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Z:\2016-042-1 Obcina Ilirska Bistrica JN most na Bacu\"/>
    </mc:Choice>
  </mc:AlternateContent>
  <bookViews>
    <workbookView xWindow="0" yWindow="0" windowWidth="28800" windowHeight="12255"/>
  </bookViews>
  <sheets>
    <sheet name="4. DEL - PREDRAČUN - obr. 15" sheetId="2" r:id="rId1"/>
  </sheets>
  <calcPr calcId="162913"/>
</workbook>
</file>

<file path=xl/calcChain.xml><?xml version="1.0" encoding="utf-8"?>
<calcChain xmlns="http://schemas.openxmlformats.org/spreadsheetml/2006/main">
  <c r="E241" i="2" l="1"/>
  <c r="E240" i="2"/>
  <c r="E238" i="2"/>
  <c r="E237" i="2"/>
  <c r="E250" i="2" l="1"/>
  <c r="E249" i="2"/>
  <c r="E248" i="2"/>
  <c r="F237" i="2"/>
  <c r="E230" i="2"/>
  <c r="F230" i="2" s="1"/>
  <c r="F231" i="2" s="1"/>
  <c r="F229" i="2"/>
  <c r="F228" i="2"/>
  <c r="F227" i="2"/>
  <c r="F226" i="2"/>
  <c r="E220" i="2"/>
  <c r="E219" i="2"/>
  <c r="E218" i="2"/>
  <c r="E217" i="2"/>
  <c r="E216" i="2"/>
  <c r="E210" i="2"/>
  <c r="F210" i="2" s="1"/>
  <c r="F211" i="2" s="1"/>
  <c r="F194" i="2"/>
  <c r="F192" i="2"/>
  <c r="E180" i="2"/>
  <c r="F180" i="2" s="1"/>
  <c r="F181" i="2" s="1"/>
  <c r="F177" i="2"/>
  <c r="E170" i="2"/>
  <c r="F157" i="2"/>
  <c r="E147" i="2"/>
  <c r="F144" i="2"/>
  <c r="E134" i="2"/>
  <c r="E133" i="2"/>
  <c r="E132" i="2"/>
  <c r="E131" i="2"/>
  <c r="E130" i="2"/>
  <c r="E124" i="2"/>
  <c r="F100" i="2"/>
  <c r="E93" i="2"/>
  <c r="F78" i="2"/>
  <c r="E69" i="2"/>
  <c r="F34" i="2"/>
  <c r="E25" i="2"/>
  <c r="F26" i="2"/>
  <c r="F23" i="2"/>
  <c r="F200" i="2"/>
  <c r="F35" i="2"/>
  <c r="F25" i="2"/>
  <c r="F24" i="2"/>
  <c r="F239" i="2"/>
  <c r="F201" i="2"/>
  <c r="F202" i="2"/>
  <c r="F203" i="2"/>
  <c r="F204" i="2"/>
  <c r="F205" i="2"/>
  <c r="F206" i="2"/>
  <c r="F207" i="2"/>
  <c r="F208" i="2"/>
  <c r="F209" i="2"/>
  <c r="F198" i="2"/>
  <c r="F195" i="2"/>
  <c r="F196" i="2"/>
  <c r="F179" i="2"/>
  <c r="F178" i="2"/>
  <c r="F170" i="2"/>
  <c r="F171" i="2" s="1"/>
  <c r="F147" i="2"/>
  <c r="F148" i="2" s="1"/>
  <c r="F159" i="2"/>
  <c r="F160" i="2"/>
  <c r="F161" i="2"/>
  <c r="F162" i="2"/>
  <c r="F163" i="2"/>
  <c r="F164" i="2"/>
  <c r="F165" i="2"/>
  <c r="F166" i="2"/>
  <c r="F167" i="2"/>
  <c r="F168" i="2"/>
  <c r="F169" i="2"/>
  <c r="F158" i="2"/>
  <c r="F146" i="2" l="1"/>
  <c r="F145" i="2"/>
  <c r="F102" i="2"/>
  <c r="F103" i="2"/>
  <c r="F104" i="2"/>
  <c r="F105" i="2"/>
  <c r="F106" i="2"/>
  <c r="F107" i="2"/>
  <c r="F108" i="2"/>
  <c r="F109" i="2"/>
  <c r="F110" i="2"/>
  <c r="F111" i="2"/>
  <c r="F112" i="2"/>
  <c r="F113" i="2"/>
  <c r="F114" i="2"/>
  <c r="F115" i="2"/>
  <c r="F116" i="2"/>
  <c r="F117" i="2"/>
  <c r="F118" i="2"/>
  <c r="F119" i="2"/>
  <c r="F120" i="2"/>
  <c r="F121" i="2"/>
  <c r="F122" i="2"/>
  <c r="F123" i="2"/>
  <c r="F101" i="2"/>
  <c r="F87" i="2"/>
  <c r="F88" i="2"/>
  <c r="F89" i="2"/>
  <c r="F90" i="2"/>
  <c r="F91" i="2"/>
  <c r="F92" i="2"/>
  <c r="F86" i="2"/>
  <c r="F80" i="2"/>
  <c r="F81" i="2"/>
  <c r="F82" i="2"/>
  <c r="F83" i="2"/>
  <c r="F84" i="2"/>
  <c r="F79" i="2"/>
  <c r="F58" i="2"/>
  <c r="F59" i="2"/>
  <c r="F60" i="2"/>
  <c r="F61" i="2"/>
  <c r="F62" i="2"/>
  <c r="F63" i="2"/>
  <c r="F64" i="2"/>
  <c r="F65" i="2"/>
  <c r="F66" i="2"/>
  <c r="F67" i="2"/>
  <c r="F68" i="2"/>
  <c r="F57" i="2"/>
  <c r="F36" i="2"/>
  <c r="F37" i="2"/>
  <c r="F38" i="2"/>
  <c r="F39" i="2"/>
  <c r="F40" i="2"/>
  <c r="F41" i="2"/>
  <c r="F42" i="2"/>
  <c r="F43" i="2"/>
  <c r="F44" i="2"/>
  <c r="F45" i="2"/>
  <c r="F46" i="2"/>
  <c r="F47" i="2"/>
  <c r="F48" i="2"/>
  <c r="F49" i="2"/>
  <c r="F50" i="2"/>
  <c r="F51" i="2"/>
  <c r="F52" i="2"/>
  <c r="F53" i="2"/>
  <c r="F54" i="2"/>
  <c r="F55" i="2"/>
  <c r="F124" i="2" l="1"/>
  <c r="F125" i="2" s="1"/>
  <c r="F93" i="2"/>
  <c r="F94" i="2" s="1"/>
  <c r="F69" i="2"/>
  <c r="F70" i="2" s="1"/>
  <c r="F238" i="2" l="1"/>
  <c r="F240" i="2"/>
  <c r="F241" i="2" l="1"/>
  <c r="F242" i="2" l="1"/>
  <c r="E251" i="2" s="1"/>
  <c r="E252" i="2" s="1"/>
  <c r="F253" i="2" l="1"/>
  <c r="E254" i="2" s="1"/>
  <c r="E255" i="2" l="1"/>
  <c r="E256" i="2" s="1"/>
</calcChain>
</file>

<file path=xl/sharedStrings.xml><?xml version="1.0" encoding="utf-8"?>
<sst xmlns="http://schemas.openxmlformats.org/spreadsheetml/2006/main" count="557" uniqueCount="235">
  <si>
    <t>1.</t>
  </si>
  <si>
    <t>2.</t>
  </si>
  <si>
    <t>3.</t>
  </si>
  <si>
    <t>4.</t>
  </si>
  <si>
    <t>zap.</t>
  </si>
  <si>
    <t>vrsta in opis del</t>
  </si>
  <si>
    <t>količina</t>
  </si>
  <si>
    <t>EnM</t>
  </si>
  <si>
    <t>št.</t>
  </si>
  <si>
    <t>cena / EnM v EUR</t>
  </si>
  <si>
    <t>SKUPAJ cena za količino v EUR</t>
  </si>
  <si>
    <t>Ponudnik:</t>
  </si>
  <si>
    <t>naziv:</t>
  </si>
  <si>
    <t>naslov:</t>
  </si>
  <si>
    <t>transakcisjki račun:</t>
  </si>
  <si>
    <t xml:space="preserve">Naročnik: </t>
  </si>
  <si>
    <t>ID za DDV:</t>
  </si>
  <si>
    <t>5 (4x2)</t>
  </si>
  <si>
    <t>vrednost v EUR</t>
  </si>
  <si>
    <t>kos</t>
  </si>
  <si>
    <t>kraj: ________________________</t>
  </si>
  <si>
    <t>datum: ______________________</t>
  </si>
  <si>
    <t>opis</t>
  </si>
  <si>
    <t>m2</t>
  </si>
  <si>
    <t>SKUPNA REKAPITULACIJA</t>
  </si>
  <si>
    <t>I.</t>
  </si>
  <si>
    <t>II.</t>
  </si>
  <si>
    <t>SKUPAJ VREDNOST BREZ DDV (z upoštevanjem popusta)</t>
  </si>
  <si>
    <t>Podpis odogovorne osebe za podpis ponudbe:</t>
  </si>
  <si>
    <t>SKUPAJ VREDNOST PONUDBE Z DDV</t>
  </si>
  <si>
    <t>DDV 22%</t>
  </si>
  <si>
    <t>SKUPAJ VREDNOST PONUDBE BREZ DDV</t>
  </si>
  <si>
    <t>5.</t>
  </si>
  <si>
    <t>6.</t>
  </si>
  <si>
    <t>7.</t>
  </si>
  <si>
    <t>m3</t>
  </si>
  <si>
    <t>8.</t>
  </si>
  <si>
    <t>9.</t>
  </si>
  <si>
    <t>10.</t>
  </si>
  <si>
    <t>11.</t>
  </si>
  <si>
    <t>12.</t>
  </si>
  <si>
    <t xml:space="preserve">PREDRAČUN </t>
  </si>
  <si>
    <t>kg</t>
  </si>
  <si>
    <t>GRADBENA DELA</t>
  </si>
  <si>
    <t>Predračun velja do vključno 4 mesece od datuma za prejem ponudb.</t>
  </si>
  <si>
    <t>13.</t>
  </si>
  <si>
    <t>14.</t>
  </si>
  <si>
    <t>15.</t>
  </si>
  <si>
    <t>16.</t>
  </si>
  <si>
    <t>17.</t>
  </si>
  <si>
    <t>18.</t>
  </si>
  <si>
    <t>m1</t>
  </si>
  <si>
    <t>19.</t>
  </si>
  <si>
    <t>20.</t>
  </si>
  <si>
    <t>21.</t>
  </si>
  <si>
    <t>22.</t>
  </si>
  <si>
    <t>23.</t>
  </si>
  <si>
    <t>24.</t>
  </si>
  <si>
    <t>25.</t>
  </si>
  <si>
    <t>26.</t>
  </si>
  <si>
    <t>27.</t>
  </si>
  <si>
    <t>28.</t>
  </si>
  <si>
    <t>29.</t>
  </si>
  <si>
    <t>30.</t>
  </si>
  <si>
    <t>31.</t>
  </si>
  <si>
    <t>32.</t>
  </si>
  <si>
    <t>33.</t>
  </si>
  <si>
    <t>34.</t>
  </si>
  <si>
    <t>%</t>
  </si>
  <si>
    <t xml:space="preserve"> </t>
  </si>
  <si>
    <t>ZAKLJUČNA DELA</t>
  </si>
  <si>
    <r>
      <t xml:space="preserve">naziv:  </t>
    </r>
    <r>
      <rPr>
        <b/>
        <sz val="8"/>
        <color indexed="8"/>
        <rFont val="Tahoma"/>
        <family val="2"/>
        <charset val="238"/>
      </rPr>
      <t>OBČINA ILIRSKA BISTRICA</t>
    </r>
  </si>
  <si>
    <t>Bazoviška cesta 14, 6250 Ilirska Bistrica</t>
  </si>
  <si>
    <t>SI19908911</t>
  </si>
  <si>
    <t>transakcijski račun: SI56 0123 8010 0016 470</t>
  </si>
  <si>
    <t>MOST NA BAČU NA LC 135080 BAČ - KORITNICE</t>
  </si>
  <si>
    <t>MOST BAČ</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</si>
  <si>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Upoštevati tudi navodila za ravnanje z gradbenimi odpadki v skladu s tehničnimi predpisi, normativi in navodili za gospodarjenje z gradbenimi odpadki oziroma veljavno zakonodajo.</t>
  </si>
  <si>
    <t>V enotnih cenah zajeti strošek izdelave vseh potrebnih meritev, pregledov, atestov, črpanje vode iz gradbene jame, zavarovanje gradbene jame, sprotna izdelava geodetskega posnetka (pogoj za obračun).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stroške izdelave vseh potrebnih meritev (skladno s Posebnimi tehničnimi pogoji), vse začasne odvoze v gradbiščno deponijo vključno z ureditvijo deponije na gradbišču. Obračun v raščenem stanju, nasipna dela se obračunajo po prostornini zemljine v vgrajenem stanju. Vsa zemeljska dela se izvaja pod nadzorom geomehanika. Izkop III. ktg. se odpelje v predelavo gradbenih odpadkov, z izkopom IV. - V. ktg. pa se po predhodni pripravi materiala, izvede zasip kanala.</t>
  </si>
  <si>
    <t>PRIPRAVLJALNA IN RUŠITVENA DELA</t>
  </si>
  <si>
    <t>SKUPAJ VREDNOST 1. PRIPRAVLJALNA IN RUŠITVENA DELA</t>
  </si>
  <si>
    <t>Določitev mikrolokacije podzemnih komunalnih naprav, vse komplet</t>
  </si>
  <si>
    <t>Ureditev obvoza v času obnove mostu ter vzpostavitev terena v prvotno stanje po končani gradnji, izdelava elaborata za pridobitev dovoljenja za zaporo ceste, stroški soglasja in zapore ceste,  vse komplet</t>
  </si>
  <si>
    <t>Razna dodatna in nepredvidena dela. Obračun se bo vršil na podlagi dejansko porabljenega časa in materiala evidentiranega v gradbenem dnevniku in potrjenega od nadzornega organa (ocenjeno 10% pripravljalnih in rušitvenih del).</t>
  </si>
  <si>
    <t>MOST</t>
  </si>
  <si>
    <t>V enotnih cenah upoštevati delovne in zaščitne odre, višino objekta do 5,0 m.</t>
  </si>
  <si>
    <t>SKUPAJ VREDNOST 2. MOST</t>
  </si>
  <si>
    <t>Zakoličba mostu</t>
  </si>
  <si>
    <t>Izkop zemljine v terenu III.- IV. ktg. za opornike mostu  z direktnim nakladanjem materiala na prevozno sredstvo. Obračun po dejansko izvršenih delih in v raščenem stanju, vse komplet</t>
  </si>
  <si>
    <t>Izkop zemljine v terenu V. ktg. (pikiranje) za opornike mostu  z direktnim nakladanjem materiala na prevozno sredstvo. Obračun po dejansko izvršenih delih in v raščenem stanju, vse komplet</t>
  </si>
  <si>
    <t>Izkop zemljine v terenu III.- IV. ktg. za temelje opornikov mostu  z direktnim nakladanjem materiala na prevozno sredstvo. Obračun po dejansko izvršenih delih in v raščenem stanju, vse komplet</t>
  </si>
  <si>
    <t>Izdelava zasipa gradbene jame  z ustrezno pripravljenim izkopnim materialom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</si>
  <si>
    <t>Dobava in zasip s kamnito gredo Dmax. = 200 mm od spodnjega roba temelja do spodnjega roba plošče  v plasteh po 30 cm vključno z razgrinjanjem, utrjevanjem in valjanjem  v plasteh v projektiranem naklonu, deformacijski modul  Ev2=100 MN/m2, komplet s planiranjem in skomprimiran na minimalni deformacijski modul Ev2 &gt; 100 MN/m2 in razmerjem Ev2/Ev1 =&lt; 2,2, utrditi na 95 % SPP. Obračun po dejansko izvršenih delih in v raščenem stanju, vse komplet</t>
  </si>
  <si>
    <t>Dobava in zasip kamnite grede z 10 cm slojem peska 0-32 mm   v plasteh vključno z razgrinjanjem, utrjevanjem in valjanjem  v plasteh v projektiranem naklonu, deformacijski modul  Ev2=100 MN/m2, komplet s planiranjem in skomprimiran na minimalni deformacijski modul Ev2 &gt; 100 MN/m2 in razmerjem Ev2/Ev1 =&lt; 2,2, utrditi na 95 % SPP. Obračun po dejansko izvršenih delih in v raščenem stanju, vse komplet</t>
  </si>
  <si>
    <t>Dobava in izdelava cementne stabilizacije v deb. 50 cm (tampon + cement 120 kg/m3). Obračun po dejansko izvršenih delih in v raščenem stanju, vse komplet</t>
  </si>
  <si>
    <t>Odvoz izkopnega materiala v predelavo gradbenih odpadkov. Obračun po dejansko izvršenih delih in v raščenem stanju.</t>
  </si>
  <si>
    <t>Planiranje in utrjevanje dna izkopa temeljev v projektiranem naklonu</t>
  </si>
  <si>
    <t>Dobava in izdelava opaža temeljev, opažanje, razopažanje in čiščenje, vse komplet</t>
  </si>
  <si>
    <t>Dobava in izdelava dvostranskega opaža AB zidov in opornikov, opažanje, razopažanje in čiščenje, vse komplet</t>
  </si>
  <si>
    <t>Dobava in izdelava opaža robnega venca, opažanje, razopažanje in čiščenje, vse komplet</t>
  </si>
  <si>
    <t>Dobava in izdelava opaža konzol na AB zidovih, opažanje, razopažanje in čiščenje, vse komplet</t>
  </si>
  <si>
    <t xml:space="preserve">Izdelava opaža roba AB plošče višine 55 cm </t>
  </si>
  <si>
    <t>Izdelava opaža AB plošče (tudi konzola)  s podpiranjem do 4,0 m, vse komplet</t>
  </si>
  <si>
    <t>Dobava in vgrajevanje podložnega betona C 12/15 pod temelje v deb. 10 cm</t>
  </si>
  <si>
    <t>Dobava in vgrajevanje betona v AB temelje z betonom C 25/30, XC2, vse komplet</t>
  </si>
  <si>
    <t>Dobava in vgrajevanje betona v AB zidove deb. 30 - 40 cm z betonom C 25/30, XC2, XF2, vse komplet</t>
  </si>
  <si>
    <t xml:space="preserve">Dobava in vgrajevanje betona v AB ravno ploščo debeline 55 cm z betonom C 30/37, XF3, PV-II, vse komplet </t>
  </si>
  <si>
    <t>Dobava in vgrajevanje betona v AB konzole na zidovih dim. 20/20 cm z betonom C 25/30, XC2, XF2, vse komplet</t>
  </si>
  <si>
    <t xml:space="preserve">Dobava in vgrajevanje betona v AB robne vence z betonom C 30/37, XF3, PV-II vse komplet </t>
  </si>
  <si>
    <t>Dobava, krivljenje in vgrajevanje srednje komplicirane armature</t>
  </si>
  <si>
    <t>a) armatura RA S 500 S, fi do12 mm</t>
  </si>
  <si>
    <t xml:space="preserve">b) armatura RA S 500 S, fi nad 12 mm </t>
  </si>
  <si>
    <t xml:space="preserve">Dobava in izdelava horizontalne hidroizolacije iz hidroizolacijskih trakov (npr. IZOTEKT P5 M), ki se jih vgrajuje na predhodno pripravljeno podlago z IBITOL E 5 s popolnim varjenjem površine traku s plinskim gorilnikom ali pa z lepljenjem v vročo bitumensko lepilno zmes BITU M, komplet z zaščito </t>
  </si>
  <si>
    <t xml:space="preserve">Izdelava obrabne in zaporne plasti bituminizirane zmesi AC 11 surf B 50/70 A3 v debelini 4 cm (32 273) </t>
  </si>
  <si>
    <t xml:space="preserve">Izdelava obrabne in zaporne plasti bituminizirane zmesi AC 8 surf B 50/70 A3 v debelini 3 cm (32 237) </t>
  </si>
  <si>
    <t>Dobava in vgraditev žaganega granitnega robnika 20/23 in višine 18 cm, vse komplet</t>
  </si>
  <si>
    <t>Dobava in zalivanje fuge med robnikom in robnim vencem s trajno elastično zalivno maso širine 5 - 8 mm, vse komplet</t>
  </si>
  <si>
    <t>Dobava in zalivanje fuge med robnikom in asfaltom s trajno elastično bitumensko zalivno maso širine 20 - 25 mm, vse komplet</t>
  </si>
  <si>
    <t>Dobava in vgraditev jeklene ograje iz pravokotnih profilov z vertikalnimi polnili višine 120 cm vključno s pritrditvijo na AB venec. Elementi so dolžine 2,0 m - vroče cinkani (prilagoditi na terenu). Ograja se privijači na vsakem stebru s štirimi vijaki M20/200, TJS 16, vse komplet</t>
  </si>
  <si>
    <t>Dobava in vgraditev zaščitnih cevi fi 110 mm za elektriko v betonsko ploščo, vse komplet</t>
  </si>
  <si>
    <t>Dobava in vgraditev strelovodne napeljave vključno s spojkami, meritvami, zapisnik, vse komplet</t>
  </si>
  <si>
    <t>Čiščenje gradbišča (obračuna se m2 asfalta), vse komplet</t>
  </si>
  <si>
    <t>Razna dodatna in nepredvidena dela. Obračun se bo vršil na podlagi dejansko porabljenega časa in materiala evidentiranega v gradbenem dnevniku in potrjenega od nadzornega organa (ocenjeno 10% mosta).</t>
  </si>
  <si>
    <t>UREDITEV STRUGE POD MOSTOM</t>
  </si>
  <si>
    <t>Ureditev struge pod mostom v dolžini 30 m, dno struge 4,0 m, zaščita obeh brežin v višini 1,50 m v naklonu 1:1 (2,11 m) in dna struge širine 4,0 m.</t>
  </si>
  <si>
    <t>SKUPAJ VREDNOST 3. UREDITEV STRUGE POD MOSTOM</t>
  </si>
  <si>
    <t>Zakoličba osi struge</t>
  </si>
  <si>
    <t>Postavitev in zavarovanje prečnega profila struge</t>
  </si>
  <si>
    <t>Izkop humusa v debelini do 30 cm, z direktnim nakladanjem materiala na prevozno sredstvo. Obračun po dejansko izvršenih delih in v raščenem stanju, vse komplet</t>
  </si>
  <si>
    <t>Izkop zemljine (zrnate kamnine) – III.- IV. kategorije v strugi s formiranjem brežin v projektiranem naklonu 1:1 do 1:2, zavarovanje, z direktnim nakladanjem materiala na prevozno sredstvo. Obračun po dejansko izvršenih delih in v raščenem stanju, vse komplet</t>
  </si>
  <si>
    <t>Izkop zemljine - poglabljanje dna struge – III.- IV. kategorije v strugi vključno z ureditvijo dna struge v projektiranem naklonu, zavarovanje, z direktnim nakladanjem materiala na prevozno sredstvo. Obračun po dejansko izvršenih delih in v raščenem stanju, vse komplet</t>
  </si>
  <si>
    <t>Izkop zemljine V. kategorije (pikiranje) v strugi s formiranjem brežin v projektiranem naklonu 1:1 do 1:2, zavarovanje, z direktnim nakladanjem materiala na prevozno sredstvo. Obračun po dejansko izvršenih delih in v raščenem stanju, vse komplet</t>
  </si>
  <si>
    <t>Dobava in zaščita brežin in dna struge z lomljencem dim. 40 - 70 cm, vgrajenim na beton C16/20, deb. 20 cm in gramozno podlago deb. 20 cm, vse komplet</t>
  </si>
  <si>
    <t>dno</t>
  </si>
  <si>
    <t>brežine</t>
  </si>
  <si>
    <t>Zapolnitev stikov v kamniti zložbi z betonom (dobava in vgraditev), vse komplet</t>
  </si>
  <si>
    <t>Humuziranje brežin brez valjanja nad lomljencem, v debelini do 15 cm - ročno, vključno s sejanjem travnih semen, vse komplet.</t>
  </si>
  <si>
    <t>Kompletna izdelava kamnitega praga v kombinaciji lomljenec/ beton, deb.1,00 m, globina 1,20 m, na gramozni podlagi deb.15 cm, vse komplet (dva kosa)</t>
  </si>
  <si>
    <t>Kompletna izdelava kamnitega izpusta meteorne vode dimenzij 30+50+30 cm v dolžini cca 350 cm z  lomljencem dim. 40 - 70 cm vgrajenim na  beton C16/20, deb. 20 cm, na gramozni podlagi deb.15 cm, vse komplet</t>
  </si>
  <si>
    <t>Čiščenje gradbišča (obračuna se m2 kamnitih zložb), vse komplet</t>
  </si>
  <si>
    <t>Razna dodatna in nepredvidena dela. Obračun se bo vršil na podlagi dejansko porabljenega časa in materiala evidentiranega v gradbenem dnevniku in potrjenega od nadzornega organa (ocenjeno 10% struge).</t>
  </si>
  <si>
    <t>CESTA</t>
  </si>
  <si>
    <t>SKUPAJ VREDNOST 4. CESTA</t>
  </si>
  <si>
    <t>Zakoličba osi trase ceste</t>
  </si>
  <si>
    <t>Zakoličba profilov s stransko zaščito višine in pozicijo, vse komplet</t>
  </si>
  <si>
    <t>Izkop zemljine v terenu  III. - IV. kategorije, z direktnim nakladanjem materiala na prevozno sredstvo. Obračun po dejansko izvršenih delih in v raščenem stanju, vse komplet</t>
  </si>
  <si>
    <t>Rezanje asfalta</t>
  </si>
  <si>
    <t>Odstranitev asfalta ter odvoz v predelavo gradbenih odpadkov, vse komplet</t>
  </si>
  <si>
    <t>Rezkanje asfalta v debelini do 10 cm ter odvoz v predelavo gradbenih odpadkov, vse komplet</t>
  </si>
  <si>
    <t>Izdelava zemeljskega planuma ceste v projektiranem naklonu zbitosti 95 % po SPP</t>
  </si>
  <si>
    <t>Dobava in izdelava nevezane kamnite grede 0-90 mm  za dvig ceste, vključno s planiranjem  in komprimiranjem v plasteh do zahtevane zbitosti 95 % SPP, deformacijski modul  Ev2=80 MN/m2, vse komplet</t>
  </si>
  <si>
    <t>Izdelava nasipa z ustrezno pripravljenim izkopnim materialom, vključno s planiranjem  in komprimiranjem v plasteh do zahtevane zbitosti 95 % SPP, deformacijski modul  Ev2=80 MN/m2, vse komplet</t>
  </si>
  <si>
    <t>Dobava in izdelava nasipa pod cesto za dostope na parcele s kamnitega materiala (jalovine), vključno s planiranjem  in komprimiranjem v plasteh do zahtevane zbitosti 95 % SPP, deformacijski modul  Ev2=80 MN/m2, vse komplet</t>
  </si>
  <si>
    <t>Dobava in izdelava tamponske podlage 0 - 32 mm v debelini do 40 cm vključno z razgrinjanjem, utrjevanjem in valjanjem v plasteh v projektiranem naklonu, deformacijski modul  Ev2=100 MN/m2, komplet s planiranjem tampona +- 1 cm in skomprimiran na minimalni deformacijski modul Ev2 &gt; 100 MN/m2 in razmerjem Ev2/Ev1 =&lt; 2,2, utrditi na 98 % SPP</t>
  </si>
  <si>
    <t>Premaz stikov z bitumensko emulzijo na stiku z novim asfaltom</t>
  </si>
  <si>
    <t xml:space="preserve">Izdelava nosilne plasti bituminizirane zmesi AC 22 base B 50/70 A3 v debelini 6 cm (31 552) </t>
  </si>
  <si>
    <t>Dobava materiala in izdelava bankin širine 50 - 75 cm z materialom zrnavosti 0/8 mm za zaklinjanje v deb. 5 cm na predhodno planiran tamponski planum v deb. 25 cm v projektiranem prečnem naklonu 4 %, bankina zaključena 1 cm pod koto vozišča, Ev2&gt;100 MN/m2, Ev2/Ev1=&lt;1,8, vse komplet</t>
  </si>
  <si>
    <t>Humuziranje nasipa ceste z obstoječim humusom v debelini do 15 cm - ročno, vključno s sejanjem travnih semen, vse komplet.</t>
  </si>
  <si>
    <t>Dobava in vgraditev varnostne cestne jeklene ograje N2 w5,  komplet izkop, zasip, temelji, stebrički, vse komplet</t>
  </si>
  <si>
    <t>Izdelava talne označbe - črte V-1, širine 15 cm, bele barve, vse komplet</t>
  </si>
  <si>
    <t>Izdelava talne označbe - črte V-1.1, širine 15 cm, bele barve, vse komplet</t>
  </si>
  <si>
    <t>Izdelava talne označbe - črte V-4 (1-1-1), širine 15 cm, bele barve, vse komplet</t>
  </si>
  <si>
    <t>Ureditev poljske poti ob cesti za dostop na parcele v širini 2,0 m vključno z odstranitvijo in razgrinjanjem humusa, izkop terena v III. ktg. z odvozom v predelavo gradbenih odpadkov, dobava in nasip tampona 0-32 mm v debelini 20 cm, planiranje, valjanje in utrditi na 98 % SPP, vse komplet</t>
  </si>
  <si>
    <t>Razna dodatna in nepredvidena dela. Obračun se bo vršil na podlagi dejansko porabljenega časa in materiala evidentiranega v gradbenem dnevniku in potrjenega od nadzornega organa (ocenjeno 10% ceste).</t>
  </si>
  <si>
    <t>REKAPITULACIJA I. GRADBENA DELA (MOST BAČ)</t>
  </si>
  <si>
    <t>SKUPAJ VREDNOST I. GRADBENA DELA (MOST BAČ)</t>
  </si>
  <si>
    <t>Nadzor geomehanika nad izvajanjem zemeljskih del</t>
  </si>
  <si>
    <t>Razna dodatna in nepredvidena dela. Obračun se bo vršil na podlagi dejansko porabljenega časa in materiala evidentiranega v gradbenem dnevniku in potrjenega od nadzornega organa (ocenjeno 10% zaključnih del).</t>
  </si>
  <si>
    <t>POPUST  - vpisati % / EUR</t>
  </si>
  <si>
    <t>PRESTAVITEV VODOVODA</t>
  </si>
  <si>
    <t xml:space="preserve">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izdelava elaborata za pridobitev dovoljenja za zaporo ceste, stroški soglasja in zapore ceste, ureditev obvozov. Upoštevati tudi navodila za ravnanje z gradbenimi odpadki v skladu s tehničnimi predpisi, normativi in navodili za gospodarjenje z gradbenimi odpadki oziroma veljavno zakonodajo, predpise iz varstva pri delu ter projektno dokumentacijo. </t>
  </si>
  <si>
    <t>Obveščanje uporabnikov  preko  medijev in dela pri  zapiranju in odpiranju zasunov pri prevezavi, vse komplet</t>
  </si>
  <si>
    <t>SKUPAJ VREDNOST 2. GRADBENA DELA</t>
  </si>
  <si>
    <t>V enotnih cenah zajeti strošek izdelave vseh potrebnih meritev, pregledov, atestov, črpanje vode iz gradbene jame, zavarovanje gradbene jame, sprotna izdelava geodetskega posnetka (pogoj za obračun). Upoštevati veljavne tehnične predpise in normative, predpise iz varstva pri delu ter projektno dokumentacijo. V ceni izkopa zajeti: vse potrebne začasne prehode, izvedba potrebnih by passov, prevezav in provizorijev, strošek pazljivega izkopa ob obstoječi podzemni komunalni infrastrukturi, ki se ohranja, rušenje podzemne komunalne infrastrukture, kjer je to predvideno, stroške izdelave vseh potrebnih meritev, pregledov, atestov (skladno s Posebnimi tehničnimi pogoji), vse začasne odvoze v gradbiščno deponijo vključno z ureditvijo deponije na gradbišču. Obračun v raščenem stanju, nasipna dela se obračunajo po prostornini zemljine v vgrajenem stanju. Vsa zemeljska dela se izvaja pod nadzorom geomehanika.</t>
  </si>
  <si>
    <t>Zakoličba osi trase cevovoda</t>
  </si>
  <si>
    <t>Strojni izkop zemljine v terenu III.- IV. ktg., z direktnim nakladanjem materiala na prevozno sredstvo. Obračun po dejansko izvršenih delih in v raščenem stanju</t>
  </si>
  <si>
    <t>Strojni izkop zemljine v terenu V.- VI. ktg., (pikiranje) z direktnim nakladanjem materiala na prevozno sredstvo. Obračun po dejansko izvršenih delih in v raščenem stanju</t>
  </si>
  <si>
    <t>Ročni izkop jarka na zahtevo nadzora z vpisom v gradbeni dnevnik z direktnim nakladanjem materiala na prevozno sredstvo. Obračun po dejansko izvršenih delih in v raščenem stanju (pazljiv izkop okoli obstoječih instalacij je zajet v enotnih cenah - glej odebeljeni tekst zgoraj)</t>
  </si>
  <si>
    <t xml:space="preserve">Planiranje in valjanje kanala s točnostjo +/- 3 cm v projektiranem naklonu </t>
  </si>
  <si>
    <t xml:space="preserve">Dobava in polaganje posteljice iz agregatnega materijala granulacije 0-4 mm v debelini plasti d=15 cm </t>
  </si>
  <si>
    <t>Dobava in izdelava zaščitnega nasipa z agregatnim materijalom granulacije 0-4 mm, do 30 cm nad temenom cevi</t>
  </si>
  <si>
    <t>Zasip kanalov z ustrezno pripravljenim izkopnim materialom (mleta kamnina fi do 45 mm). Zasip in utrjevanje v plasteh do 30 cm s komprimacijo. Stopnja zbitosti do 95 % po SPP</t>
  </si>
  <si>
    <t>Dobava in zasip kanalov s tamponom 0 - 32 mm v plasteh v debelini do 30 cm vključno z razgrinjanjem, utrjevanjem in valjanjem v plasteh v projektiranem naklonu, deformacijski modul  Ev2=100 MN/m2, komplet s planiranjem tampona +- 1 cm in skomprimiran na minimalni deformacijski modul Ev2 &gt; 100 MN/m2 in razmerjem Ev2/Ev1 =&lt; 2,2, utrditi na 95 % SPP</t>
  </si>
  <si>
    <t>Odvoz odvečnega materiala v predelavo gradbenih odpadkov. Obračun v raščenem stanju</t>
  </si>
  <si>
    <t>Polaganje PVC opozorilnega traku z induktivno nitko z napisom "POZOR VODOVOD" pred zasipom jarka (tudi skozi jaške)</t>
  </si>
  <si>
    <t>Dobava in postavitev zaščitne stigma cevi DN 200 mm, komplet z obbetoniranjem s porabo betona 0,10 m3/m'</t>
  </si>
  <si>
    <t>Čiščenje terena po končanih delih v širini 3,0 m</t>
  </si>
  <si>
    <t>Razna dodatna in nepredvidena dela. Obračun se bo vršil na podlagi dejansko porabljenega časa in materiala evidentiranega v gradbenem dnevniku in potrjenega od nadzornega organa (ocenjeno 10% gradbenih del).</t>
  </si>
  <si>
    <t>BETONSKA DELA</t>
  </si>
  <si>
    <t>SKUPAJ VREDNOST 3. BETONSKA DELA</t>
  </si>
  <si>
    <t>Izdelava armiranobetonskih jaškov velikosti 150/150/240 cm po projektiranih detajlih, komplet z opažanjem, razopažanjem, dobavo in vgradnjo LTŽ pokrova nosilnosti 400 kN z zaklepom in napisom VODOVOD ter vstopne lestve (pri globinah od pokrova do dna jaška nad 110 cm) komplet s polaganjem proda granulacije 16-32 mm na dno jarka ter izdelavo protizmrzovalne zaščite po detajlu iz STYRODUR plošč cca. 1m2 z vgradnjo kotnih profilov za pritrditev, vključno s potrebnim dodatnim izkopom za jašek, odvozom izkopnega materiala v predelavo gradbenih odpadkov, zasipom, vse komplet</t>
  </si>
  <si>
    <t>Dobava in izdelava betonskih sider na lomih cevovoda, komplet z opažanjem ter betonskimi deli, vse komplet</t>
  </si>
  <si>
    <t>Izdelava AB pete na dnu jaška pod T- komadom, vključno z opažem, vse komplet</t>
  </si>
  <si>
    <t>Razna dodatna in nepredvidena dela. Obračun se bo vršil na podlagi dejansko porabljenega časa in materiala evidentiranega v gradbenem dnevniku in potrjenega od nadzornega organa (ocenjeno 10% betonskih del).</t>
  </si>
  <si>
    <t>VODOINSTALACIJSKA  DELA</t>
  </si>
  <si>
    <t>SKUPAJ VREDNOST 4. VODOINSTALACIJSKA DELA</t>
  </si>
  <si>
    <t>Ves izbrani material mora biti pred pričetkom izvajanja del potrjen s strani upravljalca vodovoda. V cenah upoštevati dobavo in montažo v vsem pritrdilnim materialom, pripravljalnimi in zaključnimi deli.</t>
  </si>
  <si>
    <t>Cevi morajo biti izdelane na obojko v skladu s SIST EN 545:2007, z odgovarjajočimi spoji za različne primere vgradnje (STD, STD Ve, UNI Ve). Cevi morajo biti na zunanji stran zaščitene z aktivno galvansko zaščito, ki omogoča vgradnjo cevi tudi v agresivnejšo zemljo (z litino Zn + Al minimalne debeline 400 g/m2 in premazane z modrim epoksijem, na notranji strani pa s cementno oblogo.</t>
  </si>
  <si>
    <t>V ceni zajeti vse potrebne začasne prehode, izvedba potrebnih by passov, prevezav in provizorijev.</t>
  </si>
  <si>
    <t>Dobava in montaža PEHD cevi DN 90 mm, komplet s pritrdilnim in tesnilnim materialom za sanitarno pitno vodo</t>
  </si>
  <si>
    <t>Dobava in vgraditev kolen zaradi poteka trase, vse komplet</t>
  </si>
  <si>
    <t>Dobava in montaža zobatih spojk DN 90, komplet z vijačnim in tesnilnim materialom, vse komplet</t>
  </si>
  <si>
    <t>Dobava in montaža LTŽ  zasunov, komplet z vijačnim in tesnilnim materialom, vse komplet</t>
  </si>
  <si>
    <t>DN80 NP16 kratek</t>
  </si>
  <si>
    <t>Dobava in montaža LTŽ fazonskih kosov, komplet z vijačnim in tesnilnim materialom, vse komplet</t>
  </si>
  <si>
    <t>FF - DN80x800</t>
  </si>
  <si>
    <t>FF - DN80x700</t>
  </si>
  <si>
    <t>FF - DN80x300</t>
  </si>
  <si>
    <t>T - DN80-80</t>
  </si>
  <si>
    <t>ZRAČNIK DN80 z eno kroglo</t>
  </si>
  <si>
    <t>TESNILNA GUMA DN 80</t>
  </si>
  <si>
    <t>VIJAKI MATIČNI M 16x65 z matico eluksirani</t>
  </si>
  <si>
    <t>GUMI ZAKLJUČNA MANŠETA iz fi 200 na fi 90 mm</t>
  </si>
  <si>
    <t>Praznjenje ter ponovno polnjenje omrežja po odsekih, ter izvedba tlačnih preizkusov, vse komplet</t>
  </si>
  <si>
    <t>Dezinfekcija cevovoda s klornim šokom, bakteriološka analiza vode z izdajo potrdila ter izpiranje cevovoda, vse komplet</t>
  </si>
  <si>
    <t>Razna dodatna in nepredvidena dela. Obračun se bo vršil na podlagi dejansko porabljenega časa in materiala evidentiranega v gradbenem dnevniku in potrjenega od nadzornega organa (ocenjeno 10% vodoinstalacijskih del).</t>
  </si>
  <si>
    <t>IV.</t>
  </si>
  <si>
    <t>III.</t>
  </si>
  <si>
    <t>PRESTAVITEV TELEFONA</t>
  </si>
  <si>
    <t>SKUPAJ VREDNOST III. PRESTAVITVE TELEFONA</t>
  </si>
  <si>
    <t>Izdelava by passa v času gradnje z izkopom plomb, izdelavo  dveh 70 parov spojk, kabel 70 parov, zasip, odvoz viška materiala v predelavo gradbenih odpadkov, vse komplet po navodilih upravljalca</t>
  </si>
  <si>
    <t>Dobava in vgraditev stigmafleks cevi fi 110 mm vključno izkop v terenu IV.-V. ktg (pikiranje), (višina temena cevi -100 cm od vrha asfalta), zasip s peskom in ustreznim izkopnim materialom, odvoz viška v predelavo gradbenih odpadkov, PVC trakom, prevezavo, vse komplet</t>
  </si>
  <si>
    <t>Dobava in vgraditev kabla TK 59 35x4x0,6 GM, prevezavo na spojke, z vsemi pripravljalnimi in zaključnimi deli, pritrdilnim materialom, vse komplet</t>
  </si>
  <si>
    <t>Razna dodatna in nepredvidena dela. Obračun se bo vršil na podlagi dejansko porabljenega časa in materiala evidentiranega v gradbenem dnevniku in potrjenega od nadzornega organa (ocenjeno 10% del telekom).</t>
  </si>
  <si>
    <t>SKUPAJ VREDNOST IV. ZAKLJUČNA DELA</t>
  </si>
  <si>
    <t>VODOINSTALACIJSKA DELA</t>
  </si>
  <si>
    <t>SKUPAJ VREDNOST II. PRESTAVITEV VODOVODA</t>
  </si>
  <si>
    <t>REKAPITULACIJA II. PRESTAVITEV VODOVODA</t>
  </si>
  <si>
    <t>Ureditev zapore občinske ceste v času gradnje vodovodne instalacije, izdelava elaborata za pridobitev dovoljenja za zaporo ceste, stroški soglasja in zapore ceste,  vse komplet</t>
  </si>
  <si>
    <r>
      <t>Q Ø 80 11</t>
    </r>
    <r>
      <rPr>
        <sz val="11"/>
        <rFont val="Calibri"/>
        <family val="2"/>
        <charset val="238"/>
      </rPr>
      <t>⁰</t>
    </r>
  </si>
  <si>
    <r>
      <t>Q Ø 80 22</t>
    </r>
    <r>
      <rPr>
        <sz val="11"/>
        <rFont val="Calibri"/>
        <family val="2"/>
        <charset val="238"/>
      </rPr>
      <t>⁰</t>
    </r>
  </si>
  <si>
    <t>Izdelava PID - a za vsa izvedena dela v vrednosti 1,1 % del I - III</t>
  </si>
  <si>
    <t xml:space="preserve">Izdelava geodetskega posnetka novega stanja vključno z vsemi komunalnimi napravami v vrednosti 0,7 % del I - III </t>
  </si>
  <si>
    <t>Projektantski nadzor nad izvajanjem del vključno z nadzorom odgovornega vodje projekta v skladu z ZGO - 1B v vrednosti 0,7 % del I - III</t>
  </si>
  <si>
    <t>GRADBENA DELA (MOST BAČ)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</si>
</sst>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S_I_T_-;\-* #,##0.00\ _S_I_T_-;_-* &quot;-&quot;??\ _S_I_T_-;_-@_-"/>
    <numFmt numFmtId="165" formatCode="_(* #,##0.00_);_(* \(#,##0.00\);_(* &quot;-&quot;??_);_(@_)"/>
    <numFmt numFmtId="166" formatCode="_-* #,##0\ _S_I_T_-;\-* #,##0\ _S_I_T_-;_-* &quot;-&quot;??\ _S_I_T_-;_-@_-"/>
    <numFmt numFmtId="167" formatCode="_-* #,##0.00\ _E_U_R_-;\-* #,##0.00\ _E_U_R_-;_-* &quot;-&quot;??\ _E_U_R_-;_-@_-"/>
    <numFmt numFmtId="168" formatCode="#,##0.000"/>
  </numFmts>
  <fonts count="31">
    <font>
      <sz val="9"/>
      <name val="Tahoma"/>
      <charset val="238"/>
    </font>
    <font>
      <b/>
      <sz val="12"/>
      <color indexed="8"/>
      <name val="SSPalatino"/>
      <charset val="238"/>
    </font>
    <font>
      <sz val="10"/>
      <name val="Arial CE"/>
      <charset val="238"/>
    </font>
    <font>
      <sz val="8"/>
      <color indexed="8"/>
      <name val="Tahoma"/>
      <family val="2"/>
    </font>
    <font>
      <b/>
      <sz val="8"/>
      <color indexed="8"/>
      <name val="Tahoma"/>
      <family val="2"/>
    </font>
    <font>
      <b/>
      <sz val="8"/>
      <color indexed="8"/>
      <name val="Tahoma"/>
      <family val="2"/>
      <charset val="238"/>
    </font>
    <font>
      <sz val="7"/>
      <name val="Tahoma"/>
      <family val="2"/>
    </font>
    <font>
      <sz val="7"/>
      <color indexed="8"/>
      <name val="Tahoma"/>
      <family val="2"/>
    </font>
    <font>
      <b/>
      <sz val="7"/>
      <color indexed="8"/>
      <name val="Tahoma"/>
      <family val="2"/>
    </font>
    <font>
      <b/>
      <sz val="7"/>
      <color indexed="8"/>
      <name val="Tahoma"/>
      <family val="2"/>
      <charset val="238"/>
    </font>
    <font>
      <sz val="7"/>
      <color indexed="8"/>
      <name val="Tahoma"/>
      <family val="2"/>
      <charset val="238"/>
    </font>
    <font>
      <sz val="7"/>
      <name val="Tahoma"/>
      <family val="2"/>
      <charset val="238"/>
    </font>
    <font>
      <b/>
      <sz val="7"/>
      <name val="Tahoma"/>
      <family val="2"/>
      <charset val="238"/>
    </font>
    <font>
      <sz val="11"/>
      <name val="Times New Roman CE"/>
      <charset val="238"/>
    </font>
    <font>
      <sz val="11"/>
      <color indexed="8"/>
      <name val="Calibri"/>
      <family val="2"/>
      <charset val="238"/>
    </font>
    <font>
      <sz val="10"/>
      <name val="Arial"/>
      <family val="2"/>
      <charset val="238"/>
    </font>
    <font>
      <sz val="10"/>
      <name val="Arial CE"/>
    </font>
    <font>
      <sz val="12"/>
      <name val="Courier"/>
      <family val="3"/>
    </font>
    <font>
      <sz val="11"/>
      <name val="Arial CE"/>
      <charset val="238"/>
    </font>
    <font>
      <sz val="11"/>
      <color theme="1"/>
      <name val="Calibri"/>
      <family val="2"/>
      <charset val="238"/>
      <scheme val="minor"/>
    </font>
    <font>
      <sz val="7"/>
      <color theme="1"/>
      <name val="Tahoma"/>
      <family val="2"/>
      <charset val="238"/>
    </font>
    <font>
      <b/>
      <sz val="7"/>
      <color theme="1"/>
      <name val="Tahoma"/>
      <family val="2"/>
      <charset val="238"/>
    </font>
    <font>
      <sz val="9"/>
      <name val="Tahoma"/>
      <family val="2"/>
      <charset val="238"/>
    </font>
    <font>
      <sz val="11"/>
      <name val="Times New Roman"/>
      <family val="1"/>
      <charset val="238"/>
    </font>
    <font>
      <sz val="10"/>
      <name val="Times New Roman CE"/>
      <charset val="238"/>
    </font>
    <font>
      <b/>
      <sz val="7"/>
      <color rgb="FF00B0F0"/>
      <name val="Tahoma"/>
      <family val="2"/>
      <charset val="238"/>
    </font>
    <font>
      <sz val="7"/>
      <color rgb="FF00B0F0"/>
      <name val="Tahoma"/>
      <family val="2"/>
      <charset val="238"/>
    </font>
    <font>
      <b/>
      <sz val="7"/>
      <color rgb="FF0000FF"/>
      <name val="Tahoma"/>
      <family val="2"/>
      <charset val="238"/>
    </font>
    <font>
      <sz val="7"/>
      <color rgb="FF0000FF"/>
      <name val="Tahoma"/>
      <family val="2"/>
      <charset val="238"/>
    </font>
    <font>
      <sz val="7"/>
      <color rgb="FF0000FF"/>
      <name val="Tahoma"/>
      <family val="2"/>
    </font>
    <font>
      <sz val="11"/>
      <name val="Calibri"/>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0">
    <xf numFmtId="0" fontId="0" fillId="0" borderId="0"/>
    <xf numFmtId="0" fontId="1" fillId="0" borderId="0"/>
    <xf numFmtId="0" fontId="15" fillId="0" borderId="0"/>
    <xf numFmtId="0" fontId="13" fillId="0" borderId="0"/>
    <xf numFmtId="0" fontId="2" fillId="0" borderId="0"/>
    <xf numFmtId="0" fontId="16" fillId="0" borderId="0"/>
    <xf numFmtId="0" fontId="2" fillId="0" borderId="0"/>
    <xf numFmtId="0" fontId="18" fillId="0" borderId="0"/>
    <xf numFmtId="0" fontId="16" fillId="0" borderId="0"/>
    <xf numFmtId="0" fontId="17" fillId="0" borderId="0"/>
    <xf numFmtId="0" fontId="19" fillId="0" borderId="0"/>
    <xf numFmtId="0" fontId="2" fillId="0" borderId="0"/>
    <xf numFmtId="0" fontId="19" fillId="0" borderId="0"/>
    <xf numFmtId="0" fontId="14" fillId="0" borderId="0"/>
    <xf numFmtId="0" fontId="15" fillId="0" borderId="0"/>
    <xf numFmtId="0" fontId="13" fillId="0" borderId="0"/>
    <xf numFmtId="0" fontId="15" fillId="0" borderId="0"/>
    <xf numFmtId="0" fontId="15" fillId="0" borderId="0" applyFill="0" applyBorder="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16" fillId="0" borderId="0" applyFont="0" applyFill="0" applyBorder="0" applyAlignment="0" applyProtection="0"/>
    <xf numFmtId="164" fontId="2" fillId="0" borderId="0" applyFont="0" applyFill="0" applyBorder="0" applyAlignment="0" applyProtection="0"/>
    <xf numFmtId="166" fontId="16" fillId="0" borderId="0" applyFont="0" applyFill="0" applyBorder="0" applyAlignment="0" applyProtection="0"/>
    <xf numFmtId="165" fontId="2" fillId="0" borderId="0" applyFont="0" applyFill="0" applyBorder="0" applyAlignment="0" applyProtection="0"/>
    <xf numFmtId="0" fontId="15" fillId="0" borderId="0"/>
    <xf numFmtId="9" fontId="22" fillId="0" borderId="0" applyFont="0" applyFill="0" applyBorder="0" applyAlignment="0" applyProtection="0"/>
    <xf numFmtId="0" fontId="2" fillId="0" borderId="0"/>
    <xf numFmtId="0" fontId="2" fillId="0" borderId="0"/>
    <xf numFmtId="0" fontId="2" fillId="0" borderId="0"/>
    <xf numFmtId="0" fontId="2" fillId="0" borderId="0"/>
    <xf numFmtId="0" fontId="23" fillId="0" borderId="0"/>
    <xf numFmtId="49" fontId="2" fillId="0" borderId="0"/>
    <xf numFmtId="0" fontId="24" fillId="0" borderId="0"/>
  </cellStyleXfs>
  <cellXfs count="240">
    <xf numFmtId="0" fontId="0" fillId="0" borderId="0" xfId="0"/>
    <xf numFmtId="0" fontId="4" fillId="0" borderId="0" xfId="0" applyFont="1" applyFill="1" applyAlignment="1">
      <alignment horizontal="center"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8"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10" fillId="0" borderId="0" xfId="0" quotePrefix="1" applyFont="1" applyFill="1" applyAlignment="1">
      <alignment horizontal="center" vertical="center" wrapText="1"/>
    </xf>
    <xf numFmtId="0" fontId="10" fillId="0" borderId="0" xfId="0" quotePrefix="1" applyFont="1" applyFill="1" applyAlignment="1">
      <alignment horizontal="left" vertical="center" wrapText="1"/>
    </xf>
    <xf numFmtId="0" fontId="10" fillId="0" borderId="0" xfId="0" applyFont="1" applyFill="1" applyAlignment="1">
      <alignment vertical="center" wrapText="1"/>
    </xf>
    <xf numFmtId="0" fontId="9" fillId="0" borderId="0" xfId="0" applyFont="1" applyFill="1" applyAlignment="1">
      <alignment vertical="center" wrapText="1"/>
    </xf>
    <xf numFmtId="0" fontId="9" fillId="0" borderId="0" xfId="0" quotePrefix="1"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1" fontId="8" fillId="0" borderId="8"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1" fontId="8" fillId="0" borderId="10"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4" fontId="20" fillId="0" borderId="13" xfId="0" applyNumberFormat="1" applyFont="1" applyBorder="1" applyAlignment="1">
      <alignment horizontal="center" vertical="center" wrapText="1"/>
    </xf>
    <xf numFmtId="4" fontId="7" fillId="0" borderId="14" xfId="0" applyNumberFormat="1" applyFont="1" applyFill="1" applyBorder="1" applyAlignment="1">
      <alignment vertical="center" wrapText="1"/>
    </xf>
    <xf numFmtId="4" fontId="7" fillId="0" borderId="15" xfId="0" applyNumberFormat="1" applyFont="1" applyFill="1" applyBorder="1" applyAlignment="1">
      <alignment vertical="center" wrapText="1"/>
    </xf>
    <xf numFmtId="0" fontId="8" fillId="0" borderId="16" xfId="0" applyFont="1" applyFill="1" applyBorder="1" applyAlignment="1">
      <alignment horizontal="right" vertical="center" wrapText="1"/>
    </xf>
    <xf numFmtId="4" fontId="8" fillId="0" borderId="17" xfId="0" applyNumberFormat="1" applyFont="1" applyFill="1" applyBorder="1" applyAlignment="1">
      <alignment vertical="center" wrapText="1"/>
    </xf>
    <xf numFmtId="4" fontId="20" fillId="0" borderId="18" xfId="0" applyNumberFormat="1" applyFont="1" applyBorder="1" applyAlignment="1">
      <alignment horizontal="center" vertical="center" wrapText="1"/>
    </xf>
    <xf numFmtId="0" fontId="12" fillId="0" borderId="0" xfId="0" applyFont="1" applyAlignment="1">
      <alignment horizontal="center" vertical="center"/>
    </xf>
    <xf numFmtId="0" fontId="8" fillId="0" borderId="16" xfId="0" applyFont="1" applyFill="1" applyBorder="1" applyAlignment="1">
      <alignment vertical="center" wrapText="1"/>
    </xf>
    <xf numFmtId="0" fontId="10" fillId="0" borderId="1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0" xfId="0" applyFont="1" applyAlignment="1">
      <alignment horizontal="left" vertical="center"/>
    </xf>
    <xf numFmtId="0" fontId="11" fillId="0" borderId="0" xfId="0" applyFont="1"/>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1" fontId="8" fillId="0" borderId="22" xfId="0"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0" fillId="0" borderId="24" xfId="0" applyFont="1" applyFill="1" applyBorder="1" applyAlignment="1">
      <alignment horizontal="center" vertical="center" wrapText="1"/>
    </xf>
    <xf numFmtId="0" fontId="12" fillId="0" borderId="0" xfId="0" applyFont="1" applyFill="1" applyBorder="1" applyAlignment="1">
      <alignment vertical="center"/>
    </xf>
    <xf numFmtId="0" fontId="11" fillId="0" borderId="0" xfId="0" applyFont="1" applyFill="1" applyBorder="1" applyAlignment="1">
      <alignment vertical="center"/>
    </xf>
    <xf numFmtId="0" fontId="6" fillId="0" borderId="0" xfId="0" applyFont="1" applyAlignment="1">
      <alignment vertical="center" wrapText="1"/>
    </xf>
    <xf numFmtId="0" fontId="10" fillId="0" borderId="3"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7" fillId="0" borderId="0" xfId="0" applyFont="1" applyFill="1" applyBorder="1" applyAlignment="1">
      <alignment horizontal="center" vertical="center" wrapText="1"/>
    </xf>
    <xf numFmtId="49" fontId="20" fillId="0" borderId="0" xfId="0" applyNumberFormat="1" applyFont="1" applyBorder="1" applyAlignment="1">
      <alignment vertical="center" wrapText="1"/>
    </xf>
    <xf numFmtId="4" fontId="20" fillId="0" borderId="0" xfId="0" applyNumberFormat="1" applyFont="1" applyBorder="1" applyAlignment="1">
      <alignment horizontal="center" vertical="center" wrapText="1"/>
    </xf>
    <xf numFmtId="0" fontId="10" fillId="0" borderId="0" xfId="0" applyFont="1" applyFill="1" applyBorder="1" applyAlignment="1">
      <alignment horizontal="center" vertical="center" wrapText="1"/>
    </xf>
    <xf numFmtId="4" fontId="7" fillId="0" borderId="0" xfId="0" applyNumberFormat="1" applyFont="1" applyFill="1" applyBorder="1" applyAlignment="1">
      <alignment vertical="center" wrapText="1"/>
    </xf>
    <xf numFmtId="4" fontId="7" fillId="0" borderId="24" xfId="0" applyNumberFormat="1" applyFont="1" applyFill="1" applyBorder="1" applyAlignment="1">
      <alignment vertical="center" wrapText="1"/>
    </xf>
    <xf numFmtId="4" fontId="8" fillId="0" borderId="25" xfId="0" applyNumberFormat="1" applyFont="1" applyFill="1" applyBorder="1" applyAlignment="1">
      <alignment horizontal="right" vertical="center" wrapText="1"/>
    </xf>
    <xf numFmtId="0" fontId="10" fillId="0" borderId="16"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Alignment="1">
      <alignment horizontal="left" vertical="center" wrapText="1"/>
    </xf>
    <xf numFmtId="0" fontId="9" fillId="2" borderId="0" xfId="0" quotePrefix="1" applyFont="1" applyFill="1" applyAlignment="1">
      <alignment horizontal="left"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0" xfId="0" applyFont="1" applyFill="1" applyAlignment="1">
      <alignment vertical="center" wrapText="1"/>
    </xf>
    <xf numFmtId="0" fontId="7" fillId="0" borderId="19" xfId="0" applyFont="1" applyFill="1" applyBorder="1" applyAlignment="1">
      <alignment horizontal="center" vertical="center" wrapText="1"/>
    </xf>
    <xf numFmtId="4" fontId="7" fillId="0" borderId="26" xfId="0" applyNumberFormat="1" applyFont="1" applyFill="1" applyBorder="1" applyAlignment="1">
      <alignment vertical="center" wrapText="1"/>
    </xf>
    <xf numFmtId="0" fontId="9" fillId="3" borderId="0" xfId="0" applyFont="1" applyFill="1" applyAlignment="1">
      <alignment horizontal="center" vertical="center" wrapText="1"/>
    </xf>
    <xf numFmtId="0" fontId="9" fillId="3" borderId="0" xfId="0" applyFont="1" applyFill="1" applyAlignment="1">
      <alignment horizontal="left" vertical="center" wrapText="1"/>
    </xf>
    <xf numFmtId="0" fontId="9" fillId="3" borderId="0" xfId="0" quotePrefix="1" applyFont="1" applyFill="1" applyAlignment="1">
      <alignment horizontal="left" vertical="center" wrapText="1"/>
    </xf>
    <xf numFmtId="0" fontId="10" fillId="3" borderId="0" xfId="0" quotePrefix="1" applyFont="1" applyFill="1" applyAlignment="1">
      <alignment horizontal="left" vertical="center" wrapText="1"/>
    </xf>
    <xf numFmtId="0" fontId="9" fillId="3" borderId="0" xfId="0" applyFont="1" applyFill="1" applyBorder="1" applyAlignment="1">
      <alignment horizontal="center" vertical="center" wrapText="1"/>
    </xf>
    <xf numFmtId="4" fontId="9" fillId="3" borderId="0" xfId="0" applyNumberFormat="1" applyFont="1" applyFill="1" applyBorder="1" applyAlignment="1">
      <alignment vertical="center" wrapText="1"/>
    </xf>
    <xf numFmtId="49" fontId="21" fillId="3" borderId="0" xfId="0" applyNumberFormat="1" applyFont="1" applyFill="1" applyBorder="1" applyAlignment="1">
      <alignment vertical="center" wrapText="1"/>
    </xf>
    <xf numFmtId="4" fontId="21" fillId="3" borderId="0" xfId="0" applyNumberFormat="1" applyFont="1" applyFill="1" applyBorder="1" applyAlignment="1">
      <alignment horizontal="center" vertical="center" wrapText="1"/>
    </xf>
    <xf numFmtId="0" fontId="11" fillId="0" borderId="18" xfId="0" applyFont="1" applyFill="1" applyBorder="1" applyAlignment="1">
      <alignment horizontal="left" vertical="center" wrapText="1"/>
    </xf>
    <xf numFmtId="4" fontId="7" fillId="0" borderId="25" xfId="0" applyNumberFormat="1" applyFont="1" applyFill="1" applyBorder="1" applyAlignment="1">
      <alignment vertical="center" wrapText="1"/>
    </xf>
    <xf numFmtId="0" fontId="10" fillId="0" borderId="0" xfId="0" applyFont="1" applyFill="1" applyAlignment="1">
      <alignment horizontal="left" vertical="center" wrapText="1"/>
    </xf>
    <xf numFmtId="0" fontId="9" fillId="5" borderId="0" xfId="0" applyFont="1" applyFill="1" applyBorder="1" applyAlignment="1">
      <alignment horizontal="center" vertical="center" wrapText="1"/>
    </xf>
    <xf numFmtId="0" fontId="9" fillId="5" borderId="0" xfId="0" applyFont="1" applyFill="1" applyBorder="1" applyAlignment="1">
      <alignment vertical="center" wrapText="1"/>
    </xf>
    <xf numFmtId="0" fontId="9" fillId="5" borderId="0" xfId="0" applyFont="1" applyFill="1" applyAlignment="1">
      <alignment vertical="center" wrapText="1"/>
    </xf>
    <xf numFmtId="0" fontId="9" fillId="5" borderId="0" xfId="0" quotePrefix="1" applyFont="1" applyFill="1" applyAlignment="1">
      <alignment horizontal="left" vertical="center" wrapText="1"/>
    </xf>
    <xf numFmtId="168" fontId="20" fillId="0" borderId="13" xfId="0" applyNumberFormat="1" applyFont="1" applyBorder="1" applyAlignment="1">
      <alignment horizontal="center" vertical="center" wrapText="1"/>
    </xf>
    <xf numFmtId="4" fontId="10" fillId="0" borderId="37" xfId="0" applyNumberFormat="1" applyFont="1" applyFill="1" applyBorder="1" applyAlignment="1">
      <alignment vertical="center" wrapText="1"/>
    </xf>
    <xf numFmtId="10" fontId="10" fillId="0" borderId="39" xfId="32" applyNumberFormat="1" applyFont="1" applyFill="1" applyBorder="1" applyAlignment="1">
      <alignment vertical="center" wrapText="1"/>
    </xf>
    <xf numFmtId="4" fontId="9" fillId="0" borderId="38" xfId="0" applyNumberFormat="1" applyFont="1" applyFill="1" applyBorder="1" applyAlignment="1">
      <alignment vertical="center" wrapText="1"/>
    </xf>
    <xf numFmtId="0" fontId="9" fillId="0" borderId="0" xfId="0" applyFont="1" applyFill="1" applyBorder="1" applyAlignment="1">
      <alignment horizontal="right" vertical="center" wrapText="1"/>
    </xf>
    <xf numFmtId="4" fontId="9" fillId="0" borderId="0" xfId="0" applyNumberFormat="1" applyFont="1" applyFill="1" applyBorder="1" applyAlignment="1">
      <alignment horizontal="center" vertical="center" wrapText="1"/>
    </xf>
    <xf numFmtId="0" fontId="26" fillId="0" borderId="0" xfId="0" applyFont="1" applyFill="1" applyAlignment="1">
      <alignment vertical="center" wrapText="1"/>
    </xf>
    <xf numFmtId="0" fontId="25" fillId="0" borderId="0" xfId="0" applyFont="1" applyFill="1" applyAlignment="1">
      <alignment vertical="center" wrapText="1"/>
    </xf>
    <xf numFmtId="0" fontId="11" fillId="0" borderId="0" xfId="0" applyFont="1" applyFill="1" applyAlignment="1">
      <alignment vertical="center" wrapText="1"/>
    </xf>
    <xf numFmtId="0" fontId="28" fillId="0" borderId="0" xfId="0" quotePrefix="1" applyFont="1" applyFill="1" applyAlignment="1">
      <alignment horizontal="center" vertical="center" wrapText="1"/>
    </xf>
    <xf numFmtId="0" fontId="28" fillId="0" borderId="0" xfId="0" quotePrefix="1" applyFont="1" applyFill="1" applyAlignment="1">
      <alignment horizontal="left" vertical="center" wrapText="1"/>
    </xf>
    <xf numFmtId="0" fontId="27" fillId="0" borderId="0" xfId="0" applyFont="1" applyFill="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27" fillId="0" borderId="0" xfId="0" applyFont="1" applyFill="1" applyAlignment="1">
      <alignment vertical="center" wrapText="1"/>
    </xf>
    <xf numFmtId="0" fontId="27" fillId="0" borderId="0" xfId="0" quotePrefix="1" applyFont="1" applyFill="1" applyAlignment="1">
      <alignment horizontal="left" vertical="center" wrapText="1"/>
    </xf>
    <xf numFmtId="0" fontId="29" fillId="0" borderId="0" xfId="0" applyFont="1" applyAlignment="1">
      <alignment horizontal="center" vertical="center"/>
    </xf>
    <xf numFmtId="0" fontId="29" fillId="0" borderId="0" xfId="0" applyFont="1" applyAlignment="1">
      <alignment vertical="center"/>
    </xf>
    <xf numFmtId="0" fontId="27" fillId="0" borderId="0" xfId="0" applyFont="1" applyFill="1" applyAlignment="1">
      <alignment horizontal="center" vertical="center" wrapText="1"/>
    </xf>
    <xf numFmtId="0" fontId="27"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wrapText="1"/>
    </xf>
    <xf numFmtId="0" fontId="27" fillId="0" borderId="0" xfId="0" applyFont="1" applyFill="1" applyBorder="1" applyAlignment="1">
      <alignment horizontal="right" vertical="center" wrapText="1"/>
    </xf>
    <xf numFmtId="4" fontId="28" fillId="0" borderId="0" xfId="0" applyNumberFormat="1" applyFont="1" applyFill="1" applyBorder="1" applyAlignment="1">
      <alignment vertical="center" wrapText="1"/>
    </xf>
    <xf numFmtId="4" fontId="27" fillId="0" borderId="0" xfId="0" applyNumberFormat="1" applyFont="1" applyFill="1" applyBorder="1" applyAlignment="1">
      <alignment vertical="center" wrapText="1"/>
    </xf>
    <xf numFmtId="0" fontId="12" fillId="0" borderId="0" xfId="0" applyFont="1" applyFill="1" applyBorder="1" applyAlignment="1">
      <alignment horizontal="justify" vertical="center" wrapText="1"/>
    </xf>
    <xf numFmtId="0" fontId="12" fillId="3" borderId="0" xfId="0" applyFont="1" applyFill="1" applyAlignment="1">
      <alignment horizontal="center" vertical="center" wrapText="1"/>
    </xf>
    <xf numFmtId="0" fontId="12" fillId="3" borderId="0" xfId="0" applyFont="1" applyFill="1" applyAlignment="1">
      <alignment horizontal="left" vertical="center" wrapText="1"/>
    </xf>
    <xf numFmtId="0" fontId="12" fillId="3" borderId="0" xfId="0" quotePrefix="1" applyFont="1" applyFill="1" applyAlignment="1">
      <alignment horizontal="left" vertical="center" wrapText="1"/>
    </xf>
    <xf numFmtId="0" fontId="11" fillId="3" borderId="0" xfId="0" quotePrefix="1" applyFont="1" applyFill="1" applyAlignment="1">
      <alignment horizontal="left"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vertical="center" wrapText="1"/>
    </xf>
    <xf numFmtId="0" fontId="12" fillId="2" borderId="0" xfId="0" applyFont="1" applyFill="1" applyAlignment="1">
      <alignment vertical="center" wrapText="1"/>
    </xf>
    <xf numFmtId="0" fontId="12" fillId="2" borderId="0" xfId="0" quotePrefix="1" applyFont="1" applyFill="1" applyAlignment="1">
      <alignment horizontal="left" vertical="center" wrapText="1"/>
    </xf>
    <xf numFmtId="0" fontId="12" fillId="0" borderId="0" xfId="0" applyFont="1" applyFill="1" applyAlignment="1">
      <alignmen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4" fontId="12" fillId="0" borderId="5" xfId="0" applyNumberFormat="1"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1" fillId="0" borderId="0" xfId="0" applyFont="1" applyFill="1" applyAlignment="1">
      <alignment horizontal="center" vertical="center" wrapText="1"/>
    </xf>
    <xf numFmtId="0" fontId="12" fillId="0" borderId="7" xfId="0" applyFont="1" applyFill="1" applyBorder="1" applyAlignment="1">
      <alignment horizontal="center" vertical="center" wrapText="1"/>
    </xf>
    <xf numFmtId="1" fontId="12" fillId="0" borderId="8"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10"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4" fontId="11" fillId="0" borderId="13" xfId="0" applyNumberFormat="1" applyFont="1" applyBorder="1" applyAlignment="1">
      <alignment horizontal="center" vertical="center" wrapText="1"/>
    </xf>
    <xf numFmtId="0" fontId="11" fillId="0" borderId="23" xfId="0" applyFont="1" applyFill="1" applyBorder="1" applyAlignment="1">
      <alignment horizontal="center" vertical="center" wrapText="1"/>
    </xf>
    <xf numFmtId="4" fontId="11" fillId="0" borderId="14" xfId="0" applyNumberFormat="1" applyFont="1" applyFill="1" applyBorder="1" applyAlignment="1">
      <alignment vertical="center" wrapText="1"/>
    </xf>
    <xf numFmtId="4" fontId="11" fillId="0" borderId="15" xfId="0" applyNumberFormat="1" applyFont="1" applyFill="1" applyBorder="1" applyAlignment="1">
      <alignment vertical="center" wrapText="1"/>
    </xf>
    <xf numFmtId="4" fontId="11" fillId="0" borderId="24" xfId="0" applyNumberFormat="1" applyFont="1" applyFill="1" applyBorder="1" applyAlignment="1">
      <alignment vertical="center" wrapText="1"/>
    </xf>
    <xf numFmtId="0" fontId="11" fillId="0" borderId="16" xfId="0" applyFont="1" applyFill="1" applyBorder="1" applyAlignment="1">
      <alignment horizontal="center" vertical="center" wrapText="1"/>
    </xf>
    <xf numFmtId="4" fontId="11" fillId="0" borderId="25" xfId="0" applyNumberFormat="1" applyFont="1" applyFill="1" applyBorder="1" applyAlignment="1">
      <alignment vertical="center" wrapText="1"/>
    </xf>
    <xf numFmtId="4" fontId="12" fillId="0" borderId="38" xfId="0" applyNumberFormat="1" applyFont="1" applyFill="1" applyBorder="1" applyAlignment="1">
      <alignment vertical="center" wrapText="1"/>
    </xf>
    <xf numFmtId="0" fontId="11" fillId="0" borderId="0" xfId="0" quotePrefix="1" applyFont="1" applyFill="1" applyAlignment="1">
      <alignment horizontal="center" vertical="center" wrapText="1"/>
    </xf>
    <xf numFmtId="0" fontId="11" fillId="0" borderId="0" xfId="0" quotePrefix="1" applyFont="1" applyFill="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quotePrefix="1" applyFont="1" applyFill="1" applyAlignment="1">
      <alignment horizontal="left" vertical="center" wrapText="1"/>
    </xf>
    <xf numFmtId="0" fontId="12" fillId="3" borderId="0" xfId="0" applyFont="1" applyFill="1" applyBorder="1" applyAlignment="1">
      <alignment horizontal="center" vertical="center" wrapText="1"/>
    </xf>
    <xf numFmtId="4" fontId="12" fillId="3" borderId="0" xfId="0" applyNumberFormat="1" applyFont="1" applyFill="1" applyBorder="1" applyAlignment="1">
      <alignment vertical="center" wrapText="1"/>
    </xf>
    <xf numFmtId="0" fontId="11" fillId="0" borderId="0" xfId="0" applyFont="1" applyFill="1" applyBorder="1" applyAlignment="1">
      <alignment horizontal="center" vertical="center" wrapText="1"/>
    </xf>
    <xf numFmtId="49" fontId="11" fillId="0" borderId="0" xfId="0" applyNumberFormat="1" applyFont="1" applyBorder="1" applyAlignment="1">
      <alignment vertical="center" wrapText="1"/>
    </xf>
    <xf numFmtId="4" fontId="11" fillId="0" borderId="0" xfId="0" applyNumberFormat="1" applyFont="1" applyBorder="1" applyAlignment="1">
      <alignment horizontal="center" vertical="center" wrapText="1"/>
    </xf>
    <xf numFmtId="4" fontId="11" fillId="0" borderId="0" xfId="0" applyNumberFormat="1" applyFont="1" applyFill="1" applyBorder="1" applyAlignment="1">
      <alignment vertical="center" wrapText="1"/>
    </xf>
    <xf numFmtId="0" fontId="12" fillId="0" borderId="16" xfId="0" applyFont="1" applyFill="1" applyBorder="1" applyAlignment="1">
      <alignment vertical="center" wrapText="1"/>
    </xf>
    <xf numFmtId="0" fontId="11" fillId="0" borderId="1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2" fillId="0" borderId="0" xfId="0" applyFont="1" applyFill="1" applyBorder="1" applyAlignment="1">
      <alignment horizontal="justify" vertical="center" wrapText="1"/>
    </xf>
    <xf numFmtId="0" fontId="12" fillId="0" borderId="0" xfId="0" applyFont="1" applyFill="1" applyBorder="1" applyAlignment="1">
      <alignment horizontal="left" vertical="center"/>
    </xf>
    <xf numFmtId="0" fontId="9" fillId="0" borderId="0" xfId="0" applyFont="1" applyFill="1" applyAlignment="1">
      <alignment horizontal="left" vertical="center" wrapText="1"/>
    </xf>
    <xf numFmtId="4" fontId="10" fillId="0" borderId="32" xfId="0" applyNumberFormat="1" applyFont="1" applyFill="1" applyBorder="1" applyAlignment="1">
      <alignment horizontal="center" vertical="center" wrapText="1"/>
    </xf>
    <xf numFmtId="4" fontId="10" fillId="0" borderId="31" xfId="0" applyNumberFormat="1" applyFont="1" applyFill="1" applyBorder="1" applyAlignment="1">
      <alignment horizontal="center" vertical="center" wrapText="1"/>
    </xf>
    <xf numFmtId="0" fontId="8" fillId="0" borderId="29" xfId="0" applyFont="1" applyFill="1" applyBorder="1" applyAlignment="1">
      <alignment horizontal="right" vertical="center" wrapText="1"/>
    </xf>
    <xf numFmtId="0" fontId="8" fillId="0" borderId="17" xfId="0" applyFont="1" applyFill="1" applyBorder="1" applyAlignment="1">
      <alignment horizontal="right" vertical="center" wrapText="1"/>
    </xf>
    <xf numFmtId="49" fontId="21" fillId="3" borderId="0" xfId="0" applyNumberFormat="1" applyFont="1" applyFill="1" applyBorder="1" applyAlignment="1">
      <alignment horizontal="center" vertical="center" wrapText="1"/>
    </xf>
    <xf numFmtId="0" fontId="10" fillId="0" borderId="3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8" fillId="0" borderId="2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0" fillId="0" borderId="41" xfId="0" applyFont="1" applyFill="1" applyBorder="1" applyAlignment="1">
      <alignment vertical="center" wrapText="1"/>
    </xf>
    <xf numFmtId="0" fontId="10" fillId="0" borderId="42" xfId="0" applyFont="1" applyFill="1" applyBorder="1" applyAlignment="1">
      <alignment vertical="center" wrapText="1"/>
    </xf>
    <xf numFmtId="0" fontId="10" fillId="0" borderId="43" xfId="0" applyFont="1" applyFill="1" applyBorder="1" applyAlignment="1">
      <alignment vertical="center" wrapText="1"/>
    </xf>
    <xf numFmtId="0" fontId="11" fillId="0" borderId="0" xfId="0" applyFont="1" applyAlignment="1">
      <alignment horizontal="left" vertical="center"/>
    </xf>
    <xf numFmtId="0" fontId="11" fillId="0" borderId="1" xfId="0" applyFont="1" applyBorder="1" applyAlignment="1">
      <alignment horizontal="center" vertical="center"/>
    </xf>
    <xf numFmtId="0" fontId="10" fillId="0" borderId="27" xfId="0" applyFont="1" applyFill="1" applyBorder="1" applyAlignment="1">
      <alignment horizontal="right" vertical="center" wrapText="1"/>
    </xf>
    <xf numFmtId="0" fontId="10" fillId="0" borderId="1" xfId="0" applyFont="1" applyFill="1" applyBorder="1" applyAlignment="1">
      <alignment horizontal="right" vertical="center" wrapText="1"/>
    </xf>
    <xf numFmtId="0" fontId="10" fillId="0" borderId="15"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9" fillId="0" borderId="3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10" fillId="0" borderId="8" xfId="0" applyFont="1" applyFill="1" applyBorder="1" applyAlignment="1">
      <alignment horizontal="right" vertical="center" wrapText="1"/>
    </xf>
    <xf numFmtId="0" fontId="10" fillId="0" borderId="36" xfId="0" applyFont="1" applyFill="1" applyBorder="1" applyAlignment="1">
      <alignment horizontal="right" vertical="center" wrapText="1"/>
    </xf>
    <xf numFmtId="0" fontId="10" fillId="0" borderId="37" xfId="0" applyFont="1" applyFill="1" applyBorder="1" applyAlignment="1">
      <alignment horizontal="right" vertical="center" wrapText="1"/>
    </xf>
    <xf numFmtId="4" fontId="10" fillId="0" borderId="1" xfId="0" applyNumberFormat="1" applyFont="1" applyFill="1" applyBorder="1" applyAlignment="1">
      <alignment horizontal="center" vertical="center" wrapText="1"/>
    </xf>
    <xf numFmtId="4" fontId="10" fillId="0" borderId="15" xfId="0" applyNumberFormat="1" applyFont="1" applyFill="1" applyBorder="1" applyAlignment="1">
      <alignment horizontal="center" vertical="center" wrapText="1"/>
    </xf>
    <xf numFmtId="4" fontId="9" fillId="0" borderId="34" xfId="0" applyNumberFormat="1" applyFont="1" applyFill="1" applyBorder="1" applyAlignment="1">
      <alignment horizontal="center" vertical="center" wrapText="1"/>
    </xf>
    <xf numFmtId="4" fontId="9" fillId="0" borderId="11" xfId="0" applyNumberFormat="1" applyFont="1" applyFill="1" applyBorder="1" applyAlignment="1">
      <alignment horizontal="center" vertical="center" wrapText="1"/>
    </xf>
    <xf numFmtId="0" fontId="9" fillId="0" borderId="33" xfId="0" applyFont="1" applyFill="1" applyBorder="1" applyAlignment="1">
      <alignment horizontal="right" vertical="center" wrapText="1"/>
    </xf>
    <xf numFmtId="0" fontId="9" fillId="0" borderId="34" xfId="0" applyFont="1" applyFill="1" applyBorder="1" applyAlignment="1">
      <alignment horizontal="right" vertical="center" wrapText="1"/>
    </xf>
    <xf numFmtId="0" fontId="9" fillId="0" borderId="11" xfId="0" applyFont="1" applyFill="1" applyBorder="1" applyAlignment="1">
      <alignment horizontal="right" vertical="center" wrapText="1"/>
    </xf>
    <xf numFmtId="4" fontId="9" fillId="0" borderId="35"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10" fillId="0" borderId="42" xfId="0" applyNumberFormat="1" applyFont="1" applyFill="1" applyBorder="1" applyAlignment="1">
      <alignment horizontal="center" vertical="center" wrapText="1"/>
    </xf>
    <xf numFmtId="4" fontId="10" fillId="0" borderId="43" xfId="0" applyNumberFormat="1" applyFont="1" applyFill="1" applyBorder="1" applyAlignment="1">
      <alignment horizontal="center" vertical="center" wrapText="1"/>
    </xf>
    <xf numFmtId="0" fontId="8" fillId="0" borderId="28" xfId="0" applyFont="1" applyFill="1" applyBorder="1" applyAlignment="1">
      <alignment horizontal="center" vertical="center" wrapText="1"/>
    </xf>
    <xf numFmtId="0" fontId="9" fillId="4" borderId="0" xfId="0" applyFont="1" applyFill="1" applyAlignment="1">
      <alignment horizontal="center" vertical="center" wrapText="1"/>
    </xf>
    <xf numFmtId="0" fontId="12" fillId="4" borderId="0" xfId="0" applyFont="1" applyFill="1" applyAlignment="1">
      <alignment horizontal="center" vertical="center"/>
    </xf>
    <xf numFmtId="4" fontId="9" fillId="0" borderId="29" xfId="0" applyNumberFormat="1" applyFont="1" applyFill="1" applyBorder="1" applyAlignment="1">
      <alignment horizontal="center" vertical="center" wrapText="1"/>
    </xf>
    <xf numFmtId="4" fontId="9" fillId="0" borderId="17" xfId="0" applyNumberFormat="1" applyFont="1" applyFill="1" applyBorder="1" applyAlignment="1">
      <alignment horizontal="center" vertical="center" wrapText="1"/>
    </xf>
    <xf numFmtId="0" fontId="12" fillId="0" borderId="28" xfId="0" applyFont="1" applyFill="1" applyBorder="1" applyAlignment="1">
      <alignment horizontal="right" vertical="center" wrapText="1"/>
    </xf>
    <xf numFmtId="0" fontId="12" fillId="0" borderId="29" xfId="0" applyFont="1" applyFill="1" applyBorder="1" applyAlignment="1">
      <alignment horizontal="right" vertical="center" wrapText="1"/>
    </xf>
    <xf numFmtId="0" fontId="12" fillId="0" borderId="17" xfId="0" applyFont="1" applyFill="1" applyBorder="1" applyAlignment="1">
      <alignment horizontal="right" vertical="center" wrapText="1"/>
    </xf>
    <xf numFmtId="0" fontId="4" fillId="4" borderId="1" xfId="0" applyFont="1" applyFill="1" applyBorder="1" applyAlignment="1">
      <alignment horizontal="center" vertical="center" wrapText="1"/>
    </xf>
    <xf numFmtId="0" fontId="9" fillId="0" borderId="28" xfId="0" applyFont="1" applyFill="1" applyBorder="1" applyAlignment="1">
      <alignment horizontal="right" vertical="center" wrapText="1"/>
    </xf>
    <xf numFmtId="0" fontId="9" fillId="0" borderId="29" xfId="0" applyFont="1" applyFill="1" applyBorder="1" applyAlignment="1">
      <alignment horizontal="right" vertical="center" wrapText="1"/>
    </xf>
    <xf numFmtId="0" fontId="9" fillId="0" borderId="17" xfId="0" applyFont="1" applyFill="1" applyBorder="1" applyAlignment="1">
      <alignment horizontal="right" vertical="center" wrapText="1"/>
    </xf>
    <xf numFmtId="0" fontId="3"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4" fillId="0" borderId="1" xfId="0" applyFont="1" applyFill="1" applyBorder="1" applyAlignment="1">
      <alignment vertical="center" wrapText="1"/>
    </xf>
    <xf numFmtId="0" fontId="5" fillId="0" borderId="0" xfId="0" applyFont="1" applyFill="1" applyBorder="1" applyAlignment="1">
      <alignment horizontal="center" vertical="center" wrapText="1"/>
    </xf>
    <xf numFmtId="49" fontId="12" fillId="3" borderId="0" xfId="0" applyNumberFormat="1"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1" fillId="0" borderId="27" xfId="0" applyFont="1" applyFill="1" applyBorder="1" applyAlignment="1">
      <alignment vertical="center" wrapText="1"/>
    </xf>
    <xf numFmtId="0" fontId="11" fillId="0" borderId="1" xfId="0" applyFont="1" applyFill="1" applyBorder="1" applyAlignment="1">
      <alignment vertical="center" wrapText="1"/>
    </xf>
    <xf numFmtId="0" fontId="11" fillId="0" borderId="15" xfId="0" applyFont="1" applyFill="1" applyBorder="1" applyAlignment="1">
      <alignment vertical="center" wrapText="1"/>
    </xf>
    <xf numFmtId="4" fontId="11" fillId="0" borderId="1" xfId="0" applyNumberFormat="1"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1" fillId="0" borderId="3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1" xfId="0" applyFont="1" applyFill="1" applyBorder="1" applyAlignment="1">
      <alignment horizontal="left" vertical="center" wrapText="1"/>
    </xf>
    <xf numFmtId="4" fontId="11" fillId="0" borderId="32" xfId="0" applyNumberFormat="1" applyFont="1" applyFill="1" applyBorder="1" applyAlignment="1">
      <alignment horizontal="center" vertical="center" wrapText="1"/>
    </xf>
    <xf numFmtId="4" fontId="11" fillId="0" borderId="31" xfId="0" applyNumberFormat="1" applyFont="1" applyFill="1" applyBorder="1" applyAlignment="1">
      <alignment horizontal="center" vertical="center" wrapText="1"/>
    </xf>
    <xf numFmtId="4" fontId="12" fillId="0" borderId="29" xfId="0" applyNumberFormat="1" applyFont="1" applyFill="1" applyBorder="1" applyAlignment="1">
      <alignment horizontal="center" vertical="center" wrapText="1"/>
    </xf>
    <xf numFmtId="4" fontId="12" fillId="0" borderId="17" xfId="0" applyNumberFormat="1" applyFont="1" applyFill="1" applyBorder="1" applyAlignment="1">
      <alignment horizontal="center" vertical="center" wrapText="1"/>
    </xf>
    <xf numFmtId="0" fontId="11" fillId="0" borderId="30" xfId="0" applyFont="1" applyFill="1" applyBorder="1" applyAlignment="1">
      <alignment vertical="center" wrapText="1"/>
    </xf>
    <xf numFmtId="0" fontId="11" fillId="0" borderId="2" xfId="0" applyFont="1" applyFill="1" applyBorder="1" applyAlignment="1">
      <alignment vertical="center" wrapText="1"/>
    </xf>
    <xf numFmtId="0" fontId="11" fillId="0" borderId="31" xfId="0" applyFont="1" applyFill="1" applyBorder="1" applyAlignment="1">
      <alignment vertical="center" wrapText="1"/>
    </xf>
    <xf numFmtId="4" fontId="11" fillId="0" borderId="2" xfId="0" applyNumberFormat="1" applyFont="1" applyFill="1" applyBorder="1" applyAlignment="1">
      <alignment horizontal="center" vertical="center" wrapText="1"/>
    </xf>
  </cellXfs>
  <cellStyles count="40">
    <cellStyle name="naslov2" xfId="1"/>
    <cellStyle name="Navadno" xfId="0" builtinId="0"/>
    <cellStyle name="Navadno 11" xfId="2"/>
    <cellStyle name="Navadno 17" xfId="35"/>
    <cellStyle name="Navadno 2" xfId="3"/>
    <cellStyle name="Navadno 2 2" xfId="4"/>
    <cellStyle name="Navadno 2 2 2" xfId="5"/>
    <cellStyle name="Navadno 2 3" xfId="6"/>
    <cellStyle name="Navadno 2 48" xfId="7"/>
    <cellStyle name="Navadno 2 5" xfId="8"/>
    <cellStyle name="Navadno 2 6" xfId="9"/>
    <cellStyle name="Navadno 21" xfId="34"/>
    <cellStyle name="Navadno 24" xfId="33"/>
    <cellStyle name="Navadno 25" xfId="36"/>
    <cellStyle name="Navadno 3" xfId="10"/>
    <cellStyle name="Navadno 3 2" xfId="11"/>
    <cellStyle name="Navadno 3 2 2" xfId="12"/>
    <cellStyle name="Navadno 4" xfId="37"/>
    <cellStyle name="Navadno 5_POPIS GO del - PRIZIDEK 12.11.2012" xfId="13"/>
    <cellStyle name="Navadno 6 2" xfId="31"/>
    <cellStyle name="Navadno 9" xfId="14"/>
    <cellStyle name="Normal 2" xfId="15"/>
    <cellStyle name="Normal 3" xfId="16"/>
    <cellStyle name="Normal 3 2" xfId="39"/>
    <cellStyle name="Normal 6" xfId="38"/>
    <cellStyle name="Normal_1.3.2" xfId="17"/>
    <cellStyle name="Odstotek" xfId="32" builtinId="5"/>
    <cellStyle name="Vejica 2" xfId="18"/>
    <cellStyle name="Vejica 2 2" xfId="19"/>
    <cellStyle name="Vejica 2 2 2" xfId="20"/>
    <cellStyle name="Vejica 2 2 3" xfId="21"/>
    <cellStyle name="Vejica 2 2 3 2" xfId="22"/>
    <cellStyle name="Vejica 2 3" xfId="23"/>
    <cellStyle name="Vejica 2 3 2" xfId="24"/>
    <cellStyle name="Vejica 2 4" xfId="25"/>
    <cellStyle name="Vejica 2 4 2" xfId="26"/>
    <cellStyle name="Vejica 3" xfId="27"/>
    <cellStyle name="Vejica 3 3" xfId="28"/>
    <cellStyle name="Vejica 3 4" xfId="29"/>
    <cellStyle name="Vejica 4 4" xfId="30"/>
  </cellStyles>
  <dxfs count="0"/>
  <tableStyles count="0" defaultTableStyle="TableStyleMedium9" defaultPivotStyle="PivotStyleLight16"/>
  <colors>
    <mruColors>
      <color rgb="FF0000FF"/>
      <color rgb="FF8EC26A"/>
      <color rgb="FFE5B8B7"/>
      <color rgb="FFE5C2B7"/>
      <color rgb="FF9DBC58"/>
      <color rgb="FFA7C3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3190875</xdr:colOff>
          <xdr:row>0</xdr:row>
          <xdr:rowOff>0</xdr:rowOff>
        </xdr:from>
        <xdr:to>
          <xdr:col>5</xdr:col>
          <xdr:colOff>981075</xdr:colOff>
          <xdr:row>0</xdr:row>
          <xdr:rowOff>0</xdr:rowOff>
        </xdr:to>
        <xdr:sp macro="" textlink="">
          <xdr:nvSpPr>
            <xdr:cNvPr id="20666" name="Object 1210" hidden="1">
              <a:extLst>
                <a:ext uri="{63B3BB69-23CF-44E3-9099-C40C66FF867C}">
                  <a14:compatExt spid="_x0000_s2066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1"/>
  <sheetViews>
    <sheetView tabSelected="1" zoomScale="120" zoomScaleNormal="120" workbookViewId="0">
      <selection sqref="A1:B1"/>
    </sheetView>
  </sheetViews>
  <sheetFormatPr defaultRowHeight="9"/>
  <cols>
    <col min="1" max="1" width="6.140625" style="10" customWidth="1"/>
    <col min="2" max="2" width="50" style="11" customWidth="1"/>
    <col min="3" max="3" width="9.42578125" style="11" customWidth="1"/>
    <col min="4" max="4" width="7.140625" style="11" customWidth="1"/>
    <col min="5" max="5" width="14.140625" style="11" customWidth="1"/>
    <col min="6" max="6" width="16.28515625" style="11" customWidth="1"/>
    <col min="7" max="16384" width="9.140625" style="11"/>
  </cols>
  <sheetData>
    <row r="1" spans="1:6" s="12" customFormat="1" ht="15.95" customHeight="1">
      <c r="A1" s="214" t="s">
        <v>11</v>
      </c>
      <c r="B1" s="214"/>
      <c r="C1" s="1"/>
      <c r="D1" s="1"/>
      <c r="E1" s="2"/>
      <c r="F1" s="2"/>
    </row>
    <row r="2" spans="1:6" s="13" customFormat="1" ht="15.95" customHeight="1">
      <c r="A2" s="215" t="s">
        <v>12</v>
      </c>
      <c r="B2" s="215"/>
      <c r="C2" s="215" t="s">
        <v>13</v>
      </c>
      <c r="D2" s="215"/>
      <c r="E2" s="215"/>
      <c r="F2" s="215"/>
    </row>
    <row r="3" spans="1:6" s="13" customFormat="1" ht="15.95" customHeight="1">
      <c r="A3" s="216" t="s">
        <v>14</v>
      </c>
      <c r="B3" s="216"/>
      <c r="C3" s="216" t="s">
        <v>16</v>
      </c>
      <c r="D3" s="216"/>
      <c r="E3" s="216"/>
      <c r="F3" s="216"/>
    </row>
    <row r="4" spans="1:6" s="13" customFormat="1" ht="9.75" customHeight="1">
      <c r="A4" s="4"/>
      <c r="B4" s="3"/>
      <c r="C4" s="3"/>
      <c r="D4" s="3"/>
      <c r="E4" s="3"/>
      <c r="F4" s="3"/>
    </row>
    <row r="5" spans="1:6" s="12" customFormat="1" ht="15.95" customHeight="1">
      <c r="A5" s="214" t="s">
        <v>15</v>
      </c>
      <c r="B5" s="214"/>
      <c r="C5" s="1"/>
      <c r="D5" s="1"/>
      <c r="E5" s="1"/>
      <c r="F5" s="2"/>
    </row>
    <row r="6" spans="1:6" s="13" customFormat="1" ht="15.95" customHeight="1">
      <c r="A6" s="215" t="s">
        <v>71</v>
      </c>
      <c r="B6" s="215"/>
      <c r="C6" s="5" t="s">
        <v>13</v>
      </c>
      <c r="D6" s="218" t="s">
        <v>72</v>
      </c>
      <c r="E6" s="218"/>
      <c r="F6" s="218"/>
    </row>
    <row r="7" spans="1:6" s="3" customFormat="1" ht="15.95" customHeight="1">
      <c r="A7" s="216" t="s">
        <v>74</v>
      </c>
      <c r="B7" s="216"/>
      <c r="C7" s="6" t="s">
        <v>16</v>
      </c>
      <c r="D7" s="217" t="s">
        <v>73</v>
      </c>
      <c r="E7" s="217"/>
      <c r="F7" s="217"/>
    </row>
    <row r="8" spans="1:6" s="13" customFormat="1" ht="13.5" customHeight="1">
      <c r="A8" s="7"/>
      <c r="B8" s="7"/>
      <c r="C8" s="8"/>
      <c r="D8" s="8"/>
      <c r="E8" s="8"/>
      <c r="F8" s="8"/>
    </row>
    <row r="9" spans="1:6" s="13" customFormat="1" ht="18" customHeight="1">
      <c r="A9" s="219" t="s">
        <v>75</v>
      </c>
      <c r="B9" s="219"/>
      <c r="C9" s="219"/>
      <c r="D9" s="219"/>
      <c r="E9" s="219"/>
      <c r="F9" s="219"/>
    </row>
    <row r="10" spans="1:6" s="13" customFormat="1" ht="12" customHeight="1">
      <c r="A10" s="7"/>
      <c r="B10" s="7"/>
      <c r="C10" s="8"/>
      <c r="D10" s="8"/>
      <c r="E10" s="8"/>
      <c r="F10" s="8"/>
    </row>
    <row r="11" spans="1:6" s="13" customFormat="1" ht="15.95" customHeight="1">
      <c r="A11" s="210" t="s">
        <v>41</v>
      </c>
      <c r="B11" s="210"/>
      <c r="C11" s="210"/>
      <c r="D11" s="210"/>
      <c r="E11" s="210"/>
      <c r="F11" s="210"/>
    </row>
    <row r="12" spans="1:6" s="13" customFormat="1" ht="12" customHeight="1">
      <c r="A12" s="9"/>
      <c r="B12" s="9"/>
      <c r="C12" s="9"/>
      <c r="D12" s="9"/>
      <c r="E12" s="9"/>
      <c r="F12" s="9"/>
    </row>
    <row r="13" spans="1:6" s="17" customFormat="1" ht="14.25" customHeight="1">
      <c r="A13" s="78" t="s">
        <v>25</v>
      </c>
      <c r="B13" s="79" t="s">
        <v>43</v>
      </c>
      <c r="C13" s="80"/>
      <c r="D13" s="80"/>
      <c r="E13" s="81"/>
      <c r="F13" s="81"/>
    </row>
    <row r="14" spans="1:6" s="17" customFormat="1" ht="8.25" customHeight="1">
      <c r="A14" s="15"/>
      <c r="B14" s="16"/>
      <c r="C14" s="16"/>
      <c r="D14" s="16"/>
      <c r="E14" s="16"/>
      <c r="F14" s="16"/>
    </row>
    <row r="15" spans="1:6" s="17" customFormat="1" ht="64.5" customHeight="1">
      <c r="A15" s="15"/>
      <c r="B15" s="164" t="s">
        <v>77</v>
      </c>
      <c r="C15" s="164"/>
      <c r="D15" s="164"/>
      <c r="E15" s="164"/>
      <c r="F15" s="16"/>
    </row>
    <row r="16" spans="1:6" s="17" customFormat="1" ht="93.75" customHeight="1">
      <c r="A16" s="15"/>
      <c r="B16" s="164" t="s">
        <v>78</v>
      </c>
      <c r="C16" s="164"/>
      <c r="D16" s="164"/>
      <c r="E16" s="164"/>
      <c r="F16" s="16"/>
    </row>
    <row r="17" spans="1:6" s="18" customFormat="1" ht="14.25" customHeight="1">
      <c r="A17" s="89"/>
      <c r="B17" s="90" t="s">
        <v>76</v>
      </c>
      <c r="C17" s="91" t="s">
        <v>69</v>
      </c>
      <c r="D17" s="92"/>
      <c r="E17" s="92"/>
      <c r="F17" s="92"/>
    </row>
    <row r="18" spans="1:6" s="18" customFormat="1" ht="14.25" customHeight="1">
      <c r="A18" s="53"/>
      <c r="B18" s="54"/>
      <c r="D18" s="19"/>
      <c r="E18" s="19"/>
      <c r="F18" s="19"/>
    </row>
    <row r="19" spans="1:6" s="18" customFormat="1" ht="14.25" customHeight="1">
      <c r="A19" s="73" t="s">
        <v>0</v>
      </c>
      <c r="B19" s="74" t="s">
        <v>79</v>
      </c>
      <c r="C19" s="75"/>
      <c r="D19" s="72"/>
      <c r="E19" s="72"/>
      <c r="F19" s="72"/>
    </row>
    <row r="20" spans="1:6" s="18" customFormat="1" ht="14.25" customHeight="1" thickBot="1">
      <c r="A20" s="53"/>
      <c r="B20" s="54"/>
      <c r="D20" s="19"/>
      <c r="E20" s="19"/>
      <c r="F20" s="19"/>
    </row>
    <row r="21" spans="1:6" s="14" customFormat="1" ht="24" customHeight="1">
      <c r="A21" s="45" t="s">
        <v>4</v>
      </c>
      <c r="B21" s="46" t="s">
        <v>5</v>
      </c>
      <c r="C21" s="24" t="s">
        <v>6</v>
      </c>
      <c r="D21" s="50" t="s">
        <v>7</v>
      </c>
      <c r="E21" s="49" t="s">
        <v>9</v>
      </c>
      <c r="F21" s="25" t="s">
        <v>10</v>
      </c>
    </row>
    <row r="22" spans="1:6" s="14" customFormat="1" ht="15" customHeight="1" thickBot="1">
      <c r="A22" s="47" t="s">
        <v>8</v>
      </c>
      <c r="B22" s="48">
        <v>1</v>
      </c>
      <c r="C22" s="28">
        <v>2</v>
      </c>
      <c r="D22" s="51">
        <v>3</v>
      </c>
      <c r="E22" s="29">
        <v>4</v>
      </c>
      <c r="F22" s="30" t="s">
        <v>17</v>
      </c>
    </row>
    <row r="23" spans="1:6" s="13" customFormat="1" ht="28.5" customHeight="1">
      <c r="A23" s="41" t="s">
        <v>0</v>
      </c>
      <c r="B23" s="86" t="s">
        <v>81</v>
      </c>
      <c r="C23" s="32">
        <v>1</v>
      </c>
      <c r="D23" s="52" t="s">
        <v>19</v>
      </c>
      <c r="E23" s="33"/>
      <c r="F23" s="34">
        <f>C23*E23</f>
        <v>0</v>
      </c>
    </row>
    <row r="24" spans="1:6" s="13" customFormat="1" ht="43.5" customHeight="1">
      <c r="A24" s="41" t="s">
        <v>1</v>
      </c>
      <c r="B24" s="86" t="s">
        <v>82</v>
      </c>
      <c r="C24" s="32">
        <v>1</v>
      </c>
      <c r="D24" s="52" t="s">
        <v>19</v>
      </c>
      <c r="E24" s="33"/>
      <c r="F24" s="67">
        <f>C24*E24</f>
        <v>0</v>
      </c>
    </row>
    <row r="25" spans="1:6" s="13" customFormat="1" ht="44.25" customHeight="1" thickBot="1">
      <c r="A25" s="41" t="s">
        <v>2</v>
      </c>
      <c r="B25" s="86" t="s">
        <v>83</v>
      </c>
      <c r="C25" s="32">
        <v>0.1</v>
      </c>
      <c r="D25" s="52" t="s">
        <v>68</v>
      </c>
      <c r="E25" s="33">
        <f>F23+F24</f>
        <v>0</v>
      </c>
      <c r="F25" s="67">
        <f>C25*E25</f>
        <v>0</v>
      </c>
    </row>
    <row r="26" spans="1:6" s="13" customFormat="1" ht="17.25" customHeight="1" thickBot="1">
      <c r="A26" s="69"/>
      <c r="B26" s="207" t="s">
        <v>80</v>
      </c>
      <c r="C26" s="208"/>
      <c r="D26" s="209"/>
      <c r="E26" s="87"/>
      <c r="F26" s="96">
        <f>SUM(F23:F25)</f>
        <v>0</v>
      </c>
    </row>
    <row r="27" spans="1:6" ht="12" customHeight="1"/>
    <row r="28" spans="1:6" s="18" customFormat="1" ht="14.25" customHeight="1">
      <c r="A28" s="73" t="s">
        <v>1</v>
      </c>
      <c r="B28" s="74" t="s">
        <v>84</v>
      </c>
      <c r="C28" s="75"/>
      <c r="D28" s="72"/>
      <c r="E28" s="72"/>
      <c r="F28" s="72"/>
    </row>
    <row r="29" spans="1:6" s="18" customFormat="1" ht="10.5" customHeight="1">
      <c r="A29" s="20"/>
      <c r="B29" s="56"/>
      <c r="C29" s="57"/>
      <c r="D29" s="57"/>
      <c r="E29" s="19"/>
      <c r="F29" s="19"/>
    </row>
    <row r="30" spans="1:6" s="18" customFormat="1" ht="16.5" customHeight="1">
      <c r="A30" s="20"/>
      <c r="B30" s="165" t="s">
        <v>85</v>
      </c>
      <c r="C30" s="165"/>
      <c r="D30" s="165"/>
      <c r="E30" s="19"/>
      <c r="F30" s="19"/>
    </row>
    <row r="31" spans="1:6" s="18" customFormat="1" ht="10.5" customHeight="1" thickBot="1">
      <c r="A31" s="20"/>
      <c r="B31" s="56"/>
      <c r="C31" s="57"/>
      <c r="D31" s="57"/>
      <c r="E31" s="19"/>
      <c r="F31" s="19"/>
    </row>
    <row r="32" spans="1:6" s="14" customFormat="1" ht="24" customHeight="1">
      <c r="A32" s="22" t="s">
        <v>4</v>
      </c>
      <c r="B32" s="23" t="s">
        <v>5</v>
      </c>
      <c r="C32" s="24" t="s">
        <v>6</v>
      </c>
      <c r="D32" s="50" t="s">
        <v>7</v>
      </c>
      <c r="E32" s="49" t="s">
        <v>9</v>
      </c>
      <c r="F32" s="25" t="s">
        <v>10</v>
      </c>
    </row>
    <row r="33" spans="1:6" s="14" customFormat="1" ht="15" customHeight="1" thickBot="1">
      <c r="A33" s="26" t="s">
        <v>8</v>
      </c>
      <c r="B33" s="27">
        <v>1</v>
      </c>
      <c r="C33" s="28">
        <v>2</v>
      </c>
      <c r="D33" s="51">
        <v>3</v>
      </c>
      <c r="E33" s="29">
        <v>4</v>
      </c>
      <c r="F33" s="30" t="s">
        <v>17</v>
      </c>
    </row>
    <row r="34" spans="1:6" s="13" customFormat="1" ht="27" customHeight="1">
      <c r="A34" s="31" t="s">
        <v>0</v>
      </c>
      <c r="B34" s="86" t="s">
        <v>87</v>
      </c>
      <c r="C34" s="32">
        <v>1</v>
      </c>
      <c r="D34" s="52" t="s">
        <v>19</v>
      </c>
      <c r="E34" s="33"/>
      <c r="F34" s="34">
        <f>C34*E34</f>
        <v>0</v>
      </c>
    </row>
    <row r="35" spans="1:6" s="13" customFormat="1" ht="43.5" customHeight="1">
      <c r="A35" s="31" t="s">
        <v>1</v>
      </c>
      <c r="B35" s="86" t="s">
        <v>88</v>
      </c>
      <c r="C35" s="32">
        <v>500</v>
      </c>
      <c r="D35" s="52" t="s">
        <v>35</v>
      </c>
      <c r="E35" s="33"/>
      <c r="F35" s="67">
        <f>C35*E35</f>
        <v>0</v>
      </c>
    </row>
    <row r="36" spans="1:6" s="13" customFormat="1" ht="43.5" customHeight="1">
      <c r="A36" s="31" t="s">
        <v>2</v>
      </c>
      <c r="B36" s="86" t="s">
        <v>89</v>
      </c>
      <c r="C36" s="32">
        <v>193</v>
      </c>
      <c r="D36" s="52" t="s">
        <v>35</v>
      </c>
      <c r="E36" s="33"/>
      <c r="F36" s="67">
        <f t="shared" ref="F36:F69" si="0">C36*E36</f>
        <v>0</v>
      </c>
    </row>
    <row r="37" spans="1:6" s="13" customFormat="1" ht="50.25" customHeight="1">
      <c r="A37" s="31" t="s">
        <v>3</v>
      </c>
      <c r="B37" s="86" t="s">
        <v>90</v>
      </c>
      <c r="C37" s="32">
        <v>46.41</v>
      </c>
      <c r="D37" s="52" t="s">
        <v>35</v>
      </c>
      <c r="E37" s="33"/>
      <c r="F37" s="67">
        <f t="shared" si="0"/>
        <v>0</v>
      </c>
    </row>
    <row r="38" spans="1:6" s="13" customFormat="1" ht="61.5" customHeight="1">
      <c r="A38" s="31" t="s">
        <v>32</v>
      </c>
      <c r="B38" s="86" t="s">
        <v>91</v>
      </c>
      <c r="C38" s="32">
        <v>378</v>
      </c>
      <c r="D38" s="52" t="s">
        <v>35</v>
      </c>
      <c r="E38" s="33"/>
      <c r="F38" s="67">
        <f t="shared" si="0"/>
        <v>0</v>
      </c>
    </row>
    <row r="39" spans="1:6" s="13" customFormat="1" ht="68.25" customHeight="1">
      <c r="A39" s="31" t="s">
        <v>33</v>
      </c>
      <c r="B39" s="86" t="s">
        <v>92</v>
      </c>
      <c r="C39" s="32">
        <v>315</v>
      </c>
      <c r="D39" s="52" t="s">
        <v>35</v>
      </c>
      <c r="E39" s="33"/>
      <c r="F39" s="67">
        <f t="shared" si="0"/>
        <v>0</v>
      </c>
    </row>
    <row r="40" spans="1:6" s="13" customFormat="1" ht="57.75" customHeight="1">
      <c r="A40" s="31" t="s">
        <v>34</v>
      </c>
      <c r="B40" s="86" t="s">
        <v>93</v>
      </c>
      <c r="C40" s="32">
        <v>10.5</v>
      </c>
      <c r="D40" s="52" t="s">
        <v>35</v>
      </c>
      <c r="E40" s="33"/>
      <c r="F40" s="67">
        <f t="shared" si="0"/>
        <v>0</v>
      </c>
    </row>
    <row r="41" spans="1:6" s="13" customFormat="1" ht="37.5" customHeight="1">
      <c r="A41" s="31" t="s">
        <v>36</v>
      </c>
      <c r="B41" s="86" t="s">
        <v>94</v>
      </c>
      <c r="C41" s="32">
        <v>52.5</v>
      </c>
      <c r="D41" s="52" t="s">
        <v>35</v>
      </c>
      <c r="E41" s="33"/>
      <c r="F41" s="67">
        <f t="shared" si="0"/>
        <v>0</v>
      </c>
    </row>
    <row r="42" spans="1:6" s="13" customFormat="1" ht="29.25" customHeight="1">
      <c r="A42" s="31" t="s">
        <v>37</v>
      </c>
      <c r="B42" s="86" t="s">
        <v>95</v>
      </c>
      <c r="C42" s="32">
        <v>361.41</v>
      </c>
      <c r="D42" s="52" t="s">
        <v>35</v>
      </c>
      <c r="E42" s="33"/>
      <c r="F42" s="67">
        <f t="shared" si="0"/>
        <v>0</v>
      </c>
    </row>
    <row r="43" spans="1:6" s="13" customFormat="1" ht="29.25" customHeight="1">
      <c r="A43" s="31" t="s">
        <v>38</v>
      </c>
      <c r="B43" s="86" t="s">
        <v>96</v>
      </c>
      <c r="C43" s="32">
        <v>81.62</v>
      </c>
      <c r="D43" s="52" t="s">
        <v>23</v>
      </c>
      <c r="E43" s="33"/>
      <c r="F43" s="67">
        <f t="shared" si="0"/>
        <v>0</v>
      </c>
    </row>
    <row r="44" spans="1:6" s="13" customFormat="1" ht="29.25" customHeight="1">
      <c r="A44" s="31" t="s">
        <v>39</v>
      </c>
      <c r="B44" s="86" t="s">
        <v>97</v>
      </c>
      <c r="C44" s="32">
        <v>38.08</v>
      </c>
      <c r="D44" s="52" t="s">
        <v>23</v>
      </c>
      <c r="E44" s="33"/>
      <c r="F44" s="67">
        <f t="shared" si="0"/>
        <v>0</v>
      </c>
    </row>
    <row r="45" spans="1:6" s="13" customFormat="1" ht="36" customHeight="1">
      <c r="A45" s="31" t="s">
        <v>40</v>
      </c>
      <c r="B45" s="86" t="s">
        <v>98</v>
      </c>
      <c r="C45" s="32">
        <v>222.82</v>
      </c>
      <c r="D45" s="52" t="s">
        <v>23</v>
      </c>
      <c r="E45" s="33"/>
      <c r="F45" s="67">
        <f t="shared" si="0"/>
        <v>0</v>
      </c>
    </row>
    <row r="46" spans="1:6" s="13" customFormat="1" ht="36" customHeight="1">
      <c r="A46" s="76" t="s">
        <v>45</v>
      </c>
      <c r="B46" s="86" t="s">
        <v>99</v>
      </c>
      <c r="C46" s="37">
        <v>69.94</v>
      </c>
      <c r="D46" s="55" t="s">
        <v>23</v>
      </c>
      <c r="E46" s="77"/>
      <c r="F46" s="67">
        <f t="shared" si="0"/>
        <v>0</v>
      </c>
    </row>
    <row r="47" spans="1:6" s="13" customFormat="1" ht="36" customHeight="1">
      <c r="A47" s="76" t="s">
        <v>46</v>
      </c>
      <c r="B47" s="86" t="s">
        <v>100</v>
      </c>
      <c r="C47" s="37">
        <v>6.99</v>
      </c>
      <c r="D47" s="55" t="s">
        <v>23</v>
      </c>
      <c r="E47" s="77"/>
      <c r="F47" s="67">
        <f t="shared" si="0"/>
        <v>0</v>
      </c>
    </row>
    <row r="48" spans="1:6" s="13" customFormat="1" ht="29.25" customHeight="1">
      <c r="A48" s="31" t="s">
        <v>47</v>
      </c>
      <c r="B48" s="86" t="s">
        <v>101</v>
      </c>
      <c r="C48" s="32">
        <v>55</v>
      </c>
      <c r="D48" s="52" t="s">
        <v>51</v>
      </c>
      <c r="E48" s="33"/>
      <c r="F48" s="67">
        <f t="shared" si="0"/>
        <v>0</v>
      </c>
    </row>
    <row r="49" spans="1:6" s="13" customFormat="1" ht="29.25" customHeight="1">
      <c r="A49" s="31" t="s">
        <v>48</v>
      </c>
      <c r="B49" s="86" t="s">
        <v>102</v>
      </c>
      <c r="C49" s="32">
        <v>97</v>
      </c>
      <c r="D49" s="52" t="s">
        <v>23</v>
      </c>
      <c r="E49" s="33"/>
      <c r="F49" s="67">
        <f t="shared" si="0"/>
        <v>0</v>
      </c>
    </row>
    <row r="50" spans="1:6" s="13" customFormat="1" ht="29.25" customHeight="1">
      <c r="A50" s="31" t="s">
        <v>49</v>
      </c>
      <c r="B50" s="86" t="s">
        <v>103</v>
      </c>
      <c r="C50" s="32">
        <v>8.16</v>
      </c>
      <c r="D50" s="52" t="s">
        <v>35</v>
      </c>
      <c r="E50" s="33"/>
      <c r="F50" s="67">
        <f t="shared" si="0"/>
        <v>0</v>
      </c>
    </row>
    <row r="51" spans="1:6" s="13" customFormat="1" ht="29.25" customHeight="1">
      <c r="A51" s="31" t="s">
        <v>50</v>
      </c>
      <c r="B51" s="86" t="s">
        <v>104</v>
      </c>
      <c r="C51" s="32">
        <v>32.83</v>
      </c>
      <c r="D51" s="52" t="s">
        <v>35</v>
      </c>
      <c r="E51" s="33"/>
      <c r="F51" s="67">
        <f t="shared" si="0"/>
        <v>0</v>
      </c>
    </row>
    <row r="52" spans="1:6" s="13" customFormat="1" ht="39" customHeight="1">
      <c r="A52" s="31" t="s">
        <v>52</v>
      </c>
      <c r="B52" s="86" t="s">
        <v>105</v>
      </c>
      <c r="C52" s="32">
        <v>39.159999999999997</v>
      </c>
      <c r="D52" s="52" t="s">
        <v>35</v>
      </c>
      <c r="E52" s="33"/>
      <c r="F52" s="67">
        <f t="shared" si="0"/>
        <v>0</v>
      </c>
    </row>
    <row r="53" spans="1:6" s="13" customFormat="1" ht="39" customHeight="1">
      <c r="A53" s="31" t="s">
        <v>53</v>
      </c>
      <c r="B53" s="86" t="s">
        <v>106</v>
      </c>
      <c r="C53" s="32">
        <v>53.35</v>
      </c>
      <c r="D53" s="52" t="s">
        <v>35</v>
      </c>
      <c r="E53" s="33"/>
      <c r="F53" s="67">
        <f t="shared" si="0"/>
        <v>0</v>
      </c>
    </row>
    <row r="54" spans="1:6" s="13" customFormat="1" ht="39.75" customHeight="1">
      <c r="A54" s="31" t="s">
        <v>54</v>
      </c>
      <c r="B54" s="86" t="s">
        <v>107</v>
      </c>
      <c r="C54" s="32">
        <v>0.7</v>
      </c>
      <c r="D54" s="52" t="s">
        <v>35</v>
      </c>
      <c r="E54" s="33"/>
      <c r="F54" s="67">
        <f t="shared" si="0"/>
        <v>0</v>
      </c>
    </row>
    <row r="55" spans="1:6" s="13" customFormat="1" ht="29.25" customHeight="1">
      <c r="A55" s="31" t="s">
        <v>55</v>
      </c>
      <c r="B55" s="86" t="s">
        <v>108</v>
      </c>
      <c r="C55" s="32">
        <v>11.28</v>
      </c>
      <c r="D55" s="52" t="s">
        <v>35</v>
      </c>
      <c r="E55" s="33"/>
      <c r="F55" s="67">
        <f t="shared" si="0"/>
        <v>0</v>
      </c>
    </row>
    <row r="56" spans="1:6" s="13" customFormat="1" ht="29.25" customHeight="1">
      <c r="A56" s="31" t="s">
        <v>56</v>
      </c>
      <c r="B56" s="86" t="s">
        <v>109</v>
      </c>
      <c r="C56" s="32"/>
      <c r="D56" s="52"/>
      <c r="E56" s="33"/>
      <c r="F56" s="67"/>
    </row>
    <row r="57" spans="1:6" s="13" customFormat="1" ht="29.25" customHeight="1">
      <c r="A57" s="31"/>
      <c r="B57" s="86" t="s">
        <v>110</v>
      </c>
      <c r="C57" s="32">
        <v>5800</v>
      </c>
      <c r="D57" s="52" t="s">
        <v>42</v>
      </c>
      <c r="E57" s="33"/>
      <c r="F57" s="67">
        <f t="shared" si="0"/>
        <v>0</v>
      </c>
    </row>
    <row r="58" spans="1:6" s="13" customFormat="1" ht="29.25" customHeight="1">
      <c r="A58" s="31"/>
      <c r="B58" s="86" t="s">
        <v>111</v>
      </c>
      <c r="C58" s="32">
        <v>15800</v>
      </c>
      <c r="D58" s="52" t="s">
        <v>42</v>
      </c>
      <c r="E58" s="33"/>
      <c r="F58" s="67">
        <f t="shared" si="0"/>
        <v>0</v>
      </c>
    </row>
    <row r="59" spans="1:6" s="13" customFormat="1" ht="54.75" customHeight="1">
      <c r="A59" s="31" t="s">
        <v>57</v>
      </c>
      <c r="B59" s="86" t="s">
        <v>112</v>
      </c>
      <c r="C59" s="32">
        <v>100</v>
      </c>
      <c r="D59" s="52" t="s">
        <v>23</v>
      </c>
      <c r="E59" s="33"/>
      <c r="F59" s="67">
        <f t="shared" si="0"/>
        <v>0</v>
      </c>
    </row>
    <row r="60" spans="1:6" s="13" customFormat="1" ht="41.25" customHeight="1">
      <c r="A60" s="31" t="s">
        <v>58</v>
      </c>
      <c r="B60" s="86" t="s">
        <v>113</v>
      </c>
      <c r="C60" s="32">
        <v>83</v>
      </c>
      <c r="D60" s="52" t="s">
        <v>23</v>
      </c>
      <c r="E60" s="33"/>
      <c r="F60" s="67">
        <f t="shared" si="0"/>
        <v>0</v>
      </c>
    </row>
    <row r="61" spans="1:6" s="13" customFormat="1" ht="33" customHeight="1">
      <c r="A61" s="31" t="s">
        <v>59</v>
      </c>
      <c r="B61" s="86" t="s">
        <v>114</v>
      </c>
      <c r="C61" s="32">
        <v>83</v>
      </c>
      <c r="D61" s="52" t="s">
        <v>23</v>
      </c>
      <c r="E61" s="33"/>
      <c r="F61" s="67">
        <f t="shared" si="0"/>
        <v>0</v>
      </c>
    </row>
    <row r="62" spans="1:6" s="13" customFormat="1" ht="29.25" customHeight="1">
      <c r="A62" s="31" t="s">
        <v>60</v>
      </c>
      <c r="B62" s="86" t="s">
        <v>115</v>
      </c>
      <c r="C62" s="32">
        <v>46</v>
      </c>
      <c r="D62" s="52" t="s">
        <v>51</v>
      </c>
      <c r="E62" s="33"/>
      <c r="F62" s="67">
        <f t="shared" si="0"/>
        <v>0</v>
      </c>
    </row>
    <row r="63" spans="1:6" s="13" customFormat="1" ht="33.75" customHeight="1">
      <c r="A63" s="31" t="s">
        <v>61</v>
      </c>
      <c r="B63" s="86" t="s">
        <v>116</v>
      </c>
      <c r="C63" s="32">
        <v>46</v>
      </c>
      <c r="D63" s="52" t="s">
        <v>51</v>
      </c>
      <c r="E63" s="33"/>
      <c r="F63" s="67">
        <f t="shared" si="0"/>
        <v>0</v>
      </c>
    </row>
    <row r="64" spans="1:6" s="13" customFormat="1" ht="36" customHeight="1">
      <c r="A64" s="76" t="s">
        <v>62</v>
      </c>
      <c r="B64" s="86" t="s">
        <v>117</v>
      </c>
      <c r="C64" s="37">
        <v>46</v>
      </c>
      <c r="D64" s="55" t="s">
        <v>51</v>
      </c>
      <c r="E64" s="77"/>
      <c r="F64" s="67">
        <f t="shared" si="0"/>
        <v>0</v>
      </c>
    </row>
    <row r="65" spans="1:6" s="13" customFormat="1" ht="57" customHeight="1">
      <c r="A65" s="76" t="s">
        <v>63</v>
      </c>
      <c r="B65" s="86" t="s">
        <v>118</v>
      </c>
      <c r="C65" s="37">
        <v>46</v>
      </c>
      <c r="D65" s="55" t="s">
        <v>51</v>
      </c>
      <c r="E65" s="77"/>
      <c r="F65" s="67">
        <f t="shared" si="0"/>
        <v>0</v>
      </c>
    </row>
    <row r="66" spans="1:6" s="13" customFormat="1" ht="39.75" customHeight="1">
      <c r="A66" s="31" t="s">
        <v>64</v>
      </c>
      <c r="B66" s="86" t="s">
        <v>119</v>
      </c>
      <c r="C66" s="32">
        <v>50</v>
      </c>
      <c r="D66" s="52" t="s">
        <v>51</v>
      </c>
      <c r="E66" s="33"/>
      <c r="F66" s="67">
        <f t="shared" si="0"/>
        <v>0</v>
      </c>
    </row>
    <row r="67" spans="1:6" s="13" customFormat="1" ht="29.25" customHeight="1">
      <c r="A67" s="31" t="s">
        <v>65</v>
      </c>
      <c r="B67" s="86" t="s">
        <v>120</v>
      </c>
      <c r="C67" s="32">
        <v>100</v>
      </c>
      <c r="D67" s="52" t="s">
        <v>51</v>
      </c>
      <c r="E67" s="33"/>
      <c r="F67" s="67">
        <f t="shared" si="0"/>
        <v>0</v>
      </c>
    </row>
    <row r="68" spans="1:6" s="13" customFormat="1" ht="29.25" customHeight="1">
      <c r="A68" s="31" t="s">
        <v>66</v>
      </c>
      <c r="B68" s="86" t="s">
        <v>121</v>
      </c>
      <c r="C68" s="32">
        <v>83</v>
      </c>
      <c r="D68" s="52" t="s">
        <v>23</v>
      </c>
      <c r="E68" s="33"/>
      <c r="F68" s="67">
        <f t="shared" si="0"/>
        <v>0</v>
      </c>
    </row>
    <row r="69" spans="1:6" s="13" customFormat="1" ht="54" customHeight="1" thickBot="1">
      <c r="A69" s="31" t="s">
        <v>67</v>
      </c>
      <c r="B69" s="86" t="s">
        <v>122</v>
      </c>
      <c r="C69" s="32">
        <v>0.1</v>
      </c>
      <c r="D69" s="52" t="s">
        <v>68</v>
      </c>
      <c r="E69" s="33">
        <f>SUM(F34:F68)</f>
        <v>0</v>
      </c>
      <c r="F69" s="67">
        <f t="shared" si="0"/>
        <v>0</v>
      </c>
    </row>
    <row r="70" spans="1:6" s="14" customFormat="1" ht="19.5" customHeight="1" thickBot="1">
      <c r="A70" s="35"/>
      <c r="B70" s="169" t="s">
        <v>86</v>
      </c>
      <c r="C70" s="169"/>
      <c r="D70" s="170"/>
      <c r="E70" s="68"/>
      <c r="F70" s="36">
        <f>SUM(F34:F69)</f>
        <v>0</v>
      </c>
    </row>
    <row r="71" spans="1:6" ht="15" customHeight="1">
      <c r="B71" s="58"/>
      <c r="C71" s="58"/>
      <c r="D71" s="58"/>
    </row>
    <row r="72" spans="1:6" s="18" customFormat="1" ht="15" customHeight="1">
      <c r="A72" s="70" t="s">
        <v>2</v>
      </c>
      <c r="B72" s="71" t="s">
        <v>123</v>
      </c>
      <c r="C72" s="72"/>
      <c r="D72" s="72"/>
      <c r="E72" s="72"/>
      <c r="F72" s="72"/>
    </row>
    <row r="73" spans="1:6" s="17" customFormat="1" ht="15" customHeight="1">
      <c r="A73" s="60"/>
      <c r="B73" s="61"/>
      <c r="C73" s="16"/>
      <c r="D73" s="16"/>
      <c r="E73" s="16"/>
      <c r="F73" s="16"/>
    </row>
    <row r="74" spans="1:6" s="17" customFormat="1" ht="27.75" customHeight="1">
      <c r="A74" s="60"/>
      <c r="B74" s="166" t="s">
        <v>124</v>
      </c>
      <c r="C74" s="166"/>
      <c r="D74" s="166"/>
      <c r="E74" s="16"/>
      <c r="F74" s="16"/>
    </row>
    <row r="75" spans="1:6" s="17" customFormat="1" ht="15" customHeight="1" thickBot="1">
      <c r="A75" s="60"/>
      <c r="B75" s="88"/>
      <c r="C75" s="16"/>
      <c r="D75" s="16"/>
      <c r="E75" s="16"/>
      <c r="F75" s="16"/>
    </row>
    <row r="76" spans="1:6" s="14" customFormat="1" ht="24" customHeight="1">
      <c r="A76" s="22" t="s">
        <v>4</v>
      </c>
      <c r="B76" s="23" t="s">
        <v>5</v>
      </c>
      <c r="C76" s="24" t="s">
        <v>6</v>
      </c>
      <c r="D76" s="50" t="s">
        <v>7</v>
      </c>
      <c r="E76" s="49" t="s">
        <v>9</v>
      </c>
      <c r="F76" s="25" t="s">
        <v>10</v>
      </c>
    </row>
    <row r="77" spans="1:6" s="14" customFormat="1" ht="15" customHeight="1" thickBot="1">
      <c r="A77" s="26" t="s">
        <v>8</v>
      </c>
      <c r="B77" s="27">
        <v>1</v>
      </c>
      <c r="C77" s="28">
        <v>2</v>
      </c>
      <c r="D77" s="51">
        <v>3</v>
      </c>
      <c r="E77" s="29">
        <v>4</v>
      </c>
      <c r="F77" s="30" t="s">
        <v>17</v>
      </c>
    </row>
    <row r="78" spans="1:6" s="13" customFormat="1" ht="26.25" customHeight="1">
      <c r="A78" s="41" t="s">
        <v>0</v>
      </c>
      <c r="B78" s="86" t="s">
        <v>126</v>
      </c>
      <c r="C78" s="32">
        <v>30</v>
      </c>
      <c r="D78" s="52" t="s">
        <v>51</v>
      </c>
      <c r="E78" s="33"/>
      <c r="F78" s="34">
        <f>C78*E78</f>
        <v>0</v>
      </c>
    </row>
    <row r="79" spans="1:6" s="13" customFormat="1" ht="26.25" customHeight="1">
      <c r="A79" s="41" t="s">
        <v>1</v>
      </c>
      <c r="B79" s="86" t="s">
        <v>127</v>
      </c>
      <c r="C79" s="32">
        <v>5</v>
      </c>
      <c r="D79" s="52" t="s">
        <v>19</v>
      </c>
      <c r="E79" s="33"/>
      <c r="F79" s="67">
        <f>C79*E79</f>
        <v>0</v>
      </c>
    </row>
    <row r="80" spans="1:6" s="13" customFormat="1" ht="39" customHeight="1">
      <c r="A80" s="41" t="s">
        <v>2</v>
      </c>
      <c r="B80" s="86" t="s">
        <v>128</v>
      </c>
      <c r="C80" s="32">
        <v>18</v>
      </c>
      <c r="D80" s="52" t="s">
        <v>35</v>
      </c>
      <c r="E80" s="33"/>
      <c r="F80" s="67">
        <f t="shared" ref="F80:F93" si="1">C80*E80</f>
        <v>0</v>
      </c>
    </row>
    <row r="81" spans="1:6" s="13" customFormat="1" ht="48.75" customHeight="1">
      <c r="A81" s="41" t="s">
        <v>3</v>
      </c>
      <c r="B81" s="86" t="s">
        <v>129</v>
      </c>
      <c r="C81" s="32">
        <v>42</v>
      </c>
      <c r="D81" s="52" t="s">
        <v>35</v>
      </c>
      <c r="E81" s="33"/>
      <c r="F81" s="67">
        <f t="shared" si="1"/>
        <v>0</v>
      </c>
    </row>
    <row r="82" spans="1:6" s="13" customFormat="1" ht="63" customHeight="1">
      <c r="A82" s="41" t="s">
        <v>32</v>
      </c>
      <c r="B82" s="86" t="s">
        <v>130</v>
      </c>
      <c r="C82" s="32">
        <v>60</v>
      </c>
      <c r="D82" s="52" t="s">
        <v>35</v>
      </c>
      <c r="E82" s="33"/>
      <c r="F82" s="67">
        <f t="shared" si="1"/>
        <v>0</v>
      </c>
    </row>
    <row r="83" spans="1:6" s="13" customFormat="1" ht="48.75" customHeight="1">
      <c r="A83" s="41" t="s">
        <v>33</v>
      </c>
      <c r="B83" s="86" t="s">
        <v>131</v>
      </c>
      <c r="C83" s="32">
        <v>30</v>
      </c>
      <c r="D83" s="52" t="s">
        <v>35</v>
      </c>
      <c r="E83" s="33"/>
      <c r="F83" s="67">
        <f t="shared" si="1"/>
        <v>0</v>
      </c>
    </row>
    <row r="84" spans="1:6" s="13" customFormat="1" ht="32.25" customHeight="1">
      <c r="A84" s="40" t="s">
        <v>34</v>
      </c>
      <c r="B84" s="86" t="s">
        <v>95</v>
      </c>
      <c r="C84" s="37">
        <v>132</v>
      </c>
      <c r="D84" s="55" t="s">
        <v>35</v>
      </c>
      <c r="E84" s="77"/>
      <c r="F84" s="67">
        <f t="shared" si="1"/>
        <v>0</v>
      </c>
    </row>
    <row r="85" spans="1:6" s="13" customFormat="1" ht="34.5" customHeight="1">
      <c r="A85" s="40" t="s">
        <v>36</v>
      </c>
      <c r="B85" s="86" t="s">
        <v>132</v>
      </c>
      <c r="C85" s="37"/>
      <c r="D85" s="55"/>
      <c r="E85" s="77"/>
      <c r="F85" s="67"/>
    </row>
    <row r="86" spans="1:6" s="13" customFormat="1" ht="26.25" customHeight="1">
      <c r="A86" s="41"/>
      <c r="B86" s="86" t="s">
        <v>133</v>
      </c>
      <c r="C86" s="32">
        <v>120</v>
      </c>
      <c r="D86" s="52" t="s">
        <v>23</v>
      </c>
      <c r="E86" s="33"/>
      <c r="F86" s="67">
        <f t="shared" si="1"/>
        <v>0</v>
      </c>
    </row>
    <row r="87" spans="1:6" s="13" customFormat="1" ht="26.25" customHeight="1">
      <c r="A87" s="41"/>
      <c r="B87" s="86" t="s">
        <v>134</v>
      </c>
      <c r="C87" s="32">
        <v>126.6</v>
      </c>
      <c r="D87" s="52" t="s">
        <v>23</v>
      </c>
      <c r="E87" s="33"/>
      <c r="F87" s="67">
        <f t="shared" si="1"/>
        <v>0</v>
      </c>
    </row>
    <row r="88" spans="1:6" s="13" customFormat="1" ht="26.25" customHeight="1">
      <c r="A88" s="41" t="s">
        <v>37</v>
      </c>
      <c r="B88" s="86" t="s">
        <v>135</v>
      </c>
      <c r="C88" s="32">
        <v>246.6</v>
      </c>
      <c r="D88" s="52" t="s">
        <v>23</v>
      </c>
      <c r="E88" s="33"/>
      <c r="F88" s="67">
        <f t="shared" si="1"/>
        <v>0</v>
      </c>
    </row>
    <row r="89" spans="1:6" s="13" customFormat="1" ht="37.5" customHeight="1">
      <c r="A89" s="41" t="s">
        <v>38</v>
      </c>
      <c r="B89" s="86" t="s">
        <v>136</v>
      </c>
      <c r="C89" s="32">
        <v>60</v>
      </c>
      <c r="D89" s="52" t="s">
        <v>23</v>
      </c>
      <c r="E89" s="33"/>
      <c r="F89" s="67">
        <f t="shared" si="1"/>
        <v>0</v>
      </c>
    </row>
    <row r="90" spans="1:6" s="13" customFormat="1" ht="36" customHeight="1">
      <c r="A90" s="41" t="s">
        <v>39</v>
      </c>
      <c r="B90" s="86" t="s">
        <v>137</v>
      </c>
      <c r="C90" s="32">
        <v>8</v>
      </c>
      <c r="D90" s="52" t="s">
        <v>51</v>
      </c>
      <c r="E90" s="33"/>
      <c r="F90" s="67">
        <f t="shared" si="1"/>
        <v>0</v>
      </c>
    </row>
    <row r="91" spans="1:6" s="13" customFormat="1" ht="39.75" customHeight="1">
      <c r="A91" s="41" t="s">
        <v>40</v>
      </c>
      <c r="B91" s="86" t="s">
        <v>138</v>
      </c>
      <c r="C91" s="32">
        <v>5</v>
      </c>
      <c r="D91" s="52" t="s">
        <v>23</v>
      </c>
      <c r="E91" s="33"/>
      <c r="F91" s="67">
        <f t="shared" si="1"/>
        <v>0</v>
      </c>
    </row>
    <row r="92" spans="1:6" s="13" customFormat="1" ht="26.25" customHeight="1">
      <c r="A92" s="41" t="s">
        <v>45</v>
      </c>
      <c r="B92" s="86" t="s">
        <v>139</v>
      </c>
      <c r="C92" s="32">
        <v>246.6</v>
      </c>
      <c r="D92" s="52" t="s">
        <v>23</v>
      </c>
      <c r="E92" s="33"/>
      <c r="F92" s="67">
        <f t="shared" si="1"/>
        <v>0</v>
      </c>
    </row>
    <row r="93" spans="1:6" s="13" customFormat="1" ht="42.75" customHeight="1" thickBot="1">
      <c r="A93" s="41" t="s">
        <v>46</v>
      </c>
      <c r="B93" s="86" t="s">
        <v>140</v>
      </c>
      <c r="C93" s="32">
        <v>0.1</v>
      </c>
      <c r="D93" s="52" t="s">
        <v>68</v>
      </c>
      <c r="E93" s="33">
        <f>SUM(F78:F92)</f>
        <v>0</v>
      </c>
      <c r="F93" s="67">
        <f t="shared" si="1"/>
        <v>0</v>
      </c>
    </row>
    <row r="94" spans="1:6" s="14" customFormat="1" ht="21" customHeight="1" thickBot="1">
      <c r="A94" s="35"/>
      <c r="B94" s="169" t="s">
        <v>125</v>
      </c>
      <c r="C94" s="169"/>
      <c r="D94" s="170"/>
      <c r="E94" s="68"/>
      <c r="F94" s="36">
        <f>SUM(F78:F93)</f>
        <v>0</v>
      </c>
    </row>
    <row r="95" spans="1:6" ht="8.25" customHeight="1">
      <c r="B95" s="58"/>
      <c r="C95" s="58"/>
      <c r="D95" s="58"/>
    </row>
    <row r="96" spans="1:6" s="18" customFormat="1" ht="15" customHeight="1">
      <c r="A96" s="70" t="s">
        <v>3</v>
      </c>
      <c r="B96" s="71" t="s">
        <v>141</v>
      </c>
      <c r="C96" s="72"/>
      <c r="D96" s="72"/>
      <c r="E96" s="72"/>
      <c r="F96" s="72"/>
    </row>
    <row r="97" spans="1:6" s="18" customFormat="1" ht="6.75" customHeight="1" thickBot="1">
      <c r="A97" s="20"/>
      <c r="B97" s="21"/>
      <c r="C97" s="19"/>
      <c r="D97" s="19"/>
      <c r="E97" s="19"/>
      <c r="F97" s="19"/>
    </row>
    <row r="98" spans="1:6" s="14" customFormat="1" ht="24" customHeight="1">
      <c r="A98" s="22" t="s">
        <v>4</v>
      </c>
      <c r="B98" s="23" t="s">
        <v>5</v>
      </c>
      <c r="C98" s="24" t="s">
        <v>6</v>
      </c>
      <c r="D98" s="50" t="s">
        <v>7</v>
      </c>
      <c r="E98" s="49" t="s">
        <v>9</v>
      </c>
      <c r="F98" s="25" t="s">
        <v>10</v>
      </c>
    </row>
    <row r="99" spans="1:6" s="14" customFormat="1" ht="15" customHeight="1" thickBot="1">
      <c r="A99" s="26" t="s">
        <v>8</v>
      </c>
      <c r="B99" s="27">
        <v>1</v>
      </c>
      <c r="C99" s="28">
        <v>2</v>
      </c>
      <c r="D99" s="51">
        <v>3</v>
      </c>
      <c r="E99" s="29">
        <v>4</v>
      </c>
      <c r="F99" s="30" t="s">
        <v>17</v>
      </c>
    </row>
    <row r="100" spans="1:6" s="13" customFormat="1" ht="34.5" customHeight="1">
      <c r="A100" s="31" t="s">
        <v>0</v>
      </c>
      <c r="B100" s="86" t="s">
        <v>143</v>
      </c>
      <c r="C100" s="32">
        <v>195</v>
      </c>
      <c r="D100" s="52" t="s">
        <v>51</v>
      </c>
      <c r="E100" s="33"/>
      <c r="F100" s="34">
        <f>C100*E100</f>
        <v>0</v>
      </c>
    </row>
    <row r="101" spans="1:6" s="13" customFormat="1" ht="35.25" customHeight="1">
      <c r="A101" s="31" t="s">
        <v>1</v>
      </c>
      <c r="B101" s="86" t="s">
        <v>144</v>
      </c>
      <c r="C101" s="32">
        <v>18</v>
      </c>
      <c r="D101" s="52" t="s">
        <v>19</v>
      </c>
      <c r="E101" s="33"/>
      <c r="F101" s="67">
        <f>C101*E101</f>
        <v>0</v>
      </c>
    </row>
    <row r="102" spans="1:6" s="13" customFormat="1" ht="35.25" customHeight="1">
      <c r="A102" s="31" t="s">
        <v>2</v>
      </c>
      <c r="B102" s="86" t="s">
        <v>128</v>
      </c>
      <c r="C102" s="32">
        <v>324</v>
      </c>
      <c r="D102" s="52" t="s">
        <v>35</v>
      </c>
      <c r="E102" s="33"/>
      <c r="F102" s="67">
        <f t="shared" ref="F102:F124" si="2">C102*E102</f>
        <v>0</v>
      </c>
    </row>
    <row r="103" spans="1:6" s="13" customFormat="1" ht="35.25" customHeight="1">
      <c r="A103" s="31" t="s">
        <v>3</v>
      </c>
      <c r="B103" s="86" t="s">
        <v>145</v>
      </c>
      <c r="C103" s="32">
        <v>459</v>
      </c>
      <c r="D103" s="52" t="s">
        <v>35</v>
      </c>
      <c r="E103" s="33"/>
      <c r="F103" s="67">
        <f t="shared" si="2"/>
        <v>0</v>
      </c>
    </row>
    <row r="104" spans="1:6" s="13" customFormat="1" ht="35.25" customHeight="1">
      <c r="A104" s="31" t="s">
        <v>32</v>
      </c>
      <c r="B104" s="86" t="s">
        <v>95</v>
      </c>
      <c r="C104" s="32">
        <v>459</v>
      </c>
      <c r="D104" s="52" t="s">
        <v>35</v>
      </c>
      <c r="E104" s="33"/>
      <c r="F104" s="67">
        <f t="shared" si="2"/>
        <v>0</v>
      </c>
    </row>
    <row r="105" spans="1:6" s="13" customFormat="1" ht="35.25" customHeight="1">
      <c r="A105" s="31" t="s">
        <v>33</v>
      </c>
      <c r="B105" s="86" t="s">
        <v>146</v>
      </c>
      <c r="C105" s="32">
        <v>20</v>
      </c>
      <c r="D105" s="52" t="s">
        <v>51</v>
      </c>
      <c r="E105" s="33"/>
      <c r="F105" s="67">
        <f t="shared" si="2"/>
        <v>0</v>
      </c>
    </row>
    <row r="106" spans="1:6" s="13" customFormat="1" ht="35.25" customHeight="1">
      <c r="A106" s="31" t="s">
        <v>34</v>
      </c>
      <c r="B106" s="86" t="s">
        <v>147</v>
      </c>
      <c r="C106" s="32">
        <v>270</v>
      </c>
      <c r="D106" s="52" t="s">
        <v>23</v>
      </c>
      <c r="E106" s="33"/>
      <c r="F106" s="67">
        <f t="shared" si="2"/>
        <v>0</v>
      </c>
    </row>
    <row r="107" spans="1:6" s="13" customFormat="1" ht="35.25" customHeight="1">
      <c r="A107" s="76" t="s">
        <v>36</v>
      </c>
      <c r="B107" s="86" t="s">
        <v>148</v>
      </c>
      <c r="C107" s="37">
        <v>90</v>
      </c>
      <c r="D107" s="55" t="s">
        <v>23</v>
      </c>
      <c r="E107" s="77"/>
      <c r="F107" s="67">
        <f t="shared" si="2"/>
        <v>0</v>
      </c>
    </row>
    <row r="108" spans="1:6" s="13" customFormat="1" ht="30" customHeight="1">
      <c r="A108" s="76" t="s">
        <v>37</v>
      </c>
      <c r="B108" s="86" t="s">
        <v>149</v>
      </c>
      <c r="C108" s="37">
        <v>1350</v>
      </c>
      <c r="D108" s="55" t="s">
        <v>23</v>
      </c>
      <c r="E108" s="77"/>
      <c r="F108" s="67">
        <f t="shared" si="2"/>
        <v>0</v>
      </c>
    </row>
    <row r="109" spans="1:6" s="13" customFormat="1" ht="42.75" customHeight="1">
      <c r="A109" s="31" t="s">
        <v>38</v>
      </c>
      <c r="B109" s="86" t="s">
        <v>150</v>
      </c>
      <c r="C109" s="32">
        <v>1000</v>
      </c>
      <c r="D109" s="52" t="s">
        <v>35</v>
      </c>
      <c r="E109" s="33"/>
      <c r="F109" s="67">
        <f t="shared" si="2"/>
        <v>0</v>
      </c>
    </row>
    <row r="110" spans="1:6" s="13" customFormat="1" ht="46.5" customHeight="1">
      <c r="A110" s="31" t="s">
        <v>39</v>
      </c>
      <c r="B110" s="86" t="s">
        <v>151</v>
      </c>
      <c r="C110" s="32">
        <v>396.5</v>
      </c>
      <c r="D110" s="52" t="s">
        <v>35</v>
      </c>
      <c r="E110" s="33"/>
      <c r="F110" s="67">
        <f t="shared" si="2"/>
        <v>0</v>
      </c>
    </row>
    <row r="111" spans="1:6" s="13" customFormat="1" ht="44.25" customHeight="1">
      <c r="A111" s="31" t="s">
        <v>40</v>
      </c>
      <c r="B111" s="86" t="s">
        <v>152</v>
      </c>
      <c r="C111" s="32">
        <v>1320</v>
      </c>
      <c r="D111" s="52" t="s">
        <v>35</v>
      </c>
      <c r="E111" s="33"/>
      <c r="F111" s="67">
        <f t="shared" si="2"/>
        <v>0</v>
      </c>
    </row>
    <row r="112" spans="1:6" s="13" customFormat="1" ht="55.5" customHeight="1">
      <c r="A112" s="31" t="s">
        <v>45</v>
      </c>
      <c r="B112" s="86" t="s">
        <v>153</v>
      </c>
      <c r="C112" s="32">
        <v>391.88</v>
      </c>
      <c r="D112" s="52" t="s">
        <v>35</v>
      </c>
      <c r="E112" s="33"/>
      <c r="F112" s="67">
        <f t="shared" si="2"/>
        <v>0</v>
      </c>
    </row>
    <row r="113" spans="1:6" s="13" customFormat="1" ht="27" customHeight="1">
      <c r="A113" s="31" t="s">
        <v>46</v>
      </c>
      <c r="B113" s="86" t="s">
        <v>154</v>
      </c>
      <c r="C113" s="32">
        <v>20</v>
      </c>
      <c r="D113" s="52" t="s">
        <v>51</v>
      </c>
      <c r="E113" s="33"/>
      <c r="F113" s="67">
        <f t="shared" si="2"/>
        <v>0</v>
      </c>
    </row>
    <row r="114" spans="1:6" s="13" customFormat="1" ht="35.25" customHeight="1">
      <c r="A114" s="31" t="s">
        <v>47</v>
      </c>
      <c r="B114" s="86" t="s">
        <v>113</v>
      </c>
      <c r="C114" s="32">
        <v>1100</v>
      </c>
      <c r="D114" s="52" t="s">
        <v>23</v>
      </c>
      <c r="E114" s="33"/>
      <c r="F114" s="67">
        <f t="shared" si="2"/>
        <v>0</v>
      </c>
    </row>
    <row r="115" spans="1:6" s="13" customFormat="1" ht="30.75" customHeight="1">
      <c r="A115" s="31" t="s">
        <v>48</v>
      </c>
      <c r="B115" s="86" t="s">
        <v>155</v>
      </c>
      <c r="C115" s="32">
        <v>1100</v>
      </c>
      <c r="D115" s="52" t="s">
        <v>23</v>
      </c>
      <c r="E115" s="33"/>
      <c r="F115" s="67">
        <f t="shared" si="2"/>
        <v>0</v>
      </c>
    </row>
    <row r="116" spans="1:6" s="13" customFormat="1" ht="49.5" customHeight="1">
      <c r="A116" s="31" t="s">
        <v>49</v>
      </c>
      <c r="B116" s="86" t="s">
        <v>156</v>
      </c>
      <c r="C116" s="32">
        <v>247.5</v>
      </c>
      <c r="D116" s="52" t="s">
        <v>23</v>
      </c>
      <c r="E116" s="33"/>
      <c r="F116" s="67">
        <f t="shared" si="2"/>
        <v>0</v>
      </c>
    </row>
    <row r="117" spans="1:6" s="13" customFormat="1" ht="29.25" customHeight="1">
      <c r="A117" s="31" t="s">
        <v>50</v>
      </c>
      <c r="B117" s="86" t="s">
        <v>157</v>
      </c>
      <c r="C117" s="32">
        <v>2000</v>
      </c>
      <c r="D117" s="52" t="s">
        <v>23</v>
      </c>
      <c r="E117" s="33"/>
      <c r="F117" s="67">
        <f t="shared" si="2"/>
        <v>0</v>
      </c>
    </row>
    <row r="118" spans="1:6" s="13" customFormat="1" ht="30.75" customHeight="1">
      <c r="A118" s="31" t="s">
        <v>52</v>
      </c>
      <c r="B118" s="86" t="s">
        <v>158</v>
      </c>
      <c r="C118" s="32">
        <v>60</v>
      </c>
      <c r="D118" s="52" t="s">
        <v>51</v>
      </c>
      <c r="E118" s="33"/>
      <c r="F118" s="67">
        <f t="shared" si="2"/>
        <v>0</v>
      </c>
    </row>
    <row r="119" spans="1:6" s="13" customFormat="1" ht="26.25" customHeight="1">
      <c r="A119" s="31" t="s">
        <v>53</v>
      </c>
      <c r="B119" s="86" t="s">
        <v>159</v>
      </c>
      <c r="C119" s="32">
        <v>154</v>
      </c>
      <c r="D119" s="52" t="s">
        <v>51</v>
      </c>
      <c r="E119" s="33"/>
      <c r="F119" s="67">
        <f t="shared" si="2"/>
        <v>0</v>
      </c>
    </row>
    <row r="120" spans="1:6" s="13" customFormat="1" ht="26.25" customHeight="1">
      <c r="A120" s="31" t="s">
        <v>54</v>
      </c>
      <c r="B120" s="86" t="s">
        <v>160</v>
      </c>
      <c r="C120" s="32">
        <v>316</v>
      </c>
      <c r="D120" s="52" t="s">
        <v>51</v>
      </c>
      <c r="E120" s="33"/>
      <c r="F120" s="67">
        <f t="shared" si="2"/>
        <v>0</v>
      </c>
    </row>
    <row r="121" spans="1:6" s="13" customFormat="1" ht="26.25" customHeight="1">
      <c r="A121" s="31" t="s">
        <v>55</v>
      </c>
      <c r="B121" s="86" t="s">
        <v>161</v>
      </c>
      <c r="C121" s="32">
        <v>26</v>
      </c>
      <c r="D121" s="52" t="s">
        <v>51</v>
      </c>
      <c r="E121" s="33"/>
      <c r="F121" s="67">
        <f t="shared" si="2"/>
        <v>0</v>
      </c>
    </row>
    <row r="122" spans="1:6" s="13" customFormat="1" ht="60" customHeight="1">
      <c r="A122" s="31" t="s">
        <v>56</v>
      </c>
      <c r="B122" s="86" t="s">
        <v>162</v>
      </c>
      <c r="C122" s="32">
        <v>340</v>
      </c>
      <c r="D122" s="52" t="s">
        <v>51</v>
      </c>
      <c r="E122" s="33"/>
      <c r="F122" s="67">
        <f t="shared" si="2"/>
        <v>0</v>
      </c>
    </row>
    <row r="123" spans="1:6" s="13" customFormat="1" ht="35.25" customHeight="1">
      <c r="A123" s="31" t="s">
        <v>57</v>
      </c>
      <c r="B123" s="86" t="s">
        <v>121</v>
      </c>
      <c r="C123" s="32">
        <v>1100</v>
      </c>
      <c r="D123" s="52" t="s">
        <v>23</v>
      </c>
      <c r="E123" s="33"/>
      <c r="F123" s="67">
        <f t="shared" si="2"/>
        <v>0</v>
      </c>
    </row>
    <row r="124" spans="1:6" s="13" customFormat="1" ht="45" customHeight="1" thickBot="1">
      <c r="A124" s="31" t="s">
        <v>58</v>
      </c>
      <c r="B124" s="86" t="s">
        <v>163</v>
      </c>
      <c r="C124" s="32">
        <v>0.1</v>
      </c>
      <c r="D124" s="52" t="s">
        <v>68</v>
      </c>
      <c r="E124" s="33">
        <f>SUM(F100:F123)</f>
        <v>0</v>
      </c>
      <c r="F124" s="67">
        <f t="shared" si="2"/>
        <v>0</v>
      </c>
    </row>
    <row r="125" spans="1:6" s="14" customFormat="1" ht="21.75" customHeight="1" thickBot="1">
      <c r="A125" s="35"/>
      <c r="B125" s="169" t="s">
        <v>142</v>
      </c>
      <c r="C125" s="169"/>
      <c r="D125" s="170"/>
      <c r="E125" s="68"/>
      <c r="F125" s="36">
        <f>SUM(F100:F124)</f>
        <v>0</v>
      </c>
    </row>
    <row r="126" spans="1:6" ht="12" customHeight="1">
      <c r="B126" s="58"/>
      <c r="C126" s="58"/>
      <c r="D126" s="58"/>
    </row>
    <row r="127" spans="1:6" s="18" customFormat="1" ht="18.75" customHeight="1">
      <c r="A127" s="82"/>
      <c r="B127" s="171" t="s">
        <v>164</v>
      </c>
      <c r="C127" s="171"/>
      <c r="D127" s="171"/>
      <c r="E127" s="83"/>
      <c r="F127" s="83"/>
    </row>
    <row r="128" spans="1:6" s="13" customFormat="1" ht="9" customHeight="1" thickBot="1">
      <c r="A128" s="62"/>
      <c r="B128" s="63"/>
      <c r="C128" s="64"/>
      <c r="D128" s="65"/>
      <c r="E128" s="66"/>
      <c r="F128" s="66"/>
    </row>
    <row r="129" spans="1:6" s="14" customFormat="1" ht="20.25" customHeight="1" thickBot="1">
      <c r="A129" s="39"/>
      <c r="B129" s="202" t="s">
        <v>22</v>
      </c>
      <c r="C129" s="175"/>
      <c r="D129" s="176"/>
      <c r="E129" s="175" t="s">
        <v>18</v>
      </c>
      <c r="F129" s="176"/>
    </row>
    <row r="130" spans="1:6" s="14" customFormat="1" ht="22.5" customHeight="1">
      <c r="A130" s="40" t="s">
        <v>0</v>
      </c>
      <c r="B130" s="172" t="s">
        <v>79</v>
      </c>
      <c r="C130" s="173"/>
      <c r="D130" s="174"/>
      <c r="E130" s="167">
        <f>F26</f>
        <v>0</v>
      </c>
      <c r="F130" s="168"/>
    </row>
    <row r="131" spans="1:6" s="14" customFormat="1" ht="22.5" customHeight="1">
      <c r="A131" s="40" t="s">
        <v>1</v>
      </c>
      <c r="B131" s="172" t="s">
        <v>84</v>
      </c>
      <c r="C131" s="173"/>
      <c r="D131" s="174"/>
      <c r="E131" s="167">
        <f>F70</f>
        <v>0</v>
      </c>
      <c r="F131" s="168"/>
    </row>
    <row r="132" spans="1:6" s="14" customFormat="1" ht="22.5" customHeight="1">
      <c r="A132" s="40" t="s">
        <v>2</v>
      </c>
      <c r="B132" s="172" t="s">
        <v>123</v>
      </c>
      <c r="C132" s="173"/>
      <c r="D132" s="174"/>
      <c r="E132" s="167">
        <f>F94</f>
        <v>0</v>
      </c>
      <c r="F132" s="168"/>
    </row>
    <row r="133" spans="1:6" s="14" customFormat="1" ht="22.5" customHeight="1" thickBot="1">
      <c r="A133" s="40" t="s">
        <v>3</v>
      </c>
      <c r="B133" s="172" t="s">
        <v>141</v>
      </c>
      <c r="C133" s="173"/>
      <c r="D133" s="174"/>
      <c r="E133" s="167">
        <f>F125</f>
        <v>0</v>
      </c>
      <c r="F133" s="168"/>
    </row>
    <row r="134" spans="1:6" s="14" customFormat="1" ht="22.5" customHeight="1" thickBot="1">
      <c r="A134" s="69"/>
      <c r="B134" s="211" t="s">
        <v>165</v>
      </c>
      <c r="C134" s="212"/>
      <c r="D134" s="213"/>
      <c r="E134" s="205">
        <f>SUM(E130:F133)</f>
        <v>0</v>
      </c>
      <c r="F134" s="206"/>
    </row>
    <row r="135" spans="1:6" s="14" customFormat="1" ht="22.5" customHeight="1">
      <c r="A135" s="65"/>
      <c r="B135" s="97"/>
      <c r="C135" s="97"/>
      <c r="D135" s="97"/>
      <c r="E135" s="98"/>
      <c r="F135" s="98"/>
    </row>
    <row r="136" spans="1:6" s="101" customFormat="1" ht="14.25" customHeight="1">
      <c r="A136" s="119" t="s">
        <v>26</v>
      </c>
      <c r="B136" s="120" t="s">
        <v>169</v>
      </c>
      <c r="C136" s="121"/>
      <c r="D136" s="121"/>
      <c r="E136" s="122"/>
      <c r="F136" s="122"/>
    </row>
    <row r="137" spans="1:6" s="99" customFormat="1" ht="8.25" customHeight="1">
      <c r="A137" s="102"/>
      <c r="B137" s="103"/>
      <c r="C137" s="103"/>
      <c r="D137" s="103"/>
      <c r="E137" s="103"/>
      <c r="F137" s="103"/>
    </row>
    <row r="138" spans="1:6" s="99" customFormat="1" ht="79.5" customHeight="1">
      <c r="A138" s="102"/>
      <c r="B138" s="164" t="s">
        <v>170</v>
      </c>
      <c r="C138" s="164"/>
      <c r="D138" s="164"/>
      <c r="E138" s="104"/>
      <c r="F138" s="103"/>
    </row>
    <row r="139" spans="1:6" s="18" customFormat="1" ht="14.25" customHeight="1">
      <c r="A139" s="105"/>
      <c r="B139" s="106"/>
      <c r="C139" s="107"/>
      <c r="D139" s="108"/>
      <c r="E139" s="108"/>
      <c r="F139" s="108"/>
    </row>
    <row r="140" spans="1:6" s="127" customFormat="1" ht="14.25" customHeight="1">
      <c r="A140" s="123" t="s">
        <v>0</v>
      </c>
      <c r="B140" s="124" t="s">
        <v>79</v>
      </c>
      <c r="C140" s="125"/>
      <c r="D140" s="126"/>
      <c r="E140" s="126"/>
      <c r="F140" s="126"/>
    </row>
    <row r="141" spans="1:6" s="100" customFormat="1" ht="14.25" customHeight="1" thickBot="1">
      <c r="A141" s="105"/>
      <c r="B141" s="106"/>
      <c r="C141" s="107"/>
      <c r="D141" s="108"/>
      <c r="E141" s="108"/>
      <c r="F141" s="108"/>
    </row>
    <row r="142" spans="1:6" s="134" customFormat="1" ht="24" customHeight="1">
      <c r="A142" s="128" t="s">
        <v>4</v>
      </c>
      <c r="B142" s="129" t="s">
        <v>5</v>
      </c>
      <c r="C142" s="130" t="s">
        <v>6</v>
      </c>
      <c r="D142" s="131" t="s">
        <v>7</v>
      </c>
      <c r="E142" s="132" t="s">
        <v>9</v>
      </c>
      <c r="F142" s="133" t="s">
        <v>10</v>
      </c>
    </row>
    <row r="143" spans="1:6" s="134" customFormat="1" ht="15" customHeight="1" thickBot="1">
      <c r="A143" s="135" t="s">
        <v>8</v>
      </c>
      <c r="B143" s="136">
        <v>1</v>
      </c>
      <c r="C143" s="137">
        <v>2</v>
      </c>
      <c r="D143" s="138">
        <v>3</v>
      </c>
      <c r="E143" s="139">
        <v>4</v>
      </c>
      <c r="F143" s="140" t="s">
        <v>17</v>
      </c>
    </row>
    <row r="144" spans="1:6" s="101" customFormat="1" ht="28.5" customHeight="1">
      <c r="A144" s="141" t="s">
        <v>0</v>
      </c>
      <c r="B144" s="86" t="s">
        <v>81</v>
      </c>
      <c r="C144" s="142">
        <v>1</v>
      </c>
      <c r="D144" s="143" t="s">
        <v>19</v>
      </c>
      <c r="E144" s="144"/>
      <c r="F144" s="145">
        <f>C144*E144</f>
        <v>0</v>
      </c>
    </row>
    <row r="145" spans="1:6" s="101" customFormat="1" ht="43.5" customHeight="1">
      <c r="A145" s="141" t="s">
        <v>1</v>
      </c>
      <c r="B145" s="86" t="s">
        <v>228</v>
      </c>
      <c r="C145" s="142">
        <v>1</v>
      </c>
      <c r="D145" s="143" t="s">
        <v>19</v>
      </c>
      <c r="E145" s="144"/>
      <c r="F145" s="146">
        <f>C145*E145</f>
        <v>0</v>
      </c>
    </row>
    <row r="146" spans="1:6" s="101" customFormat="1" ht="43.5" customHeight="1">
      <c r="A146" s="141" t="s">
        <v>2</v>
      </c>
      <c r="B146" s="86" t="s">
        <v>171</v>
      </c>
      <c r="C146" s="142">
        <v>1</v>
      </c>
      <c r="D146" s="143" t="s">
        <v>19</v>
      </c>
      <c r="E146" s="144"/>
      <c r="F146" s="146">
        <f>C146*E146</f>
        <v>0</v>
      </c>
    </row>
    <row r="147" spans="1:6" s="101" customFormat="1" ht="44.25" customHeight="1" thickBot="1">
      <c r="A147" s="141" t="s">
        <v>3</v>
      </c>
      <c r="B147" s="86" t="s">
        <v>83</v>
      </c>
      <c r="C147" s="142">
        <v>0.1</v>
      </c>
      <c r="D147" s="143" t="s">
        <v>68</v>
      </c>
      <c r="E147" s="144">
        <f>SUM(F144:F146)</f>
        <v>0</v>
      </c>
      <c r="F147" s="146">
        <f>C147*E147</f>
        <v>0</v>
      </c>
    </row>
    <row r="148" spans="1:6" s="101" customFormat="1" ht="17.25" customHeight="1" thickBot="1">
      <c r="A148" s="147"/>
      <c r="B148" s="207" t="s">
        <v>80</v>
      </c>
      <c r="C148" s="208"/>
      <c r="D148" s="209"/>
      <c r="E148" s="148"/>
      <c r="F148" s="149">
        <f>SUM(F144:F147)</f>
        <v>0</v>
      </c>
    </row>
    <row r="149" spans="1:6" ht="12" customHeight="1">
      <c r="A149" s="109"/>
      <c r="B149" s="110"/>
      <c r="C149" s="110"/>
      <c r="D149" s="110"/>
      <c r="E149" s="110"/>
      <c r="F149" s="110"/>
    </row>
    <row r="150" spans="1:6" s="18" customFormat="1" ht="14.25" customHeight="1">
      <c r="A150" s="105"/>
      <c r="B150" s="106"/>
      <c r="C150" s="107"/>
      <c r="D150" s="108"/>
      <c r="E150" s="108"/>
      <c r="F150" s="108"/>
    </row>
    <row r="151" spans="1:6" s="127" customFormat="1" ht="14.25" customHeight="1">
      <c r="A151" s="123" t="s">
        <v>1</v>
      </c>
      <c r="B151" s="124" t="s">
        <v>43</v>
      </c>
      <c r="C151" s="125"/>
      <c r="D151" s="126"/>
      <c r="E151" s="126"/>
      <c r="F151" s="126"/>
    </row>
    <row r="152" spans="1:6" s="100" customFormat="1" ht="14.25" customHeight="1">
      <c r="A152" s="105"/>
      <c r="B152" s="106"/>
      <c r="C152" s="107"/>
      <c r="D152" s="108"/>
      <c r="E152" s="108"/>
      <c r="F152" s="108"/>
    </row>
    <row r="153" spans="1:6" s="101" customFormat="1" ht="96.75" customHeight="1">
      <c r="A153" s="150"/>
      <c r="B153" s="164" t="s">
        <v>173</v>
      </c>
      <c r="C153" s="164"/>
      <c r="D153" s="164"/>
      <c r="E153" s="118"/>
      <c r="F153" s="151"/>
    </row>
    <row r="154" spans="1:6" s="100" customFormat="1" ht="14.25" customHeight="1" thickBot="1">
      <c r="A154" s="105"/>
      <c r="B154" s="106"/>
      <c r="C154" s="107"/>
      <c r="D154" s="108"/>
      <c r="E154" s="108"/>
      <c r="F154" s="108"/>
    </row>
    <row r="155" spans="1:6" s="134" customFormat="1" ht="24" customHeight="1">
      <c r="A155" s="128" t="s">
        <v>4</v>
      </c>
      <c r="B155" s="129" t="s">
        <v>5</v>
      </c>
      <c r="C155" s="130" t="s">
        <v>6</v>
      </c>
      <c r="D155" s="131" t="s">
        <v>7</v>
      </c>
      <c r="E155" s="132" t="s">
        <v>9</v>
      </c>
      <c r="F155" s="133" t="s">
        <v>10</v>
      </c>
    </row>
    <row r="156" spans="1:6" s="134" customFormat="1" ht="15" customHeight="1" thickBot="1">
      <c r="A156" s="135" t="s">
        <v>8</v>
      </c>
      <c r="B156" s="136">
        <v>1</v>
      </c>
      <c r="C156" s="137">
        <v>2</v>
      </c>
      <c r="D156" s="138">
        <v>3</v>
      </c>
      <c r="E156" s="139">
        <v>4</v>
      </c>
      <c r="F156" s="140" t="s">
        <v>17</v>
      </c>
    </row>
    <row r="157" spans="1:6" s="101" customFormat="1" ht="28.5" customHeight="1">
      <c r="A157" s="141" t="s">
        <v>0</v>
      </c>
      <c r="B157" s="86" t="s">
        <v>174</v>
      </c>
      <c r="C157" s="142">
        <v>180</v>
      </c>
      <c r="D157" s="143" t="s">
        <v>51</v>
      </c>
      <c r="E157" s="144"/>
      <c r="F157" s="145">
        <f>C157*E157</f>
        <v>0</v>
      </c>
    </row>
    <row r="158" spans="1:6" s="101" customFormat="1" ht="43.5" customHeight="1">
      <c r="A158" s="141" t="s">
        <v>1</v>
      </c>
      <c r="B158" s="86" t="s">
        <v>175</v>
      </c>
      <c r="C158" s="142">
        <v>50</v>
      </c>
      <c r="D158" s="143" t="s">
        <v>35</v>
      </c>
      <c r="E158" s="144"/>
      <c r="F158" s="146">
        <f>C158*E158</f>
        <v>0</v>
      </c>
    </row>
    <row r="159" spans="1:6" s="101" customFormat="1" ht="43.5" customHeight="1">
      <c r="A159" s="141" t="s">
        <v>2</v>
      </c>
      <c r="B159" s="86" t="s">
        <v>176</v>
      </c>
      <c r="C159" s="142">
        <v>170</v>
      </c>
      <c r="D159" s="143" t="s">
        <v>35</v>
      </c>
      <c r="E159" s="144"/>
      <c r="F159" s="146">
        <f t="shared" ref="F159:F170" si="3">C159*E159</f>
        <v>0</v>
      </c>
    </row>
    <row r="160" spans="1:6" s="101" customFormat="1" ht="39.75" customHeight="1">
      <c r="A160" s="141" t="s">
        <v>3</v>
      </c>
      <c r="B160" s="86" t="s">
        <v>177</v>
      </c>
      <c r="C160" s="142">
        <v>15</v>
      </c>
      <c r="D160" s="143" t="s">
        <v>35</v>
      </c>
      <c r="E160" s="144"/>
      <c r="F160" s="146">
        <f t="shared" si="3"/>
        <v>0</v>
      </c>
    </row>
    <row r="161" spans="1:6" s="101" customFormat="1" ht="43.5" customHeight="1">
      <c r="A161" s="141" t="s">
        <v>32</v>
      </c>
      <c r="B161" s="86" t="s">
        <v>178</v>
      </c>
      <c r="C161" s="142">
        <v>96</v>
      </c>
      <c r="D161" s="143" t="s">
        <v>23</v>
      </c>
      <c r="E161" s="144"/>
      <c r="F161" s="146">
        <f t="shared" si="3"/>
        <v>0</v>
      </c>
    </row>
    <row r="162" spans="1:6" s="101" customFormat="1" ht="43.5" customHeight="1">
      <c r="A162" s="141" t="s">
        <v>33</v>
      </c>
      <c r="B162" s="86" t="s">
        <v>179</v>
      </c>
      <c r="C162" s="142">
        <v>15</v>
      </c>
      <c r="D162" s="143" t="s">
        <v>35</v>
      </c>
      <c r="E162" s="144"/>
      <c r="F162" s="146">
        <f t="shared" si="3"/>
        <v>0</v>
      </c>
    </row>
    <row r="163" spans="1:6" s="101" customFormat="1" ht="28.5" customHeight="1">
      <c r="A163" s="141" t="s">
        <v>34</v>
      </c>
      <c r="B163" s="86" t="s">
        <v>180</v>
      </c>
      <c r="C163" s="142">
        <v>30</v>
      </c>
      <c r="D163" s="143" t="s">
        <v>35</v>
      </c>
      <c r="E163" s="144"/>
      <c r="F163" s="146">
        <f t="shared" si="3"/>
        <v>0</v>
      </c>
    </row>
    <row r="164" spans="1:6" s="101" customFormat="1" ht="43.5" customHeight="1">
      <c r="A164" s="141" t="s">
        <v>36</v>
      </c>
      <c r="B164" s="86" t="s">
        <v>181</v>
      </c>
      <c r="C164" s="142">
        <v>145</v>
      </c>
      <c r="D164" s="143" t="s">
        <v>35</v>
      </c>
      <c r="E164" s="144"/>
      <c r="F164" s="146">
        <f t="shared" si="3"/>
        <v>0</v>
      </c>
    </row>
    <row r="165" spans="1:6" s="101" customFormat="1" ht="52.5" customHeight="1">
      <c r="A165" s="141" t="s">
        <v>37</v>
      </c>
      <c r="B165" s="86" t="s">
        <v>182</v>
      </c>
      <c r="C165" s="142">
        <v>20</v>
      </c>
      <c r="D165" s="143" t="s">
        <v>35</v>
      </c>
      <c r="E165" s="144"/>
      <c r="F165" s="146">
        <f t="shared" si="3"/>
        <v>0</v>
      </c>
    </row>
    <row r="166" spans="1:6" s="101" customFormat="1" ht="43.5" customHeight="1">
      <c r="A166" s="141" t="s">
        <v>38</v>
      </c>
      <c r="B166" s="86" t="s">
        <v>183</v>
      </c>
      <c r="C166" s="142">
        <v>90</v>
      </c>
      <c r="D166" s="143" t="s">
        <v>35</v>
      </c>
      <c r="E166" s="144"/>
      <c r="F166" s="146">
        <f t="shared" si="3"/>
        <v>0</v>
      </c>
    </row>
    <row r="167" spans="1:6" s="101" customFormat="1" ht="43.5" customHeight="1">
      <c r="A167" s="141" t="s">
        <v>39</v>
      </c>
      <c r="B167" s="86" t="s">
        <v>184</v>
      </c>
      <c r="C167" s="142">
        <v>180</v>
      </c>
      <c r="D167" s="143" t="s">
        <v>51</v>
      </c>
      <c r="E167" s="144"/>
      <c r="F167" s="146">
        <f t="shared" si="3"/>
        <v>0</v>
      </c>
    </row>
    <row r="168" spans="1:6" s="101" customFormat="1" ht="43.5" customHeight="1">
      <c r="A168" s="141" t="s">
        <v>40</v>
      </c>
      <c r="B168" s="86" t="s">
        <v>185</v>
      </c>
      <c r="C168" s="142">
        <v>30</v>
      </c>
      <c r="D168" s="143" t="s">
        <v>51</v>
      </c>
      <c r="E168" s="144"/>
      <c r="F168" s="146">
        <f t="shared" si="3"/>
        <v>0</v>
      </c>
    </row>
    <row r="169" spans="1:6" s="101" customFormat="1" ht="43.5" customHeight="1">
      <c r="A169" s="141" t="s">
        <v>45</v>
      </c>
      <c r="B169" s="86" t="s">
        <v>186</v>
      </c>
      <c r="C169" s="142">
        <v>540</v>
      </c>
      <c r="D169" s="143" t="s">
        <v>23</v>
      </c>
      <c r="E169" s="144"/>
      <c r="F169" s="146">
        <f t="shared" si="3"/>
        <v>0</v>
      </c>
    </row>
    <row r="170" spans="1:6" s="101" customFormat="1" ht="44.25" customHeight="1" thickBot="1">
      <c r="A170" s="141" t="s">
        <v>46</v>
      </c>
      <c r="B170" s="86" t="s">
        <v>187</v>
      </c>
      <c r="C170" s="142">
        <v>0.1</v>
      </c>
      <c r="D170" s="143" t="s">
        <v>68</v>
      </c>
      <c r="E170" s="144">
        <f>SUM(F157:F169)</f>
        <v>0</v>
      </c>
      <c r="F170" s="146">
        <f t="shared" si="3"/>
        <v>0</v>
      </c>
    </row>
    <row r="171" spans="1:6" s="101" customFormat="1" ht="17.25" customHeight="1" thickBot="1">
      <c r="A171" s="147"/>
      <c r="B171" s="207" t="s">
        <v>172</v>
      </c>
      <c r="C171" s="208"/>
      <c r="D171" s="209"/>
      <c r="E171" s="148"/>
      <c r="F171" s="149">
        <f>SUM(F157:F170)</f>
        <v>0</v>
      </c>
    </row>
    <row r="172" spans="1:6" ht="12" customHeight="1">
      <c r="A172" s="109"/>
      <c r="B172" s="110"/>
      <c r="C172" s="110"/>
      <c r="D172" s="110"/>
      <c r="E172" s="110"/>
      <c r="F172" s="110"/>
    </row>
    <row r="173" spans="1:6" s="127" customFormat="1" ht="14.25" customHeight="1">
      <c r="A173" s="123" t="s">
        <v>2</v>
      </c>
      <c r="B173" s="124" t="s">
        <v>188</v>
      </c>
      <c r="C173" s="125"/>
      <c r="D173" s="126"/>
      <c r="E173" s="126"/>
      <c r="F173" s="126"/>
    </row>
    <row r="174" spans="1:6" s="127" customFormat="1" ht="14.25" customHeight="1" thickBot="1">
      <c r="A174" s="152"/>
      <c r="B174" s="153"/>
      <c r="D174" s="154"/>
      <c r="E174" s="154"/>
      <c r="F174" s="154"/>
    </row>
    <row r="175" spans="1:6" s="134" customFormat="1" ht="24" customHeight="1">
      <c r="A175" s="128" t="s">
        <v>4</v>
      </c>
      <c r="B175" s="129" t="s">
        <v>5</v>
      </c>
      <c r="C175" s="130" t="s">
        <v>6</v>
      </c>
      <c r="D175" s="131" t="s">
        <v>7</v>
      </c>
      <c r="E175" s="132" t="s">
        <v>9</v>
      </c>
      <c r="F175" s="133" t="s">
        <v>10</v>
      </c>
    </row>
    <row r="176" spans="1:6" s="134" customFormat="1" ht="15" customHeight="1" thickBot="1">
      <c r="A176" s="135" t="s">
        <v>8</v>
      </c>
      <c r="B176" s="136">
        <v>1</v>
      </c>
      <c r="C176" s="137">
        <v>2</v>
      </c>
      <c r="D176" s="138">
        <v>3</v>
      </c>
      <c r="E176" s="139">
        <v>4</v>
      </c>
      <c r="F176" s="140" t="s">
        <v>17</v>
      </c>
    </row>
    <row r="177" spans="1:6" s="101" customFormat="1" ht="72">
      <c r="A177" s="141" t="s">
        <v>0</v>
      </c>
      <c r="B177" s="86" t="s">
        <v>190</v>
      </c>
      <c r="C177" s="142">
        <v>1</v>
      </c>
      <c r="D177" s="143" t="s">
        <v>19</v>
      </c>
      <c r="E177" s="144"/>
      <c r="F177" s="145">
        <f>C177*E177</f>
        <v>0</v>
      </c>
    </row>
    <row r="178" spans="1:6" s="101" customFormat="1" ht="43.5" customHeight="1">
      <c r="A178" s="141" t="s">
        <v>1</v>
      </c>
      <c r="B178" s="86" t="s">
        <v>191</v>
      </c>
      <c r="C178" s="142">
        <v>6</v>
      </c>
      <c r="D178" s="143" t="s">
        <v>19</v>
      </c>
      <c r="E178" s="144"/>
      <c r="F178" s="146">
        <f>C178*E178</f>
        <v>0</v>
      </c>
    </row>
    <row r="179" spans="1:6" s="101" customFormat="1" ht="43.5" customHeight="1">
      <c r="A179" s="141" t="s">
        <v>2</v>
      </c>
      <c r="B179" s="86" t="s">
        <v>192</v>
      </c>
      <c r="C179" s="142">
        <v>1</v>
      </c>
      <c r="D179" s="143" t="s">
        <v>19</v>
      </c>
      <c r="E179" s="144"/>
      <c r="F179" s="146">
        <f>C179*E179</f>
        <v>0</v>
      </c>
    </row>
    <row r="180" spans="1:6" s="101" customFormat="1" ht="44.25" customHeight="1" thickBot="1">
      <c r="A180" s="141" t="s">
        <v>46</v>
      </c>
      <c r="B180" s="86" t="s">
        <v>193</v>
      </c>
      <c r="C180" s="142">
        <v>0.1</v>
      </c>
      <c r="D180" s="143" t="s">
        <v>68</v>
      </c>
      <c r="E180" s="144">
        <f>SUM(F177:F179)</f>
        <v>0</v>
      </c>
      <c r="F180" s="146">
        <f>C180*E180</f>
        <v>0</v>
      </c>
    </row>
    <row r="181" spans="1:6" s="101" customFormat="1" ht="17.25" customHeight="1" thickBot="1">
      <c r="A181" s="147"/>
      <c r="B181" s="207" t="s">
        <v>189</v>
      </c>
      <c r="C181" s="208"/>
      <c r="D181" s="209"/>
      <c r="E181" s="148"/>
      <c r="F181" s="149">
        <f>SUM(F177:F180)</f>
        <v>0</v>
      </c>
    </row>
    <row r="182" spans="1:6" s="18" customFormat="1" ht="14.25" customHeight="1">
      <c r="A182" s="105"/>
      <c r="B182" s="106"/>
      <c r="C182" s="107"/>
      <c r="D182" s="108"/>
      <c r="E182" s="108"/>
      <c r="F182" s="108"/>
    </row>
    <row r="183" spans="1:6" s="18" customFormat="1" ht="10.5" customHeight="1">
      <c r="A183" s="111"/>
      <c r="B183" s="112"/>
      <c r="C183" s="113"/>
      <c r="D183" s="113"/>
      <c r="E183" s="108"/>
      <c r="F183" s="108"/>
    </row>
    <row r="184" spans="1:6" s="127" customFormat="1" ht="14.25" customHeight="1">
      <c r="A184" s="123" t="s">
        <v>3</v>
      </c>
      <c r="B184" s="124" t="s">
        <v>194</v>
      </c>
      <c r="C184" s="125"/>
      <c r="D184" s="126"/>
      <c r="E184" s="126"/>
      <c r="F184" s="126"/>
    </row>
    <row r="185" spans="1:6" s="127" customFormat="1" ht="14.25" customHeight="1">
      <c r="A185" s="152"/>
      <c r="B185" s="153"/>
      <c r="D185" s="154"/>
      <c r="E185" s="154"/>
      <c r="F185" s="154"/>
    </row>
    <row r="186" spans="1:6" s="101" customFormat="1" ht="30.75" customHeight="1">
      <c r="A186" s="150"/>
      <c r="B186" s="164" t="s">
        <v>196</v>
      </c>
      <c r="C186" s="164"/>
      <c r="D186" s="164"/>
      <c r="E186" s="118"/>
      <c r="F186" s="151"/>
    </row>
    <row r="187" spans="1:6" s="101" customFormat="1" ht="48" customHeight="1">
      <c r="A187" s="150"/>
      <c r="B187" s="164" t="s">
        <v>197</v>
      </c>
      <c r="C187" s="164"/>
      <c r="D187" s="164"/>
      <c r="E187" s="118"/>
      <c r="F187" s="151"/>
    </row>
    <row r="188" spans="1:6" s="101" customFormat="1" ht="22.5" customHeight="1">
      <c r="A188" s="150"/>
      <c r="B188" s="164" t="s">
        <v>198</v>
      </c>
      <c r="C188" s="164"/>
      <c r="D188" s="164"/>
      <c r="E188" s="118"/>
      <c r="F188" s="151"/>
    </row>
    <row r="189" spans="1:6" s="127" customFormat="1" ht="14.25" customHeight="1" thickBot="1">
      <c r="A189" s="152"/>
      <c r="B189" s="153"/>
      <c r="D189" s="154"/>
      <c r="E189" s="154"/>
      <c r="F189" s="154"/>
    </row>
    <row r="190" spans="1:6" s="134" customFormat="1" ht="24" customHeight="1">
      <c r="A190" s="128" t="s">
        <v>4</v>
      </c>
      <c r="B190" s="129" t="s">
        <v>5</v>
      </c>
      <c r="C190" s="130" t="s">
        <v>6</v>
      </c>
      <c r="D190" s="131" t="s">
        <v>7</v>
      </c>
      <c r="E190" s="132" t="s">
        <v>9</v>
      </c>
      <c r="F190" s="133" t="s">
        <v>10</v>
      </c>
    </row>
    <row r="191" spans="1:6" s="134" customFormat="1" ht="15" customHeight="1" thickBot="1">
      <c r="A191" s="135" t="s">
        <v>8</v>
      </c>
      <c r="B191" s="136">
        <v>1</v>
      </c>
      <c r="C191" s="137">
        <v>2</v>
      </c>
      <c r="D191" s="138">
        <v>3</v>
      </c>
      <c r="E191" s="139">
        <v>4</v>
      </c>
      <c r="F191" s="140" t="s">
        <v>17</v>
      </c>
    </row>
    <row r="192" spans="1:6" s="101" customFormat="1" ht="24.75" customHeight="1">
      <c r="A192" s="141" t="s">
        <v>0</v>
      </c>
      <c r="B192" s="86" t="s">
        <v>199</v>
      </c>
      <c r="C192" s="142">
        <v>180</v>
      </c>
      <c r="D192" s="143" t="s">
        <v>51</v>
      </c>
      <c r="E192" s="144"/>
      <c r="F192" s="145">
        <f>C192*E192</f>
        <v>0</v>
      </c>
    </row>
    <row r="193" spans="1:6" s="101" customFormat="1" ht="18.75" customHeight="1">
      <c r="A193" s="141" t="s">
        <v>1</v>
      </c>
      <c r="B193" s="86" t="s">
        <v>200</v>
      </c>
      <c r="C193" s="142"/>
      <c r="D193" s="143"/>
      <c r="E193" s="144"/>
      <c r="F193" s="146"/>
    </row>
    <row r="194" spans="1:6" s="101" customFormat="1" ht="24.75" customHeight="1">
      <c r="A194" s="141"/>
      <c r="B194" s="86" t="s">
        <v>229</v>
      </c>
      <c r="C194" s="142">
        <v>4</v>
      </c>
      <c r="D194" s="143" t="s">
        <v>19</v>
      </c>
      <c r="E194" s="144"/>
      <c r="F194" s="146">
        <f>C194*E194</f>
        <v>0</v>
      </c>
    </row>
    <row r="195" spans="1:6" s="101" customFormat="1" ht="24.75" customHeight="1">
      <c r="A195" s="141"/>
      <c r="B195" s="86" t="s">
        <v>230</v>
      </c>
      <c r="C195" s="142">
        <v>3</v>
      </c>
      <c r="D195" s="143" t="s">
        <v>19</v>
      </c>
      <c r="E195" s="144"/>
      <c r="F195" s="146">
        <f t="shared" ref="F195:F196" si="4">C195*E195</f>
        <v>0</v>
      </c>
    </row>
    <row r="196" spans="1:6" s="101" customFormat="1" ht="24.75" customHeight="1">
      <c r="A196" s="141" t="s">
        <v>2</v>
      </c>
      <c r="B196" s="86" t="s">
        <v>201</v>
      </c>
      <c r="C196" s="142">
        <v>7</v>
      </c>
      <c r="D196" s="143" t="s">
        <v>19</v>
      </c>
      <c r="E196" s="144"/>
      <c r="F196" s="146">
        <f t="shared" si="4"/>
        <v>0</v>
      </c>
    </row>
    <row r="197" spans="1:6" s="101" customFormat="1" ht="24.75" customHeight="1">
      <c r="A197" s="141" t="s">
        <v>3</v>
      </c>
      <c r="B197" s="86" t="s">
        <v>202</v>
      </c>
      <c r="C197" s="142"/>
      <c r="D197" s="143"/>
      <c r="E197" s="144"/>
      <c r="F197" s="145"/>
    </row>
    <row r="198" spans="1:6" s="101" customFormat="1" ht="24.75" customHeight="1">
      <c r="A198" s="141"/>
      <c r="B198" s="86" t="s">
        <v>203</v>
      </c>
      <c r="C198" s="142">
        <v>3</v>
      </c>
      <c r="D198" s="143" t="s">
        <v>19</v>
      </c>
      <c r="E198" s="144"/>
      <c r="F198" s="145">
        <f>C198*E198</f>
        <v>0</v>
      </c>
    </row>
    <row r="199" spans="1:6" s="101" customFormat="1" ht="24.75" customHeight="1">
      <c r="A199" s="141" t="s">
        <v>32</v>
      </c>
      <c r="B199" s="86" t="s">
        <v>204</v>
      </c>
      <c r="C199" s="142"/>
      <c r="D199" s="143"/>
      <c r="E199" s="144"/>
      <c r="F199" s="146"/>
    </row>
    <row r="200" spans="1:6" s="101" customFormat="1" ht="22.5" customHeight="1">
      <c r="A200" s="141"/>
      <c r="B200" s="86" t="s">
        <v>205</v>
      </c>
      <c r="C200" s="142">
        <v>1</v>
      </c>
      <c r="D200" s="143" t="s">
        <v>19</v>
      </c>
      <c r="E200" s="144"/>
      <c r="F200" s="145">
        <f>C200*E200</f>
        <v>0</v>
      </c>
    </row>
    <row r="201" spans="1:6" s="101" customFormat="1" ht="22.5" customHeight="1">
      <c r="A201" s="141"/>
      <c r="B201" s="86" t="s">
        <v>206</v>
      </c>
      <c r="C201" s="142">
        <v>1</v>
      </c>
      <c r="D201" s="143" t="s">
        <v>19</v>
      </c>
      <c r="E201" s="144"/>
      <c r="F201" s="145">
        <f t="shared" ref="F201:F209" si="5">C201*E201</f>
        <v>0</v>
      </c>
    </row>
    <row r="202" spans="1:6" s="101" customFormat="1" ht="22.5" customHeight="1">
      <c r="A202" s="141"/>
      <c r="B202" s="86" t="s">
        <v>207</v>
      </c>
      <c r="C202" s="142">
        <v>1</v>
      </c>
      <c r="D202" s="143" t="s">
        <v>19</v>
      </c>
      <c r="E202" s="144"/>
      <c r="F202" s="145">
        <f t="shared" si="5"/>
        <v>0</v>
      </c>
    </row>
    <row r="203" spans="1:6" s="101" customFormat="1" ht="22.5" customHeight="1">
      <c r="A203" s="141"/>
      <c r="B203" s="86" t="s">
        <v>208</v>
      </c>
      <c r="C203" s="142">
        <v>2</v>
      </c>
      <c r="D203" s="143" t="s">
        <v>19</v>
      </c>
      <c r="E203" s="144"/>
      <c r="F203" s="145">
        <f t="shared" si="5"/>
        <v>0</v>
      </c>
    </row>
    <row r="204" spans="1:6" s="101" customFormat="1" ht="22.5" customHeight="1">
      <c r="A204" s="141"/>
      <c r="B204" s="86" t="s">
        <v>209</v>
      </c>
      <c r="C204" s="142">
        <v>1</v>
      </c>
      <c r="D204" s="143" t="s">
        <v>19</v>
      </c>
      <c r="E204" s="144"/>
      <c r="F204" s="145">
        <f t="shared" si="5"/>
        <v>0</v>
      </c>
    </row>
    <row r="205" spans="1:6" s="101" customFormat="1" ht="22.5" customHeight="1">
      <c r="A205" s="141"/>
      <c r="B205" s="86" t="s">
        <v>210</v>
      </c>
      <c r="C205" s="142">
        <v>11</v>
      </c>
      <c r="D205" s="143" t="s">
        <v>19</v>
      </c>
      <c r="E205" s="144"/>
      <c r="F205" s="145">
        <f t="shared" si="5"/>
        <v>0</v>
      </c>
    </row>
    <row r="206" spans="1:6" s="101" customFormat="1" ht="22.5" customHeight="1">
      <c r="A206" s="141"/>
      <c r="B206" s="86" t="s">
        <v>211</v>
      </c>
      <c r="C206" s="142">
        <v>88</v>
      </c>
      <c r="D206" s="143" t="s">
        <v>19</v>
      </c>
      <c r="E206" s="144"/>
      <c r="F206" s="145">
        <f t="shared" si="5"/>
        <v>0</v>
      </c>
    </row>
    <row r="207" spans="1:6" s="101" customFormat="1" ht="22.5" customHeight="1">
      <c r="A207" s="141"/>
      <c r="B207" s="86" t="s">
        <v>212</v>
      </c>
      <c r="C207" s="142">
        <v>1</v>
      </c>
      <c r="D207" s="143" t="s">
        <v>19</v>
      </c>
      <c r="E207" s="144"/>
      <c r="F207" s="145">
        <f t="shared" si="5"/>
        <v>0</v>
      </c>
    </row>
    <row r="208" spans="1:6" s="101" customFormat="1" ht="24.75" customHeight="1">
      <c r="A208" s="141" t="s">
        <v>33</v>
      </c>
      <c r="B208" s="86" t="s">
        <v>213</v>
      </c>
      <c r="C208" s="142">
        <v>180</v>
      </c>
      <c r="D208" s="143" t="s">
        <v>51</v>
      </c>
      <c r="E208" s="144"/>
      <c r="F208" s="145">
        <f t="shared" si="5"/>
        <v>0</v>
      </c>
    </row>
    <row r="209" spans="1:6" s="101" customFormat="1" ht="24.75" customHeight="1">
      <c r="A209" s="141" t="s">
        <v>34</v>
      </c>
      <c r="B209" s="86" t="s">
        <v>214</v>
      </c>
      <c r="C209" s="142">
        <v>180</v>
      </c>
      <c r="D209" s="143" t="s">
        <v>51</v>
      </c>
      <c r="E209" s="144"/>
      <c r="F209" s="145">
        <f t="shared" si="5"/>
        <v>0</v>
      </c>
    </row>
    <row r="210" spans="1:6" s="101" customFormat="1" ht="44.25" customHeight="1" thickBot="1">
      <c r="A210" s="141" t="s">
        <v>36</v>
      </c>
      <c r="B210" s="86" t="s">
        <v>215</v>
      </c>
      <c r="C210" s="142">
        <v>0.1</v>
      </c>
      <c r="D210" s="143" t="s">
        <v>68</v>
      </c>
      <c r="E210" s="144">
        <f>SUM(F192:F209)</f>
        <v>0</v>
      </c>
      <c r="F210" s="145">
        <f>C210*E210</f>
        <v>0</v>
      </c>
    </row>
    <row r="211" spans="1:6" s="101" customFormat="1" ht="17.25" customHeight="1" thickBot="1">
      <c r="A211" s="147"/>
      <c r="B211" s="207" t="s">
        <v>195</v>
      </c>
      <c r="C211" s="208"/>
      <c r="D211" s="209"/>
      <c r="E211" s="148"/>
      <c r="F211" s="149">
        <f>SUM(F192:F210)</f>
        <v>0</v>
      </c>
    </row>
    <row r="212" spans="1:6" s="99" customFormat="1" ht="17.25" customHeight="1">
      <c r="A212" s="114"/>
      <c r="B212" s="115"/>
      <c r="C212" s="115"/>
      <c r="D212" s="115"/>
      <c r="E212" s="116"/>
      <c r="F212" s="117"/>
    </row>
    <row r="213" spans="1:6" s="127" customFormat="1" ht="18.75" customHeight="1">
      <c r="A213" s="155"/>
      <c r="B213" s="220" t="s">
        <v>227</v>
      </c>
      <c r="C213" s="220"/>
      <c r="D213" s="220"/>
      <c r="E213" s="156"/>
      <c r="F213" s="156"/>
    </row>
    <row r="214" spans="1:6" s="101" customFormat="1" ht="9" customHeight="1" thickBot="1">
      <c r="A214" s="157"/>
      <c r="B214" s="158"/>
      <c r="C214" s="159"/>
      <c r="D214" s="157"/>
      <c r="E214" s="160"/>
      <c r="F214" s="160"/>
    </row>
    <row r="215" spans="1:6" s="134" customFormat="1" ht="20.25" customHeight="1" thickBot="1">
      <c r="A215" s="161"/>
      <c r="B215" s="228" t="s">
        <v>22</v>
      </c>
      <c r="C215" s="221"/>
      <c r="D215" s="222"/>
      <c r="E215" s="221" t="s">
        <v>18</v>
      </c>
      <c r="F215" s="222"/>
    </row>
    <row r="216" spans="1:6" s="134" customFormat="1" ht="22.5" customHeight="1">
      <c r="A216" s="162" t="s">
        <v>0</v>
      </c>
      <c r="B216" s="229" t="s">
        <v>79</v>
      </c>
      <c r="C216" s="230"/>
      <c r="D216" s="231"/>
      <c r="E216" s="232">
        <f>F148</f>
        <v>0</v>
      </c>
      <c r="F216" s="233"/>
    </row>
    <row r="217" spans="1:6" s="134" customFormat="1" ht="22.5" customHeight="1">
      <c r="A217" s="162" t="s">
        <v>1</v>
      </c>
      <c r="B217" s="229" t="s">
        <v>43</v>
      </c>
      <c r="C217" s="230"/>
      <c r="D217" s="231"/>
      <c r="E217" s="232">
        <f>F171</f>
        <v>0</v>
      </c>
      <c r="F217" s="233"/>
    </row>
    <row r="218" spans="1:6" s="134" customFormat="1" ht="22.5" customHeight="1">
      <c r="A218" s="162" t="s">
        <v>2</v>
      </c>
      <c r="B218" s="229" t="s">
        <v>188</v>
      </c>
      <c r="C218" s="230"/>
      <c r="D218" s="231"/>
      <c r="E218" s="232">
        <f>F181</f>
        <v>0</v>
      </c>
      <c r="F218" s="233"/>
    </row>
    <row r="219" spans="1:6" s="134" customFormat="1" ht="22.5" customHeight="1" thickBot="1">
      <c r="A219" s="162" t="s">
        <v>3</v>
      </c>
      <c r="B219" s="229" t="s">
        <v>225</v>
      </c>
      <c r="C219" s="230"/>
      <c r="D219" s="231"/>
      <c r="E219" s="232">
        <f>F211</f>
        <v>0</v>
      </c>
      <c r="F219" s="233"/>
    </row>
    <row r="220" spans="1:6" s="134" customFormat="1" ht="17.25" customHeight="1" thickBot="1">
      <c r="A220" s="147"/>
      <c r="B220" s="207" t="s">
        <v>226</v>
      </c>
      <c r="C220" s="208"/>
      <c r="D220" s="209"/>
      <c r="E220" s="234">
        <f>SUM(E216:F219)</f>
        <v>0</v>
      </c>
      <c r="F220" s="235"/>
    </row>
    <row r="221" spans="1:6" s="99" customFormat="1" ht="17.25" customHeight="1">
      <c r="A221" s="114"/>
      <c r="B221" s="115"/>
      <c r="C221" s="115"/>
      <c r="D221" s="115"/>
      <c r="E221" s="116"/>
      <c r="F221" s="117"/>
    </row>
    <row r="222" spans="1:6" s="101" customFormat="1" ht="14.25" customHeight="1">
      <c r="A222" s="119" t="s">
        <v>217</v>
      </c>
      <c r="B222" s="120" t="s">
        <v>218</v>
      </c>
      <c r="C222" s="121"/>
      <c r="D222" s="121"/>
      <c r="E222" s="122"/>
      <c r="F222" s="122"/>
    </row>
    <row r="223" spans="1:6" s="127" customFormat="1" ht="14.25" customHeight="1" thickBot="1">
      <c r="A223" s="152"/>
      <c r="B223" s="153"/>
      <c r="D223" s="154"/>
      <c r="E223" s="154"/>
      <c r="F223" s="154"/>
    </row>
    <row r="224" spans="1:6" s="134" customFormat="1" ht="24" customHeight="1">
      <c r="A224" s="128" t="s">
        <v>4</v>
      </c>
      <c r="B224" s="129" t="s">
        <v>5</v>
      </c>
      <c r="C224" s="130" t="s">
        <v>6</v>
      </c>
      <c r="D224" s="131" t="s">
        <v>7</v>
      </c>
      <c r="E224" s="132" t="s">
        <v>9</v>
      </c>
      <c r="F224" s="133" t="s">
        <v>10</v>
      </c>
    </row>
    <row r="225" spans="1:6" s="134" customFormat="1" ht="15" customHeight="1" thickBot="1">
      <c r="A225" s="135" t="s">
        <v>8</v>
      </c>
      <c r="B225" s="136">
        <v>1</v>
      </c>
      <c r="C225" s="137">
        <v>2</v>
      </c>
      <c r="D225" s="138">
        <v>3</v>
      </c>
      <c r="E225" s="139">
        <v>4</v>
      </c>
      <c r="F225" s="140" t="s">
        <v>17</v>
      </c>
    </row>
    <row r="226" spans="1:6" s="101" customFormat="1" ht="28.5" customHeight="1">
      <c r="A226" s="141" t="s">
        <v>0</v>
      </c>
      <c r="B226" s="86" t="s">
        <v>81</v>
      </c>
      <c r="C226" s="142">
        <v>180</v>
      </c>
      <c r="D226" s="143" t="s">
        <v>51</v>
      </c>
      <c r="E226" s="144"/>
      <c r="F226" s="145">
        <f>C226*E226</f>
        <v>0</v>
      </c>
    </row>
    <row r="227" spans="1:6" s="101" customFormat="1" ht="43.5" customHeight="1">
      <c r="A227" s="141" t="s">
        <v>1</v>
      </c>
      <c r="B227" s="86" t="s">
        <v>220</v>
      </c>
      <c r="C227" s="142">
        <v>1</v>
      </c>
      <c r="D227" s="143" t="s">
        <v>19</v>
      </c>
      <c r="E227" s="144"/>
      <c r="F227" s="146">
        <f>C227*E227</f>
        <v>0</v>
      </c>
    </row>
    <row r="228" spans="1:6" s="101" customFormat="1" ht="43.5" customHeight="1">
      <c r="A228" s="141" t="s">
        <v>2</v>
      </c>
      <c r="B228" s="86" t="s">
        <v>221</v>
      </c>
      <c r="C228" s="142">
        <v>180</v>
      </c>
      <c r="D228" s="143" t="s">
        <v>51</v>
      </c>
      <c r="E228" s="144"/>
      <c r="F228" s="146">
        <f>C228*E228</f>
        <v>0</v>
      </c>
    </row>
    <row r="229" spans="1:6" s="101" customFormat="1" ht="43.5" customHeight="1">
      <c r="A229" s="141" t="s">
        <v>3</v>
      </c>
      <c r="B229" s="86" t="s">
        <v>222</v>
      </c>
      <c r="C229" s="142">
        <v>180</v>
      </c>
      <c r="D229" s="143" t="s">
        <v>51</v>
      </c>
      <c r="E229" s="144"/>
      <c r="F229" s="146">
        <f>C229*E229</f>
        <v>0</v>
      </c>
    </row>
    <row r="230" spans="1:6" s="101" customFormat="1" ht="44.25" customHeight="1" thickBot="1">
      <c r="A230" s="141" t="s">
        <v>32</v>
      </c>
      <c r="B230" s="86" t="s">
        <v>223</v>
      </c>
      <c r="C230" s="142">
        <v>0.1</v>
      </c>
      <c r="D230" s="143" t="s">
        <v>68</v>
      </c>
      <c r="E230" s="144">
        <f>SUM(F226:F229)</f>
        <v>0</v>
      </c>
      <c r="F230" s="146">
        <f>C230*E230</f>
        <v>0</v>
      </c>
    </row>
    <row r="231" spans="1:6" s="101" customFormat="1" ht="17.25" customHeight="1" thickBot="1">
      <c r="A231" s="147"/>
      <c r="B231" s="207" t="s">
        <v>219</v>
      </c>
      <c r="C231" s="208"/>
      <c r="D231" s="209"/>
      <c r="E231" s="148"/>
      <c r="F231" s="149">
        <f>SUM(F226:F230)</f>
        <v>0</v>
      </c>
    </row>
    <row r="232" spans="1:6" s="13" customFormat="1" ht="12.75" customHeight="1">
      <c r="A232" s="62"/>
      <c r="B232" s="63"/>
      <c r="C232" s="64"/>
      <c r="D232" s="65"/>
      <c r="E232" s="66"/>
      <c r="F232" s="66"/>
    </row>
    <row r="233" spans="1:6" s="18" customFormat="1" ht="15.75" customHeight="1">
      <c r="A233" s="82" t="s">
        <v>216</v>
      </c>
      <c r="B233" s="84" t="s">
        <v>70</v>
      </c>
      <c r="C233" s="85"/>
      <c r="D233" s="82"/>
      <c r="E233" s="83"/>
      <c r="F233" s="83"/>
    </row>
    <row r="234" spans="1:6" s="18" customFormat="1" ht="10.5" customHeight="1" thickBot="1">
      <c r="A234" s="20"/>
      <c r="B234" s="21"/>
      <c r="C234" s="19"/>
      <c r="D234" s="19"/>
      <c r="E234" s="19"/>
      <c r="F234" s="19"/>
    </row>
    <row r="235" spans="1:6" s="14" customFormat="1" ht="24" customHeight="1">
      <c r="A235" s="22" t="s">
        <v>4</v>
      </c>
      <c r="B235" s="23" t="s">
        <v>5</v>
      </c>
      <c r="C235" s="24" t="s">
        <v>6</v>
      </c>
      <c r="D235" s="50" t="s">
        <v>7</v>
      </c>
      <c r="E235" s="49" t="s">
        <v>9</v>
      </c>
      <c r="F235" s="25" t="s">
        <v>10</v>
      </c>
    </row>
    <row r="236" spans="1:6" s="14" customFormat="1" ht="15" customHeight="1" thickBot="1">
      <c r="A236" s="26" t="s">
        <v>8</v>
      </c>
      <c r="B236" s="27">
        <v>1</v>
      </c>
      <c r="C236" s="28">
        <v>2</v>
      </c>
      <c r="D236" s="51">
        <v>3</v>
      </c>
      <c r="E236" s="29">
        <v>4</v>
      </c>
      <c r="F236" s="30" t="s">
        <v>17</v>
      </c>
    </row>
    <row r="237" spans="1:6" s="13" customFormat="1" ht="26.25" customHeight="1">
      <c r="A237" s="31" t="s">
        <v>0</v>
      </c>
      <c r="B237" s="86" t="s">
        <v>231</v>
      </c>
      <c r="C237" s="93">
        <v>1.0999999999999999E-2</v>
      </c>
      <c r="D237" s="52" t="s">
        <v>68</v>
      </c>
      <c r="E237" s="33">
        <f>E248+E249+E250</f>
        <v>0</v>
      </c>
      <c r="F237" s="67">
        <f>C237*E237</f>
        <v>0</v>
      </c>
    </row>
    <row r="238" spans="1:6" s="13" customFormat="1" ht="31.5" customHeight="1">
      <c r="A238" s="31" t="s">
        <v>1</v>
      </c>
      <c r="B238" s="86" t="s">
        <v>232</v>
      </c>
      <c r="C238" s="93">
        <v>7.0000000000000001E-3</v>
      </c>
      <c r="D238" s="52" t="s">
        <v>68</v>
      </c>
      <c r="E238" s="33">
        <f>E248+E249+E250</f>
        <v>0</v>
      </c>
      <c r="F238" s="67">
        <f>C238*E238</f>
        <v>0</v>
      </c>
    </row>
    <row r="239" spans="1:6" s="13" customFormat="1" ht="23.25" customHeight="1">
      <c r="A239" s="31" t="s">
        <v>2</v>
      </c>
      <c r="B239" s="86" t="s">
        <v>166</v>
      </c>
      <c r="C239" s="32">
        <v>1</v>
      </c>
      <c r="D239" s="52" t="s">
        <v>19</v>
      </c>
      <c r="E239" s="33"/>
      <c r="F239" s="67">
        <f>C239*E239</f>
        <v>0</v>
      </c>
    </row>
    <row r="240" spans="1:6" s="13" customFormat="1" ht="35.25" customHeight="1">
      <c r="A240" s="31" t="s">
        <v>3</v>
      </c>
      <c r="B240" s="86" t="s">
        <v>233</v>
      </c>
      <c r="C240" s="93">
        <v>7.0000000000000001E-3</v>
      </c>
      <c r="D240" s="52" t="s">
        <v>68</v>
      </c>
      <c r="E240" s="33">
        <f>E248+E249+E250</f>
        <v>0</v>
      </c>
      <c r="F240" s="67">
        <f>C240*E240</f>
        <v>0</v>
      </c>
    </row>
    <row r="241" spans="1:6" s="13" customFormat="1" ht="43.5" customHeight="1" thickBot="1">
      <c r="A241" s="31" t="s">
        <v>32</v>
      </c>
      <c r="B241" s="86" t="s">
        <v>167</v>
      </c>
      <c r="C241" s="32">
        <v>0.1</v>
      </c>
      <c r="D241" s="52" t="s">
        <v>68</v>
      </c>
      <c r="E241" s="33">
        <f>SUM(F237+F238+F239+F240)</f>
        <v>0</v>
      </c>
      <c r="F241" s="67">
        <f>C241*E241</f>
        <v>0</v>
      </c>
    </row>
    <row r="242" spans="1:6" s="14" customFormat="1" ht="18.75" customHeight="1" thickBot="1">
      <c r="A242" s="35"/>
      <c r="B242" s="169" t="s">
        <v>224</v>
      </c>
      <c r="C242" s="169"/>
      <c r="D242" s="170"/>
      <c r="E242" s="68"/>
      <c r="F242" s="36">
        <f>SUM(F237:F241)</f>
        <v>0</v>
      </c>
    </row>
    <row r="243" spans="1:6" s="13" customFormat="1" ht="13.5" customHeight="1">
      <c r="A243" s="62"/>
      <c r="B243" s="63"/>
      <c r="C243" s="64"/>
      <c r="D243" s="65"/>
      <c r="E243" s="66"/>
      <c r="F243" s="66"/>
    </row>
    <row r="244" spans="1:6" ht="13.5" customHeight="1">
      <c r="A244" s="204" t="s">
        <v>24</v>
      </c>
      <c r="B244" s="204"/>
      <c r="C244" s="204"/>
      <c r="D244" s="204"/>
      <c r="E244" s="204"/>
      <c r="F244" s="204"/>
    </row>
    <row r="245" spans="1:6" ht="13.5" customHeight="1">
      <c r="A245" s="203" t="s">
        <v>75</v>
      </c>
      <c r="B245" s="203"/>
      <c r="C245" s="203"/>
      <c r="D245" s="203"/>
      <c r="E245" s="203"/>
      <c r="F245" s="203"/>
    </row>
    <row r="246" spans="1:6" ht="12.75" customHeight="1" thickBot="1">
      <c r="A246" s="38"/>
      <c r="B246" s="38"/>
      <c r="C246" s="38"/>
      <c r="D246" s="38"/>
      <c r="E246" s="38"/>
      <c r="F246" s="38"/>
    </row>
    <row r="247" spans="1:6" s="14" customFormat="1" ht="20.25" customHeight="1" thickBot="1">
      <c r="A247" s="39"/>
      <c r="B247" s="202" t="s">
        <v>22</v>
      </c>
      <c r="C247" s="175"/>
      <c r="D247" s="176"/>
      <c r="E247" s="175" t="s">
        <v>18</v>
      </c>
      <c r="F247" s="176"/>
    </row>
    <row r="248" spans="1:6" s="14" customFormat="1" ht="22.5" customHeight="1">
      <c r="A248" s="163" t="s">
        <v>25</v>
      </c>
      <c r="B248" s="177" t="s">
        <v>234</v>
      </c>
      <c r="C248" s="178"/>
      <c r="D248" s="179"/>
      <c r="E248" s="200">
        <f>E134</f>
        <v>0</v>
      </c>
      <c r="F248" s="201"/>
    </row>
    <row r="249" spans="1:6" s="134" customFormat="1" ht="22.5" customHeight="1">
      <c r="A249" s="162" t="s">
        <v>26</v>
      </c>
      <c r="B249" s="236" t="s">
        <v>169</v>
      </c>
      <c r="C249" s="237"/>
      <c r="D249" s="238"/>
      <c r="E249" s="239">
        <f>E220</f>
        <v>0</v>
      </c>
      <c r="F249" s="233"/>
    </row>
    <row r="250" spans="1:6" s="134" customFormat="1" ht="22.5" customHeight="1">
      <c r="A250" s="141" t="s">
        <v>217</v>
      </c>
      <c r="B250" s="223" t="s">
        <v>218</v>
      </c>
      <c r="C250" s="224"/>
      <c r="D250" s="225"/>
      <c r="E250" s="226">
        <f>F231</f>
        <v>0</v>
      </c>
      <c r="F250" s="227"/>
    </row>
    <row r="251" spans="1:6" s="14" customFormat="1" ht="22.5" customHeight="1" thickBot="1">
      <c r="A251" s="41" t="s">
        <v>216</v>
      </c>
      <c r="B251" s="172" t="s">
        <v>70</v>
      </c>
      <c r="C251" s="173"/>
      <c r="D251" s="174"/>
      <c r="E251" s="167">
        <f>F242</f>
        <v>0</v>
      </c>
      <c r="F251" s="168"/>
    </row>
    <row r="252" spans="1:6" s="14" customFormat="1" ht="22.5" customHeight="1">
      <c r="A252" s="59"/>
      <c r="B252" s="185" t="s">
        <v>31</v>
      </c>
      <c r="C252" s="186"/>
      <c r="D252" s="187"/>
      <c r="E252" s="198">
        <f>SUM(E248:F251)</f>
        <v>0</v>
      </c>
      <c r="F252" s="199"/>
    </row>
    <row r="253" spans="1:6" s="14" customFormat="1" ht="22.5" customHeight="1" thickBot="1">
      <c r="A253" s="42"/>
      <c r="B253" s="188" t="s">
        <v>168</v>
      </c>
      <c r="C253" s="189"/>
      <c r="D253" s="190"/>
      <c r="E253" s="95">
        <v>0</v>
      </c>
      <c r="F253" s="94">
        <f>E252*E253</f>
        <v>0</v>
      </c>
    </row>
    <row r="254" spans="1:6" s="14" customFormat="1" ht="22.5" customHeight="1">
      <c r="A254" s="59"/>
      <c r="B254" s="185" t="s">
        <v>27</v>
      </c>
      <c r="C254" s="186"/>
      <c r="D254" s="187"/>
      <c r="E254" s="198">
        <f>E252-F253</f>
        <v>0</v>
      </c>
      <c r="F254" s="199"/>
    </row>
    <row r="255" spans="1:6" s="14" customFormat="1" ht="22.5" customHeight="1">
      <c r="A255" s="41"/>
      <c r="B255" s="182" t="s">
        <v>30</v>
      </c>
      <c r="C255" s="183"/>
      <c r="D255" s="184"/>
      <c r="E255" s="191">
        <f>E254*0.22</f>
        <v>0</v>
      </c>
      <c r="F255" s="192"/>
    </row>
    <row r="256" spans="1:6" s="14" customFormat="1" ht="22.5" customHeight="1" thickBot="1">
      <c r="A256" s="42"/>
      <c r="B256" s="195" t="s">
        <v>29</v>
      </c>
      <c r="C256" s="196"/>
      <c r="D256" s="197"/>
      <c r="E256" s="193">
        <f>E254+E255</f>
        <v>0</v>
      </c>
      <c r="F256" s="194"/>
    </row>
    <row r="257" spans="1:6" ht="13.5" customHeight="1"/>
    <row r="258" spans="1:6" ht="21.75" customHeight="1">
      <c r="A258" s="43" t="s">
        <v>44</v>
      </c>
    </row>
    <row r="259" spans="1:6" ht="6.75" customHeight="1"/>
    <row r="260" spans="1:6" s="44" customFormat="1" ht="20.25" customHeight="1">
      <c r="A260" s="180" t="s">
        <v>20</v>
      </c>
      <c r="B260" s="180"/>
      <c r="D260" s="180" t="s">
        <v>28</v>
      </c>
      <c r="E260" s="180"/>
      <c r="F260" s="180"/>
    </row>
    <row r="261" spans="1:6" s="44" customFormat="1" ht="20.25" customHeight="1">
      <c r="A261" s="180" t="s">
        <v>21</v>
      </c>
      <c r="B261" s="180"/>
      <c r="D261" s="181"/>
      <c r="E261" s="181"/>
      <c r="F261" s="181"/>
    </row>
  </sheetData>
  <mergeCells count="82">
    <mergeCell ref="B217:D217"/>
    <mergeCell ref="E217:F217"/>
    <mergeCell ref="B249:D249"/>
    <mergeCell ref="E249:F249"/>
    <mergeCell ref="B187:D187"/>
    <mergeCell ref="B188:D188"/>
    <mergeCell ref="B213:D213"/>
    <mergeCell ref="E215:F215"/>
    <mergeCell ref="B250:D250"/>
    <mergeCell ref="E250:F250"/>
    <mergeCell ref="B215:D215"/>
    <mergeCell ref="B231:D231"/>
    <mergeCell ref="B218:D218"/>
    <mergeCell ref="E218:F218"/>
    <mergeCell ref="B219:D219"/>
    <mergeCell ref="E219:F219"/>
    <mergeCell ref="B220:D220"/>
    <mergeCell ref="E220:F220"/>
    <mergeCell ref="B216:D216"/>
    <mergeCell ref="E216:F216"/>
    <mergeCell ref="A11:F11"/>
    <mergeCell ref="B129:D129"/>
    <mergeCell ref="B134:D134"/>
    <mergeCell ref="A1:B1"/>
    <mergeCell ref="A2:B2"/>
    <mergeCell ref="A3:B3"/>
    <mergeCell ref="C2:F2"/>
    <mergeCell ref="C3:F3"/>
    <mergeCell ref="D7:F7"/>
    <mergeCell ref="A5:B5"/>
    <mergeCell ref="A6:B6"/>
    <mergeCell ref="A7:B7"/>
    <mergeCell ref="D6:F6"/>
    <mergeCell ref="A9:F9"/>
    <mergeCell ref="B26:D26"/>
    <mergeCell ref="B70:D70"/>
    <mergeCell ref="B133:D133"/>
    <mergeCell ref="E133:F133"/>
    <mergeCell ref="B242:D242"/>
    <mergeCell ref="E248:F248"/>
    <mergeCell ref="B247:D247"/>
    <mergeCell ref="E247:F247"/>
    <mergeCell ref="A245:F245"/>
    <mergeCell ref="A244:F244"/>
    <mergeCell ref="E134:F134"/>
    <mergeCell ref="B148:D148"/>
    <mergeCell ref="B138:D138"/>
    <mergeCell ref="B171:D171"/>
    <mergeCell ref="B153:D153"/>
    <mergeCell ref="B181:D181"/>
    <mergeCell ref="B211:D211"/>
    <mergeCell ref="B186:D186"/>
    <mergeCell ref="B251:D251"/>
    <mergeCell ref="E251:F251"/>
    <mergeCell ref="B248:D248"/>
    <mergeCell ref="A261:B261"/>
    <mergeCell ref="D261:F261"/>
    <mergeCell ref="B255:D255"/>
    <mergeCell ref="B254:D254"/>
    <mergeCell ref="B253:D253"/>
    <mergeCell ref="E255:F255"/>
    <mergeCell ref="E256:F256"/>
    <mergeCell ref="A260:B260"/>
    <mergeCell ref="D260:F260"/>
    <mergeCell ref="B256:D256"/>
    <mergeCell ref="E254:F254"/>
    <mergeCell ref="B252:D252"/>
    <mergeCell ref="E252:F252"/>
    <mergeCell ref="B132:D132"/>
    <mergeCell ref="E132:F132"/>
    <mergeCell ref="E129:F129"/>
    <mergeCell ref="B130:D130"/>
    <mergeCell ref="E130:F130"/>
    <mergeCell ref="B131:D131"/>
    <mergeCell ref="B15:E15"/>
    <mergeCell ref="B16:E16"/>
    <mergeCell ref="B30:D30"/>
    <mergeCell ref="B74:D74"/>
    <mergeCell ref="E131:F131"/>
    <mergeCell ref="B94:D94"/>
    <mergeCell ref="B125:D125"/>
    <mergeCell ref="B127:D127"/>
  </mergeCells>
  <phoneticPr fontId="0" type="noConversion"/>
  <printOptions horizontalCentered="1"/>
  <pageMargins left="0.78740157480314965" right="0.39370078740157483" top="1.1811023622047245" bottom="0.78740157480314965" header="0.39370078740157483" footer="0.39370078740157483"/>
  <pageSetup paperSize="9" orientation="portrait" r:id="rId1"/>
  <headerFooter alignWithMargins="0">
    <oddHeader xml:space="preserve">&amp;C&amp;"Tahoma,Navadno Ležeče"&amp;8Oddaja javnega naročila gradnje:
MOST NA BAČU NA LC 135080 BAČ - KORITNICE&amp;R&amp;"Tahoma,Krepko"&amp;8OBRAZEC št. 15 - Predračun </oddHeader>
    <oddFooter>&amp;C&amp;8stran &amp;P od &amp;N</oddFooter>
    <firstFooter>&amp;C&amp;8stran 1 od 64</firstFooter>
  </headerFooter>
  <rowBreaks count="4" manualBreakCount="4">
    <brk id="27" max="16383" man="1"/>
    <brk id="150" max="16383" man="1"/>
    <brk id="183" max="16383" man="1"/>
    <brk id="232" max="16383" man="1"/>
  </rowBreaks>
  <drawing r:id="rId2"/>
  <legacyDrawing r:id="rId3"/>
  <oleObjects>
    <mc:AlternateContent xmlns:mc="http://schemas.openxmlformats.org/markup-compatibility/2006">
      <mc:Choice Requires="x14">
        <oleObject progId="MSPhotoEd.3" shapeId="20666" r:id="rId4">
          <objectPr defaultSize="0" autoPict="0" r:id="rId5">
            <anchor moveWithCells="1" sizeWithCells="1">
              <from>
                <xdr:col>1</xdr:col>
                <xdr:colOff>3190875</xdr:colOff>
                <xdr:row>0</xdr:row>
                <xdr:rowOff>0</xdr:rowOff>
              </from>
              <to>
                <xdr:col>5</xdr:col>
                <xdr:colOff>981075</xdr:colOff>
                <xdr:row>0</xdr:row>
                <xdr:rowOff>0</xdr:rowOff>
              </to>
            </anchor>
          </objectPr>
        </oleObject>
      </mc:Choice>
      <mc:Fallback>
        <oleObject progId="MSPhotoEd.3" shapeId="2066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4. DEL - PREDRAČUN - obr. 15</vt:lpstr>
    </vt:vector>
  </TitlesOfParts>
  <Manager>Občina Ilirska Bistrica</Manager>
  <Company>ALTUS consulting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Občina Ilirska Bistrica</dc:title>
  <dc:subject>JN - Most na Baču na LC 135080 Bač - Koritnice</dc:subject>
  <dc:creator>Vesna Paljk</dc:creator>
  <cp:lastModifiedBy>Vesna Paljk</cp:lastModifiedBy>
  <cp:lastPrinted>2016-10-23T20:49:11Z</cp:lastPrinted>
  <dcterms:created xsi:type="dcterms:W3CDTF">2005-07-13T09:17:54Z</dcterms:created>
  <dcterms:modified xsi:type="dcterms:W3CDTF">2016-10-23T21:02:33Z</dcterms:modified>
</cp:coreProperties>
</file>