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4400" yWindow="65521" windowWidth="14445" windowHeight="13740" activeTab="0"/>
  </bookViews>
  <sheets>
    <sheet name="POPIS VODOVOD-ILIRSKA B" sheetId="1" r:id="rId1"/>
  </sheets>
  <definedNames>
    <definedName name="_xlnm._FilterDatabase" localSheetId="0" hidden="1">'POPIS VODOVOD-ILIRSKA B'!$A$24:$G$198</definedName>
    <definedName name="Excel_BuiltIn_Print_Titles_1" localSheetId="0">#REF!</definedName>
    <definedName name="Excel_BuiltIn_Print_Titles_1">#REF!</definedName>
    <definedName name="_xlnm.Print_Area" localSheetId="0">'POPIS VODOVOD-ILIRSKA B'!$A$1:$G$195</definedName>
    <definedName name="_xlnm.Print_Titles" localSheetId="0">'POPIS VODOVOD-ILIRSKA B'!$23:$23</definedName>
  </definedNames>
  <calcPr fullCalcOnLoad="1"/>
</workbook>
</file>

<file path=xl/comments1.xml><?xml version="1.0" encoding="utf-8"?>
<comments xmlns="http://schemas.openxmlformats.org/spreadsheetml/2006/main">
  <authors>
    <author/>
  </authors>
  <commentList>
    <comment ref="M5" authorId="0">
      <text>
        <r>
          <rPr>
            <b/>
            <sz val="8"/>
            <color indexed="8"/>
            <rFont val="Times New Roman"/>
            <family val="1"/>
          </rPr>
          <t xml:space="preserve">Muriz:
</t>
        </r>
        <r>
          <rPr>
            <sz val="8"/>
            <color indexed="8"/>
            <rFont val="Times New Roman"/>
            <family val="1"/>
          </rPr>
          <t>UNESI TRENUTNO VREDNOST ZA EURO</t>
        </r>
      </text>
    </comment>
  </commentList>
</comments>
</file>

<file path=xl/sharedStrings.xml><?xml version="1.0" encoding="utf-8"?>
<sst xmlns="http://schemas.openxmlformats.org/spreadsheetml/2006/main" count="422" uniqueCount="184">
  <si>
    <t>Predpreizkus vodotesnosti cevovoda s tlačnim preizkusom.</t>
  </si>
  <si>
    <t>Glavni preizkus vodotesnosti cevovoda s tlačnim preizkusom.</t>
  </si>
  <si>
    <t>Izpiranje cevovoda</t>
  </si>
  <si>
    <t>Dezinfekcija in sanitarni preizkus vodovoda</t>
  </si>
  <si>
    <t>Dobava  in montaža hidrantne omare, komplet opremljena:
-ročnik na zasun za razpršno vodo DN52-2 kosa,
-tlačna cev (trevira) DN 52  4x15m,
-ključ za nadzemni hidrant,
-ključ ''C'' dva kosa. 
Kompet s pripravo betonskega temelja.</t>
  </si>
  <si>
    <t>1€</t>
  </si>
  <si>
    <t>1.</t>
  </si>
  <si>
    <t>2.</t>
  </si>
  <si>
    <t>3.</t>
  </si>
  <si>
    <t>SKUPAJ</t>
  </si>
  <si>
    <t>7.</t>
  </si>
  <si>
    <t>5.</t>
  </si>
  <si>
    <t xml:space="preserve">SKUPAJ +DDV </t>
  </si>
  <si>
    <t>SKUPAJ PREDDELA:</t>
  </si>
  <si>
    <t>SKUPAJ ZEMELJSKA DELA</t>
  </si>
  <si>
    <t>GRADBENA DELA:</t>
  </si>
  <si>
    <t>4.</t>
  </si>
  <si>
    <t>MONTAŽNA DELA:</t>
  </si>
  <si>
    <t>ZAKLJUČNA DELA:</t>
  </si>
  <si>
    <t>6.</t>
  </si>
  <si>
    <t>8.</t>
  </si>
  <si>
    <t>Postavka</t>
  </si>
  <si>
    <t>Opis</t>
  </si>
  <si>
    <t>Enota</t>
  </si>
  <si>
    <t>Količina</t>
  </si>
  <si>
    <t>Cena za enoto</t>
  </si>
  <si>
    <t>Skupaj</t>
  </si>
  <si>
    <t>PREDDELA</t>
  </si>
  <si>
    <t xml:space="preserve">Zakoličba trase vodovoda z niveliranjem. </t>
  </si>
  <si>
    <t>m</t>
  </si>
  <si>
    <t>kos</t>
  </si>
  <si>
    <t>Zakoličba vodovodnih jaškov.</t>
  </si>
  <si>
    <t>Zakoličba obstoječih komunalnih naprav (križanja in približevanja) in označitev.</t>
  </si>
  <si>
    <t>Naprava in postavitev gradbenih profilov za izvedbo vodovoda.</t>
  </si>
  <si>
    <t>Priprava in organizacija gradbišča z vsemi objekti, instalacijami in orodji, odstranitvijo humusa, zagotovitvijo varnostnih in higiensko-tehničnih pogojev in predpisanimi oznakami gradbišča.</t>
  </si>
  <si>
    <r>
      <t>m</t>
    </r>
    <r>
      <rPr>
        <vertAlign val="superscript"/>
        <sz val="10"/>
        <rFont val="Arial CE"/>
        <family val="2"/>
      </rPr>
      <t>3</t>
    </r>
  </si>
  <si>
    <t>Izdelava začasnih podpor na prečkanju vodovoda z drugimi komunalnimi napravami (kanalizacija, vodovod,  plin).</t>
  </si>
  <si>
    <t>Praznjenje cevovoda in obveščanje potrošnikov.</t>
  </si>
  <si>
    <t>Začasno oskrbovanje z pitno vodo v času rekonstrukcije vodovodnega omrežja s pomočjo vodovodnih kamiona cistern. Obračun po 1h oskrbovanja.</t>
  </si>
  <si>
    <t>h</t>
  </si>
  <si>
    <t>FF-DN80-PN 16 L=300mm</t>
  </si>
  <si>
    <t>Izdelava posteljice in zasip vodovodnih cevi s peščenim materialom 0/4mm ter ročno komprimiranje v plasteh po 30cm do višine 15 cm nad temenom cevi.</t>
  </si>
  <si>
    <t xml:space="preserve">Zasip vodovodnega jarka z drobljencem iz kamnine 0/32mm, ter komprimiranje v plasteh po 20cm. </t>
  </si>
  <si>
    <t>Zasip vodovodnega jarka z materialom od izkopa, ter komprimiranje v plasteh po 20cm.</t>
  </si>
  <si>
    <t xml:space="preserve">Zasip vodovodnih revizijskih jaškov z materialom od izkopa, ter komprimiranje v plasteh po 20cm. </t>
  </si>
  <si>
    <t xml:space="preserve">Zasip vodovodnih revizijskih jaškov z drobljencem iz kamnine, ter komprimiranje v plasteh po 20cm. </t>
  </si>
  <si>
    <t>Humusiranje, planiranje in zatravitev zelenic s humusnim materialom od izkopa v sloju debeline d=20cm.</t>
  </si>
  <si>
    <t>Čiščenje terena vzdolž trase po zasutju cevovoda</t>
  </si>
  <si>
    <r>
      <t>Dobava in montaža ventila z navojnim priključkom-zasun-EV, DN32 (1</t>
    </r>
    <r>
      <rPr>
        <vertAlign val="superscript"/>
        <sz val="10"/>
        <rFont val="Arial"/>
        <family val="2"/>
      </rPr>
      <t>1</t>
    </r>
    <r>
      <rPr>
        <sz val="10"/>
        <rFont val="Arial"/>
        <family val="2"/>
      </rPr>
      <t>/</t>
    </r>
    <r>
      <rPr>
        <vertAlign val="subscript"/>
        <sz val="10"/>
        <rFont val="Arial"/>
        <family val="2"/>
      </rPr>
      <t>4</t>
    </r>
    <r>
      <rPr>
        <sz val="10"/>
        <rFont val="Arial"/>
        <family val="2"/>
      </rPr>
      <t>'').</t>
    </r>
  </si>
  <si>
    <t>SKUPAJ MONTAŽNA DELA:</t>
  </si>
  <si>
    <t>Obbetoniranje cestnih kap zasunov in hidrantov z betonom C16/20 z vsemi pomožnimi deli.</t>
  </si>
  <si>
    <t>ZAKLJUČNA DELA</t>
  </si>
  <si>
    <t>m2</t>
  </si>
  <si>
    <t>Vgraditev predfabriciranih dvignjenih robnikov iz cementnega betona s prerezom 15/25/100 cm</t>
  </si>
  <si>
    <t>Vgraditev predfabriciranih pogreznjenih robnikov iz cementnega betona s prerezom 8/20/100 cm</t>
  </si>
  <si>
    <t>Vnos v kataster komunalnih naprav skladno z navodili upravljavca.</t>
  </si>
  <si>
    <t>Projektantski nadzor</t>
  </si>
  <si>
    <t>Projekt izvedenih del</t>
  </si>
  <si>
    <t>Odstranjevanje gradbišča z demontažo in odvozom gradbiščnih naprav in objektov in zagotovitvijo prvotnega stanja na uporabljenih površinah.</t>
  </si>
  <si>
    <r>
      <t>m</t>
    </r>
    <r>
      <rPr>
        <vertAlign val="superscript"/>
        <sz val="10"/>
        <rFont val="Arial CE"/>
        <family val="2"/>
      </rPr>
      <t>2</t>
    </r>
  </si>
  <si>
    <t xml:space="preserve">Rušenje betonskih robnikov 8/20/100 z nakladanjem in odvozom v deponijo do 5km. </t>
  </si>
  <si>
    <t xml:space="preserve">Štemanje odprtin 30x30cm v betonski steni obstoječih vodomerov debeline do 20cm. </t>
  </si>
  <si>
    <t>Zavarovanje prometa med gradnjo (postavitev zaščitne ograje in premostitvenih objektov za pešce,  postavitev premostitvenih objektov za ostali promet). Obračun se bo vršil na podlagi dejansko porabljenega časa in materiala, evidentiranega v gradbenem dnevniku in potrjenega od nadzornega organa.</t>
  </si>
  <si>
    <t>ZEMELJSKA DELA</t>
  </si>
  <si>
    <t>OPOMBA:</t>
  </si>
  <si>
    <t xml:space="preserve">IZKOPI KANALSKIH ROVOV SO RAZVRŠČENI GLEDE NA GLOBINO: a) IZKOPI GLOBINE DO 2.0m
b) IZKOP GLOBINE NAD 2.0m (V IZKAZU KUBATUR SO UPOŠTEVANE KOLIČINE OD GLOBINE 2.0m DO KOTE PROJEKTIRANE KOTE IZKOPA) </t>
  </si>
  <si>
    <t>Strojni izkop humusa ob trasi vodovoda v sloju debeline 20cm z odrivom do 10m.</t>
  </si>
  <si>
    <t>Strojni izkop jarkov za vodovod v lahki zemljini (II. in III. ktg.), širine do 1.0m, globine do 2.0m, naklon brežin 60°, z odmetom izkopanega materiala 1m od roba izkopa.</t>
  </si>
  <si>
    <t>Strojni izkop jarkov za vodovod v težki zemljini (IV. ktg.), širine do 1.0m, globine do 2.0m, naklon brežin 60°, z odmetom izkopanega materiala 1m od roba izkopa.</t>
  </si>
  <si>
    <t xml:space="preserve">Dobava in montaža plastificiranih jeklenih pocinkanih cevi DN20 (3/4") komplet s spojnim materialom za izdelavo hišnih priključkov. </t>
  </si>
  <si>
    <t xml:space="preserve">Dobava in montaža plastificiranih jeklenih pocinkanih cevi DN25 (1") komplet s spojnim materialom za izdelavo hišnih priključkov. </t>
  </si>
  <si>
    <t xml:space="preserve">Dobava in montaža plastificiranih jeklenih pocinkanih cevi DN32 (1 1/4") komplet s spojnim materialom za izdelavo hišnih priključkov. </t>
  </si>
  <si>
    <t>Strojni izkop za vodovodne jaške  v mehki zemljini (II. in III. ktg.), globine do 2.0m, naklon brežin 45°, z odmetom izkopanega materiala 1m od roba izkopa.</t>
  </si>
  <si>
    <t>Strojni izkop jarkov za vodovodne jaške  v težki zemljini (IV. ktg.), globine do 2.0m, naklon brežin 45°, z odmetom izkopanega materiala 1m od roba izkopa.</t>
  </si>
  <si>
    <t>Strojni izkop jarkov za vodovodne jaške v mehki zemljini (II. in III. Ktg.), globine od 2,0 do 4.0m, naklon brežin 45°, z odmetom izkopanega materiala 1m od roba izkopa.</t>
  </si>
  <si>
    <t>Strojni izkop jarkov za vodovodne jaške  v težki zemljini (IV. ktg.), globine od 2,0 do 4.0m, naklon brežin 45°, z odmetom izkopanega materiala 1m od roba izkopa.</t>
  </si>
  <si>
    <t>Ročni izkop zemljine III. in IV. ktg., globine do 2.0m za izdelavo hišnih priključkov, z odmetom izkopanega materiala 1m od roba izkopa.</t>
  </si>
  <si>
    <t>Črpanje vode iz jarkov med izkopom in montažo (Obračun po dejansko porabljenem času).</t>
  </si>
  <si>
    <t>ur</t>
  </si>
  <si>
    <t xml:space="preserve">Planiranje dna rova vodovoda s točnostjo +/-3cm </t>
  </si>
  <si>
    <t>FF-DN80-PN 16 L=800mm</t>
  </si>
  <si>
    <t>N -DN80-16PN</t>
  </si>
  <si>
    <t>T-DN80/80-16PN</t>
  </si>
  <si>
    <t xml:space="preserve">Dobava in montaža fitingov iz bele temprane litine kvalitete EN-GJMW-400-5 po standardu EN 1562 oziroma ISO 49 in EN 10242 z oznako "A".
</t>
  </si>
  <si>
    <t>DN50- DVOVIJAČNIK - 2''</t>
  </si>
  <si>
    <t>DN40/25 REDUKCIJA - 1 1/2''-1''</t>
  </si>
  <si>
    <t xml:space="preserve">DN32- KOLENO 90° </t>
  </si>
  <si>
    <t>DN50/25 REDUKCIJSKI DVOVIJAČNIK</t>
  </si>
  <si>
    <t>SKUPAJ ZEMELJSKA DELA:</t>
  </si>
  <si>
    <t>SKUPAJ GRADBENA DELA:</t>
  </si>
  <si>
    <t>SKUPAJ ZAKLJUČNA DELA:</t>
  </si>
  <si>
    <t xml:space="preserve">Dobava in montaža univerzalne prirobnične spojke iz nodularne litine DN65(67,5-83,8mm).        </t>
  </si>
  <si>
    <t>MONTAŽNA DELA</t>
  </si>
  <si>
    <t>Dobava in montaža pohodne plastične rešetke z okvirjem dim 45x45cm.</t>
  </si>
  <si>
    <t>Nepredvidena dela. Obračun se bo vršil na podlagi dejansko porabljenega časa in materiala, evidentiranega v gradbenem dnevniku in potrjenega od nadzornega organa (5% investicijske vrednosti).</t>
  </si>
  <si>
    <t>Dobava in montaža plastificiranih jeklenih pocinkanih cevi DN50, komplet s spojnim materialom.</t>
  </si>
  <si>
    <t>kpl</t>
  </si>
  <si>
    <t>Izdelava obrabnozaporne plasti bitumenskega betona AC 4 SURF B70/100, A5 v debelini 4,0 cm. Pločnik.</t>
  </si>
  <si>
    <t>Dobava in montaža nadzemnega hidranta iz nerjavečega jekla DN80, NP1.6 MPa, lomni, za globino vgradnje h=1.0 m, s 2 stabilnima spojkama tip ''C'' in 1 stabilno spojko tip ''B''.</t>
  </si>
  <si>
    <t>EU-DN80-STANDARDNA SPOJKA-PN 16</t>
  </si>
  <si>
    <t>FF-DN80-PN 16 L=1000mm</t>
  </si>
  <si>
    <t>MMQ-90° (LOK)-DN100-STANDARDNA SPOJKA</t>
  </si>
  <si>
    <t>Q-90° (LOK)-DN80-16PN</t>
  </si>
  <si>
    <t xml:space="preserve">Dobava in montaža fazonskih kosov iz nodularne litine, PN=1,6 MPa, z varnostnimi spojkami "STD Vi" (jekleni vložek), zunanje in notranje zaščitenih proti koroziji, komplet s spojnim materialom in tesnili.
 </t>
  </si>
  <si>
    <t>Dobava in montaža prirobničnega ovalnega zasuna DN80 (EN558), komplet z dvema tesniloma in vijaki, PN 1.6MPa. Dolžina 280mm.</t>
  </si>
  <si>
    <t>Ročni izkop zemljine IV. ktg., globine do 2.0m. na križanjih z ostalimi komunalnimi vodi, ter za izdelavo priključkov na obstoječi vodovod, z odmetom izkopanega materiala 1m od roba izkopa.</t>
  </si>
  <si>
    <t>FF-DN80-PN 16 L=500mm</t>
  </si>
  <si>
    <t>DDV 22%</t>
  </si>
  <si>
    <t xml:space="preserve">Dobava in montaža fazonskih kosov iz nodularne litine GGG 400 v skladu s SIST EN 545:2010, PN=10 bara, s standardnimi spojkami "STD", zunanje in notranje zaščitenih proti koroziji, komplet s tesnili.Opremljeni morajo biti z odgovarjajočimi tesnili v skladu z EN 681-1. Prirobnični fazonski kosi standardne izvedbe morajo imeti  vrtljivo prirobnico. Spoji na obojčnih fazonskih kosih so enaki kot pri ceveh. Obojčno tesnilo oz. cel spoj mora biti zaradi zagotovitve kvalitete spoja preiskušen skupaj s cevmi oz. fazoni (certifikat).
</t>
  </si>
  <si>
    <t>Dobava in polaganje opozorilnega traku z metalnim vložkom.</t>
  </si>
  <si>
    <t>Dobava in montaža varovalne teleskopske cestne kape DN65-DN80  iz litine GG 250. Cesta kapa mora imeti samozaporni element. Podobno kot proizvajalec npr. Saint-Gobain PAM. Z napisom VODA.</t>
  </si>
  <si>
    <t>Dobava in montaža varovalne teleskopske cestne kape DN25-DN32  iz litine GG 250. Cesta kapa mora imeti samozaporni element. Podobno kot proizvajalec npr. Saint-Gobain PAM. Z napisom VODA.</t>
  </si>
  <si>
    <t>Dobava in montaža teleskopske vgradbene garniture za zasune DN80. Vgradbena višina 100-150 cm.</t>
  </si>
  <si>
    <t>mag. Muriz Kadribašić, univ.dipl.inž.grad.</t>
  </si>
  <si>
    <t>VODOVOD OB GREGORČIČEVI ULICI V ILIRSKI BISTRICI</t>
  </si>
  <si>
    <t>Rezkanje asfalta povprečne debeline 9 cm, z nakladanjem in odvozom v začasno deponijo do 500 m</t>
  </si>
  <si>
    <t>Rezkanje asfalta povprečne debeline 4 cm, z nakladanjem in odvozom v začasno deponijo do 500 m</t>
  </si>
  <si>
    <t xml:space="preserve">Rušenje betonskih robnikov 15/25/100 z nakladanjem in odvozom v deponijo do 5 km. </t>
  </si>
  <si>
    <t>Izdelava začasnih podpor obstoječe konstrukcije reklamnega panoja z vsemi pomožni deli.</t>
  </si>
  <si>
    <t>Strojni izkop jarkov za vodovod v lahki zemljini (II. in III. ktg.), širine do 1.0m, globine 2,0 do 4.0m, naklon brežin 60°, z odmetom izkopanega materiala 1m od roba izkopa.</t>
  </si>
  <si>
    <t>Strojni izkop jarkov za vodovod v težki zemljini (IV. ktg.), širine do 1.0m, globine 2,0  do 4.0m, naklon brežin 60°, z odmetom izkopanega materiala 1m od roba izkopa.</t>
  </si>
  <si>
    <t xml:space="preserve">Nakladanje, odvoz in razprostiranje odvečnega materiala na deponijo do 5 km. </t>
  </si>
  <si>
    <t>Izdelava nosilne plasti mešanice enakomerno zrnatega drobljenca 0/32 iz kamnine in rezkanega asfalta  v debelini 25cm.</t>
  </si>
  <si>
    <t xml:space="preserve">Izdelava obrabnozaporne plasti bitumenskega betona AC 4 SURF B70/100, A5 v debelini 3,0 cm. </t>
  </si>
  <si>
    <t>Izdelava obrabnozaporne plasti bitumenskega betona AC 22 BASE B50/70, A3 v debelini 6,0 cm</t>
  </si>
  <si>
    <t>Stalni ali občasni geološki nadzor pri gradnji objekta, vključuje razna merjenja ali izračune stabilnosti objekta glede na geološke razmere terena.</t>
  </si>
  <si>
    <t>EUR</t>
  </si>
  <si>
    <t>Izdelava betonskih sidrnih blokov C16/20 (do 0,35m3), komplet z opažanjem.</t>
  </si>
  <si>
    <t>Izdelava betonskih sidrnih blokov C16/20 (do 0,05m3), komplet z opažanjem.</t>
  </si>
  <si>
    <t>Izdelava vodovodnega AB jaška iz betona C25/30, komplet z vsemi pomožnimi deli (opaž, armatura, podložni beton, izdelava betonskih podstavkov,  poglobitev za črpanje, zatesnitev delovnih stikov in predorov cevi s tesnilnim trakom iz bentonita in kavčuka). Poglobitev za črpanje dim 0,4x0,4x0,4m. Stik je zatesnjen z ekspanzijskim trakom. Notranje dimenzije jaška: 1,25x1,8x1,8m. Debelina sten in plošč d=25cm.</t>
  </si>
  <si>
    <t>Izdelava vodovodnega AB jaška iz betona C25/30, komplet z vsemi pomožnimi deli (opaž, armatura, podložni beton, izdelava betonskih podstavkov,  poglobitev za črpanje, zatesnitev delovnih stikov in predorov cevi s tesnilnim trakom iz bentonita in kavčuka). Poglobitev za črpanje dim 0,4x0,4x0,4m. Stik je zatesnjen z ekspanzijskim trakom. Notranje dimenzije jaška: 2,25x2,25x1,8m. Debelina sten 25cm,  pokrovne plošče 30cm.</t>
  </si>
  <si>
    <t>Demontaža, deponiranje in ponovna vgradnja stebričkov iz nerjavečega jekla premera 8 cm, višine 1,0m.</t>
  </si>
  <si>
    <t xml:space="preserve">Dobava in montaža vodovodnih cevi iz nodularne litine tip K9, DN80, PN=6.4MPa, s standardnimi spojkami "STD", zunanje in notranje zaščitenih proti koroziji (standardi ISO4179 in ISO8179), komplet s spojnim materialom in tesnili. Cevi se polagajo na predhodno pripravljeno peščeno posteljico. </t>
  </si>
  <si>
    <t xml:space="preserve">Dobava in montaža vodovodnih cevi iz nodularne litine tip K9, DN250, PN=6.4MPa, s standardnimi spojkami "STD", zunanje in notranje zaščitenih proti koroziji (standardi ISO4179 in ISO8179), komplet s spojnim materialom in tesnili. Cevi se polagajo na predhodno pripravljeno peščeno posteljico. </t>
  </si>
  <si>
    <t xml:space="preserve">Dobava in montaža polietilenskih cevi DN110; PE100, SDR17 za PN10 bar po standardu SIST EN 12201 komplet s spojkami in oblokovnimi kosi za elektrofuzijsko varjenje (zaščitna cev).   </t>
  </si>
  <si>
    <t>Dobava in montaža vgradbene garniture za metaljuste zasune komplet z varovalno cestno kapo DN250, vgradbena višina h=1,2-1,8m.</t>
  </si>
  <si>
    <t>Dobava in montaža varovalne teleskopske cestne kape DN200-300 iz litine GG 250. Cesta kapa mora imeti samozaporni element. Podobno kot proizvajalec npr. Saint-Gobain PAM. Z napisom VODA.</t>
  </si>
  <si>
    <t xml:space="preserve">Dobava in montaža montažno-demontažnega kosa iz nodularne litine DN250, NP1.6MPa. </t>
  </si>
  <si>
    <t>Dobava in montaža ventila z navojnim priključkom-zasun-EV, DN20 (3/4'').</t>
  </si>
  <si>
    <t>Dobava in montaža vstopnih lestev iz nerjavnega jekla kvalitete 1.4301. Dimenzije lestev:
-širina prečk  380 mm
-delitev prečk  280 mm 
-dolžina lestev do 1800 mm
Lestev se dobavi z izvečljivim oprijemalom (na vrhu) dolžine 1000mm, konzole za pritrditev na steno, vodilno sklopko z objemko in varnostnim pasom vključno pritrdilni material, po detajlu. Ves nerjavni material je kvalietete  1.4301. Mere preveriti na licu mesta!</t>
  </si>
  <si>
    <t>Prevezava jeklene vodovodne cevi DN250 na novo vodovodno cev DN 250.</t>
  </si>
  <si>
    <t>Dobava in montaža pokrova iz nodularne litine dim 700x700 mm, z zaklepom, nosilnosti 125 kN.</t>
  </si>
  <si>
    <t>Dobava in montaža pokrova iz nodularne litine dim 800x800 mm, z zaklepom, nosilnosti 125 kN.</t>
  </si>
  <si>
    <r>
      <t>Dobava in montaža vodomera s suhim mehanizmom DN25, komplet z nastavljivimi spojnicami za merjenje porabe hladne vode (do 30°C), skladno z EEC 75/33 standardom. Vključno predpriprava za priklop REED stikala ali
radijskega modula. Nazivni pretok Q=6m</t>
    </r>
    <r>
      <rPr>
        <vertAlign val="superscript"/>
        <sz val="10"/>
        <rFont val="Arial"/>
        <family val="2"/>
      </rPr>
      <t>3</t>
    </r>
    <r>
      <rPr>
        <sz val="10"/>
        <rFont val="Arial"/>
        <family val="2"/>
      </rPr>
      <t>/h, maksimalni pretok 12 m</t>
    </r>
    <r>
      <rPr>
        <vertAlign val="superscript"/>
        <sz val="10"/>
        <rFont val="Arial"/>
        <family val="2"/>
      </rPr>
      <t>3</t>
    </r>
    <r>
      <rPr>
        <sz val="10"/>
        <rFont val="Arial"/>
        <family val="2"/>
      </rPr>
      <t xml:space="preserve">/h.
</t>
    </r>
  </si>
  <si>
    <t xml:space="preserve">Dobava in montaža medeninaste prehodne spojke na polietilensko cev z notranjim navojem 1 1/4'' / DN40 mm.        </t>
  </si>
  <si>
    <t xml:space="preserve">Dobava in montaža medeninaste prehodne spojke na polietilensko cev z notranjim navojem 2'' / DN63 mm.        </t>
  </si>
  <si>
    <t xml:space="preserve">Dobava in montaža medeninaste prehodne spojke na polietilensko cev z notranjim navojem 3/4'' / DN25 mm.        </t>
  </si>
  <si>
    <t>Dobava in montaža ventila z navojnim priključkom-zasun-EV, DN50 (2'').</t>
  </si>
  <si>
    <t>Dobava in montaža teleskopske-vgradbene garniture za navrtne zasune z navojnim priključkom DN25-DN32 , vgradbena višina h=0,7-1,2m.</t>
  </si>
  <si>
    <t>Dobava in montaža teleskopske-vgradbene garniture za navrtne zasune z navojnim priključkom DN40-DN50 , vgradbena višina h=0,7-1,2m.</t>
  </si>
  <si>
    <t xml:space="preserve">Dobava in montaža navojnega čistilnega kosa iz medenine DN50. </t>
  </si>
  <si>
    <t xml:space="preserve">Dobava in montaža medeninastega  kolena za polietilensko cev z zunanjim navojem 1 4/3'' / DN40 mm.        </t>
  </si>
  <si>
    <t>Dobava in montaža varovalne teleskopske cestne kape DN40-DN50  iz litine GG 250. Cesta kapa mora imeti samozaporni element. Podobno kot proizvajalec npr. Saint-Gobain PAM. Z napisom VODA.</t>
  </si>
  <si>
    <t>Dobava in montaža prirobničnega metuljastega zasuna F4 DN250, komplet z dvema tesniloma in vijaki, PN1.0 mPa. Predpriprava za vgrdnjo vgradbene garniture. Loputa   mora biti iz materiala SG 500-7, z obojestransko epoxy zaščito, minimalno 250 mikronov. Sedež narejen iz nerjavečega jekla je uvaljan v ohišje, vpetja tesnila mora zagotoviti 100% tesnjenje v obeh smereh.  Ustrezati mora standardom ISO 1083, ISO 5208.</t>
  </si>
  <si>
    <t>F-DN80-PN 16</t>
  </si>
  <si>
    <t>FF-DN80-PN 16 L=200mm</t>
  </si>
  <si>
    <t>FF-DN80-PN 16 L=400mm</t>
  </si>
  <si>
    <t>F-SIDRAN-DN80-PN 16</t>
  </si>
  <si>
    <t>F-SIDRAN-DN250-PN 10</t>
  </si>
  <si>
    <t>T-DN250/60-10PN</t>
  </si>
  <si>
    <t>T-DN250/80-10PN</t>
  </si>
  <si>
    <t>T-DN250/250-10PN</t>
  </si>
  <si>
    <t>MMA-DN250/60-10PN-STANDARDNA SPOJKA</t>
  </si>
  <si>
    <t>MMA-DN250/80-10PN-STANDARDNA SPOJKA</t>
  </si>
  <si>
    <t>SP-DN250-10PN-SLEPA PRIROBNICA</t>
  </si>
  <si>
    <t>EU-DN80-STANDARDNA SPOJKA-PN 16 -Vi</t>
  </si>
  <si>
    <t>MMK-45° (LOK)-DN80-STANDARDNA SPOJKA-S-Vi</t>
  </si>
  <si>
    <t>MMK-45° (LOK)-DN80-STANDARDNA SPOJKA</t>
  </si>
  <si>
    <t>MMK-45° (LOK)-DN250-STANDARDNA SPOJKA -S-Vi</t>
  </si>
  <si>
    <t>DN32- DVOVIJAČNIK - 1 1/4''</t>
  </si>
  <si>
    <t>T-KOS-2''/1'' (50/25mm)</t>
  </si>
  <si>
    <t>HOLENDEC-1'' (25mm)</t>
  </si>
  <si>
    <t xml:space="preserve">Dobava in montaža univerzalne dvojne spojke iz nodularne litine DN250 za priključek cevi iz nodularne litine na jekleno cev z medninastim sidrnim obročem (DN1 230/268-DN2 267/310mm).        </t>
  </si>
  <si>
    <t>MMK-45° (LOK)-DN250-STANDARDNA SPOJKA -S</t>
  </si>
  <si>
    <t>Demontaža obstoječih fazonov, armatur  in nadzemnega hidranta  z odstranjevanjem izolacije, rezanje vijakov ali matic ter ponovna montaža.</t>
  </si>
  <si>
    <t xml:space="preserve">Dobava in montaža polietilenskih cevi DN32; PE100, SDR11 za PN16bar po standardu SIST EN 12201, komplet s spojkami in oblokovnimi kosi za elektrofuzijsko varjenje.    </t>
  </si>
  <si>
    <t xml:space="preserve">Dobava in montaža polietilenskih cevi DN40; PE100, SDR11 za PN16bar po standardu SIST EN 12201, komplet s spojkami in oblokovnimi kosi za elektrofuzijsko varjenje.    </t>
  </si>
  <si>
    <t xml:space="preserve">Dobava in montaža polietilenskih cevi DN63; PE100, SDR11 za PN16bar po standardu SIST EN 12201, komplet s spojkami in oblokovnimi kosi za elektrofuzijsko varjenje.    </t>
  </si>
  <si>
    <t>DN65/32 ZMANJŠEVALNI KOS</t>
  </si>
  <si>
    <t>Dobava in vgradnja kovinske objemke za pritrditev cevi jeklene cevi DN25. Ves kovinski  material je vroče cinkan.</t>
  </si>
  <si>
    <t>Dobava in vgradnja kovinske nosilne konzole, dolžine 60cm, skupaj z pritrdilno ploščico in HST sidri. Minimalna nosilnost konzole je 500kN. Ves kovinski  material je vroče cinkan.</t>
  </si>
  <si>
    <t>GRADBENA DELA</t>
  </si>
  <si>
    <t>Nova Gorica, oktober 2016</t>
  </si>
  <si>
    <t>POPIS DEL</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</si>
</sst>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s>
  <fonts count="62">
    <font>
      <sz val="10"/>
      <name val="Arial"/>
      <family val="2"/>
    </font>
    <font>
      <sz val="11"/>
      <color indexed="8"/>
      <name val="Calibri"/>
      <family val="2"/>
    </font>
    <font>
      <sz val="11"/>
      <color indexed="17"/>
      <name val="Arial"/>
      <family val="2"/>
    </font>
    <font>
      <b/>
      <sz val="14"/>
      <name val="Arial"/>
      <family val="2"/>
    </font>
    <font>
      <b/>
      <sz val="10"/>
      <color indexed="12"/>
      <name val="Arial"/>
      <family val="2"/>
    </font>
    <font>
      <b/>
      <sz val="8"/>
      <color indexed="8"/>
      <name val="Times New Roman"/>
      <family val="1"/>
    </font>
    <font>
      <sz val="8"/>
      <color indexed="8"/>
      <name val="Times New Roman"/>
      <family val="1"/>
    </font>
    <font>
      <b/>
      <sz val="12"/>
      <name val="Arial"/>
      <family val="2"/>
    </font>
    <font>
      <sz val="10"/>
      <color indexed="17"/>
      <name val="Arial"/>
      <family val="2"/>
    </font>
    <font>
      <b/>
      <sz val="10"/>
      <name val="Arial"/>
      <family val="2"/>
    </font>
    <font>
      <sz val="10"/>
      <color indexed="10"/>
      <name val="Arial"/>
      <family val="2"/>
    </font>
    <font>
      <b/>
      <sz val="11"/>
      <name val="Arial"/>
      <family val="2"/>
    </font>
    <font>
      <sz val="11"/>
      <name val="Arial"/>
      <family val="2"/>
    </font>
    <font>
      <b/>
      <sz val="11"/>
      <color indexed="12"/>
      <name val="Arial"/>
      <family val="2"/>
    </font>
    <font>
      <sz val="11"/>
      <color indexed="9"/>
      <name val="Arial"/>
      <family val="2"/>
    </font>
    <font>
      <sz val="10"/>
      <color indexed="9"/>
      <name val="Arial"/>
      <family val="2"/>
    </font>
    <font>
      <sz val="10"/>
      <name val="Arial CE"/>
      <family val="2"/>
    </font>
    <font>
      <sz val="10"/>
      <color indexed="9"/>
      <name val="Arial CE"/>
      <family val="2"/>
    </font>
    <font>
      <vertAlign val="superscript"/>
      <sz val="10"/>
      <name val="Arial CE"/>
      <family val="2"/>
    </font>
    <font>
      <vertAlign val="superscript"/>
      <sz val="10"/>
      <name val="Arial"/>
      <family val="2"/>
    </font>
    <font>
      <sz val="9"/>
      <name val="Arial CE"/>
      <family val="2"/>
    </font>
    <font>
      <vertAlign val="subscript"/>
      <sz val="10"/>
      <name val="Arial"/>
      <family val="2"/>
    </font>
    <font>
      <sz val="10"/>
      <color indexed="8"/>
      <name val="Arial CE"/>
      <family val="2"/>
    </font>
    <font>
      <sz val="10"/>
      <name val="Arial Narrow CE"/>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
      <sz val="10"/>
      <color rgb="FFFF0000"/>
      <name val="Arial"/>
      <family val="2"/>
    </font>
    <font>
      <sz val="10"/>
      <color theme="0"/>
      <name val="Arial CE"/>
      <family val="2"/>
    </font>
    <font>
      <sz val="10"/>
      <color theme="0"/>
      <name val="Arial"/>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indexed="52"/>
        <bgColor indexed="64"/>
      </patternFill>
    </fill>
    <fill>
      <patternFill patternType="solid">
        <fgColor indexed="44"/>
        <bgColor indexed="64"/>
      </patternFill>
    </fill>
    <fill>
      <patternFill patternType="solid">
        <fgColor theme="2" tint="-0.24997000396251678"/>
        <bgColor indexed="64"/>
      </patternFill>
    </fill>
    <fill>
      <patternFill patternType="solid">
        <fgColor rgb="FFFFC000"/>
        <bgColor indexed="64"/>
      </patternFill>
    </fill>
  </fills>
  <borders count="56">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medium">
        <color indexed="8"/>
      </left>
      <right style="medium">
        <color indexed="8"/>
      </right>
      <top style="medium">
        <color indexed="8"/>
      </top>
      <bottom style="medium">
        <color indexed="8"/>
      </bottom>
    </border>
    <border>
      <left style="medium">
        <color indexed="8"/>
      </left>
      <right style="thin">
        <color indexed="8"/>
      </right>
      <top style="medium">
        <color indexed="8"/>
      </top>
      <bottom style="medium">
        <color indexed="8"/>
      </bottom>
    </border>
    <border>
      <left/>
      <right/>
      <top style="medium">
        <color indexed="8"/>
      </top>
      <bottom style="medium">
        <color indexed="8"/>
      </bottom>
    </border>
    <border>
      <left style="thin">
        <color indexed="8"/>
      </left>
      <right/>
      <top style="medium">
        <color indexed="8"/>
      </top>
      <bottom style="medium">
        <color indexed="8"/>
      </bottom>
    </border>
    <border>
      <left style="medium">
        <color indexed="8"/>
      </left>
      <right/>
      <top/>
      <bottom style="medium">
        <color indexed="8"/>
      </bottom>
    </border>
    <border>
      <left style="medium">
        <color indexed="8"/>
      </left>
      <right/>
      <top style="medium">
        <color indexed="8"/>
      </top>
      <bottom style="medium">
        <color indexed="8"/>
      </bottom>
    </border>
    <border>
      <left/>
      <right style="thin">
        <color indexed="8"/>
      </right>
      <top style="thin">
        <color indexed="8"/>
      </top>
      <bottom style="thin">
        <color indexed="8"/>
      </bottom>
    </border>
    <border>
      <left/>
      <right/>
      <top style="thin">
        <color indexed="8"/>
      </top>
      <bottom style="medium">
        <color indexed="8"/>
      </bottom>
    </border>
    <border>
      <left style="thin">
        <color indexed="8"/>
      </left>
      <right style="thin">
        <color indexed="8"/>
      </right>
      <top style="medium">
        <color indexed="8"/>
      </top>
      <bottom style="medium">
        <color indexed="8"/>
      </bottom>
    </border>
    <border>
      <left style="thin">
        <color indexed="8"/>
      </left>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top/>
      <bottom/>
    </border>
    <border>
      <left/>
      <right style="thin">
        <color indexed="8"/>
      </right>
      <top/>
      <bottom/>
    </border>
    <border>
      <left style="thin">
        <color indexed="8"/>
      </left>
      <right/>
      <top/>
      <bottom style="thin">
        <color indexed="8"/>
      </bottom>
    </border>
    <border>
      <left style="thin">
        <color indexed="8"/>
      </left>
      <right/>
      <top style="thin">
        <color indexed="8"/>
      </top>
      <bottom/>
    </border>
    <border>
      <left style="thin">
        <color indexed="8"/>
      </left>
      <right style="thin">
        <color indexed="8"/>
      </right>
      <top/>
      <bottom style="thin">
        <color indexed="8"/>
      </bottom>
    </border>
    <border>
      <left style="thin">
        <color indexed="8"/>
      </left>
      <right style="medium">
        <color indexed="8"/>
      </right>
      <top style="medium">
        <color indexed="8"/>
      </top>
      <bottom style="medium">
        <color indexed="8"/>
      </bottom>
    </border>
    <border>
      <left/>
      <right/>
      <top/>
      <bottom style="medium">
        <color indexed="8"/>
      </bottom>
    </border>
    <border>
      <left/>
      <right style="thin">
        <color indexed="8"/>
      </right>
      <top style="medium">
        <color indexed="8"/>
      </top>
      <bottom style="medium">
        <color indexed="8"/>
      </bottom>
    </border>
    <border>
      <left/>
      <right style="medium">
        <color indexed="8"/>
      </right>
      <top style="medium">
        <color indexed="8"/>
      </top>
      <bottom style="medium">
        <color indexed="8"/>
      </bottom>
    </border>
    <border>
      <left/>
      <right/>
      <top style="thin">
        <color indexed="8"/>
      </top>
      <bottom/>
    </border>
    <border>
      <left style="thin"/>
      <right style="thin"/>
      <top style="thin"/>
      <bottom style="thin"/>
    </border>
    <border>
      <left style="thin"/>
      <right style="thin"/>
      <top/>
      <bottom style="thin"/>
    </border>
    <border>
      <left style="medium"/>
      <right style="medium"/>
      <top style="medium"/>
      <bottom style="medium"/>
    </border>
    <border>
      <left style="medium">
        <color indexed="8"/>
      </left>
      <right style="thin">
        <color indexed="8"/>
      </right>
      <top style="medium">
        <color indexed="8"/>
      </top>
      <bottom/>
    </border>
    <border>
      <left style="thin"/>
      <right/>
      <top style="thin"/>
      <bottom style="thin"/>
    </border>
    <border>
      <left/>
      <right style="thin"/>
      <top style="thin"/>
      <bottom style="thin"/>
    </border>
    <border>
      <left style="medium"/>
      <right/>
      <top style="medium"/>
      <bottom style="medium"/>
    </border>
    <border>
      <left/>
      <right style="thin">
        <color indexed="8"/>
      </right>
      <top style="medium"/>
      <bottom style="medium"/>
    </border>
    <border>
      <left style="thin">
        <color indexed="8"/>
      </left>
      <right/>
      <top style="medium"/>
      <bottom style="medium"/>
    </border>
    <border>
      <left/>
      <right/>
      <top style="medium"/>
      <bottom style="medium"/>
    </border>
    <border>
      <left/>
      <right style="medium"/>
      <top style="medium"/>
      <bottom style="medium"/>
    </border>
    <border>
      <left/>
      <right style="thin">
        <color indexed="8"/>
      </right>
      <top style="thin">
        <color indexed="8"/>
      </top>
      <bottom/>
    </border>
    <border>
      <left style="thin"/>
      <right style="thin"/>
      <top style="thin"/>
      <bottom/>
    </border>
    <border>
      <left style="thin">
        <color indexed="8"/>
      </left>
      <right style="thin">
        <color indexed="8"/>
      </right>
      <top style="thin">
        <color indexed="8"/>
      </top>
      <bottom/>
    </border>
    <border>
      <left style="thin">
        <color indexed="8"/>
      </left>
      <right/>
      <top/>
      <bottom style="thin"/>
    </border>
    <border>
      <left/>
      <right style="thin">
        <color indexed="8"/>
      </right>
      <top/>
      <bottom style="thin"/>
    </border>
    <border>
      <left style="thin"/>
      <right/>
      <top style="thin"/>
      <bottom/>
    </border>
    <border>
      <left/>
      <right style="thin">
        <color indexed="8"/>
      </right>
      <top style="thin"/>
      <bottom/>
    </border>
    <border>
      <left style="thin">
        <color indexed="8"/>
      </left>
      <right style="thin">
        <color indexed="8"/>
      </right>
      <top style="thin"/>
      <bottom style="thin">
        <color indexed="8"/>
      </bottom>
    </border>
    <border>
      <left style="thin">
        <color indexed="8"/>
      </left>
      <right style="thin"/>
      <top style="thin"/>
      <bottom style="thin">
        <color indexed="8"/>
      </bottom>
    </border>
    <border>
      <left style="thin"/>
      <right/>
      <top/>
      <bottom/>
    </border>
    <border>
      <left style="thin">
        <color indexed="8"/>
      </left>
      <right style="thin"/>
      <top style="thin">
        <color indexed="8"/>
      </top>
      <bottom style="thin">
        <color indexed="8"/>
      </bottom>
    </border>
    <border>
      <left style="thin"/>
      <right/>
      <top/>
      <bottom style="thin"/>
    </border>
    <border>
      <left style="thin">
        <color indexed="8"/>
      </left>
      <right style="thin">
        <color indexed="8"/>
      </right>
      <top style="thin">
        <color indexed="8"/>
      </top>
      <bottom style="thin"/>
    </border>
    <border>
      <left style="thin">
        <color indexed="8"/>
      </left>
      <right style="thin"/>
      <top style="thin">
        <color indexed="8"/>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3" fillId="20" borderId="0" applyNumberFormat="0" applyBorder="0" applyAlignment="0" applyProtection="0"/>
    <xf numFmtId="0" fontId="44" fillId="21" borderId="1" applyNumberFormat="0" applyAlignment="0" applyProtection="0"/>
    <xf numFmtId="0" fontId="45" fillId="0" borderId="0" applyNumberFormat="0" applyFill="0" applyBorder="0" applyAlignment="0" applyProtection="0"/>
    <xf numFmtId="0" fontId="46" fillId="0" borderId="2" applyNumberFormat="0" applyFill="0" applyAlignment="0" applyProtection="0"/>
    <xf numFmtId="0" fontId="47" fillId="0" borderId="3" applyNumberFormat="0" applyFill="0" applyAlignment="0" applyProtection="0"/>
    <xf numFmtId="0" fontId="48" fillId="0" borderId="4" applyNumberFormat="0" applyFill="0" applyAlignment="0" applyProtection="0"/>
    <xf numFmtId="0" fontId="48" fillId="0" borderId="0" applyNumberFormat="0" applyFill="0" applyBorder="0" applyAlignment="0" applyProtection="0"/>
    <xf numFmtId="0" fontId="49" fillId="22" borderId="0" applyNumberFormat="0" applyBorder="0" applyAlignment="0" applyProtection="0"/>
    <xf numFmtId="9" fontId="0" fillId="0" borderId="0" applyFont="0" applyFill="0" applyBorder="0" applyAlignment="0" applyProtection="0"/>
    <xf numFmtId="0" fontId="0" fillId="23" borderId="5" applyNumberFormat="0" applyFon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52" fillId="0" borderId="6" applyNumberFormat="0" applyFill="0" applyAlignment="0" applyProtection="0"/>
    <xf numFmtId="0" fontId="53" fillId="30" borderId="7" applyNumberFormat="0" applyAlignment="0" applyProtection="0"/>
    <xf numFmtId="0" fontId="54" fillId="21" borderId="8" applyNumberFormat="0" applyAlignment="0" applyProtection="0"/>
    <xf numFmtId="0" fontId="55" fillId="31"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6" fillId="32" borderId="8" applyNumberFormat="0" applyAlignment="0" applyProtection="0"/>
    <xf numFmtId="0" fontId="57" fillId="0" borderId="9" applyNumberFormat="0" applyFill="0" applyAlignment="0" applyProtection="0"/>
  </cellStyleXfs>
  <cellXfs count="225">
    <xf numFmtId="0" fontId="0" fillId="0" borderId="0" xfId="0" applyAlignment="1">
      <alignment/>
    </xf>
    <xf numFmtId="0" fontId="2" fillId="0" borderId="0" xfId="0" applyFont="1" applyAlignment="1">
      <alignment vertical="top"/>
    </xf>
    <xf numFmtId="3" fontId="2" fillId="0" borderId="0" xfId="0" applyNumberFormat="1" applyFont="1" applyAlignment="1">
      <alignment vertical="top"/>
    </xf>
    <xf numFmtId="0" fontId="2" fillId="0" borderId="0" xfId="0" applyFont="1" applyAlignment="1">
      <alignment vertical="top" wrapText="1"/>
    </xf>
    <xf numFmtId="0" fontId="2" fillId="0" borderId="0" xfId="0" applyFont="1" applyAlignment="1">
      <alignment/>
    </xf>
    <xf numFmtId="4" fontId="2" fillId="0" borderId="0" xfId="0" applyNumberFormat="1" applyFont="1" applyAlignment="1">
      <alignment/>
    </xf>
    <xf numFmtId="4" fontId="2" fillId="0" borderId="0" xfId="0" applyNumberFormat="1" applyFont="1" applyBorder="1" applyAlignment="1">
      <alignment/>
    </xf>
    <xf numFmtId="0" fontId="4" fillId="0" borderId="0" xfId="0" applyFont="1" applyAlignment="1">
      <alignment/>
    </xf>
    <xf numFmtId="0" fontId="0" fillId="0" borderId="0" xfId="0" applyFont="1" applyAlignment="1">
      <alignment/>
    </xf>
    <xf numFmtId="0" fontId="0" fillId="33" borderId="10" xfId="0" applyFill="1" applyBorder="1" applyAlignment="1">
      <alignment/>
    </xf>
    <xf numFmtId="4" fontId="9" fillId="0" borderId="11" xfId="0" applyNumberFormat="1" applyFont="1" applyFill="1" applyBorder="1" applyAlignment="1">
      <alignment horizontal="left"/>
    </xf>
    <xf numFmtId="4" fontId="9" fillId="0" borderId="12" xfId="0" applyNumberFormat="1" applyFont="1" applyFill="1" applyBorder="1" applyAlignment="1">
      <alignment horizontal="left"/>
    </xf>
    <xf numFmtId="4" fontId="9" fillId="0" borderId="13" xfId="0" applyNumberFormat="1" applyFont="1" applyFill="1" applyBorder="1" applyAlignment="1">
      <alignment horizontal="left"/>
    </xf>
    <xf numFmtId="0" fontId="0" fillId="0" borderId="12" xfId="0" applyFont="1" applyFill="1" applyBorder="1" applyAlignment="1">
      <alignment/>
    </xf>
    <xf numFmtId="4" fontId="0" fillId="0" borderId="12" xfId="0" applyNumberFormat="1" applyFont="1" applyFill="1" applyBorder="1" applyAlignment="1">
      <alignment/>
    </xf>
    <xf numFmtId="1" fontId="0" fillId="0" borderId="0" xfId="0" applyNumberFormat="1" applyFont="1" applyAlignment="1">
      <alignment/>
    </xf>
    <xf numFmtId="1" fontId="0" fillId="0" borderId="0" xfId="0" applyNumberFormat="1" applyAlignment="1">
      <alignment/>
    </xf>
    <xf numFmtId="4" fontId="0" fillId="0" borderId="0" xfId="0" applyNumberFormat="1" applyFont="1" applyFill="1" applyBorder="1" applyAlignment="1">
      <alignment/>
    </xf>
    <xf numFmtId="4" fontId="9" fillId="0" borderId="0" xfId="0" applyNumberFormat="1" applyFont="1" applyBorder="1" applyAlignment="1">
      <alignment horizontal="left"/>
    </xf>
    <xf numFmtId="3" fontId="10" fillId="0" borderId="0" xfId="0" applyNumberFormat="1" applyFont="1" applyBorder="1" applyAlignment="1">
      <alignment vertical="top"/>
    </xf>
    <xf numFmtId="0" fontId="0" fillId="0" borderId="0" xfId="0" applyFont="1" applyBorder="1" applyAlignment="1">
      <alignment/>
    </xf>
    <xf numFmtId="4" fontId="0" fillId="0" borderId="0" xfId="0" applyNumberFormat="1" applyFont="1" applyBorder="1" applyAlignment="1">
      <alignment/>
    </xf>
    <xf numFmtId="3" fontId="9" fillId="0" borderId="0" xfId="0" applyNumberFormat="1" applyFont="1" applyBorder="1" applyAlignment="1">
      <alignment/>
    </xf>
    <xf numFmtId="4" fontId="9" fillId="0" borderId="12" xfId="0" applyNumberFormat="1" applyFont="1" applyFill="1" applyBorder="1" applyAlignment="1">
      <alignment horizontal="right"/>
    </xf>
    <xf numFmtId="4" fontId="11" fillId="0" borderId="14" xfId="0" applyNumberFormat="1" applyFont="1" applyFill="1" applyBorder="1" applyAlignment="1">
      <alignment horizontal="left"/>
    </xf>
    <xf numFmtId="4" fontId="11" fillId="0" borderId="12" xfId="0" applyNumberFormat="1" applyFont="1" applyFill="1" applyBorder="1" applyAlignment="1">
      <alignment horizontal="left"/>
    </xf>
    <xf numFmtId="0" fontId="12" fillId="0" borderId="12" xfId="0" applyFont="1" applyFill="1" applyBorder="1" applyAlignment="1">
      <alignment/>
    </xf>
    <xf numFmtId="4" fontId="13" fillId="0" borderId="12" xfId="0" applyNumberFormat="1" applyFont="1" applyFill="1" applyBorder="1" applyAlignment="1">
      <alignment horizontal="right"/>
    </xf>
    <xf numFmtId="4" fontId="11" fillId="0" borderId="15" xfId="0" applyNumberFormat="1" applyFont="1" applyFill="1" applyBorder="1" applyAlignment="1">
      <alignment horizontal="left"/>
    </xf>
    <xf numFmtId="4" fontId="11" fillId="0" borderId="0" xfId="0" applyNumberFormat="1" applyFont="1" applyFill="1" applyBorder="1" applyAlignment="1">
      <alignment horizontal="left"/>
    </xf>
    <xf numFmtId="0" fontId="12" fillId="0" borderId="0" xfId="0" applyFont="1" applyFill="1" applyBorder="1" applyAlignment="1">
      <alignment/>
    </xf>
    <xf numFmtId="4" fontId="13" fillId="0" borderId="0" xfId="0" applyNumberFormat="1" applyFont="1" applyFill="1" applyBorder="1" applyAlignment="1">
      <alignment horizontal="right"/>
    </xf>
    <xf numFmtId="3" fontId="2" fillId="0" borderId="0" xfId="0" applyNumberFormat="1" applyFont="1" applyBorder="1" applyAlignment="1">
      <alignment vertical="top"/>
    </xf>
    <xf numFmtId="3" fontId="10" fillId="0" borderId="16" xfId="0" applyNumberFormat="1" applyFont="1" applyBorder="1" applyAlignment="1">
      <alignment vertical="top"/>
    </xf>
    <xf numFmtId="3" fontId="10" fillId="0" borderId="17" xfId="0" applyNumberFormat="1" applyFont="1" applyBorder="1" applyAlignment="1">
      <alignment vertical="top"/>
    </xf>
    <xf numFmtId="4" fontId="14" fillId="0" borderId="0" xfId="0" applyNumberFormat="1" applyFont="1" applyAlignment="1">
      <alignment/>
    </xf>
    <xf numFmtId="0" fontId="8" fillId="0" borderId="0" xfId="0" applyFont="1" applyAlignment="1">
      <alignment vertical="top"/>
    </xf>
    <xf numFmtId="3" fontId="8" fillId="0" borderId="0" xfId="0" applyNumberFormat="1" applyFont="1" applyBorder="1" applyAlignment="1">
      <alignment vertical="top"/>
    </xf>
    <xf numFmtId="0" fontId="8" fillId="0" borderId="0" xfId="0" applyFont="1" applyAlignment="1">
      <alignment vertical="top" wrapText="1"/>
    </xf>
    <xf numFmtId="0" fontId="8" fillId="0" borderId="0" xfId="0" applyFont="1" applyAlignment="1">
      <alignment/>
    </xf>
    <xf numFmtId="4" fontId="8" fillId="0" borderId="0" xfId="0" applyNumberFormat="1" applyFont="1" applyAlignment="1">
      <alignment/>
    </xf>
    <xf numFmtId="4" fontId="15" fillId="0" borderId="0" xfId="0" applyNumberFormat="1" applyFont="1" applyAlignment="1">
      <alignment/>
    </xf>
    <xf numFmtId="0" fontId="0" fillId="34" borderId="18" xfId="0" applyFont="1" applyFill="1" applyBorder="1" applyAlignment="1">
      <alignment horizontal="center" vertical="center" wrapText="1"/>
    </xf>
    <xf numFmtId="4" fontId="0" fillId="34" borderId="18" xfId="0" applyNumberFormat="1" applyFont="1" applyFill="1" applyBorder="1" applyAlignment="1">
      <alignment horizontal="center" vertical="center" wrapText="1"/>
    </xf>
    <xf numFmtId="0" fontId="0" fillId="0" borderId="0" xfId="0" applyFont="1" applyBorder="1" applyAlignment="1">
      <alignment/>
    </xf>
    <xf numFmtId="0" fontId="0" fillId="0" borderId="0" xfId="0" applyFont="1" applyFill="1" applyAlignment="1">
      <alignment/>
    </xf>
    <xf numFmtId="0" fontId="0" fillId="0" borderId="0" xfId="0" applyFont="1" applyFill="1" applyBorder="1" applyAlignment="1">
      <alignment/>
    </xf>
    <xf numFmtId="0" fontId="0" fillId="0" borderId="0" xfId="0" applyFill="1" applyAlignment="1">
      <alignment/>
    </xf>
    <xf numFmtId="0" fontId="9" fillId="0" borderId="15" xfId="0" applyFont="1" applyBorder="1" applyAlignment="1">
      <alignment vertical="top"/>
    </xf>
    <xf numFmtId="0" fontId="0" fillId="0" borderId="0" xfId="0" applyFont="1" applyAlignment="1">
      <alignment vertical="top"/>
    </xf>
    <xf numFmtId="3" fontId="0" fillId="0" borderId="0" xfId="0" applyNumberFormat="1" applyFont="1" applyAlignment="1">
      <alignment vertical="top"/>
    </xf>
    <xf numFmtId="0" fontId="0" fillId="0" borderId="0" xfId="0" applyFont="1" applyAlignment="1">
      <alignment/>
    </xf>
    <xf numFmtId="0" fontId="0" fillId="0" borderId="19" xfId="0" applyNumberFormat="1" applyFont="1" applyBorder="1" applyAlignment="1">
      <alignment horizontal="right" vertical="top"/>
    </xf>
    <xf numFmtId="0" fontId="0" fillId="0" borderId="20" xfId="0" applyFont="1" applyFill="1" applyBorder="1" applyAlignment="1">
      <alignment horizontal="left" vertical="top" wrapText="1"/>
    </xf>
    <xf numFmtId="0" fontId="0" fillId="0" borderId="20" xfId="0" applyFont="1" applyBorder="1" applyAlignment="1">
      <alignment/>
    </xf>
    <xf numFmtId="3" fontId="0" fillId="0" borderId="20" xfId="0" applyNumberFormat="1" applyFont="1" applyBorder="1" applyAlignment="1">
      <alignment/>
    </xf>
    <xf numFmtId="4" fontId="0" fillId="0" borderId="20" xfId="0" applyNumberFormat="1" applyFont="1" applyBorder="1" applyAlignment="1">
      <alignment/>
    </xf>
    <xf numFmtId="0" fontId="0" fillId="0" borderId="21" xfId="0" applyNumberFormat="1" applyFont="1" applyBorder="1" applyAlignment="1">
      <alignment horizontal="right" vertical="top"/>
    </xf>
    <xf numFmtId="3" fontId="10" fillId="0" borderId="22" xfId="0" applyNumberFormat="1" applyFont="1" applyBorder="1" applyAlignment="1">
      <alignment vertical="top"/>
    </xf>
    <xf numFmtId="0" fontId="0" fillId="0" borderId="20" xfId="0" applyFont="1" applyBorder="1" applyAlignment="1">
      <alignment horizontal="justify" vertical="top" wrapText="1"/>
    </xf>
    <xf numFmtId="0" fontId="0" fillId="0" borderId="23" xfId="0" applyNumberFormat="1" applyFont="1" applyBorder="1" applyAlignment="1">
      <alignment horizontal="right" vertical="top"/>
    </xf>
    <xf numFmtId="0" fontId="0" fillId="0" borderId="24" xfId="0" applyNumberFormat="1" applyFont="1" applyBorder="1" applyAlignment="1">
      <alignment horizontal="right" vertical="top"/>
    </xf>
    <xf numFmtId="0" fontId="0" fillId="0" borderId="20" xfId="0" applyFont="1" applyFill="1" applyBorder="1" applyAlignment="1">
      <alignment horizontal="justify" vertical="top" wrapText="1"/>
    </xf>
    <xf numFmtId="0" fontId="0" fillId="0" borderId="25" xfId="0" applyFont="1" applyFill="1" applyBorder="1" applyAlignment="1">
      <alignment horizontal="justify" vertical="top" wrapText="1"/>
    </xf>
    <xf numFmtId="0" fontId="15" fillId="0" borderId="0" xfId="0" applyFont="1" applyFill="1" applyAlignment="1">
      <alignment/>
    </xf>
    <xf numFmtId="4" fontId="16" fillId="0" borderId="20" xfId="0" applyNumberFormat="1" applyFont="1" applyFill="1" applyBorder="1" applyAlignment="1">
      <alignment/>
    </xf>
    <xf numFmtId="0" fontId="0" fillId="0" borderId="0" xfId="0" applyFill="1" applyBorder="1" applyAlignment="1">
      <alignment/>
    </xf>
    <xf numFmtId="0" fontId="0" fillId="0" borderId="17" xfId="0" applyNumberFormat="1" applyFont="1" applyBorder="1" applyAlignment="1">
      <alignment horizontal="right" vertical="top"/>
    </xf>
    <xf numFmtId="0" fontId="0" fillId="0" borderId="15" xfId="0" applyFont="1" applyBorder="1" applyAlignment="1">
      <alignment vertical="top"/>
    </xf>
    <xf numFmtId="3" fontId="0" fillId="0" borderId="12" xfId="0" applyNumberFormat="1" applyFont="1" applyBorder="1" applyAlignment="1">
      <alignment vertical="top"/>
    </xf>
    <xf numFmtId="0" fontId="9" fillId="0" borderId="12" xfId="0" applyFont="1" applyBorder="1" applyAlignment="1">
      <alignment/>
    </xf>
    <xf numFmtId="4" fontId="0" fillId="0" borderId="12" xfId="0" applyNumberFormat="1" applyFont="1" applyBorder="1" applyAlignment="1">
      <alignment/>
    </xf>
    <xf numFmtId="4" fontId="0" fillId="0" borderId="26" xfId="0" applyNumberFormat="1" applyFont="1" applyBorder="1" applyAlignment="1">
      <alignment/>
    </xf>
    <xf numFmtId="0" fontId="0" fillId="0" borderId="0" xfId="0" applyFont="1" applyBorder="1" applyAlignment="1">
      <alignment vertical="top"/>
    </xf>
    <xf numFmtId="3" fontId="0" fillId="0" borderId="27" xfId="0" applyNumberFormat="1" applyFont="1" applyBorder="1" applyAlignment="1">
      <alignment vertical="top"/>
    </xf>
    <xf numFmtId="4" fontId="9" fillId="0" borderId="0" xfId="0" applyNumberFormat="1" applyFont="1" applyFill="1" applyBorder="1" applyAlignment="1">
      <alignment horizontal="left"/>
    </xf>
    <xf numFmtId="4" fontId="0" fillId="0" borderId="0" xfId="0" applyNumberFormat="1" applyFont="1" applyAlignment="1">
      <alignment/>
    </xf>
    <xf numFmtId="3" fontId="9" fillId="0" borderId="12" xfId="0" applyNumberFormat="1" applyFont="1" applyBorder="1" applyAlignment="1">
      <alignment vertical="top"/>
    </xf>
    <xf numFmtId="3" fontId="9" fillId="0" borderId="28" xfId="0" applyNumberFormat="1" applyFont="1" applyBorder="1" applyAlignment="1">
      <alignment vertical="top"/>
    </xf>
    <xf numFmtId="0" fontId="9" fillId="0" borderId="13" xfId="0" applyFont="1" applyFill="1" applyBorder="1" applyAlignment="1">
      <alignment vertical="top"/>
    </xf>
    <xf numFmtId="0" fontId="8" fillId="0" borderId="12" xfId="0" applyFont="1" applyBorder="1" applyAlignment="1">
      <alignment/>
    </xf>
    <xf numFmtId="0" fontId="9" fillId="0" borderId="0" xfId="0" applyFont="1" applyBorder="1" applyAlignment="1">
      <alignment vertical="top"/>
    </xf>
    <xf numFmtId="3" fontId="9" fillId="0" borderId="0" xfId="0" applyNumberFormat="1" applyFont="1" applyBorder="1" applyAlignment="1">
      <alignment vertical="top"/>
    </xf>
    <xf numFmtId="0" fontId="9" fillId="0" borderId="0" xfId="0" applyFont="1" applyFill="1" applyBorder="1" applyAlignment="1">
      <alignment vertical="top"/>
    </xf>
    <xf numFmtId="0" fontId="8" fillId="0" borderId="0" xfId="0" applyFont="1" applyBorder="1" applyAlignment="1">
      <alignment/>
    </xf>
    <xf numFmtId="4" fontId="15" fillId="0" borderId="0" xfId="0" applyNumberFormat="1" applyFont="1" applyBorder="1" applyAlignment="1">
      <alignment/>
    </xf>
    <xf numFmtId="3" fontId="9" fillId="0" borderId="29" xfId="0" applyNumberFormat="1" applyFont="1" applyBorder="1" applyAlignment="1">
      <alignment vertical="top"/>
    </xf>
    <xf numFmtId="4" fontId="15" fillId="0" borderId="29" xfId="0" applyNumberFormat="1" applyFont="1" applyBorder="1" applyAlignment="1">
      <alignment/>
    </xf>
    <xf numFmtId="3" fontId="0" fillId="0" borderId="0" xfId="0" applyNumberFormat="1" applyFont="1" applyBorder="1" applyAlignment="1">
      <alignment vertical="top"/>
    </xf>
    <xf numFmtId="0" fontId="0" fillId="0" borderId="0" xfId="0" applyFont="1" applyFill="1" applyAlignment="1">
      <alignment vertical="top" wrapText="1"/>
    </xf>
    <xf numFmtId="4" fontId="15" fillId="0" borderId="0" xfId="0" applyNumberFormat="1" applyFont="1" applyAlignment="1">
      <alignment horizontal="center"/>
    </xf>
    <xf numFmtId="4" fontId="0" fillId="0" borderId="0" xfId="0" applyNumberFormat="1" applyFont="1" applyAlignment="1">
      <alignment horizontal="center"/>
    </xf>
    <xf numFmtId="4" fontId="0" fillId="0" borderId="25" xfId="0" applyNumberFormat="1" applyFont="1" applyBorder="1" applyAlignment="1">
      <alignment/>
    </xf>
    <xf numFmtId="4" fontId="0" fillId="0" borderId="0" xfId="0" applyNumberFormat="1" applyFont="1" applyFill="1" applyBorder="1" applyAlignment="1">
      <alignment/>
    </xf>
    <xf numFmtId="3" fontId="0" fillId="0" borderId="30" xfId="0" applyNumberFormat="1" applyFont="1" applyBorder="1" applyAlignment="1">
      <alignment vertical="top"/>
    </xf>
    <xf numFmtId="0" fontId="0" fillId="0" borderId="0" xfId="0" applyFont="1" applyFill="1" applyAlignment="1">
      <alignment horizontal="justify" vertical="top" wrapText="1"/>
    </xf>
    <xf numFmtId="0" fontId="16" fillId="0" borderId="0" xfId="0" applyFont="1" applyAlignment="1">
      <alignment/>
    </xf>
    <xf numFmtId="4" fontId="0" fillId="0" borderId="0" xfId="0" applyNumberFormat="1" applyFont="1" applyFill="1" applyAlignment="1">
      <alignment/>
    </xf>
    <xf numFmtId="3" fontId="0" fillId="0" borderId="0" xfId="0" applyNumberFormat="1" applyFont="1" applyFill="1" applyAlignment="1">
      <alignment/>
    </xf>
    <xf numFmtId="4" fontId="9" fillId="0" borderId="10" xfId="0" applyNumberFormat="1" applyFont="1" applyBorder="1" applyAlignment="1">
      <alignment/>
    </xf>
    <xf numFmtId="0" fontId="0" fillId="0" borderId="0" xfId="0" applyFont="1" applyFill="1" applyBorder="1" applyAlignment="1">
      <alignment vertical="top"/>
    </xf>
    <xf numFmtId="3" fontId="0" fillId="0" borderId="0" xfId="0" applyNumberFormat="1" applyFont="1" applyFill="1" applyBorder="1" applyAlignment="1">
      <alignment vertical="top"/>
    </xf>
    <xf numFmtId="0" fontId="9" fillId="0" borderId="0" xfId="0" applyFont="1" applyFill="1" applyBorder="1" applyAlignment="1">
      <alignment/>
    </xf>
    <xf numFmtId="4" fontId="9" fillId="0" borderId="0" xfId="0" applyNumberFormat="1" applyFont="1" applyFill="1" applyBorder="1" applyAlignment="1">
      <alignment/>
    </xf>
    <xf numFmtId="4" fontId="0" fillId="0" borderId="29" xfId="0" applyNumberFormat="1" applyFont="1" applyBorder="1" applyAlignment="1">
      <alignment/>
    </xf>
    <xf numFmtId="4" fontId="0" fillId="0" borderId="0" xfId="0" applyNumberFormat="1" applyFont="1" applyAlignment="1">
      <alignment/>
    </xf>
    <xf numFmtId="0" fontId="9" fillId="0" borderId="0" xfId="0" applyFont="1" applyBorder="1" applyAlignment="1">
      <alignment/>
    </xf>
    <xf numFmtId="4" fontId="9" fillId="0" borderId="0" xfId="0" applyNumberFormat="1" applyFont="1" applyBorder="1" applyAlignment="1">
      <alignment/>
    </xf>
    <xf numFmtId="4" fontId="0" fillId="0" borderId="20" xfId="0" applyNumberFormat="1" applyFont="1" applyFill="1" applyBorder="1" applyAlignment="1">
      <alignment/>
    </xf>
    <xf numFmtId="0" fontId="0" fillId="0" borderId="20" xfId="0" applyFont="1" applyFill="1" applyBorder="1" applyAlignment="1">
      <alignment/>
    </xf>
    <xf numFmtId="1" fontId="0" fillId="0" borderId="0" xfId="0" applyNumberFormat="1" applyFont="1" applyFill="1" applyBorder="1" applyAlignment="1">
      <alignment/>
    </xf>
    <xf numFmtId="0" fontId="16" fillId="0" borderId="0" xfId="0" applyFont="1" applyFill="1" applyBorder="1" applyAlignment="1">
      <alignment horizontal="left"/>
    </xf>
    <xf numFmtId="1" fontId="16" fillId="0" borderId="0" xfId="0" applyNumberFormat="1" applyFont="1" applyFill="1" applyBorder="1" applyAlignment="1">
      <alignment horizontal="center"/>
    </xf>
    <xf numFmtId="0" fontId="16" fillId="0" borderId="0" xfId="0" applyFont="1" applyFill="1" applyBorder="1" applyAlignment="1">
      <alignment horizontal="center"/>
    </xf>
    <xf numFmtId="0" fontId="16" fillId="0" borderId="16" xfId="0" applyFont="1" applyFill="1" applyBorder="1" applyAlignment="1">
      <alignment horizontal="left"/>
    </xf>
    <xf numFmtId="0" fontId="16" fillId="0" borderId="20" xfId="0" applyFont="1" applyFill="1" applyBorder="1" applyAlignment="1">
      <alignment horizontal="left" vertical="top"/>
    </xf>
    <xf numFmtId="0" fontId="20" fillId="0" borderId="16" xfId="0" applyFont="1" applyFill="1" applyBorder="1" applyAlignment="1">
      <alignment horizontal="left"/>
    </xf>
    <xf numFmtId="0" fontId="16" fillId="0" borderId="0" xfId="0" applyFont="1" applyFill="1" applyBorder="1" applyAlignment="1">
      <alignment horizontal="center" vertical="top"/>
    </xf>
    <xf numFmtId="1" fontId="15" fillId="0" borderId="0" xfId="0" applyNumberFormat="1" applyFont="1" applyFill="1" applyBorder="1" applyAlignment="1">
      <alignment/>
    </xf>
    <xf numFmtId="164" fontId="15" fillId="0" borderId="0" xfId="0" applyNumberFormat="1" applyFont="1" applyFill="1" applyBorder="1" applyAlignment="1">
      <alignment/>
    </xf>
    <xf numFmtId="0" fontId="8" fillId="0" borderId="0" xfId="0" applyFont="1" applyFill="1" applyBorder="1" applyAlignment="1">
      <alignment vertical="top" wrapText="1"/>
    </xf>
    <xf numFmtId="0" fontId="16" fillId="0" borderId="0" xfId="0" applyFont="1" applyBorder="1" applyAlignment="1">
      <alignment horizontal="center"/>
    </xf>
    <xf numFmtId="0" fontId="22" fillId="0" borderId="0" xfId="0" applyFont="1" applyBorder="1" applyAlignment="1">
      <alignment horizontal="center"/>
    </xf>
    <xf numFmtId="3" fontId="8" fillId="0" borderId="30" xfId="0" applyNumberFormat="1" applyFont="1" applyBorder="1" applyAlignment="1">
      <alignment vertical="top"/>
    </xf>
    <xf numFmtId="0" fontId="8" fillId="0" borderId="0" xfId="0" applyFont="1" applyFill="1" applyAlignment="1">
      <alignment vertical="top" wrapText="1"/>
    </xf>
    <xf numFmtId="0" fontId="8" fillId="0" borderId="0" xfId="0" applyFont="1" applyBorder="1" applyAlignment="1">
      <alignment vertical="top"/>
    </xf>
    <xf numFmtId="0" fontId="9" fillId="0" borderId="12" xfId="0" applyFont="1" applyFill="1" applyBorder="1" applyAlignment="1">
      <alignment vertical="top"/>
    </xf>
    <xf numFmtId="0" fontId="23" fillId="0" borderId="20" xfId="0" applyFont="1" applyBorder="1" applyAlignment="1">
      <alignment/>
    </xf>
    <xf numFmtId="9" fontId="23" fillId="0" borderId="20" xfId="0" applyNumberFormat="1" applyFont="1" applyBorder="1" applyAlignment="1">
      <alignment/>
    </xf>
    <xf numFmtId="0" fontId="8" fillId="0" borderId="17" xfId="0" applyFont="1" applyBorder="1" applyAlignment="1">
      <alignment vertical="top"/>
    </xf>
    <xf numFmtId="3" fontId="8" fillId="0" borderId="17" xfId="0" applyNumberFormat="1" applyFont="1" applyBorder="1" applyAlignment="1">
      <alignment vertical="top"/>
    </xf>
    <xf numFmtId="3" fontId="8" fillId="0" borderId="0" xfId="0" applyNumberFormat="1" applyFont="1" applyBorder="1" applyAlignment="1">
      <alignment horizontal="left" vertical="top"/>
    </xf>
    <xf numFmtId="165" fontId="0" fillId="0" borderId="0" xfId="0" applyNumberFormat="1" applyFont="1" applyBorder="1" applyAlignment="1">
      <alignment/>
    </xf>
    <xf numFmtId="4" fontId="12" fillId="0" borderId="0" xfId="0" applyNumberFormat="1" applyFont="1" applyAlignment="1">
      <alignment/>
    </xf>
    <xf numFmtId="0" fontId="0" fillId="0" borderId="0" xfId="0" applyAlignment="1">
      <alignment horizontal="left" vertical="center" shrinkToFit="1"/>
    </xf>
    <xf numFmtId="0" fontId="0" fillId="0" borderId="20" xfId="0" applyBorder="1" applyAlignment="1">
      <alignment horizontal="justify" vertical="top" wrapText="1"/>
    </xf>
    <xf numFmtId="0" fontId="0" fillId="0" borderId="20" xfId="0" applyFill="1" applyBorder="1" applyAlignment="1">
      <alignment horizontal="justify" vertical="top" wrapText="1"/>
    </xf>
    <xf numFmtId="0" fontId="0" fillId="0" borderId="20" xfId="0" applyBorder="1" applyAlignment="1">
      <alignment/>
    </xf>
    <xf numFmtId="0" fontId="0" fillId="0" borderId="19" xfId="0" applyNumberFormat="1" applyFont="1" applyFill="1" applyBorder="1" applyAlignment="1">
      <alignment horizontal="right" vertical="top"/>
    </xf>
    <xf numFmtId="0" fontId="16" fillId="0" borderId="0" xfId="0" applyFont="1" applyFill="1" applyAlignment="1">
      <alignment horizontal="left"/>
    </xf>
    <xf numFmtId="0" fontId="22" fillId="0" borderId="0" xfId="0" applyFont="1" applyFill="1" applyBorder="1" applyAlignment="1">
      <alignment horizontal="center"/>
    </xf>
    <xf numFmtId="4" fontId="17" fillId="0" borderId="20" xfId="0" applyNumberFormat="1" applyFont="1" applyFill="1" applyBorder="1" applyAlignment="1">
      <alignment/>
    </xf>
    <xf numFmtId="4" fontId="17" fillId="0" borderId="12" xfId="0" applyNumberFormat="1" applyFont="1" applyFill="1" applyBorder="1" applyAlignment="1">
      <alignment/>
    </xf>
    <xf numFmtId="4" fontId="15" fillId="0" borderId="0" xfId="0" applyNumberFormat="1" applyFont="1" applyFill="1" applyAlignment="1">
      <alignment/>
    </xf>
    <xf numFmtId="0" fontId="0" fillId="0" borderId="25" xfId="0" applyFill="1" applyBorder="1" applyAlignment="1">
      <alignment horizontal="justify" vertical="top" wrapText="1"/>
    </xf>
    <xf numFmtId="4" fontId="15" fillId="0" borderId="0" xfId="0" applyNumberFormat="1" applyFont="1" applyFill="1" applyBorder="1" applyAlignment="1">
      <alignment/>
    </xf>
    <xf numFmtId="4" fontId="9" fillId="0" borderId="28" xfId="0" applyNumberFormat="1" applyFont="1" applyFill="1" applyBorder="1" applyAlignment="1">
      <alignment horizontal="right"/>
    </xf>
    <xf numFmtId="4" fontId="9" fillId="0" borderId="0" xfId="0" applyNumberFormat="1" applyFont="1" applyFill="1" applyBorder="1" applyAlignment="1">
      <alignment horizontal="right"/>
    </xf>
    <xf numFmtId="0" fontId="12" fillId="0" borderId="0" xfId="0" applyFont="1" applyAlignment="1">
      <alignment vertical="top"/>
    </xf>
    <xf numFmtId="0" fontId="58" fillId="0" borderId="0" xfId="0" applyFont="1" applyAlignment="1">
      <alignment horizontal="center"/>
    </xf>
    <xf numFmtId="0" fontId="0" fillId="0" borderId="31" xfId="0" applyBorder="1" applyAlignment="1">
      <alignment horizontal="justify" vertical="justify" wrapText="1"/>
    </xf>
    <xf numFmtId="0" fontId="0" fillId="0" borderId="32" xfId="0" applyFont="1" applyFill="1" applyBorder="1" applyAlignment="1">
      <alignment horizontal="justify" vertical="justify" wrapText="1"/>
    </xf>
    <xf numFmtId="0" fontId="0" fillId="0" borderId="25" xfId="0" applyFont="1" applyBorder="1" applyAlignment="1">
      <alignment/>
    </xf>
    <xf numFmtId="0" fontId="0" fillId="0" borderId="31" xfId="0" applyFont="1" applyFill="1" applyBorder="1" applyAlignment="1">
      <alignment horizontal="left" vertical="center" shrinkToFit="1"/>
    </xf>
    <xf numFmtId="0" fontId="0" fillId="0" borderId="31" xfId="0" applyFill="1" applyBorder="1" applyAlignment="1">
      <alignment horizontal="left" vertical="center" shrinkToFit="1"/>
    </xf>
    <xf numFmtId="4" fontId="0" fillId="0" borderId="0" xfId="0" applyNumberFormat="1" applyAlignment="1">
      <alignment/>
    </xf>
    <xf numFmtId="4" fontId="17" fillId="0" borderId="0" xfId="0" applyNumberFormat="1" applyFont="1" applyFill="1" applyBorder="1" applyAlignment="1">
      <alignment/>
    </xf>
    <xf numFmtId="4" fontId="15" fillId="0" borderId="12" xfId="0" applyNumberFormat="1" applyFont="1" applyFill="1" applyBorder="1" applyAlignment="1">
      <alignment/>
    </xf>
    <xf numFmtId="4" fontId="15" fillId="0" borderId="0" xfId="0" applyNumberFormat="1" applyFont="1" applyFill="1" applyBorder="1" applyAlignment="1">
      <alignment horizontal="center"/>
    </xf>
    <xf numFmtId="4" fontId="9" fillId="0" borderId="26" xfId="0" applyNumberFormat="1" applyFont="1" applyFill="1" applyBorder="1" applyAlignment="1">
      <alignment/>
    </xf>
    <xf numFmtId="4" fontId="9" fillId="0" borderId="10" xfId="0" applyNumberFormat="1" applyFont="1" applyFill="1" applyBorder="1" applyAlignment="1">
      <alignment/>
    </xf>
    <xf numFmtId="4" fontId="0" fillId="34" borderId="26" xfId="0" applyNumberFormat="1" applyFont="1" applyFill="1" applyBorder="1" applyAlignment="1">
      <alignment horizontal="center" vertical="center" wrapText="1"/>
    </xf>
    <xf numFmtId="4" fontId="12" fillId="0" borderId="12" xfId="0" applyNumberFormat="1" applyFont="1" applyFill="1" applyBorder="1" applyAlignment="1">
      <alignment/>
    </xf>
    <xf numFmtId="4" fontId="12" fillId="0" borderId="0" xfId="0" applyNumberFormat="1" applyFont="1" applyFill="1" applyBorder="1" applyAlignment="1">
      <alignment/>
    </xf>
    <xf numFmtId="4" fontId="15" fillId="0" borderId="0" xfId="0" applyNumberFormat="1" applyFont="1" applyFill="1" applyAlignment="1">
      <alignment horizontal="center"/>
    </xf>
    <xf numFmtId="0" fontId="0" fillId="0" borderId="33" xfId="0" applyFill="1" applyBorder="1" applyAlignment="1">
      <alignment horizontal="justify" vertical="top" wrapText="1"/>
    </xf>
    <xf numFmtId="0" fontId="0" fillId="0" borderId="0" xfId="0" applyAlignment="1">
      <alignment/>
    </xf>
    <xf numFmtId="4" fontId="16" fillId="0" borderId="31" xfId="0" applyNumberFormat="1" applyFont="1" applyFill="1" applyBorder="1" applyAlignment="1">
      <alignment/>
    </xf>
    <xf numFmtId="4" fontId="16" fillId="0" borderId="25" xfId="0" applyNumberFormat="1" applyFont="1" applyFill="1" applyBorder="1" applyAlignment="1">
      <alignment/>
    </xf>
    <xf numFmtId="0" fontId="0" fillId="0" borderId="0" xfId="0" applyFont="1" applyFill="1" applyBorder="1" applyAlignment="1">
      <alignment horizontal="justify" vertical="justify" wrapText="1"/>
    </xf>
    <xf numFmtId="4" fontId="59" fillId="0" borderId="31" xfId="0" applyNumberFormat="1" applyFont="1" applyFill="1" applyBorder="1" applyAlignment="1">
      <alignment/>
    </xf>
    <xf numFmtId="0" fontId="0" fillId="35" borderId="34" xfId="0" applyFont="1" applyFill="1" applyBorder="1" applyAlignment="1">
      <alignment horizontal="justify" vertical="top" wrapText="1"/>
    </xf>
    <xf numFmtId="0" fontId="0" fillId="0" borderId="20" xfId="0" applyFont="1" applyFill="1" applyBorder="1" applyAlignment="1">
      <alignment horizontal="justify" vertical="top" wrapText="1"/>
    </xf>
    <xf numFmtId="0" fontId="23" fillId="0" borderId="31" xfId="0" applyFont="1" applyBorder="1" applyAlignment="1">
      <alignment/>
    </xf>
    <xf numFmtId="4" fontId="59" fillId="0" borderId="20" xfId="0" applyNumberFormat="1" applyFont="1" applyFill="1" applyBorder="1" applyAlignment="1">
      <alignment/>
    </xf>
    <xf numFmtId="0" fontId="0" fillId="0" borderId="16" xfId="0" applyBorder="1" applyAlignment="1">
      <alignment horizontal="left"/>
    </xf>
    <xf numFmtId="0" fontId="0" fillId="0" borderId="16" xfId="0" applyFont="1" applyBorder="1" applyAlignment="1">
      <alignment horizontal="justify" vertical="top" wrapText="1"/>
    </xf>
    <xf numFmtId="0" fontId="0" fillId="0" borderId="35" xfId="0" applyNumberFormat="1" applyFont="1" applyBorder="1" applyAlignment="1">
      <alignment horizontal="right" vertical="top"/>
    </xf>
    <xf numFmtId="3" fontId="10" fillId="0" borderId="36" xfId="0" applyNumberFormat="1" applyFont="1" applyBorder="1" applyAlignment="1">
      <alignment vertical="top"/>
    </xf>
    <xf numFmtId="4" fontId="9" fillId="0" borderId="33" xfId="0" applyNumberFormat="1" applyFont="1" applyFill="1" applyBorder="1" applyAlignment="1">
      <alignment horizontal="left"/>
    </xf>
    <xf numFmtId="4" fontId="11" fillId="0" borderId="33" xfId="0" applyNumberFormat="1" applyFont="1" applyFill="1" applyBorder="1" applyAlignment="1">
      <alignment horizontal="left"/>
    </xf>
    <xf numFmtId="0" fontId="0" fillId="0" borderId="0" xfId="0" applyFill="1" applyBorder="1" applyAlignment="1">
      <alignment horizontal="justify" vertical="justify" wrapText="1"/>
    </xf>
    <xf numFmtId="0" fontId="9" fillId="0" borderId="37" xfId="0" applyFont="1" applyBorder="1" applyAlignment="1">
      <alignment vertical="top"/>
    </xf>
    <xf numFmtId="3" fontId="9" fillId="0" borderId="38" xfId="0" applyNumberFormat="1" applyFont="1" applyBorder="1" applyAlignment="1">
      <alignment vertical="top"/>
    </xf>
    <xf numFmtId="0" fontId="9" fillId="0" borderId="39" xfId="0" applyFont="1" applyBorder="1" applyAlignment="1">
      <alignment vertical="top"/>
    </xf>
    <xf numFmtId="0" fontId="0" fillId="0" borderId="40" xfId="0" applyFont="1" applyBorder="1" applyAlignment="1">
      <alignment/>
    </xf>
    <xf numFmtId="4" fontId="60" fillId="0" borderId="40" xfId="0" applyNumberFormat="1" applyFont="1" applyBorder="1" applyAlignment="1">
      <alignment/>
    </xf>
    <xf numFmtId="4" fontId="15" fillId="0" borderId="40" xfId="0" applyNumberFormat="1" applyFont="1" applyBorder="1" applyAlignment="1">
      <alignment/>
    </xf>
    <xf numFmtId="4" fontId="15" fillId="0" borderId="41" xfId="0" applyNumberFormat="1" applyFont="1" applyBorder="1" applyAlignment="1">
      <alignment/>
    </xf>
    <xf numFmtId="4" fontId="0" fillId="36" borderId="0" xfId="0" applyNumberFormat="1" applyFill="1" applyAlignment="1">
      <alignment/>
    </xf>
    <xf numFmtId="4" fontId="0" fillId="0" borderId="0" xfId="0" applyNumberFormat="1" applyFill="1" applyAlignment="1">
      <alignment/>
    </xf>
    <xf numFmtId="0" fontId="0" fillId="0" borderId="0" xfId="0" applyFill="1" applyAlignment="1">
      <alignment horizontal="left" vertical="center"/>
    </xf>
    <xf numFmtId="0" fontId="58" fillId="0" borderId="0" xfId="0" applyFont="1" applyFill="1" applyBorder="1" applyAlignment="1">
      <alignment/>
    </xf>
    <xf numFmtId="0" fontId="15" fillId="0" borderId="0" xfId="0" applyFont="1" applyFill="1" applyBorder="1" applyAlignment="1">
      <alignment/>
    </xf>
    <xf numFmtId="3" fontId="0" fillId="0" borderId="0" xfId="0" applyNumberFormat="1" applyFont="1" applyFill="1" applyBorder="1" applyAlignment="1">
      <alignment/>
    </xf>
    <xf numFmtId="0" fontId="58" fillId="0" borderId="0" xfId="0" applyFont="1" applyFill="1" applyBorder="1" applyAlignment="1">
      <alignment horizontal="center"/>
    </xf>
    <xf numFmtId="0" fontId="0" fillId="0" borderId="0" xfId="0" applyFill="1" applyBorder="1" applyAlignment="1" quotePrefix="1">
      <alignment/>
    </xf>
    <xf numFmtId="0" fontId="16" fillId="0" borderId="0" xfId="0" applyFont="1" applyFill="1" applyBorder="1" applyAlignment="1">
      <alignment horizontal="center" vertical="center"/>
    </xf>
    <xf numFmtId="3" fontId="0" fillId="0" borderId="0" xfId="0" applyNumberFormat="1" applyFont="1" applyFill="1" applyBorder="1" applyAlignment="1">
      <alignment/>
    </xf>
    <xf numFmtId="3" fontId="10" fillId="0" borderId="42" xfId="0" applyNumberFormat="1" applyFont="1" applyBorder="1" applyAlignment="1">
      <alignment vertical="top"/>
    </xf>
    <xf numFmtId="0" fontId="0" fillId="0" borderId="43" xfId="0" applyFont="1" applyFill="1" applyBorder="1" applyAlignment="1">
      <alignment horizontal="justify" vertical="top" wrapText="1"/>
    </xf>
    <xf numFmtId="0" fontId="0" fillId="0" borderId="44" xfId="0" applyFont="1" applyBorder="1" applyAlignment="1">
      <alignment/>
    </xf>
    <xf numFmtId="4" fontId="60" fillId="0" borderId="44" xfId="0" applyNumberFormat="1" applyFont="1" applyFill="1" applyBorder="1" applyAlignment="1">
      <alignment/>
    </xf>
    <xf numFmtId="4" fontId="0" fillId="0" borderId="44" xfId="0" applyNumberFormat="1" applyFont="1" applyFill="1" applyBorder="1" applyAlignment="1">
      <alignment/>
    </xf>
    <xf numFmtId="4" fontId="0" fillId="0" borderId="44" xfId="0" applyNumberFormat="1" applyFont="1" applyBorder="1" applyAlignment="1">
      <alignment/>
    </xf>
    <xf numFmtId="0" fontId="0" fillId="0" borderId="45" xfId="0" applyNumberFormat="1" applyFont="1" applyBorder="1" applyAlignment="1">
      <alignment horizontal="right" vertical="top"/>
    </xf>
    <xf numFmtId="3" fontId="10" fillId="0" borderId="46" xfId="0" applyNumberFormat="1" applyFont="1" applyBorder="1" applyAlignment="1">
      <alignment vertical="top"/>
    </xf>
    <xf numFmtId="4" fontId="59" fillId="0" borderId="32" xfId="0" applyNumberFormat="1" applyFont="1" applyFill="1" applyBorder="1" applyAlignment="1">
      <alignment/>
    </xf>
    <xf numFmtId="4" fontId="0" fillId="0" borderId="25" xfId="0" applyNumberFormat="1" applyFont="1" applyFill="1" applyBorder="1" applyAlignment="1">
      <alignment/>
    </xf>
    <xf numFmtId="0" fontId="0" fillId="0" borderId="47" xfId="0" applyNumberFormat="1" applyFont="1" applyBorder="1" applyAlignment="1">
      <alignment horizontal="right" vertical="top"/>
    </xf>
    <xf numFmtId="3" fontId="10" fillId="0" borderId="48" xfId="0" applyNumberFormat="1" applyFont="1" applyBorder="1" applyAlignment="1">
      <alignment vertical="top"/>
    </xf>
    <xf numFmtId="0" fontId="0" fillId="0" borderId="49" xfId="0" applyBorder="1" applyAlignment="1">
      <alignment/>
    </xf>
    <xf numFmtId="4" fontId="0" fillId="0" borderId="49" xfId="0" applyNumberFormat="1" applyFont="1" applyFill="1" applyBorder="1" applyAlignment="1">
      <alignment/>
    </xf>
    <xf numFmtId="4" fontId="0" fillId="0" borderId="50" xfId="0" applyNumberFormat="1" applyFont="1" applyBorder="1" applyAlignment="1">
      <alignment/>
    </xf>
    <xf numFmtId="0" fontId="0" fillId="0" borderId="51" xfId="0" applyNumberFormat="1" applyFont="1" applyBorder="1" applyAlignment="1">
      <alignment horizontal="right" vertical="top"/>
    </xf>
    <xf numFmtId="4" fontId="0" fillId="0" borderId="52" xfId="0" applyNumberFormat="1" applyFont="1" applyBorder="1" applyAlignment="1">
      <alignment/>
    </xf>
    <xf numFmtId="0" fontId="0" fillId="0" borderId="53" xfId="0" applyNumberFormat="1" applyFont="1" applyBorder="1" applyAlignment="1">
      <alignment horizontal="right" vertical="top"/>
    </xf>
    <xf numFmtId="0" fontId="0" fillId="0" borderId="54" xfId="0" applyBorder="1" applyAlignment="1">
      <alignment/>
    </xf>
    <xf numFmtId="4" fontId="0" fillId="0" borderId="54" xfId="0" applyNumberFormat="1" applyFont="1" applyFill="1" applyBorder="1" applyAlignment="1">
      <alignment/>
    </xf>
    <xf numFmtId="4" fontId="0" fillId="0" borderId="55" xfId="0" applyNumberFormat="1" applyFont="1" applyBorder="1" applyAlignment="1">
      <alignment/>
    </xf>
    <xf numFmtId="3" fontId="3" fillId="0" borderId="0" xfId="0" applyNumberFormat="1" applyFont="1" applyBorder="1" applyAlignment="1">
      <alignment/>
    </xf>
    <xf numFmtId="4" fontId="3" fillId="0" borderId="0" xfId="0" applyNumberFormat="1" applyFont="1" applyBorder="1" applyAlignment="1">
      <alignment/>
    </xf>
    <xf numFmtId="0" fontId="7" fillId="0" borderId="0" xfId="0" applyFont="1" applyBorder="1" applyAlignment="1">
      <alignment wrapText="1"/>
    </xf>
    <xf numFmtId="4" fontId="7" fillId="0" borderId="0" xfId="0" applyNumberFormat="1" applyFont="1" applyBorder="1" applyAlignment="1">
      <alignment wrapText="1"/>
    </xf>
    <xf numFmtId="0" fontId="0" fillId="34" borderId="11" xfId="0" applyFont="1" applyFill="1" applyBorder="1" applyAlignment="1">
      <alignment horizontal="center" vertical="center"/>
    </xf>
  </cellXfs>
  <cellStyles count="47">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Izhod" xfId="34"/>
    <cellStyle name="Naslov" xfId="35"/>
    <cellStyle name="Naslov 1" xfId="36"/>
    <cellStyle name="Naslov 2" xfId="37"/>
    <cellStyle name="Naslov 3" xfId="38"/>
    <cellStyle name="Naslov 4" xfId="39"/>
    <cellStyle name="Nevtralno" xfId="40"/>
    <cellStyle name="Percent" xfId="41"/>
    <cellStyle name="Opomba" xfId="42"/>
    <cellStyle name="Opozorilo" xfId="43"/>
    <cellStyle name="Pojasnjevalno besedilo" xfId="44"/>
    <cellStyle name="Poudarek1" xfId="45"/>
    <cellStyle name="Poudarek2" xfId="46"/>
    <cellStyle name="Poudarek3" xfId="47"/>
    <cellStyle name="Poudarek4" xfId="48"/>
    <cellStyle name="Poudarek5" xfId="49"/>
    <cellStyle name="Poudarek6" xfId="50"/>
    <cellStyle name="Povezana celica" xfId="51"/>
    <cellStyle name="Preveri celico" xfId="52"/>
    <cellStyle name="Računanje" xfId="53"/>
    <cellStyle name="Slabo" xfId="54"/>
    <cellStyle name="Currency" xfId="55"/>
    <cellStyle name="Currency [0]" xfId="56"/>
    <cellStyle name="Comma" xfId="57"/>
    <cellStyle name="Comma [0]" xfId="58"/>
    <cellStyle name="Vnos" xfId="59"/>
    <cellStyle name="Vsota" xfId="60"/>
  </cellStyles>
  <dxfs count="19">
    <dxf>
      <font>
        <color indexed="9"/>
      </font>
    </dxf>
    <dxf>
      <font>
        <b val="0"/>
        <color indexed="9"/>
      </font>
    </dxf>
    <dxf>
      <font>
        <b val="0"/>
        <color indexed="9"/>
      </font>
      <fill>
        <patternFill patternType="none">
          <fgColor indexed="64"/>
          <bgColor indexed="65"/>
        </patternFill>
      </fill>
    </dxf>
    <dxf>
      <fill>
        <patternFill>
          <bgColor indexed="42"/>
        </patternFill>
      </fill>
    </dxf>
    <dxf>
      <fill>
        <patternFill patternType="solid">
          <fgColor indexed="27"/>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ont>
        <color indexed="9"/>
      </font>
      <fill>
        <patternFill>
          <bgColor indexed="9"/>
        </patternFill>
      </fill>
    </dxf>
    <dxf>
      <fill>
        <patternFill>
          <bgColor indexed="10"/>
        </patternFill>
      </fill>
    </dxf>
    <dxf>
      <font>
        <color indexed="9"/>
      </font>
    </dxf>
    <dxf>
      <font>
        <b val="0"/>
        <color indexed="9"/>
      </font>
      <fill>
        <patternFill patternType="none">
          <fgColor indexed="64"/>
          <bgColor indexed="65"/>
        </patternFill>
      </fill>
    </dxf>
    <dxf>
      <font>
        <b val="0"/>
        <color indexed="9"/>
      </font>
    </dxf>
    <dxf>
      <font>
        <b val="0"/>
        <color indexed="9"/>
      </font>
    </dxf>
    <dxf>
      <fill>
        <patternFill patternType="solid">
          <fgColor indexed="27"/>
          <bgColor indexed="42"/>
        </patternFill>
      </fill>
    </dxf>
    <dxf>
      <font>
        <b val="0"/>
        <color indexed="9"/>
      </font>
      <fill>
        <patternFill patternType="none">
          <fgColor indexed="64"/>
          <bgColor indexed="65"/>
        </patternFill>
      </fill>
    </dxf>
    <dxf>
      <fill>
        <patternFill patternType="solid">
          <fgColor indexed="60"/>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381000</xdr:colOff>
      <xdr:row>1</xdr:row>
      <xdr:rowOff>19050</xdr:rowOff>
    </xdr:from>
    <xdr:to>
      <xdr:col>17</xdr:col>
      <xdr:colOff>266700</xdr:colOff>
      <xdr:row>3</xdr:row>
      <xdr:rowOff>95250</xdr:rowOff>
    </xdr:to>
    <xdr:pic>
      <xdr:nvPicPr>
        <xdr:cNvPr id="1" name="CommandButton1"/>
        <xdr:cNvPicPr preferRelativeResize="1">
          <a:picLocks noChangeAspect="1"/>
        </xdr:cNvPicPr>
      </xdr:nvPicPr>
      <xdr:blipFill>
        <a:blip r:embed="rId1"/>
        <a:stretch>
          <a:fillRect/>
        </a:stretch>
      </xdr:blipFill>
      <xdr:spPr>
        <a:xfrm>
          <a:off x="12125325" y="200025"/>
          <a:ext cx="1104900" cy="438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List1">
    <tabColor theme="3" tint="0.39998000860214233"/>
  </sheetPr>
  <dimension ref="A3:T296"/>
  <sheetViews>
    <sheetView tabSelected="1" zoomScalePageLayoutView="0" workbookViewId="0" topLeftCell="A4">
      <pane xSplit="25605" ySplit="12360" topLeftCell="R112" activePane="topLeft" state="split"/>
      <selection pane="topLeft" activeCell="K105" sqref="K105"/>
      <selection pane="topRight" activeCell="R90" sqref="R90"/>
      <selection pane="bottomLeft" activeCell="E113" sqref="E113"/>
      <selection pane="bottomRight" activeCell="R94" sqref="R94"/>
    </sheetView>
  </sheetViews>
  <sheetFormatPr defaultColWidth="9.140625" defaultRowHeight="12.75"/>
  <cols>
    <col min="1" max="1" width="6.00390625" style="1" customWidth="1"/>
    <col min="2" max="2" width="4.28125" style="2" customWidth="1"/>
    <col min="3" max="3" width="37.421875" style="3" customWidth="1"/>
    <col min="4" max="4" width="9.140625" style="4" customWidth="1"/>
    <col min="5" max="5" width="9.28125" style="5" customWidth="1"/>
    <col min="6" max="6" width="10.8515625" style="5" customWidth="1"/>
    <col min="7" max="7" width="15.421875" style="5" customWidth="1"/>
    <col min="8" max="8" width="12.421875" style="0" customWidth="1"/>
    <col min="9" max="9" width="10.421875" style="0" customWidth="1"/>
    <col min="10" max="10" width="3.8515625" style="0" customWidth="1"/>
    <col min="11" max="11" width="12.7109375" style="0" customWidth="1"/>
    <col min="12" max="12" width="5.8515625" style="0" customWidth="1"/>
    <col min="13" max="13" width="20.140625" style="0" customWidth="1"/>
  </cols>
  <sheetData>
    <row r="2" ht="14.25"/>
    <row r="3" ht="14.25">
      <c r="C3" s="148"/>
    </row>
    <row r="4" ht="14.25">
      <c r="C4" s="148"/>
    </row>
    <row r="5" spans="2:13" ht="18.75" thickBot="1">
      <c r="B5" s="220" t="s">
        <v>183</v>
      </c>
      <c r="C5" s="220"/>
      <c r="D5" s="220"/>
      <c r="E5" s="221"/>
      <c r="F5" s="221"/>
      <c r="G5" s="6"/>
      <c r="L5" s="7" t="s">
        <v>5</v>
      </c>
      <c r="M5" s="7">
        <v>1</v>
      </c>
    </row>
    <row r="6" spans="2:11" ht="42.75" customHeight="1" thickBot="1">
      <c r="B6" s="222" t="s">
        <v>114</v>
      </c>
      <c r="C6" s="222"/>
      <c r="D6" s="222"/>
      <c r="E6" s="223"/>
      <c r="F6" s="223"/>
      <c r="G6" s="223"/>
      <c r="H6" s="8"/>
      <c r="I6" s="8"/>
      <c r="K6" s="9">
        <v>2</v>
      </c>
    </row>
    <row r="7" spans="2:13" ht="16.5" customHeight="1" thickBot="1">
      <c r="B7" s="166"/>
      <c r="C7" s="166"/>
      <c r="D7" s="166"/>
      <c r="E7" s="155"/>
      <c r="F7" s="155"/>
      <c r="G7" s="40"/>
      <c r="H7" s="8"/>
      <c r="I7" s="8"/>
      <c r="M7" s="191"/>
    </row>
    <row r="8" spans="2:13" ht="13.5" thickBot="1">
      <c r="B8" s="10" t="s">
        <v>6</v>
      </c>
      <c r="C8" s="12" t="s">
        <v>13</v>
      </c>
      <c r="D8" s="13"/>
      <c r="E8" s="14"/>
      <c r="F8" s="146"/>
      <c r="G8" s="159">
        <f>+G44</f>
        <v>0</v>
      </c>
      <c r="H8" s="15"/>
      <c r="I8" s="15"/>
      <c r="J8" s="16"/>
      <c r="M8" s="189"/>
    </row>
    <row r="9" spans="2:13" ht="13.5" thickBot="1">
      <c r="B9" s="10" t="s">
        <v>7</v>
      </c>
      <c r="C9" s="12" t="s">
        <v>14</v>
      </c>
      <c r="D9" s="13"/>
      <c r="E9" s="14"/>
      <c r="F9" s="146"/>
      <c r="G9" s="159">
        <f>+G73</f>
        <v>0</v>
      </c>
      <c r="H9" s="15"/>
      <c r="I9" s="15"/>
      <c r="J9" s="16"/>
      <c r="M9" s="189"/>
    </row>
    <row r="10" spans="2:13" ht="13.5" thickBot="1">
      <c r="B10" s="10" t="s">
        <v>8</v>
      </c>
      <c r="C10" s="12" t="s">
        <v>15</v>
      </c>
      <c r="D10" s="13"/>
      <c r="E10" s="14"/>
      <c r="F10" s="146"/>
      <c r="G10" s="159">
        <f>+G83</f>
        <v>0</v>
      </c>
      <c r="H10" s="15"/>
      <c r="I10" s="15"/>
      <c r="J10" s="16"/>
      <c r="M10" s="189"/>
    </row>
    <row r="11" spans="2:13" ht="13.5" thickBot="1">
      <c r="B11" s="10" t="s">
        <v>16</v>
      </c>
      <c r="C11" s="12" t="s">
        <v>17</v>
      </c>
      <c r="D11" s="13"/>
      <c r="E11" s="14"/>
      <c r="F11" s="146"/>
      <c r="G11" s="159">
        <f>+G171</f>
        <v>0</v>
      </c>
      <c r="H11" s="15"/>
      <c r="I11" s="15"/>
      <c r="J11" s="16"/>
      <c r="M11" s="189"/>
    </row>
    <row r="12" spans="2:13" ht="13.5" thickBot="1">
      <c r="B12" s="10" t="s">
        <v>11</v>
      </c>
      <c r="C12" s="12" t="s">
        <v>18</v>
      </c>
      <c r="D12" s="13"/>
      <c r="E12" s="14"/>
      <c r="F12" s="146"/>
      <c r="G12" s="159">
        <f>+G187</f>
        <v>0</v>
      </c>
      <c r="H12" s="15"/>
      <c r="I12" s="15"/>
      <c r="J12" s="16"/>
      <c r="M12" s="189"/>
    </row>
    <row r="13" spans="2:13" ht="45.75" customHeight="1" thickBot="1">
      <c r="B13" s="18"/>
      <c r="C13" s="18"/>
      <c r="D13" s="20"/>
      <c r="E13" s="21"/>
      <c r="F13" s="147"/>
      <c r="G13" s="103"/>
      <c r="H13" s="8"/>
      <c r="I13" s="105"/>
      <c r="M13" s="190"/>
    </row>
    <row r="14" spans="2:15" ht="13.5" thickBot="1">
      <c r="B14" s="179" t="s">
        <v>19</v>
      </c>
      <c r="C14" s="11" t="s">
        <v>9</v>
      </c>
      <c r="D14" s="13"/>
      <c r="E14" s="14"/>
      <c r="F14" s="23"/>
      <c r="G14" s="159">
        <f>SUM(G8:G12)</f>
        <v>0</v>
      </c>
      <c r="H14" s="15"/>
      <c r="I14" s="15"/>
      <c r="J14" s="16"/>
      <c r="M14" s="189"/>
      <c r="O14" s="189"/>
    </row>
    <row r="15" spans="2:10" ht="15.75" thickBot="1">
      <c r="B15" s="180" t="s">
        <v>10</v>
      </c>
      <c r="C15" s="25" t="s">
        <v>107</v>
      </c>
      <c r="D15" s="26"/>
      <c r="E15" s="162"/>
      <c r="F15" s="27"/>
      <c r="G15" s="159">
        <f>G14*0.22</f>
        <v>0</v>
      </c>
      <c r="H15" s="15"/>
      <c r="I15" s="15"/>
      <c r="J15" s="16"/>
    </row>
    <row r="16" spans="2:10" ht="15.75" thickBot="1">
      <c r="B16" s="24" t="s">
        <v>20</v>
      </c>
      <c r="C16" s="28" t="s">
        <v>12</v>
      </c>
      <c r="D16" s="26"/>
      <c r="E16" s="162"/>
      <c r="F16" s="27"/>
      <c r="G16" s="160">
        <f>+G14+G15</f>
        <v>0</v>
      </c>
      <c r="H16" s="15"/>
      <c r="I16" s="15"/>
      <c r="J16" s="16"/>
    </row>
    <row r="17" spans="2:7" ht="15">
      <c r="B17" s="29"/>
      <c r="C17" s="29"/>
      <c r="D17" s="30"/>
      <c r="E17" s="163"/>
      <c r="F17" s="31"/>
      <c r="G17" s="103"/>
    </row>
    <row r="18" spans="2:7" ht="14.25">
      <c r="B18" s="32"/>
      <c r="F18" s="35"/>
      <c r="G18" s="35"/>
    </row>
    <row r="19" spans="1:16" ht="12.75">
      <c r="A19" s="36"/>
      <c r="B19" s="37"/>
      <c r="C19" s="38"/>
      <c r="D19" s="39"/>
      <c r="E19" s="40"/>
      <c r="F19" s="41"/>
      <c r="G19" s="41"/>
      <c r="H19" s="8"/>
      <c r="I19" s="8"/>
      <c r="J19" s="8"/>
      <c r="K19" s="8"/>
      <c r="L19" s="8"/>
      <c r="M19" s="8"/>
      <c r="N19" s="8"/>
      <c r="O19" s="8"/>
      <c r="P19" s="8"/>
    </row>
    <row r="20" spans="1:16" ht="12.75">
      <c r="A20" s="125"/>
      <c r="B20" s="37"/>
      <c r="C20" s="38"/>
      <c r="D20" s="39"/>
      <c r="E20" s="40"/>
      <c r="F20" s="41"/>
      <c r="G20" s="41"/>
      <c r="H20" s="8"/>
      <c r="J20" s="8"/>
      <c r="K20" s="149"/>
      <c r="L20" s="8"/>
      <c r="M20" s="8"/>
      <c r="N20" s="8"/>
      <c r="O20" s="8"/>
      <c r="P20" s="8"/>
    </row>
    <row r="21" spans="1:16" ht="12.75">
      <c r="A21" s="125"/>
      <c r="B21" s="37"/>
      <c r="C21" s="38"/>
      <c r="D21" s="39"/>
      <c r="E21" s="40"/>
      <c r="F21" s="41"/>
      <c r="G21" s="41"/>
      <c r="H21" s="8"/>
      <c r="I21" s="8"/>
      <c r="J21" s="8"/>
      <c r="K21" s="149"/>
      <c r="L21" s="8"/>
      <c r="M21" s="8"/>
      <c r="N21" s="8"/>
      <c r="O21" s="8"/>
      <c r="P21" s="8"/>
    </row>
    <row r="22" spans="1:16" ht="13.5" thickBot="1">
      <c r="A22" s="125"/>
      <c r="B22" s="37"/>
      <c r="C22" s="38"/>
      <c r="D22" s="39"/>
      <c r="E22" s="40"/>
      <c r="F22" s="41"/>
      <c r="G22" s="41"/>
      <c r="H22" s="8"/>
      <c r="I22" s="46"/>
      <c r="J22" s="46"/>
      <c r="K22" s="195"/>
      <c r="L22" s="46"/>
      <c r="M22" s="46"/>
      <c r="N22" s="46"/>
      <c r="O22" s="46"/>
      <c r="P22" s="8"/>
    </row>
    <row r="23" spans="1:16" ht="26.25" thickBot="1">
      <c r="A23" s="224" t="s">
        <v>21</v>
      </c>
      <c r="B23" s="224"/>
      <c r="C23" s="42" t="s">
        <v>22</v>
      </c>
      <c r="D23" s="42" t="s">
        <v>23</v>
      </c>
      <c r="E23" s="43" t="s">
        <v>24</v>
      </c>
      <c r="F23" s="43" t="s">
        <v>25</v>
      </c>
      <c r="G23" s="161" t="s">
        <v>26</v>
      </c>
      <c r="H23" s="8"/>
      <c r="I23" s="46"/>
      <c r="J23" s="46"/>
      <c r="K23" s="46"/>
      <c r="L23" s="46"/>
      <c r="M23" s="46"/>
      <c r="N23" s="46"/>
      <c r="O23" s="46"/>
      <c r="P23" s="8"/>
    </row>
    <row r="24" spans="1:16" ht="13.5" thickBot="1">
      <c r="A24" s="182" t="s">
        <v>6</v>
      </c>
      <c r="B24" s="183"/>
      <c r="C24" s="184" t="s">
        <v>27</v>
      </c>
      <c r="D24" s="185"/>
      <c r="E24" s="186">
        <v>1</v>
      </c>
      <c r="F24" s="187"/>
      <c r="G24" s="188"/>
      <c r="H24" s="8"/>
      <c r="I24" s="46"/>
      <c r="J24" s="46"/>
      <c r="K24" s="46"/>
      <c r="L24" s="46"/>
      <c r="M24" s="46"/>
      <c r="N24" s="46"/>
      <c r="O24" s="46"/>
      <c r="P24" s="8"/>
    </row>
    <row r="25" spans="1:16" ht="12.75">
      <c r="A25" s="52" t="s">
        <v>6</v>
      </c>
      <c r="B25" s="33">
        <v>1</v>
      </c>
      <c r="C25" s="53" t="s">
        <v>28</v>
      </c>
      <c r="D25" s="54" t="s">
        <v>29</v>
      </c>
      <c r="E25" s="65">
        <v>254.04</v>
      </c>
      <c r="F25" s="56"/>
      <c r="G25" s="56">
        <f aca="true" t="shared" si="0" ref="G25:G35">+E25*F25</f>
        <v>0</v>
      </c>
      <c r="H25" s="8"/>
      <c r="I25" s="66"/>
      <c r="J25" s="46"/>
      <c r="K25" s="46"/>
      <c r="L25" s="46"/>
      <c r="M25" s="17"/>
      <c r="N25" s="46"/>
      <c r="O25" s="46"/>
      <c r="P25" s="8"/>
    </row>
    <row r="26" spans="1:16" ht="12.75">
      <c r="A26" s="52" t="s">
        <v>6</v>
      </c>
      <c r="B26" s="33">
        <v>2</v>
      </c>
      <c r="C26" s="62" t="s">
        <v>31</v>
      </c>
      <c r="D26" s="54" t="s">
        <v>30</v>
      </c>
      <c r="E26" s="65">
        <v>2</v>
      </c>
      <c r="F26" s="56"/>
      <c r="G26" s="56">
        <f t="shared" si="0"/>
        <v>0</v>
      </c>
      <c r="H26" s="8"/>
      <c r="I26" s="46"/>
      <c r="J26" s="46"/>
      <c r="K26" s="46"/>
      <c r="L26" s="46"/>
      <c r="M26" s="17"/>
      <c r="N26" s="46"/>
      <c r="O26" s="46"/>
      <c r="P26" s="8"/>
    </row>
    <row r="27" spans="1:16" ht="25.5">
      <c r="A27" s="52" t="s">
        <v>6</v>
      </c>
      <c r="B27" s="33">
        <v>3</v>
      </c>
      <c r="C27" s="62" t="s">
        <v>32</v>
      </c>
      <c r="D27" s="54" t="s">
        <v>30</v>
      </c>
      <c r="E27" s="65">
        <v>13</v>
      </c>
      <c r="F27" s="56"/>
      <c r="G27" s="56">
        <f t="shared" si="0"/>
        <v>0</v>
      </c>
      <c r="H27" s="8"/>
      <c r="I27" s="46"/>
      <c r="J27" s="46"/>
      <c r="K27" s="46"/>
      <c r="L27" s="46"/>
      <c r="M27" s="17"/>
      <c r="N27" s="46"/>
      <c r="O27" s="46"/>
      <c r="P27" s="8"/>
    </row>
    <row r="28" spans="1:16" ht="25.5">
      <c r="A28" s="52" t="s">
        <v>6</v>
      </c>
      <c r="B28" s="33">
        <v>4</v>
      </c>
      <c r="C28" s="62" t="s">
        <v>33</v>
      </c>
      <c r="D28" s="54" t="s">
        <v>30</v>
      </c>
      <c r="E28" s="65">
        <v>11</v>
      </c>
      <c r="F28" s="56"/>
      <c r="G28" s="56">
        <f t="shared" si="0"/>
        <v>0</v>
      </c>
      <c r="H28" s="8"/>
      <c r="I28" s="46"/>
      <c r="J28" s="46"/>
      <c r="K28" s="46"/>
      <c r="L28" s="46"/>
      <c r="M28" s="17"/>
      <c r="N28" s="46"/>
      <c r="O28" s="46"/>
      <c r="P28" s="8"/>
    </row>
    <row r="29" spans="1:16" ht="63.75">
      <c r="A29" s="52" t="s">
        <v>6</v>
      </c>
      <c r="B29" s="33">
        <v>5</v>
      </c>
      <c r="C29" s="63" t="s">
        <v>34</v>
      </c>
      <c r="D29" s="54" t="s">
        <v>30</v>
      </c>
      <c r="E29" s="65">
        <v>1</v>
      </c>
      <c r="F29" s="56"/>
      <c r="G29" s="56">
        <f t="shared" si="0"/>
        <v>0</v>
      </c>
      <c r="H29" s="64"/>
      <c r="I29" s="192"/>
      <c r="J29" s="193"/>
      <c r="K29" s="46"/>
      <c r="L29" s="46"/>
      <c r="M29" s="17"/>
      <c r="N29" s="46"/>
      <c r="O29" s="46"/>
      <c r="P29" s="8"/>
    </row>
    <row r="30" spans="1:16" ht="51">
      <c r="A30" s="52" t="s">
        <v>6</v>
      </c>
      <c r="B30" s="33">
        <v>6</v>
      </c>
      <c r="C30" s="63" t="s">
        <v>58</v>
      </c>
      <c r="D30" s="54" t="s">
        <v>30</v>
      </c>
      <c r="E30" s="65">
        <v>1</v>
      </c>
      <c r="F30" s="56"/>
      <c r="G30" s="56">
        <f t="shared" si="0"/>
        <v>0</v>
      </c>
      <c r="H30" s="8"/>
      <c r="I30" s="192"/>
      <c r="J30" s="46"/>
      <c r="K30" s="46"/>
      <c r="L30" s="46"/>
      <c r="M30" s="17"/>
      <c r="N30" s="46"/>
      <c r="O30" s="46"/>
      <c r="P30" s="8"/>
    </row>
    <row r="31" spans="1:19" ht="38.25">
      <c r="A31" s="52" t="s">
        <v>6</v>
      </c>
      <c r="B31" s="33">
        <v>7</v>
      </c>
      <c r="C31" s="151" t="s">
        <v>115</v>
      </c>
      <c r="D31" s="54" t="s">
        <v>59</v>
      </c>
      <c r="E31" s="65">
        <v>218.6</v>
      </c>
      <c r="F31" s="56"/>
      <c r="G31" s="56">
        <f t="shared" si="0"/>
        <v>0</v>
      </c>
      <c r="H31" s="45"/>
      <c r="I31" s="46"/>
      <c r="J31" s="46"/>
      <c r="K31" s="46"/>
      <c r="L31" s="46"/>
      <c r="M31" s="17"/>
      <c r="N31" s="46"/>
      <c r="O31" s="46"/>
      <c r="P31" s="46"/>
      <c r="Q31" s="66"/>
      <c r="R31" s="66"/>
      <c r="S31" s="66"/>
    </row>
    <row r="32" spans="1:19" ht="38.25">
      <c r="A32" s="52" t="s">
        <v>6</v>
      </c>
      <c r="B32" s="33">
        <v>8</v>
      </c>
      <c r="C32" s="151" t="s">
        <v>116</v>
      </c>
      <c r="D32" s="54" t="s">
        <v>59</v>
      </c>
      <c r="E32" s="65">
        <v>51.1</v>
      </c>
      <c r="F32" s="56"/>
      <c r="G32" s="56">
        <f t="shared" si="0"/>
        <v>0</v>
      </c>
      <c r="H32" s="45"/>
      <c r="I32" s="46"/>
      <c r="J32" s="66"/>
      <c r="K32" s="46"/>
      <c r="L32" s="46"/>
      <c r="M32" s="17"/>
      <c r="N32" s="46"/>
      <c r="O32" s="46"/>
      <c r="P32" s="46"/>
      <c r="Q32" s="66"/>
      <c r="R32" s="66"/>
      <c r="S32" s="66"/>
    </row>
    <row r="33" spans="1:19" ht="38.25">
      <c r="A33" s="52" t="s">
        <v>6</v>
      </c>
      <c r="B33" s="33">
        <v>9</v>
      </c>
      <c r="C33" s="151" t="s">
        <v>117</v>
      </c>
      <c r="D33" s="54" t="s">
        <v>29</v>
      </c>
      <c r="E33" s="65">
        <v>66</v>
      </c>
      <c r="F33" s="56"/>
      <c r="G33" s="56">
        <f>+E33*F33</f>
        <v>0</v>
      </c>
      <c r="H33" s="45"/>
      <c r="I33" s="46"/>
      <c r="J33" s="46"/>
      <c r="K33" s="46"/>
      <c r="L33" s="46"/>
      <c r="M33" s="17"/>
      <c r="N33" s="46"/>
      <c r="O33" s="46"/>
      <c r="P33" s="46"/>
      <c r="Q33" s="66"/>
      <c r="R33" s="66"/>
      <c r="S33" s="66"/>
    </row>
    <row r="34" spans="1:19" ht="38.25">
      <c r="A34" s="52" t="s">
        <v>6</v>
      </c>
      <c r="B34" s="33">
        <v>10</v>
      </c>
      <c r="C34" s="62" t="s">
        <v>60</v>
      </c>
      <c r="D34" s="54" t="s">
        <v>29</v>
      </c>
      <c r="E34" s="65">
        <v>26</v>
      </c>
      <c r="F34" s="56"/>
      <c r="G34" s="56">
        <f t="shared" si="0"/>
        <v>0</v>
      </c>
      <c r="H34" s="45"/>
      <c r="I34" s="46"/>
      <c r="J34" s="46"/>
      <c r="K34" s="46"/>
      <c r="L34" s="46"/>
      <c r="M34" s="17"/>
      <c r="N34" s="46"/>
      <c r="O34" s="46"/>
      <c r="P34" s="46"/>
      <c r="Q34" s="66"/>
      <c r="R34" s="66"/>
      <c r="S34" s="66"/>
    </row>
    <row r="35" spans="1:19" ht="25.5">
      <c r="A35" s="52" t="s">
        <v>6</v>
      </c>
      <c r="B35" s="33">
        <v>11</v>
      </c>
      <c r="C35" s="62" t="s">
        <v>61</v>
      </c>
      <c r="D35" s="54" t="s">
        <v>30</v>
      </c>
      <c r="E35" s="65">
        <v>1</v>
      </c>
      <c r="F35" s="56"/>
      <c r="G35" s="56">
        <f t="shared" si="0"/>
        <v>0</v>
      </c>
      <c r="H35" s="8"/>
      <c r="I35" s="46"/>
      <c r="J35" s="46"/>
      <c r="K35" s="46"/>
      <c r="L35" s="46"/>
      <c r="M35" s="17"/>
      <c r="N35" s="46"/>
      <c r="O35" s="46"/>
      <c r="P35" s="46"/>
      <c r="Q35" s="66"/>
      <c r="R35" s="66"/>
      <c r="S35" s="66"/>
    </row>
    <row r="36" spans="1:19" ht="38.25">
      <c r="A36" s="52" t="s">
        <v>6</v>
      </c>
      <c r="B36" s="33">
        <v>12</v>
      </c>
      <c r="C36" s="62" t="s">
        <v>36</v>
      </c>
      <c r="D36" s="54" t="s">
        <v>29</v>
      </c>
      <c r="E36" s="65">
        <v>9</v>
      </c>
      <c r="F36" s="56"/>
      <c r="G36" s="56">
        <f aca="true" t="shared" si="1" ref="G36:G42">+E36*F36</f>
        <v>0</v>
      </c>
      <c r="H36" s="8"/>
      <c r="I36" s="46"/>
      <c r="J36" s="46"/>
      <c r="K36" s="46"/>
      <c r="L36" s="46"/>
      <c r="M36" s="17"/>
      <c r="N36" s="46"/>
      <c r="O36" s="46"/>
      <c r="P36" s="46"/>
      <c r="Q36" s="66"/>
      <c r="R36" s="66"/>
      <c r="S36" s="66"/>
    </row>
    <row r="37" spans="1:16" ht="38.25">
      <c r="A37" s="52" t="s">
        <v>6</v>
      </c>
      <c r="B37" s="33">
        <v>13</v>
      </c>
      <c r="C37" s="136" t="s">
        <v>118</v>
      </c>
      <c r="D37" s="54" t="s">
        <v>30</v>
      </c>
      <c r="E37" s="65">
        <v>1</v>
      </c>
      <c r="F37" s="56"/>
      <c r="G37" s="56">
        <f>+E37*F37</f>
        <v>0</v>
      </c>
      <c r="H37" s="8"/>
      <c r="I37" s="46"/>
      <c r="J37" s="46"/>
      <c r="K37" s="46"/>
      <c r="L37" s="46"/>
      <c r="M37" s="17"/>
      <c r="N37" s="46"/>
      <c r="O37" s="46"/>
      <c r="P37" s="8"/>
    </row>
    <row r="38" spans="1:16" ht="51">
      <c r="A38" s="52" t="s">
        <v>6</v>
      </c>
      <c r="B38" s="33">
        <v>14</v>
      </c>
      <c r="C38" s="136" t="s">
        <v>174</v>
      </c>
      <c r="D38" s="109" t="s">
        <v>30</v>
      </c>
      <c r="E38" s="65">
        <v>1</v>
      </c>
      <c r="F38" s="108"/>
      <c r="G38" s="56">
        <f>+E38*F38</f>
        <v>0</v>
      </c>
      <c r="H38" s="8"/>
      <c r="I38" s="46"/>
      <c r="J38" s="46"/>
      <c r="K38" s="46"/>
      <c r="L38" s="46"/>
      <c r="M38" s="17"/>
      <c r="N38" s="46"/>
      <c r="O38" s="46"/>
      <c r="P38" s="8"/>
    </row>
    <row r="39" spans="1:19" ht="38.25">
      <c r="A39" s="52" t="s">
        <v>6</v>
      </c>
      <c r="B39" s="33">
        <v>15</v>
      </c>
      <c r="C39" s="135" t="s">
        <v>131</v>
      </c>
      <c r="D39" s="54" t="s">
        <v>30</v>
      </c>
      <c r="E39" s="65">
        <v>2</v>
      </c>
      <c r="F39" s="56"/>
      <c r="G39" s="56">
        <f>+E39*F39</f>
        <v>0</v>
      </c>
      <c r="H39" s="8"/>
      <c r="I39" s="46"/>
      <c r="J39" s="46"/>
      <c r="K39" s="46"/>
      <c r="L39" s="46"/>
      <c r="M39" s="17"/>
      <c r="N39" s="46"/>
      <c r="O39" s="46"/>
      <c r="P39" s="46"/>
      <c r="Q39" s="66"/>
      <c r="R39" s="66"/>
      <c r="S39" s="66"/>
    </row>
    <row r="40" spans="1:19" ht="25.5">
      <c r="A40" s="52" t="s">
        <v>6</v>
      </c>
      <c r="B40" s="33">
        <v>16</v>
      </c>
      <c r="C40" s="62" t="s">
        <v>37</v>
      </c>
      <c r="D40" s="137" t="s">
        <v>96</v>
      </c>
      <c r="E40" s="65">
        <v>1</v>
      </c>
      <c r="F40" s="56"/>
      <c r="G40" s="56">
        <f t="shared" si="1"/>
        <v>0</v>
      </c>
      <c r="H40" s="8"/>
      <c r="I40" s="46"/>
      <c r="J40" s="46"/>
      <c r="K40" s="46"/>
      <c r="L40" s="46"/>
      <c r="M40" s="17"/>
      <c r="N40" s="46"/>
      <c r="O40" s="46"/>
      <c r="P40" s="46"/>
      <c r="Q40" s="66"/>
      <c r="R40" s="66"/>
      <c r="S40" s="66"/>
    </row>
    <row r="41" spans="1:19" ht="51">
      <c r="A41" s="52" t="s">
        <v>6</v>
      </c>
      <c r="B41" s="33">
        <v>17</v>
      </c>
      <c r="C41" s="62" t="s">
        <v>38</v>
      </c>
      <c r="D41" s="54" t="s">
        <v>39</v>
      </c>
      <c r="E41" s="65">
        <v>8</v>
      </c>
      <c r="F41" s="56"/>
      <c r="G41" s="56">
        <f t="shared" si="1"/>
        <v>0</v>
      </c>
      <c r="H41" s="8"/>
      <c r="I41" s="46"/>
      <c r="J41" s="46"/>
      <c r="K41" s="46"/>
      <c r="L41" s="46"/>
      <c r="M41" s="17"/>
      <c r="N41" s="46"/>
      <c r="O41" s="46"/>
      <c r="P41" s="46"/>
      <c r="Q41" s="66"/>
      <c r="R41" s="66"/>
      <c r="S41" s="66"/>
    </row>
    <row r="42" spans="1:19" ht="102">
      <c r="A42" s="52" t="s">
        <v>6</v>
      </c>
      <c r="B42" s="33">
        <v>18</v>
      </c>
      <c r="C42" s="62" t="s">
        <v>62</v>
      </c>
      <c r="D42" s="137" t="s">
        <v>96</v>
      </c>
      <c r="E42" s="65">
        <v>1</v>
      </c>
      <c r="F42" s="56"/>
      <c r="G42" s="56">
        <f t="shared" si="1"/>
        <v>0</v>
      </c>
      <c r="H42" s="8"/>
      <c r="I42" s="46"/>
      <c r="J42" s="46"/>
      <c r="K42" s="46"/>
      <c r="L42" s="46"/>
      <c r="M42" s="17"/>
      <c r="N42" s="46"/>
      <c r="O42" s="46"/>
      <c r="P42" s="46"/>
      <c r="Q42" s="66"/>
      <c r="R42" s="66"/>
      <c r="S42" s="66"/>
    </row>
    <row r="43" spans="1:19" ht="13.5" thickBot="1">
      <c r="A43" s="67"/>
      <c r="B43" s="34"/>
      <c r="C43" s="20"/>
      <c r="D43" s="20"/>
      <c r="E43" s="156">
        <v>1</v>
      </c>
      <c r="F43" s="21"/>
      <c r="G43" s="21"/>
      <c r="H43" s="20"/>
      <c r="I43" s="46"/>
      <c r="J43" s="46"/>
      <c r="K43" s="46"/>
      <c r="L43" s="46"/>
      <c r="M43" s="46"/>
      <c r="N43" s="46"/>
      <c r="O43" s="46"/>
      <c r="P43" s="46"/>
      <c r="Q43" s="66"/>
      <c r="R43" s="66"/>
      <c r="S43" s="66"/>
    </row>
    <row r="44" spans="1:19" ht="13.5" thickBot="1">
      <c r="A44" s="68"/>
      <c r="B44" s="69"/>
      <c r="C44" s="11" t="s">
        <v>13</v>
      </c>
      <c r="D44" s="70"/>
      <c r="E44" s="142">
        <v>1</v>
      </c>
      <c r="F44" s="71"/>
      <c r="G44" s="72">
        <f>SUM(G25:G42)</f>
        <v>0</v>
      </c>
      <c r="H44" s="8"/>
      <c r="I44" s="46"/>
      <c r="J44" s="46"/>
      <c r="K44" s="46"/>
      <c r="L44" s="46"/>
      <c r="M44" s="46"/>
      <c r="N44" s="46"/>
      <c r="O44" s="46"/>
      <c r="P44" s="46"/>
      <c r="Q44" s="66"/>
      <c r="R44" s="66"/>
      <c r="S44" s="66"/>
    </row>
    <row r="45" spans="1:19" ht="13.5" thickBot="1">
      <c r="A45" s="73"/>
      <c r="B45" s="74"/>
      <c r="C45" s="75"/>
      <c r="D45" s="20"/>
      <c r="E45" s="143">
        <v>1</v>
      </c>
      <c r="F45" s="76"/>
      <c r="G45" s="71"/>
      <c r="H45" s="8"/>
      <c r="I45" s="46"/>
      <c r="J45" s="46"/>
      <c r="K45" s="46"/>
      <c r="L45" s="46"/>
      <c r="M45" s="46"/>
      <c r="N45" s="46"/>
      <c r="O45" s="46"/>
      <c r="P45" s="46"/>
      <c r="Q45" s="66"/>
      <c r="R45" s="66"/>
      <c r="S45" s="66"/>
    </row>
    <row r="46" spans="1:19" ht="13.5" thickBot="1">
      <c r="A46" s="48" t="s">
        <v>7</v>
      </c>
      <c r="B46" s="77"/>
      <c r="C46" s="79" t="s">
        <v>63</v>
      </c>
      <c r="D46" s="80"/>
      <c r="E46" s="157">
        <v>1</v>
      </c>
      <c r="F46" s="71"/>
      <c r="G46" s="71"/>
      <c r="H46" s="8"/>
      <c r="I46" s="46"/>
      <c r="J46" s="46"/>
      <c r="K46" s="46"/>
      <c r="L46" s="46"/>
      <c r="M46" s="46"/>
      <c r="N46" s="46"/>
      <c r="O46" s="46"/>
      <c r="P46" s="46"/>
      <c r="Q46" s="66"/>
      <c r="R46" s="66"/>
      <c r="S46" s="66"/>
    </row>
    <row r="47" spans="1:19" ht="13.5" thickBot="1">
      <c r="A47" s="81"/>
      <c r="B47" s="82"/>
      <c r="C47" s="83" t="s">
        <v>64</v>
      </c>
      <c r="D47" s="84"/>
      <c r="E47" s="145">
        <v>1</v>
      </c>
      <c r="F47" s="21"/>
      <c r="G47" s="41"/>
      <c r="H47" s="8"/>
      <c r="I47" s="46"/>
      <c r="J47" s="46"/>
      <c r="K47" s="46"/>
      <c r="L47" s="46"/>
      <c r="M47" s="46"/>
      <c r="N47" s="46"/>
      <c r="O47" s="46"/>
      <c r="P47" s="46"/>
      <c r="Q47" s="66"/>
      <c r="R47" s="66"/>
      <c r="S47" s="66"/>
    </row>
    <row r="48" spans="1:19" ht="90" thickBot="1">
      <c r="A48" s="48"/>
      <c r="B48" s="86"/>
      <c r="C48" s="171" t="s">
        <v>65</v>
      </c>
      <c r="D48" s="80"/>
      <c r="E48" s="157">
        <v>1</v>
      </c>
      <c r="F48" s="71"/>
      <c r="G48" s="87"/>
      <c r="H48" s="45"/>
      <c r="I48" s="46"/>
      <c r="J48" s="46"/>
      <c r="K48" s="46"/>
      <c r="L48" s="46"/>
      <c r="M48" s="46"/>
      <c r="N48" s="46"/>
      <c r="O48" s="46"/>
      <c r="P48" s="46"/>
      <c r="Q48" s="66"/>
      <c r="R48" s="66"/>
      <c r="S48" s="66"/>
    </row>
    <row r="49" spans="1:19" ht="13.5" thickBot="1">
      <c r="A49" s="81"/>
      <c r="B49" s="82"/>
      <c r="C49" s="165"/>
      <c r="D49" s="84"/>
      <c r="E49" s="145">
        <v>1</v>
      </c>
      <c r="F49" s="21"/>
      <c r="G49" s="85"/>
      <c r="H49" s="45"/>
      <c r="I49" s="46"/>
      <c r="J49" s="46"/>
      <c r="K49" s="46"/>
      <c r="L49" s="46"/>
      <c r="M49" s="46"/>
      <c r="N49" s="46"/>
      <c r="O49" s="46"/>
      <c r="P49" s="46"/>
      <c r="Q49" s="66"/>
      <c r="R49" s="66"/>
      <c r="S49" s="66"/>
    </row>
    <row r="50" spans="1:19" ht="12.75">
      <c r="A50" s="49"/>
      <c r="B50" s="88"/>
      <c r="C50" s="89"/>
      <c r="D50" s="51"/>
      <c r="E50" s="164">
        <v>1</v>
      </c>
      <c r="F50" s="91"/>
      <c r="G50" s="92"/>
      <c r="H50" s="8"/>
      <c r="I50" s="46"/>
      <c r="J50" s="46"/>
      <c r="K50" s="46"/>
      <c r="L50" s="46"/>
      <c r="M50" s="46"/>
      <c r="N50" s="46"/>
      <c r="O50" s="46"/>
      <c r="P50" s="46"/>
      <c r="Q50" s="66"/>
      <c r="R50" s="66"/>
      <c r="S50" s="66"/>
    </row>
    <row r="51" spans="1:19" ht="25.5">
      <c r="A51" s="52" t="s">
        <v>7</v>
      </c>
      <c r="B51" s="33">
        <v>1</v>
      </c>
      <c r="C51" s="62" t="s">
        <v>66</v>
      </c>
      <c r="D51" s="54" t="s">
        <v>59</v>
      </c>
      <c r="E51" s="65">
        <v>126</v>
      </c>
      <c r="F51" s="56"/>
      <c r="G51" s="56">
        <f>+E51*F51</f>
        <v>0</v>
      </c>
      <c r="H51" s="8"/>
      <c r="I51" s="46"/>
      <c r="J51" s="46"/>
      <c r="K51" s="66"/>
      <c r="L51" s="46"/>
      <c r="M51" s="46"/>
      <c r="N51" s="46"/>
      <c r="O51" s="46"/>
      <c r="P51" s="46"/>
      <c r="Q51" s="66"/>
      <c r="R51" s="66"/>
      <c r="S51" s="66"/>
    </row>
    <row r="52" spans="1:19" ht="63.75">
      <c r="A52" s="52" t="s">
        <v>7</v>
      </c>
      <c r="B52" s="33">
        <v>2</v>
      </c>
      <c r="C52" s="63" t="s">
        <v>67</v>
      </c>
      <c r="D52" s="54" t="s">
        <v>35</v>
      </c>
      <c r="E52" s="65">
        <v>249.6</v>
      </c>
      <c r="F52" s="56"/>
      <c r="G52" s="55">
        <f>+E52*F52</f>
        <v>0</v>
      </c>
      <c r="H52" s="8"/>
      <c r="I52" s="196"/>
      <c r="J52" s="46"/>
      <c r="K52" s="46"/>
      <c r="L52" s="46"/>
      <c r="M52" s="46"/>
      <c r="N52" s="46"/>
      <c r="O52" s="46"/>
      <c r="P52" s="46"/>
      <c r="Q52" s="66"/>
      <c r="R52" s="66"/>
      <c r="S52" s="66"/>
    </row>
    <row r="53" spans="1:19" ht="51">
      <c r="A53" s="52" t="s">
        <v>7</v>
      </c>
      <c r="B53" s="33">
        <v>3</v>
      </c>
      <c r="C53" s="63" t="s">
        <v>68</v>
      </c>
      <c r="D53" s="54" t="s">
        <v>35</v>
      </c>
      <c r="E53" s="65">
        <v>166.4</v>
      </c>
      <c r="F53" s="56"/>
      <c r="G53" s="56">
        <f>+E53*F53</f>
        <v>0</v>
      </c>
      <c r="H53" s="8"/>
      <c r="I53" s="46"/>
      <c r="J53" s="46"/>
      <c r="K53" s="46"/>
      <c r="L53" s="46"/>
      <c r="M53" s="46"/>
      <c r="N53" s="46"/>
      <c r="O53" s="46"/>
      <c r="P53" s="46"/>
      <c r="Q53" s="66"/>
      <c r="R53" s="66"/>
      <c r="S53" s="66"/>
    </row>
    <row r="54" spans="1:19" ht="63.75">
      <c r="A54" s="52" t="s">
        <v>7</v>
      </c>
      <c r="B54" s="33">
        <v>4</v>
      </c>
      <c r="C54" s="144" t="s">
        <v>119</v>
      </c>
      <c r="D54" s="54" t="s">
        <v>35</v>
      </c>
      <c r="E54" s="65">
        <v>4</v>
      </c>
      <c r="F54" s="56"/>
      <c r="G54" s="55">
        <f>+E54*F54</f>
        <v>0</v>
      </c>
      <c r="H54" s="8"/>
      <c r="I54" s="46"/>
      <c r="J54" s="46"/>
      <c r="K54" s="46"/>
      <c r="L54" s="46"/>
      <c r="M54" s="46"/>
      <c r="N54" s="46"/>
      <c r="O54" s="46"/>
      <c r="P54" s="46"/>
      <c r="Q54" s="66"/>
      <c r="R54" s="66"/>
      <c r="S54" s="66"/>
    </row>
    <row r="55" spans="1:19" ht="63.75">
      <c r="A55" s="52" t="s">
        <v>7</v>
      </c>
      <c r="B55" s="33">
        <v>5</v>
      </c>
      <c r="C55" s="144" t="s">
        <v>120</v>
      </c>
      <c r="D55" s="54" t="s">
        <v>35</v>
      </c>
      <c r="E55" s="65">
        <v>16</v>
      </c>
      <c r="F55" s="56"/>
      <c r="G55" s="56">
        <f>+E55*F55</f>
        <v>0</v>
      </c>
      <c r="H55" s="8"/>
      <c r="I55" s="46"/>
      <c r="J55" s="46"/>
      <c r="K55" s="46"/>
      <c r="L55" s="46"/>
      <c r="M55" s="46"/>
      <c r="N55" s="46"/>
      <c r="O55" s="46"/>
      <c r="P55" s="46"/>
      <c r="Q55" s="66"/>
      <c r="R55" s="66"/>
      <c r="S55" s="66"/>
    </row>
    <row r="56" spans="1:16" ht="51">
      <c r="A56" s="52" t="s">
        <v>7</v>
      </c>
      <c r="B56" s="33">
        <v>6</v>
      </c>
      <c r="C56" s="63" t="s">
        <v>72</v>
      </c>
      <c r="D56" s="152" t="s">
        <v>35</v>
      </c>
      <c r="E56" s="168">
        <v>78</v>
      </c>
      <c r="F56" s="56"/>
      <c r="G56" s="56">
        <f aca="true" t="shared" si="2" ref="G56:G63">+E56*F56</f>
        <v>0</v>
      </c>
      <c r="H56" s="8"/>
      <c r="I56" s="46"/>
      <c r="J56" s="46"/>
      <c r="K56" s="46"/>
      <c r="L56" s="46"/>
      <c r="M56" s="46"/>
      <c r="N56" s="46"/>
      <c r="O56" s="46"/>
      <c r="P56" s="8"/>
    </row>
    <row r="57" spans="1:19" ht="51">
      <c r="A57" s="52" t="s">
        <v>7</v>
      </c>
      <c r="B57" s="33">
        <v>7</v>
      </c>
      <c r="C57" s="63" t="s">
        <v>73</v>
      </c>
      <c r="D57" s="54" t="s">
        <v>35</v>
      </c>
      <c r="E57" s="168">
        <v>64</v>
      </c>
      <c r="F57" s="56"/>
      <c r="G57" s="56">
        <f t="shared" si="2"/>
        <v>0</v>
      </c>
      <c r="H57" s="8"/>
      <c r="I57" s="46"/>
      <c r="J57" s="46"/>
      <c r="K57" s="46"/>
      <c r="L57" s="46"/>
      <c r="M57" s="46"/>
      <c r="N57" s="46"/>
      <c r="O57" s="46"/>
      <c r="P57" s="46"/>
      <c r="Q57" s="66"/>
      <c r="R57" s="66"/>
      <c r="S57" s="66"/>
    </row>
    <row r="58" spans="1:19" ht="63.75">
      <c r="A58" s="52" t="s">
        <v>7</v>
      </c>
      <c r="B58" s="33">
        <v>8</v>
      </c>
      <c r="C58" s="62" t="s">
        <v>74</v>
      </c>
      <c r="D58" s="54" t="s">
        <v>35</v>
      </c>
      <c r="E58" s="65">
        <v>6.800000000000001</v>
      </c>
      <c r="F58" s="56"/>
      <c r="G58" s="56">
        <f t="shared" si="2"/>
        <v>0</v>
      </c>
      <c r="H58" s="8"/>
      <c r="I58" s="46"/>
      <c r="J58" s="46"/>
      <c r="K58" s="46"/>
      <c r="L58" s="46"/>
      <c r="M58" s="46"/>
      <c r="N58" s="46"/>
      <c r="O58" s="46"/>
      <c r="P58" s="46"/>
      <c r="Q58" s="66"/>
      <c r="R58" s="66"/>
      <c r="S58" s="66"/>
    </row>
    <row r="59" spans="1:19" ht="51">
      <c r="A59" s="52" t="s">
        <v>7</v>
      </c>
      <c r="B59" s="33">
        <v>9</v>
      </c>
      <c r="C59" s="62" t="s">
        <v>75</v>
      </c>
      <c r="D59" s="54" t="s">
        <v>35</v>
      </c>
      <c r="E59" s="65">
        <v>27.200000000000003</v>
      </c>
      <c r="F59" s="56"/>
      <c r="G59" s="56">
        <f t="shared" si="2"/>
        <v>0</v>
      </c>
      <c r="H59" s="8"/>
      <c r="I59" s="46"/>
      <c r="J59" s="46"/>
      <c r="K59" s="46"/>
      <c r="L59" s="46"/>
      <c r="M59" s="46"/>
      <c r="N59" s="46"/>
      <c r="O59" s="46"/>
      <c r="P59" s="46"/>
      <c r="Q59" s="66"/>
      <c r="R59" s="66"/>
      <c r="S59" s="66"/>
    </row>
    <row r="60" spans="1:19" ht="51">
      <c r="A60" s="52" t="s">
        <v>7</v>
      </c>
      <c r="B60" s="33">
        <v>10</v>
      </c>
      <c r="C60" s="62" t="s">
        <v>76</v>
      </c>
      <c r="D60" s="54" t="s">
        <v>35</v>
      </c>
      <c r="E60" s="65">
        <v>7.199999999999999</v>
      </c>
      <c r="F60" s="56"/>
      <c r="G60" s="55">
        <f t="shared" si="2"/>
        <v>0</v>
      </c>
      <c r="H60" s="8"/>
      <c r="I60" s="46"/>
      <c r="J60" s="46"/>
      <c r="K60" s="46"/>
      <c r="L60" s="46"/>
      <c r="M60" s="46"/>
      <c r="N60" s="46"/>
      <c r="O60" s="46"/>
      <c r="P60" s="46"/>
      <c r="Q60" s="66"/>
      <c r="R60" s="66"/>
      <c r="S60" s="66"/>
    </row>
    <row r="61" spans="1:19" ht="63.75">
      <c r="A61" s="52" t="s">
        <v>7</v>
      </c>
      <c r="B61" s="33">
        <v>11</v>
      </c>
      <c r="C61" s="135" t="s">
        <v>105</v>
      </c>
      <c r="D61" s="54" t="s">
        <v>35</v>
      </c>
      <c r="E61" s="65">
        <v>4.800000000000001</v>
      </c>
      <c r="F61" s="56"/>
      <c r="G61" s="56">
        <f t="shared" si="2"/>
        <v>0</v>
      </c>
      <c r="H61" s="8"/>
      <c r="I61" s="46"/>
      <c r="J61" s="46"/>
      <c r="K61" s="46"/>
      <c r="L61" s="46"/>
      <c r="M61" s="46"/>
      <c r="N61" s="46"/>
      <c r="O61" s="46"/>
      <c r="P61" s="46"/>
      <c r="Q61" s="66"/>
      <c r="R61" s="66"/>
      <c r="S61" s="66"/>
    </row>
    <row r="62" spans="1:19" ht="38.25">
      <c r="A62" s="52" t="s">
        <v>7</v>
      </c>
      <c r="B62" s="33">
        <v>12</v>
      </c>
      <c r="C62" s="59" t="s">
        <v>77</v>
      </c>
      <c r="D62" s="54" t="s">
        <v>78</v>
      </c>
      <c r="E62" s="65">
        <v>10</v>
      </c>
      <c r="F62" s="56"/>
      <c r="G62" s="55">
        <f t="shared" si="2"/>
        <v>0</v>
      </c>
      <c r="H62" s="8"/>
      <c r="I62" s="93"/>
      <c r="J62" s="46"/>
      <c r="K62" s="46"/>
      <c r="L62" s="46"/>
      <c r="M62" s="46"/>
      <c r="N62" s="46"/>
      <c r="O62" s="46"/>
      <c r="P62" s="46"/>
      <c r="Q62" s="66"/>
      <c r="R62" s="66"/>
      <c r="S62" s="66"/>
    </row>
    <row r="63" spans="1:19" ht="25.5">
      <c r="A63" s="52" t="s">
        <v>7</v>
      </c>
      <c r="B63" s="33">
        <v>13</v>
      </c>
      <c r="C63" s="62" t="s">
        <v>79</v>
      </c>
      <c r="D63" s="54" t="s">
        <v>59</v>
      </c>
      <c r="E63" s="65">
        <v>165</v>
      </c>
      <c r="F63" s="56"/>
      <c r="G63" s="56">
        <f t="shared" si="2"/>
        <v>0</v>
      </c>
      <c r="H63" s="8"/>
      <c r="I63" s="93"/>
      <c r="J63" s="46"/>
      <c r="K63" s="46"/>
      <c r="L63" s="46"/>
      <c r="M63" s="46"/>
      <c r="N63" s="46"/>
      <c r="O63" s="46"/>
      <c r="P63" s="46"/>
      <c r="Q63" s="66"/>
      <c r="R63" s="66"/>
      <c r="S63" s="66"/>
    </row>
    <row r="64" spans="1:19" ht="51">
      <c r="A64" s="52" t="s">
        <v>7</v>
      </c>
      <c r="B64" s="33">
        <v>14</v>
      </c>
      <c r="C64" s="62" t="s">
        <v>41</v>
      </c>
      <c r="D64" s="54" t="s">
        <v>35</v>
      </c>
      <c r="E64" s="65">
        <v>158</v>
      </c>
      <c r="F64" s="56"/>
      <c r="G64" s="56">
        <f aca="true" t="shared" si="3" ref="G64:G71">+E64*F64</f>
        <v>0</v>
      </c>
      <c r="H64" s="8"/>
      <c r="I64" s="93"/>
      <c r="J64" s="46"/>
      <c r="K64" s="46"/>
      <c r="L64" s="46"/>
      <c r="M64" s="46"/>
      <c r="N64" s="46"/>
      <c r="O64" s="46"/>
      <c r="P64" s="46"/>
      <c r="Q64" s="66"/>
      <c r="R64" s="66"/>
      <c r="S64" s="66"/>
    </row>
    <row r="65" spans="1:19" ht="38.25">
      <c r="A65" s="52" t="s">
        <v>7</v>
      </c>
      <c r="B65" s="33">
        <v>15</v>
      </c>
      <c r="C65" s="62" t="s">
        <v>42</v>
      </c>
      <c r="D65" s="54" t="s">
        <v>35</v>
      </c>
      <c r="E65" s="65">
        <v>131</v>
      </c>
      <c r="F65" s="56"/>
      <c r="G65" s="56">
        <f t="shared" si="3"/>
        <v>0</v>
      </c>
      <c r="H65" s="8"/>
      <c r="I65" s="46"/>
      <c r="J65" s="46"/>
      <c r="K65" s="46"/>
      <c r="L65" s="46"/>
      <c r="M65" s="46"/>
      <c r="N65" s="46"/>
      <c r="O65" s="46"/>
      <c r="P65" s="46"/>
      <c r="Q65" s="66"/>
      <c r="R65" s="66"/>
      <c r="S65" s="66"/>
    </row>
    <row r="66" spans="1:19" ht="38.25">
      <c r="A66" s="52" t="s">
        <v>7</v>
      </c>
      <c r="B66" s="33">
        <v>16</v>
      </c>
      <c r="C66" s="62" t="s">
        <v>43</v>
      </c>
      <c r="D66" s="54" t="s">
        <v>35</v>
      </c>
      <c r="E66" s="65">
        <v>81</v>
      </c>
      <c r="F66" s="56"/>
      <c r="G66" s="56">
        <f t="shared" si="3"/>
        <v>0</v>
      </c>
      <c r="H66" s="8"/>
      <c r="I66" s="46"/>
      <c r="J66" s="46"/>
      <c r="K66" s="46"/>
      <c r="L66" s="46"/>
      <c r="M66" s="46"/>
      <c r="N66" s="46"/>
      <c r="O66" s="46"/>
      <c r="P66" s="46"/>
      <c r="Q66" s="66"/>
      <c r="R66" s="66"/>
      <c r="S66" s="66"/>
    </row>
    <row r="67" spans="1:16" ht="38.25">
      <c r="A67" s="52" t="s">
        <v>7</v>
      </c>
      <c r="B67" s="33">
        <v>17</v>
      </c>
      <c r="C67" s="59" t="s">
        <v>44</v>
      </c>
      <c r="D67" s="54" t="s">
        <v>35</v>
      </c>
      <c r="E67" s="65">
        <v>64</v>
      </c>
      <c r="F67" s="56"/>
      <c r="G67" s="56">
        <f t="shared" si="3"/>
        <v>0</v>
      </c>
      <c r="H67" s="8"/>
      <c r="I67" s="46"/>
      <c r="J67" s="46"/>
      <c r="K67" s="46"/>
      <c r="L67" s="46"/>
      <c r="M67" s="46"/>
      <c r="N67" s="46"/>
      <c r="O67" s="46"/>
      <c r="P67" s="8"/>
    </row>
    <row r="68" spans="1:19" ht="38.25">
      <c r="A68" s="52" t="s">
        <v>7</v>
      </c>
      <c r="B68" s="33">
        <v>18</v>
      </c>
      <c r="C68" s="62" t="s">
        <v>45</v>
      </c>
      <c r="D68" s="54" t="s">
        <v>35</v>
      </c>
      <c r="E68" s="65">
        <v>78</v>
      </c>
      <c r="F68" s="56"/>
      <c r="G68" s="56">
        <f t="shared" si="3"/>
        <v>0</v>
      </c>
      <c r="H68" s="8"/>
      <c r="I68" s="46"/>
      <c r="J68" s="46"/>
      <c r="K68" s="46"/>
      <c r="L68" s="46"/>
      <c r="M68" s="46"/>
      <c r="N68" s="46"/>
      <c r="O68" s="46"/>
      <c r="P68" s="46"/>
      <c r="Q68" s="66"/>
      <c r="R68" s="66"/>
      <c r="S68" s="66"/>
    </row>
    <row r="69" spans="1:19" ht="38.25">
      <c r="A69" s="52" t="s">
        <v>7</v>
      </c>
      <c r="B69" s="33">
        <v>19</v>
      </c>
      <c r="C69" s="62" t="s">
        <v>46</v>
      </c>
      <c r="D69" s="54" t="s">
        <v>59</v>
      </c>
      <c r="E69" s="65">
        <v>126</v>
      </c>
      <c r="F69" s="56"/>
      <c r="G69" s="56">
        <f t="shared" si="3"/>
        <v>0</v>
      </c>
      <c r="H69" s="8"/>
      <c r="I69" s="46"/>
      <c r="J69" s="46"/>
      <c r="K69" s="46"/>
      <c r="L69" s="46"/>
      <c r="M69" s="46"/>
      <c r="N69" s="46"/>
      <c r="O69" s="46"/>
      <c r="P69" s="46"/>
      <c r="Q69" s="66"/>
      <c r="R69" s="66"/>
      <c r="S69" s="66"/>
    </row>
    <row r="70" spans="1:19" ht="25.5">
      <c r="A70" s="52" t="s">
        <v>7</v>
      </c>
      <c r="B70" s="33">
        <v>20</v>
      </c>
      <c r="C70" s="62" t="s">
        <v>47</v>
      </c>
      <c r="D70" s="54" t="s">
        <v>59</v>
      </c>
      <c r="E70" s="65">
        <v>508.08</v>
      </c>
      <c r="F70" s="56"/>
      <c r="G70" s="56">
        <f t="shared" si="3"/>
        <v>0</v>
      </c>
      <c r="H70" s="45"/>
      <c r="I70" s="46"/>
      <c r="J70" s="46"/>
      <c r="K70" s="46"/>
      <c r="L70" s="46"/>
      <c r="M70" s="46"/>
      <c r="N70" s="46"/>
      <c r="O70" s="46"/>
      <c r="P70" s="46"/>
      <c r="Q70" s="66"/>
      <c r="R70" s="66"/>
      <c r="S70" s="66"/>
    </row>
    <row r="71" spans="1:19" ht="25.5">
      <c r="A71" s="52" t="s">
        <v>7</v>
      </c>
      <c r="B71" s="33">
        <v>21</v>
      </c>
      <c r="C71" s="136" t="s">
        <v>121</v>
      </c>
      <c r="D71" s="54" t="s">
        <v>35</v>
      </c>
      <c r="E71" s="65">
        <v>479</v>
      </c>
      <c r="F71" s="56"/>
      <c r="G71" s="56">
        <f t="shared" si="3"/>
        <v>0</v>
      </c>
      <c r="H71" s="45"/>
      <c r="I71" s="66"/>
      <c r="J71" s="46"/>
      <c r="K71" s="46"/>
      <c r="L71" s="46"/>
      <c r="M71" s="46"/>
      <c r="N71" s="46"/>
      <c r="O71" s="46"/>
      <c r="P71" s="46"/>
      <c r="Q71" s="66"/>
      <c r="R71" s="66"/>
      <c r="S71" s="66"/>
    </row>
    <row r="72" spans="1:19" ht="14.25" customHeight="1" thickBot="1">
      <c r="A72" s="67"/>
      <c r="B72" s="94"/>
      <c r="C72" s="95"/>
      <c r="D72" s="96"/>
      <c r="E72" s="158">
        <v>1</v>
      </c>
      <c r="F72" s="21"/>
      <c r="G72" s="21"/>
      <c r="H72" s="97"/>
      <c r="I72" s="46"/>
      <c r="J72" s="46"/>
      <c r="K72" s="46"/>
      <c r="L72" s="46"/>
      <c r="M72" s="46"/>
      <c r="N72" s="46"/>
      <c r="O72" s="46"/>
      <c r="P72" s="46"/>
      <c r="Q72" s="66"/>
      <c r="R72" s="66"/>
      <c r="S72" s="66"/>
    </row>
    <row r="73" spans="1:19" ht="14.25" customHeight="1" thickBot="1">
      <c r="A73" s="68"/>
      <c r="B73" s="69"/>
      <c r="C73" s="11" t="s">
        <v>88</v>
      </c>
      <c r="D73" s="70"/>
      <c r="E73" s="142">
        <v>1</v>
      </c>
      <c r="F73" s="71"/>
      <c r="G73" s="99">
        <f>SUM(G51:G71)</f>
        <v>0</v>
      </c>
      <c r="H73" s="98"/>
      <c r="I73" s="46"/>
      <c r="J73" s="46"/>
      <c r="K73" s="46"/>
      <c r="L73" s="46"/>
      <c r="M73" s="46"/>
      <c r="N73" s="46"/>
      <c r="O73" s="46"/>
      <c r="P73" s="46"/>
      <c r="Q73" s="66"/>
      <c r="R73" s="66"/>
      <c r="S73" s="66"/>
    </row>
    <row r="74" spans="1:19" ht="13.5" thickBot="1">
      <c r="A74" s="100"/>
      <c r="B74" s="101"/>
      <c r="C74" s="75"/>
      <c r="D74" s="102"/>
      <c r="E74" s="156">
        <v>1</v>
      </c>
      <c r="F74" s="17"/>
      <c r="G74" s="103"/>
      <c r="H74" s="46"/>
      <c r="I74" s="46"/>
      <c r="J74" s="46"/>
      <c r="K74" s="46"/>
      <c r="L74" s="46"/>
      <c r="M74" s="46"/>
      <c r="N74" s="46"/>
      <c r="O74" s="46"/>
      <c r="P74" s="46"/>
      <c r="Q74" s="66"/>
      <c r="R74" s="66"/>
      <c r="S74" s="66"/>
    </row>
    <row r="75" spans="1:19" ht="13.5" thickBot="1">
      <c r="A75" s="48" t="s">
        <v>8</v>
      </c>
      <c r="B75" s="77"/>
      <c r="C75" s="79" t="s">
        <v>181</v>
      </c>
      <c r="D75" s="80"/>
      <c r="E75" s="157">
        <v>0</v>
      </c>
      <c r="F75" s="71"/>
      <c r="G75" s="104"/>
      <c r="H75" s="46"/>
      <c r="I75" s="46"/>
      <c r="J75" s="46"/>
      <c r="K75" s="46"/>
      <c r="L75" s="46"/>
      <c r="M75" s="46"/>
      <c r="N75" s="46"/>
      <c r="O75" s="46"/>
      <c r="P75" s="46"/>
      <c r="Q75" s="66"/>
      <c r="R75" s="66"/>
      <c r="S75" s="66"/>
    </row>
    <row r="76" spans="1:19" ht="12.75">
      <c r="A76" s="100"/>
      <c r="B76" s="101"/>
      <c r="C76" s="75"/>
      <c r="D76" s="102"/>
      <c r="E76" s="102"/>
      <c r="F76" s="17"/>
      <c r="G76" s="103"/>
      <c r="H76" s="46"/>
      <c r="I76" s="46"/>
      <c r="J76" s="46"/>
      <c r="K76" s="46"/>
      <c r="L76" s="46"/>
      <c r="M76" s="46"/>
      <c r="N76" s="46"/>
      <c r="O76" s="46"/>
      <c r="P76" s="46"/>
      <c r="Q76" s="66"/>
      <c r="R76" s="66"/>
      <c r="S76" s="66"/>
    </row>
    <row r="77" spans="1:19" ht="140.25">
      <c r="A77" s="61" t="s">
        <v>8</v>
      </c>
      <c r="B77" s="33">
        <v>1</v>
      </c>
      <c r="C77" s="136" t="s">
        <v>129</v>
      </c>
      <c r="D77" s="54" t="s">
        <v>30</v>
      </c>
      <c r="E77" s="65">
        <v>1</v>
      </c>
      <c r="F77" s="56"/>
      <c r="G77" s="56">
        <f aca="true" t="shared" si="4" ref="G77:G82">+E77*F77</f>
        <v>0</v>
      </c>
      <c r="H77" s="8"/>
      <c r="I77" s="46"/>
      <c r="J77" s="46"/>
      <c r="K77" s="46"/>
      <c r="L77" s="46"/>
      <c r="M77" s="46"/>
      <c r="N77" s="46"/>
      <c r="O77" s="46"/>
      <c r="P77" s="46"/>
      <c r="Q77" s="66"/>
      <c r="R77" s="66"/>
      <c r="S77" s="66"/>
    </row>
    <row r="78" spans="1:19" ht="153">
      <c r="A78" s="61" t="s">
        <v>8</v>
      </c>
      <c r="B78" s="33">
        <v>2</v>
      </c>
      <c r="C78" s="136" t="s">
        <v>130</v>
      </c>
      <c r="D78" s="54" t="s">
        <v>30</v>
      </c>
      <c r="E78" s="65">
        <v>1</v>
      </c>
      <c r="F78" s="56"/>
      <c r="G78" s="56">
        <f t="shared" si="4"/>
        <v>0</v>
      </c>
      <c r="H78" s="8"/>
      <c r="I78" s="46"/>
      <c r="J78" s="46"/>
      <c r="K78" s="46"/>
      <c r="L78" s="46"/>
      <c r="M78" s="46"/>
      <c r="N78" s="46"/>
      <c r="O78" s="46"/>
      <c r="P78" s="46"/>
      <c r="Q78" s="66"/>
      <c r="R78" s="66"/>
      <c r="S78" s="66"/>
    </row>
    <row r="79" spans="1:19" ht="25.5">
      <c r="A79" s="52" t="s">
        <v>8</v>
      </c>
      <c r="B79" s="33">
        <v>3</v>
      </c>
      <c r="C79" s="136" t="s">
        <v>128</v>
      </c>
      <c r="D79" s="54" t="s">
        <v>30</v>
      </c>
      <c r="E79" s="65">
        <v>9</v>
      </c>
      <c r="F79" s="56"/>
      <c r="G79" s="56">
        <f t="shared" si="4"/>
        <v>0</v>
      </c>
      <c r="H79" s="8"/>
      <c r="I79" s="46"/>
      <c r="J79" s="46"/>
      <c r="K79" s="46"/>
      <c r="L79" s="46"/>
      <c r="M79" s="46"/>
      <c r="N79" s="46"/>
      <c r="O79" s="46"/>
      <c r="P79" s="46"/>
      <c r="Q79" s="66"/>
      <c r="R79" s="66"/>
      <c r="S79" s="66"/>
    </row>
    <row r="80" spans="1:19" ht="25.5">
      <c r="A80" s="52" t="s">
        <v>8</v>
      </c>
      <c r="B80" s="33">
        <v>4</v>
      </c>
      <c r="C80" s="136" t="s">
        <v>127</v>
      </c>
      <c r="D80" s="54" t="s">
        <v>30</v>
      </c>
      <c r="E80" s="65">
        <v>1</v>
      </c>
      <c r="F80" s="56"/>
      <c r="G80" s="56">
        <f t="shared" si="4"/>
        <v>0</v>
      </c>
      <c r="H80" s="8"/>
      <c r="I80" s="46"/>
      <c r="J80" s="46"/>
      <c r="K80" s="46"/>
      <c r="L80" s="46"/>
      <c r="M80" s="46"/>
      <c r="N80" s="46"/>
      <c r="O80" s="46"/>
      <c r="P80" s="46"/>
      <c r="Q80" s="66"/>
      <c r="R80" s="66"/>
      <c r="S80" s="66"/>
    </row>
    <row r="81" spans="1:19" ht="38.25">
      <c r="A81" s="52" t="s">
        <v>8</v>
      </c>
      <c r="B81" s="33">
        <v>5</v>
      </c>
      <c r="C81" s="62" t="s">
        <v>50</v>
      </c>
      <c r="D81" s="54" t="s">
        <v>30</v>
      </c>
      <c r="E81" s="65">
        <v>8</v>
      </c>
      <c r="F81" s="56"/>
      <c r="G81" s="56">
        <f t="shared" si="4"/>
        <v>0</v>
      </c>
      <c r="H81" s="8"/>
      <c r="I81" s="46"/>
      <c r="J81" s="46"/>
      <c r="K81" s="46"/>
      <c r="L81" s="46"/>
      <c r="M81" s="46"/>
      <c r="N81" s="46"/>
      <c r="O81" s="46"/>
      <c r="P81" s="46"/>
      <c r="Q81" s="66"/>
      <c r="R81" s="66"/>
      <c r="S81" s="66"/>
    </row>
    <row r="82" spans="1:19" ht="39" thickBot="1">
      <c r="A82" s="52" t="s">
        <v>8</v>
      </c>
      <c r="B82" s="33">
        <v>6</v>
      </c>
      <c r="C82" s="62" t="s">
        <v>50</v>
      </c>
      <c r="D82" s="54" t="s">
        <v>30</v>
      </c>
      <c r="E82" s="65">
        <v>1</v>
      </c>
      <c r="F82" s="56"/>
      <c r="G82" s="56">
        <f t="shared" si="4"/>
        <v>0</v>
      </c>
      <c r="H82" s="8"/>
      <c r="I82" s="46"/>
      <c r="J82" s="46"/>
      <c r="K82" s="46"/>
      <c r="L82" s="46"/>
      <c r="M82" s="46"/>
      <c r="N82" s="46"/>
      <c r="O82" s="46"/>
      <c r="P82" s="46"/>
      <c r="Q82" s="66"/>
      <c r="R82" s="66"/>
      <c r="S82" s="66"/>
    </row>
    <row r="83" spans="1:16" ht="14.25" customHeight="1" thickBot="1">
      <c r="A83" s="68"/>
      <c r="B83" s="69"/>
      <c r="C83" s="11" t="s">
        <v>89</v>
      </c>
      <c r="D83" s="70"/>
      <c r="E83" s="142">
        <v>1</v>
      </c>
      <c r="F83" s="71"/>
      <c r="G83" s="99">
        <f>SUM(G77:G82)</f>
        <v>0</v>
      </c>
      <c r="H83" s="8"/>
      <c r="I83" s="46"/>
      <c r="J83" s="46"/>
      <c r="K83" s="46"/>
      <c r="L83" s="46"/>
      <c r="M83" s="46"/>
      <c r="N83" s="46"/>
      <c r="O83" s="46"/>
      <c r="P83" s="8"/>
    </row>
    <row r="84" spans="1:19" ht="13.5" thickBot="1">
      <c r="A84" s="73"/>
      <c r="B84" s="88"/>
      <c r="C84" s="75"/>
      <c r="D84" s="106"/>
      <c r="E84" s="156">
        <v>1</v>
      </c>
      <c r="F84" s="21"/>
      <c r="G84" s="107"/>
      <c r="H84" s="44"/>
      <c r="I84" s="46"/>
      <c r="J84" s="46"/>
      <c r="K84" s="46"/>
      <c r="L84" s="46"/>
      <c r="M84" s="46"/>
      <c r="N84" s="46"/>
      <c r="O84" s="46"/>
      <c r="P84" s="46"/>
      <c r="Q84" s="66"/>
      <c r="R84" s="66"/>
      <c r="S84" s="66"/>
    </row>
    <row r="85" spans="1:19" ht="13.5" thickBot="1">
      <c r="A85" s="48" t="s">
        <v>16</v>
      </c>
      <c r="B85" s="78"/>
      <c r="C85" s="79" t="s">
        <v>92</v>
      </c>
      <c r="D85" s="80"/>
      <c r="E85" s="157">
        <v>1</v>
      </c>
      <c r="F85" s="71"/>
      <c r="G85" s="104"/>
      <c r="H85" s="8"/>
      <c r="I85" s="46"/>
      <c r="J85" s="46"/>
      <c r="K85" s="46"/>
      <c r="L85" s="46"/>
      <c r="M85" s="46"/>
      <c r="N85" s="46"/>
      <c r="O85" s="46"/>
      <c r="P85" s="46"/>
      <c r="Q85" s="66"/>
      <c r="R85" s="66"/>
      <c r="S85" s="66"/>
    </row>
    <row r="86" spans="1:19" ht="12.75">
      <c r="A86" s="49"/>
      <c r="B86" s="50"/>
      <c r="C86" s="95"/>
      <c r="D86" s="51"/>
      <c r="E86" s="143">
        <v>1</v>
      </c>
      <c r="F86" s="76"/>
      <c r="G86" s="76"/>
      <c r="H86" s="8"/>
      <c r="I86" s="46"/>
      <c r="J86" s="46"/>
      <c r="K86" s="46"/>
      <c r="L86" s="46"/>
      <c r="M86" s="46"/>
      <c r="N86" s="46"/>
      <c r="O86" s="46"/>
      <c r="P86" s="46"/>
      <c r="Q86" s="66"/>
      <c r="R86" s="66"/>
      <c r="S86" s="66"/>
    </row>
    <row r="87" spans="1:16" ht="89.25">
      <c r="A87" s="52" t="s">
        <v>16</v>
      </c>
      <c r="B87" s="33">
        <v>1</v>
      </c>
      <c r="C87" s="136" t="s">
        <v>132</v>
      </c>
      <c r="D87" s="109" t="s">
        <v>29</v>
      </c>
      <c r="E87" s="65">
        <v>31.54</v>
      </c>
      <c r="F87" s="108"/>
      <c r="G87" s="56">
        <f>+E87*F87</f>
        <v>0</v>
      </c>
      <c r="H87" s="8"/>
      <c r="I87" s="46"/>
      <c r="J87" s="46"/>
      <c r="K87" s="46"/>
      <c r="L87" s="46"/>
      <c r="M87" s="46"/>
      <c r="N87" s="46"/>
      <c r="O87" s="46"/>
      <c r="P87" s="8"/>
    </row>
    <row r="88" spans="1:16" ht="102">
      <c r="A88" s="52" t="s">
        <v>16</v>
      </c>
      <c r="B88" s="33">
        <v>2</v>
      </c>
      <c r="C88" s="136" t="s">
        <v>133</v>
      </c>
      <c r="D88" s="54" t="s">
        <v>29</v>
      </c>
      <c r="E88" s="65">
        <v>187.6</v>
      </c>
      <c r="F88" s="108"/>
      <c r="G88" s="56">
        <f>+E88*F88</f>
        <v>0</v>
      </c>
      <c r="H88" s="8"/>
      <c r="I88" s="46"/>
      <c r="J88" s="46"/>
      <c r="K88" s="46"/>
      <c r="L88" s="46"/>
      <c r="M88" s="46"/>
      <c r="N88" s="46"/>
      <c r="O88" s="46"/>
      <c r="P88" s="8"/>
    </row>
    <row r="89" spans="1:19" ht="63.75">
      <c r="A89" s="138" t="s">
        <v>16</v>
      </c>
      <c r="B89" s="33">
        <v>3</v>
      </c>
      <c r="C89" s="135" t="s">
        <v>175</v>
      </c>
      <c r="D89" s="54" t="s">
        <v>29</v>
      </c>
      <c r="E89" s="65">
        <v>17.4</v>
      </c>
      <c r="F89" s="108"/>
      <c r="G89" s="56">
        <f>+E89*F89</f>
        <v>0</v>
      </c>
      <c r="H89" s="8"/>
      <c r="I89" s="46"/>
      <c r="J89" s="46"/>
      <c r="K89" s="46"/>
      <c r="L89" s="46"/>
      <c r="M89" s="46"/>
      <c r="N89" s="46"/>
      <c r="O89" s="46"/>
      <c r="P89" s="46"/>
      <c r="Q89" s="66"/>
      <c r="R89" s="66"/>
      <c r="S89" s="66"/>
    </row>
    <row r="90" spans="1:16" ht="63.75">
      <c r="A90" s="52" t="s">
        <v>16</v>
      </c>
      <c r="B90" s="33">
        <v>4</v>
      </c>
      <c r="C90" s="135" t="s">
        <v>176</v>
      </c>
      <c r="D90" s="54" t="s">
        <v>29</v>
      </c>
      <c r="E90" s="65">
        <v>4</v>
      </c>
      <c r="F90" s="108"/>
      <c r="G90" s="56">
        <f aca="true" t="shared" si="5" ref="G90:G96">+E90*F90</f>
        <v>0</v>
      </c>
      <c r="H90" s="8"/>
      <c r="I90" s="46"/>
      <c r="J90" s="46"/>
      <c r="K90" s="46"/>
      <c r="L90" s="46"/>
      <c r="M90" s="46"/>
      <c r="N90" s="46"/>
      <c r="O90" s="46"/>
      <c r="P90" s="8"/>
    </row>
    <row r="91" spans="1:16" ht="63.75">
      <c r="A91" s="52" t="s">
        <v>16</v>
      </c>
      <c r="B91" s="33">
        <v>5</v>
      </c>
      <c r="C91" s="136" t="s">
        <v>177</v>
      </c>
      <c r="D91" s="54" t="s">
        <v>29</v>
      </c>
      <c r="E91" s="65">
        <v>30.9</v>
      </c>
      <c r="F91" s="108"/>
      <c r="G91" s="56">
        <f t="shared" si="5"/>
        <v>0</v>
      </c>
      <c r="H91" s="8"/>
      <c r="I91" s="46"/>
      <c r="J91" s="46"/>
      <c r="K91" s="46"/>
      <c r="L91" s="46"/>
      <c r="M91" s="46"/>
      <c r="N91" s="46"/>
      <c r="O91" s="46"/>
      <c r="P91" s="8"/>
    </row>
    <row r="92" spans="1:16" ht="63.75">
      <c r="A92" s="52" t="s">
        <v>16</v>
      </c>
      <c r="B92" s="33">
        <v>6</v>
      </c>
      <c r="C92" s="136" t="s">
        <v>134</v>
      </c>
      <c r="D92" s="54" t="s">
        <v>29</v>
      </c>
      <c r="E92" s="65">
        <v>13.5</v>
      </c>
      <c r="F92" s="108"/>
      <c r="G92" s="56">
        <f>+E92*F92</f>
        <v>0</v>
      </c>
      <c r="H92" s="8"/>
      <c r="I92" s="46"/>
      <c r="J92" s="46"/>
      <c r="K92" s="46"/>
      <c r="L92" s="46"/>
      <c r="M92" s="46"/>
      <c r="N92" s="46"/>
      <c r="O92" s="46"/>
      <c r="P92" s="8"/>
    </row>
    <row r="93" spans="1:16" ht="51">
      <c r="A93" s="60" t="s">
        <v>16</v>
      </c>
      <c r="B93" s="33">
        <v>7</v>
      </c>
      <c r="C93" s="59" t="s">
        <v>69</v>
      </c>
      <c r="D93" s="54" t="s">
        <v>29</v>
      </c>
      <c r="E93" s="65">
        <v>1</v>
      </c>
      <c r="F93" s="108"/>
      <c r="G93" s="56">
        <f t="shared" si="5"/>
        <v>0</v>
      </c>
      <c r="H93" s="45"/>
      <c r="I93" s="46"/>
      <c r="J93" s="46"/>
      <c r="K93" s="46"/>
      <c r="L93" s="46"/>
      <c r="M93" s="46"/>
      <c r="N93" s="46"/>
      <c r="O93" s="46"/>
      <c r="P93" s="8"/>
    </row>
    <row r="94" spans="1:16" ht="51">
      <c r="A94" s="52" t="s">
        <v>16</v>
      </c>
      <c r="B94" s="33">
        <v>8</v>
      </c>
      <c r="C94" s="59" t="s">
        <v>70</v>
      </c>
      <c r="D94" s="54" t="s">
        <v>29</v>
      </c>
      <c r="E94" s="65">
        <v>0.4</v>
      </c>
      <c r="F94" s="108"/>
      <c r="G94" s="56">
        <f t="shared" si="5"/>
        <v>0</v>
      </c>
      <c r="H94" s="45"/>
      <c r="I94" s="46"/>
      <c r="J94" s="46"/>
      <c r="K94" s="46"/>
      <c r="L94" s="46"/>
      <c r="M94" s="46"/>
      <c r="N94" s="46"/>
      <c r="O94" s="46"/>
      <c r="P94" s="8"/>
    </row>
    <row r="95" spans="1:16" ht="51">
      <c r="A95" s="52" t="s">
        <v>16</v>
      </c>
      <c r="B95" s="33">
        <v>9</v>
      </c>
      <c r="C95" s="59" t="s">
        <v>71</v>
      </c>
      <c r="D95" s="54" t="s">
        <v>29</v>
      </c>
      <c r="E95" s="65">
        <v>1.5</v>
      </c>
      <c r="F95" s="108"/>
      <c r="G95" s="56">
        <f t="shared" si="5"/>
        <v>0</v>
      </c>
      <c r="H95" s="45"/>
      <c r="I95" s="46"/>
      <c r="J95" s="46"/>
      <c r="K95" s="46"/>
      <c r="L95" s="46"/>
      <c r="M95" s="46"/>
      <c r="N95" s="46"/>
      <c r="O95" s="46"/>
      <c r="P95" s="8"/>
    </row>
    <row r="96" spans="1:16" ht="38.25">
      <c r="A96" s="52" t="s">
        <v>16</v>
      </c>
      <c r="B96" s="33">
        <v>10</v>
      </c>
      <c r="C96" s="136" t="s">
        <v>95</v>
      </c>
      <c r="D96" s="137" t="s">
        <v>29</v>
      </c>
      <c r="E96" s="65">
        <v>1.5</v>
      </c>
      <c r="F96" s="108"/>
      <c r="G96" s="56">
        <f t="shared" si="5"/>
        <v>0</v>
      </c>
      <c r="H96" s="45"/>
      <c r="I96" s="46"/>
      <c r="J96" s="46"/>
      <c r="K96" s="46"/>
      <c r="L96" s="46"/>
      <c r="M96" s="46"/>
      <c r="N96" s="46"/>
      <c r="O96" s="46"/>
      <c r="P96" s="8"/>
    </row>
    <row r="97" spans="1:19" ht="191.25">
      <c r="A97" s="61" t="s">
        <v>16</v>
      </c>
      <c r="B97" s="199">
        <v>11</v>
      </c>
      <c r="C97" s="200" t="s">
        <v>108</v>
      </c>
      <c r="D97" s="201"/>
      <c r="E97" s="202">
        <v>36</v>
      </c>
      <c r="F97" s="203"/>
      <c r="G97" s="204"/>
      <c r="H97" s="98"/>
      <c r="I97" s="194"/>
      <c r="J97" s="46"/>
      <c r="K97" s="46"/>
      <c r="L97" s="46"/>
      <c r="M97" s="46"/>
      <c r="N97" s="46"/>
      <c r="O97" s="46"/>
      <c r="P97" s="46"/>
      <c r="Q97" s="66"/>
      <c r="R97" s="66"/>
      <c r="S97" s="66"/>
    </row>
    <row r="98" spans="1:19" ht="12.75">
      <c r="A98" s="209"/>
      <c r="B98" s="210"/>
      <c r="C98" s="153" t="s">
        <v>99</v>
      </c>
      <c r="D98" s="211" t="s">
        <v>30</v>
      </c>
      <c r="E98" s="167">
        <v>1</v>
      </c>
      <c r="F98" s="212"/>
      <c r="G98" s="213">
        <f aca="true" t="shared" si="6" ref="G98:G104">+E98*F98</f>
        <v>0</v>
      </c>
      <c r="H98" s="98"/>
      <c r="I98" s="194"/>
      <c r="J98" s="46"/>
      <c r="K98" s="46"/>
      <c r="L98" s="46"/>
      <c r="M98" s="46"/>
      <c r="N98" s="46"/>
      <c r="O98" s="46"/>
      <c r="P98" s="46"/>
      <c r="Q98" s="66"/>
      <c r="R98" s="66"/>
      <c r="S98" s="66"/>
    </row>
    <row r="99" spans="1:19" ht="12.75">
      <c r="A99" s="214"/>
      <c r="B99" s="58"/>
      <c r="C99" s="154" t="s">
        <v>154</v>
      </c>
      <c r="D99" s="137" t="s">
        <v>30</v>
      </c>
      <c r="E99" s="167">
        <v>1</v>
      </c>
      <c r="F99" s="108"/>
      <c r="G99" s="215">
        <f>+E99*F99</f>
        <v>0</v>
      </c>
      <c r="H99" s="98"/>
      <c r="I99" s="194"/>
      <c r="J99" s="46"/>
      <c r="K99" s="46"/>
      <c r="L99" s="46"/>
      <c r="M99" s="46"/>
      <c r="N99" s="46"/>
      <c r="O99" s="46"/>
      <c r="P99" s="46"/>
      <c r="Q99" s="66"/>
      <c r="R99" s="66"/>
      <c r="S99" s="66"/>
    </row>
    <row r="100" spans="1:19" ht="12.75">
      <c r="A100" s="214"/>
      <c r="B100" s="58"/>
      <c r="C100" s="154" t="s">
        <v>155</v>
      </c>
      <c r="D100" s="137" t="s">
        <v>30</v>
      </c>
      <c r="E100" s="167">
        <v>1</v>
      </c>
      <c r="F100" s="108"/>
      <c r="G100" s="215">
        <f>+E100*F100</f>
        <v>0</v>
      </c>
      <c r="H100" s="98"/>
      <c r="I100" s="194"/>
      <c r="J100" s="46"/>
      <c r="K100" s="46"/>
      <c r="L100" s="46"/>
      <c r="M100" s="46"/>
      <c r="N100" s="46"/>
      <c r="O100" s="46"/>
      <c r="P100" s="46"/>
      <c r="Q100" s="66"/>
      <c r="R100" s="66"/>
      <c r="S100" s="66"/>
    </row>
    <row r="101" spans="1:19" ht="12.75">
      <c r="A101" s="214"/>
      <c r="B101" s="58"/>
      <c r="C101" s="153" t="s">
        <v>40</v>
      </c>
      <c r="D101" s="137" t="s">
        <v>30</v>
      </c>
      <c r="E101" s="167">
        <v>2</v>
      </c>
      <c r="F101" s="108"/>
      <c r="G101" s="215">
        <f t="shared" si="6"/>
        <v>0</v>
      </c>
      <c r="H101" s="98"/>
      <c r="I101" s="194"/>
      <c r="J101" s="46"/>
      <c r="K101" s="46"/>
      <c r="L101" s="46"/>
      <c r="M101" s="46"/>
      <c r="N101" s="46"/>
      <c r="O101" s="46"/>
      <c r="P101" s="46"/>
      <c r="Q101" s="66"/>
      <c r="R101" s="66"/>
      <c r="S101" s="66"/>
    </row>
    <row r="102" spans="1:19" ht="12.75">
      <c r="A102" s="214"/>
      <c r="B102" s="58"/>
      <c r="C102" s="154" t="s">
        <v>156</v>
      </c>
      <c r="D102" s="137" t="s">
        <v>30</v>
      </c>
      <c r="E102" s="167">
        <v>1</v>
      </c>
      <c r="F102" s="108"/>
      <c r="G102" s="215">
        <f>+E102*F102</f>
        <v>0</v>
      </c>
      <c r="H102" s="98"/>
      <c r="I102" s="194"/>
      <c r="J102" s="46"/>
      <c r="K102" s="46"/>
      <c r="L102" s="46"/>
      <c r="M102" s="46"/>
      <c r="N102" s="46"/>
      <c r="O102" s="46"/>
      <c r="P102" s="46"/>
      <c r="Q102" s="66"/>
      <c r="R102" s="66"/>
      <c r="S102" s="66"/>
    </row>
    <row r="103" spans="1:19" ht="12.75">
      <c r="A103" s="214"/>
      <c r="B103" s="58"/>
      <c r="C103" s="154" t="s">
        <v>106</v>
      </c>
      <c r="D103" s="137" t="s">
        <v>30</v>
      </c>
      <c r="E103" s="167">
        <v>3</v>
      </c>
      <c r="F103" s="108"/>
      <c r="G103" s="215">
        <f t="shared" si="6"/>
        <v>0</v>
      </c>
      <c r="H103" s="98"/>
      <c r="I103" s="194"/>
      <c r="J103" s="46"/>
      <c r="K103" s="46"/>
      <c r="L103" s="46"/>
      <c r="M103" s="46"/>
      <c r="N103" s="46"/>
      <c r="O103" s="46"/>
      <c r="P103" s="46"/>
      <c r="Q103" s="66"/>
      <c r="R103" s="66"/>
      <c r="S103" s="66"/>
    </row>
    <row r="104" spans="1:19" ht="12.75">
      <c r="A104" s="214"/>
      <c r="B104" s="58"/>
      <c r="C104" s="153" t="s">
        <v>80</v>
      </c>
      <c r="D104" s="137" t="s">
        <v>30</v>
      </c>
      <c r="E104" s="167">
        <v>1</v>
      </c>
      <c r="F104" s="108"/>
      <c r="G104" s="215">
        <f t="shared" si="6"/>
        <v>0</v>
      </c>
      <c r="H104" s="98"/>
      <c r="I104" s="194"/>
      <c r="J104" s="46"/>
      <c r="K104" s="46"/>
      <c r="L104" s="46"/>
      <c r="M104" s="46"/>
      <c r="N104" s="46"/>
      <c r="O104" s="46"/>
      <c r="P104" s="46"/>
      <c r="Q104" s="66"/>
      <c r="R104" s="66"/>
      <c r="S104" s="66"/>
    </row>
    <row r="105" spans="1:19" ht="12.75">
      <c r="A105" s="214"/>
      <c r="B105" s="58"/>
      <c r="C105" s="154" t="s">
        <v>100</v>
      </c>
      <c r="D105" s="137" t="s">
        <v>30</v>
      </c>
      <c r="E105" s="167">
        <v>1</v>
      </c>
      <c r="F105" s="108"/>
      <c r="G105" s="215">
        <f aca="true" t="shared" si="7" ref="G105:G119">+E105*F105</f>
        <v>0</v>
      </c>
      <c r="H105" s="98"/>
      <c r="I105" s="194"/>
      <c r="J105" s="46"/>
      <c r="K105" s="46"/>
      <c r="L105" s="46"/>
      <c r="M105" s="46"/>
      <c r="N105" s="46"/>
      <c r="O105" s="46"/>
      <c r="P105" s="46"/>
      <c r="Q105" s="66"/>
      <c r="R105" s="66"/>
      <c r="S105" s="66"/>
    </row>
    <row r="106" spans="1:19" ht="12.75">
      <c r="A106" s="214"/>
      <c r="B106" s="58"/>
      <c r="C106" s="154" t="s">
        <v>157</v>
      </c>
      <c r="D106" s="137" t="s">
        <v>30</v>
      </c>
      <c r="E106" s="167">
        <v>1</v>
      </c>
      <c r="F106" s="108"/>
      <c r="G106" s="215">
        <f t="shared" si="7"/>
        <v>0</v>
      </c>
      <c r="H106" s="98"/>
      <c r="I106" s="194"/>
      <c r="J106" s="46"/>
      <c r="K106" s="46"/>
      <c r="L106" s="46"/>
      <c r="M106" s="46"/>
      <c r="N106" s="46"/>
      <c r="O106" s="46"/>
      <c r="P106" s="46"/>
      <c r="Q106" s="66"/>
      <c r="R106" s="66"/>
      <c r="S106" s="66"/>
    </row>
    <row r="107" spans="1:19" ht="12.75">
      <c r="A107" s="214"/>
      <c r="B107" s="58"/>
      <c r="C107" s="154" t="s">
        <v>158</v>
      </c>
      <c r="D107" s="137" t="s">
        <v>30</v>
      </c>
      <c r="E107" s="167">
        <v>2</v>
      </c>
      <c r="F107" s="108"/>
      <c r="G107" s="215">
        <f t="shared" si="7"/>
        <v>0</v>
      </c>
      <c r="H107" s="98"/>
      <c r="I107" s="194"/>
      <c r="J107" s="46"/>
      <c r="K107" s="46"/>
      <c r="L107" s="46"/>
      <c r="M107" s="46"/>
      <c r="N107" s="46"/>
      <c r="O107" s="46"/>
      <c r="P107" s="46"/>
      <c r="Q107" s="66"/>
      <c r="R107" s="66"/>
      <c r="S107" s="66"/>
    </row>
    <row r="108" spans="1:19" ht="12.75">
      <c r="A108" s="214"/>
      <c r="B108" s="58"/>
      <c r="C108" s="153" t="s">
        <v>101</v>
      </c>
      <c r="D108" s="137" t="s">
        <v>30</v>
      </c>
      <c r="E108" s="167">
        <v>1</v>
      </c>
      <c r="F108" s="108"/>
      <c r="G108" s="215">
        <f t="shared" si="7"/>
        <v>0</v>
      </c>
      <c r="H108" s="98"/>
      <c r="I108" s="194"/>
      <c r="J108" s="46"/>
      <c r="K108" s="46"/>
      <c r="L108" s="46"/>
      <c r="M108" s="46"/>
      <c r="N108" s="46"/>
      <c r="O108" s="46"/>
      <c r="P108" s="46"/>
      <c r="Q108" s="66"/>
      <c r="R108" s="66"/>
      <c r="S108" s="66"/>
    </row>
    <row r="109" spans="1:19" ht="12.75">
      <c r="A109" s="214"/>
      <c r="B109" s="58"/>
      <c r="C109" s="154" t="s">
        <v>167</v>
      </c>
      <c r="D109" s="137" t="s">
        <v>30</v>
      </c>
      <c r="E109" s="167">
        <v>4</v>
      </c>
      <c r="F109" s="108"/>
      <c r="G109" s="215">
        <f t="shared" si="7"/>
        <v>0</v>
      </c>
      <c r="H109" s="98"/>
      <c r="I109" s="194"/>
      <c r="J109" s="46"/>
      <c r="K109" s="46"/>
      <c r="L109" s="46"/>
      <c r="M109" s="46"/>
      <c r="N109" s="46"/>
      <c r="O109" s="46"/>
      <c r="P109" s="46"/>
      <c r="Q109" s="66"/>
      <c r="R109" s="66"/>
      <c r="S109" s="66"/>
    </row>
    <row r="110" spans="1:19" ht="12.75">
      <c r="A110" s="214"/>
      <c r="B110" s="58"/>
      <c r="C110" s="154" t="s">
        <v>173</v>
      </c>
      <c r="D110" s="54" t="s">
        <v>30</v>
      </c>
      <c r="E110" s="167">
        <v>1</v>
      </c>
      <c r="F110" s="108"/>
      <c r="G110" s="215">
        <f t="shared" si="7"/>
        <v>0</v>
      </c>
      <c r="H110" s="98"/>
      <c r="I110" s="194"/>
      <c r="J110" s="46"/>
      <c r="K110" s="46"/>
      <c r="L110" s="46"/>
      <c r="M110" s="46"/>
      <c r="N110" s="46"/>
      <c r="O110" s="46"/>
      <c r="P110" s="46"/>
      <c r="Q110" s="66"/>
      <c r="R110" s="66"/>
      <c r="S110" s="66"/>
    </row>
    <row r="111" spans="1:19" ht="12.75">
      <c r="A111" s="214"/>
      <c r="B111" s="58"/>
      <c r="C111" s="153" t="s">
        <v>102</v>
      </c>
      <c r="D111" s="137" t="s">
        <v>30</v>
      </c>
      <c r="E111" s="167">
        <v>6</v>
      </c>
      <c r="F111" s="108"/>
      <c r="G111" s="215">
        <f t="shared" si="7"/>
        <v>0</v>
      </c>
      <c r="H111" s="98"/>
      <c r="I111" s="194"/>
      <c r="J111" s="46"/>
      <c r="K111" s="46"/>
      <c r="L111" s="46"/>
      <c r="M111" s="46"/>
      <c r="N111" s="46"/>
      <c r="O111" s="46"/>
      <c r="P111" s="46"/>
      <c r="Q111" s="66"/>
      <c r="R111" s="66"/>
      <c r="S111" s="66"/>
    </row>
    <row r="112" spans="1:19" ht="12.75">
      <c r="A112" s="214"/>
      <c r="B112" s="58"/>
      <c r="C112" s="153" t="s">
        <v>81</v>
      </c>
      <c r="D112" s="137" t="s">
        <v>30</v>
      </c>
      <c r="E112" s="167">
        <v>2</v>
      </c>
      <c r="F112" s="108"/>
      <c r="G112" s="215">
        <f t="shared" si="7"/>
        <v>0</v>
      </c>
      <c r="H112" s="98"/>
      <c r="I112" s="194"/>
      <c r="J112" s="46"/>
      <c r="K112" s="46"/>
      <c r="L112" s="46"/>
      <c r="M112" s="46"/>
      <c r="N112" s="46"/>
      <c r="O112" s="46"/>
      <c r="P112" s="46"/>
      <c r="Q112" s="66"/>
      <c r="R112" s="66"/>
      <c r="S112" s="66"/>
    </row>
    <row r="113" spans="1:19" ht="12.75">
      <c r="A113" s="214"/>
      <c r="B113" s="58"/>
      <c r="C113" s="153" t="s">
        <v>82</v>
      </c>
      <c r="D113" s="137" t="s">
        <v>30</v>
      </c>
      <c r="E113" s="167">
        <v>2</v>
      </c>
      <c r="F113" s="108"/>
      <c r="G113" s="215">
        <f t="shared" si="7"/>
        <v>0</v>
      </c>
      <c r="H113" s="98"/>
      <c r="I113" s="194"/>
      <c r="J113" s="46"/>
      <c r="K113" s="46"/>
      <c r="L113" s="46"/>
      <c r="M113" s="46"/>
      <c r="N113" s="46"/>
      <c r="O113" s="46"/>
      <c r="P113" s="46"/>
      <c r="Q113" s="66"/>
      <c r="R113" s="66"/>
      <c r="S113" s="66"/>
    </row>
    <row r="114" spans="1:19" ht="12.75">
      <c r="A114" s="214"/>
      <c r="B114" s="58"/>
      <c r="C114" s="154" t="s">
        <v>159</v>
      </c>
      <c r="D114" s="137" t="s">
        <v>30</v>
      </c>
      <c r="E114" s="167">
        <v>1</v>
      </c>
      <c r="F114" s="108"/>
      <c r="G114" s="215">
        <f t="shared" si="7"/>
        <v>0</v>
      </c>
      <c r="H114" s="98"/>
      <c r="I114" s="194"/>
      <c r="J114" s="46"/>
      <c r="K114" s="46"/>
      <c r="L114" s="46"/>
      <c r="M114" s="46"/>
      <c r="N114" s="46"/>
      <c r="O114" s="46"/>
      <c r="P114" s="46"/>
      <c r="Q114" s="66"/>
      <c r="R114" s="66"/>
      <c r="S114" s="66"/>
    </row>
    <row r="115" spans="1:19" ht="12.75">
      <c r="A115" s="214"/>
      <c r="B115" s="58"/>
      <c r="C115" s="154" t="s">
        <v>160</v>
      </c>
      <c r="D115" s="137" t="s">
        <v>30</v>
      </c>
      <c r="E115" s="167">
        <v>1</v>
      </c>
      <c r="F115" s="108"/>
      <c r="G115" s="215">
        <f t="shared" si="7"/>
        <v>0</v>
      </c>
      <c r="H115" s="98"/>
      <c r="I115" s="194"/>
      <c r="J115" s="46"/>
      <c r="K115" s="46"/>
      <c r="L115" s="46"/>
      <c r="M115" s="46"/>
      <c r="N115" s="46"/>
      <c r="O115" s="46"/>
      <c r="P115" s="46"/>
      <c r="Q115" s="66"/>
      <c r="R115" s="66"/>
      <c r="S115" s="66"/>
    </row>
    <row r="116" spans="1:19" ht="12.75">
      <c r="A116" s="214"/>
      <c r="B116" s="58"/>
      <c r="C116" s="154" t="s">
        <v>161</v>
      </c>
      <c r="D116" s="137" t="s">
        <v>30</v>
      </c>
      <c r="E116" s="167">
        <v>1</v>
      </c>
      <c r="F116" s="108"/>
      <c r="G116" s="215">
        <f t="shared" si="7"/>
        <v>0</v>
      </c>
      <c r="H116" s="98"/>
      <c r="I116" s="194"/>
      <c r="J116" s="46"/>
      <c r="K116" s="46"/>
      <c r="L116" s="46"/>
      <c r="M116" s="46"/>
      <c r="N116" s="46"/>
      <c r="O116" s="46"/>
      <c r="P116" s="46"/>
      <c r="Q116" s="66"/>
      <c r="R116" s="66"/>
      <c r="S116" s="66"/>
    </row>
    <row r="117" spans="1:19" ht="12.75">
      <c r="A117" s="214"/>
      <c r="B117" s="58"/>
      <c r="C117" s="154" t="s">
        <v>162</v>
      </c>
      <c r="D117" s="137" t="s">
        <v>30</v>
      </c>
      <c r="E117" s="167">
        <v>1</v>
      </c>
      <c r="F117" s="108"/>
      <c r="G117" s="215">
        <f t="shared" si="7"/>
        <v>0</v>
      </c>
      <c r="H117" s="98"/>
      <c r="I117" s="194"/>
      <c r="J117" s="46"/>
      <c r="K117" s="46"/>
      <c r="L117" s="46"/>
      <c r="M117" s="46"/>
      <c r="N117" s="46"/>
      <c r="O117" s="46"/>
      <c r="P117" s="46"/>
      <c r="Q117" s="66"/>
      <c r="R117" s="66"/>
      <c r="S117" s="66"/>
    </row>
    <row r="118" spans="1:19" ht="12.75">
      <c r="A118" s="214"/>
      <c r="B118" s="58"/>
      <c r="C118" s="154" t="s">
        <v>163</v>
      </c>
      <c r="D118" s="137" t="s">
        <v>30</v>
      </c>
      <c r="E118" s="167">
        <v>1</v>
      </c>
      <c r="F118" s="108"/>
      <c r="G118" s="215">
        <f t="shared" si="7"/>
        <v>0</v>
      </c>
      <c r="H118" s="98"/>
      <c r="I118" s="194"/>
      <c r="J118" s="46"/>
      <c r="K118" s="46"/>
      <c r="L118" s="46"/>
      <c r="M118" s="46"/>
      <c r="N118" s="46"/>
      <c r="O118" s="46"/>
      <c r="P118" s="46"/>
      <c r="Q118" s="66"/>
      <c r="R118" s="66"/>
      <c r="S118" s="66"/>
    </row>
    <row r="119" spans="1:19" ht="12.75">
      <c r="A119" s="216"/>
      <c r="B119" s="206"/>
      <c r="C119" s="154" t="s">
        <v>164</v>
      </c>
      <c r="D119" s="217" t="s">
        <v>30</v>
      </c>
      <c r="E119" s="167">
        <v>1</v>
      </c>
      <c r="F119" s="218"/>
      <c r="G119" s="219">
        <f t="shared" si="7"/>
        <v>0</v>
      </c>
      <c r="H119" s="98"/>
      <c r="I119" s="194"/>
      <c r="J119" s="46"/>
      <c r="K119" s="46"/>
      <c r="L119" s="46"/>
      <c r="M119" s="46"/>
      <c r="N119" s="46"/>
      <c r="O119" s="46"/>
      <c r="P119" s="46"/>
      <c r="Q119" s="66"/>
      <c r="R119" s="66"/>
      <c r="S119" s="66"/>
    </row>
    <row r="120" spans="1:19" ht="89.25">
      <c r="A120" s="205" t="s">
        <v>16</v>
      </c>
      <c r="B120" s="206">
        <v>12</v>
      </c>
      <c r="C120" s="144" t="s">
        <v>103</v>
      </c>
      <c r="D120" s="152"/>
      <c r="E120" s="207">
        <v>7</v>
      </c>
      <c r="F120" s="208"/>
      <c r="G120" s="92"/>
      <c r="H120" s="98"/>
      <c r="I120" s="194"/>
      <c r="J120" s="46"/>
      <c r="K120" s="112"/>
      <c r="L120" s="46"/>
      <c r="M120" s="46"/>
      <c r="N120" s="46"/>
      <c r="O120" s="46"/>
      <c r="P120" s="46"/>
      <c r="Q120" s="66"/>
      <c r="R120" s="66"/>
      <c r="S120" s="66"/>
    </row>
    <row r="121" spans="1:19" ht="12.75">
      <c r="A121" s="57"/>
      <c r="B121" s="58"/>
      <c r="C121" s="154" t="s">
        <v>165</v>
      </c>
      <c r="D121" s="54" t="s">
        <v>30</v>
      </c>
      <c r="E121" s="167">
        <v>1</v>
      </c>
      <c r="F121" s="108"/>
      <c r="G121" s="56">
        <f>+E121*F121</f>
        <v>0</v>
      </c>
      <c r="H121" s="98"/>
      <c r="I121" s="194"/>
      <c r="J121" s="46"/>
      <c r="K121" s="112"/>
      <c r="L121" s="46"/>
      <c r="M121" s="46"/>
      <c r="N121" s="46"/>
      <c r="O121" s="46"/>
      <c r="P121" s="46"/>
      <c r="Q121" s="66"/>
      <c r="R121" s="66"/>
      <c r="S121" s="66"/>
    </row>
    <row r="122" spans="1:19" ht="12.75">
      <c r="A122" s="57"/>
      <c r="B122" s="58"/>
      <c r="C122" s="154" t="s">
        <v>166</v>
      </c>
      <c r="D122" s="54" t="s">
        <v>30</v>
      </c>
      <c r="E122" s="167">
        <v>1</v>
      </c>
      <c r="F122" s="108"/>
      <c r="G122" s="56">
        <f>+E122*F122</f>
        <v>0</v>
      </c>
      <c r="H122" s="98"/>
      <c r="I122" s="194"/>
      <c r="J122" s="46"/>
      <c r="K122" s="112"/>
      <c r="L122" s="46"/>
      <c r="M122" s="46"/>
      <c r="N122" s="46"/>
      <c r="O122" s="46"/>
      <c r="P122" s="46"/>
      <c r="Q122" s="66"/>
      <c r="R122" s="66"/>
      <c r="S122" s="66"/>
    </row>
    <row r="123" spans="1:19" ht="12.75">
      <c r="A123" s="57"/>
      <c r="B123" s="19"/>
      <c r="C123" s="154" t="s">
        <v>168</v>
      </c>
      <c r="D123" s="54" t="s">
        <v>30</v>
      </c>
      <c r="E123" s="167">
        <v>5</v>
      </c>
      <c r="F123" s="108"/>
      <c r="G123" s="56">
        <f>+E123*F123</f>
        <v>0</v>
      </c>
      <c r="H123" s="98"/>
      <c r="I123" s="194"/>
      <c r="J123" s="46"/>
      <c r="K123" s="112"/>
      <c r="L123" s="46"/>
      <c r="M123" s="46"/>
      <c r="N123" s="46"/>
      <c r="O123" s="46"/>
      <c r="P123" s="46"/>
      <c r="Q123" s="66"/>
      <c r="R123" s="66"/>
      <c r="S123" s="66"/>
    </row>
    <row r="124" spans="1:19" ht="63.75">
      <c r="A124" s="177" t="s">
        <v>16</v>
      </c>
      <c r="B124" s="178">
        <v>13</v>
      </c>
      <c r="C124" s="176" t="s">
        <v>83</v>
      </c>
      <c r="D124" s="54"/>
      <c r="E124" s="170">
        <v>12</v>
      </c>
      <c r="F124" s="108"/>
      <c r="G124" s="56"/>
      <c r="H124" s="98"/>
      <c r="I124" s="194"/>
      <c r="J124" s="66"/>
      <c r="K124" s="66"/>
      <c r="L124" s="46"/>
      <c r="M124" s="46"/>
      <c r="N124" s="46"/>
      <c r="O124" s="46"/>
      <c r="P124" s="46"/>
      <c r="Q124" s="66"/>
      <c r="R124" s="66"/>
      <c r="S124" s="66"/>
    </row>
    <row r="125" spans="1:16" ht="12.75">
      <c r="A125" s="57"/>
      <c r="B125" s="58"/>
      <c r="C125" s="114" t="s">
        <v>169</v>
      </c>
      <c r="D125" s="115" t="s">
        <v>30</v>
      </c>
      <c r="E125" s="167">
        <v>2</v>
      </c>
      <c r="F125" s="108"/>
      <c r="G125" s="56">
        <f aca="true" t="shared" si="8" ref="G125:G133">+E125*F125</f>
        <v>0</v>
      </c>
      <c r="H125" s="45"/>
      <c r="I125" s="46"/>
      <c r="J125" s="66"/>
      <c r="K125" s="66"/>
      <c r="L125" s="46"/>
      <c r="M125" s="46"/>
      <c r="N125" s="46"/>
      <c r="O125" s="46"/>
      <c r="P125" s="44"/>
    </row>
    <row r="126" spans="1:16" ht="12.75">
      <c r="A126" s="57"/>
      <c r="B126" s="58"/>
      <c r="C126" s="154" t="s">
        <v>171</v>
      </c>
      <c r="D126" s="115" t="s">
        <v>30</v>
      </c>
      <c r="E126" s="167">
        <v>2</v>
      </c>
      <c r="F126" s="108"/>
      <c r="G126" s="56">
        <f>+E126*F126</f>
        <v>0</v>
      </c>
      <c r="H126" s="45"/>
      <c r="I126" s="46"/>
      <c r="J126" s="66"/>
      <c r="K126" s="66"/>
      <c r="L126" s="46"/>
      <c r="M126" s="46"/>
      <c r="N126" s="46"/>
      <c r="O126" s="46"/>
      <c r="P126" s="44"/>
    </row>
    <row r="127" spans="1:16" ht="12.75">
      <c r="A127" s="57"/>
      <c r="B127" s="58"/>
      <c r="C127" s="139" t="s">
        <v>84</v>
      </c>
      <c r="D127" s="115" t="s">
        <v>30</v>
      </c>
      <c r="E127" s="167">
        <v>2</v>
      </c>
      <c r="F127" s="108"/>
      <c r="G127" s="56">
        <f>+E127*F127</f>
        <v>0</v>
      </c>
      <c r="H127" s="45"/>
      <c r="I127" s="46"/>
      <c r="J127" s="66"/>
      <c r="K127" s="66"/>
      <c r="L127" s="46"/>
      <c r="M127" s="46"/>
      <c r="N127" s="46"/>
      <c r="O127" s="46"/>
      <c r="P127" s="44"/>
    </row>
    <row r="128" spans="1:16" ht="12.75">
      <c r="A128" s="57"/>
      <c r="B128" s="58"/>
      <c r="C128" s="116" t="s">
        <v>86</v>
      </c>
      <c r="D128" s="115" t="s">
        <v>30</v>
      </c>
      <c r="E128" s="167">
        <v>1</v>
      </c>
      <c r="F128" s="108"/>
      <c r="G128" s="56">
        <f t="shared" si="8"/>
        <v>0</v>
      </c>
      <c r="H128" s="8"/>
      <c r="I128" s="46"/>
      <c r="J128" s="66"/>
      <c r="K128" s="66"/>
      <c r="L128" s="46"/>
      <c r="M128" s="46"/>
      <c r="N128" s="46"/>
      <c r="O128" s="46"/>
      <c r="P128" s="44"/>
    </row>
    <row r="129" spans="1:16" ht="12.75">
      <c r="A129" s="57"/>
      <c r="B129" s="58"/>
      <c r="C129" s="114" t="s">
        <v>85</v>
      </c>
      <c r="D129" s="115" t="s">
        <v>30</v>
      </c>
      <c r="E129" s="167">
        <v>1</v>
      </c>
      <c r="F129" s="108"/>
      <c r="G129" s="56">
        <f t="shared" si="8"/>
        <v>0</v>
      </c>
      <c r="H129" s="8"/>
      <c r="I129" s="46"/>
      <c r="J129" s="66"/>
      <c r="K129" s="66"/>
      <c r="L129" s="46"/>
      <c r="M129" s="46"/>
      <c r="N129" s="46"/>
      <c r="O129" s="46"/>
      <c r="P129" s="44"/>
    </row>
    <row r="130" spans="1:16" ht="12.75">
      <c r="A130" s="57"/>
      <c r="B130" s="58"/>
      <c r="C130" s="114" t="s">
        <v>87</v>
      </c>
      <c r="D130" s="115" t="s">
        <v>30</v>
      </c>
      <c r="E130" s="167">
        <v>2</v>
      </c>
      <c r="F130" s="108"/>
      <c r="G130" s="56">
        <f t="shared" si="8"/>
        <v>0</v>
      </c>
      <c r="H130" s="8"/>
      <c r="I130" s="46"/>
      <c r="J130" s="66"/>
      <c r="K130" s="66"/>
      <c r="L130" s="46"/>
      <c r="M130" s="46"/>
      <c r="N130" s="46"/>
      <c r="O130" s="46"/>
      <c r="P130" s="44"/>
    </row>
    <row r="131" spans="1:16" ht="12.75">
      <c r="A131" s="57"/>
      <c r="B131" s="58"/>
      <c r="C131" s="114" t="s">
        <v>178</v>
      </c>
      <c r="D131" s="115" t="s">
        <v>30</v>
      </c>
      <c r="E131" s="167">
        <v>1</v>
      </c>
      <c r="F131" s="108"/>
      <c r="G131" s="56">
        <f>+E131*F131</f>
        <v>0</v>
      </c>
      <c r="H131" s="8"/>
      <c r="I131" s="46"/>
      <c r="J131" s="66"/>
      <c r="K131" s="66"/>
      <c r="L131" s="46"/>
      <c r="M131" s="46"/>
      <c r="N131" s="46"/>
      <c r="O131" s="46"/>
      <c r="P131" s="44"/>
    </row>
    <row r="132" spans="1:16" ht="12.75">
      <c r="A132" s="57"/>
      <c r="B132" s="58"/>
      <c r="C132" s="134" t="s">
        <v>170</v>
      </c>
      <c r="D132" s="115" t="s">
        <v>30</v>
      </c>
      <c r="E132" s="167">
        <v>1</v>
      </c>
      <c r="F132" s="108"/>
      <c r="G132" s="56">
        <f>+E132*F132</f>
        <v>0</v>
      </c>
      <c r="H132" s="8"/>
      <c r="I132" s="46"/>
      <c r="J132" s="66"/>
      <c r="K132" s="66"/>
      <c r="L132" s="46"/>
      <c r="M132" s="46"/>
      <c r="N132" s="46"/>
      <c r="O132" s="46"/>
      <c r="P132" s="44"/>
    </row>
    <row r="133" spans="1:16" ht="12.75">
      <c r="A133" s="57"/>
      <c r="B133" s="58"/>
      <c r="C133" s="175" t="s">
        <v>171</v>
      </c>
      <c r="D133" s="115" t="s">
        <v>30</v>
      </c>
      <c r="E133" s="167">
        <v>2</v>
      </c>
      <c r="F133" s="108"/>
      <c r="G133" s="56">
        <f t="shared" si="8"/>
        <v>0</v>
      </c>
      <c r="H133" s="8"/>
      <c r="I133" s="46"/>
      <c r="J133" s="66"/>
      <c r="K133" s="66"/>
      <c r="L133" s="46"/>
      <c r="M133" s="46"/>
      <c r="N133" s="46"/>
      <c r="O133" s="46"/>
      <c r="P133" s="44"/>
    </row>
    <row r="134" spans="1:19" ht="51">
      <c r="A134" s="52" t="s">
        <v>16</v>
      </c>
      <c r="B134" s="33">
        <v>14</v>
      </c>
      <c r="C134" s="136" t="s">
        <v>104</v>
      </c>
      <c r="D134" s="54" t="s">
        <v>30</v>
      </c>
      <c r="E134" s="167">
        <v>3</v>
      </c>
      <c r="F134" s="108"/>
      <c r="G134" s="56">
        <f aca="true" t="shared" si="9" ref="G134:G141">+E134*F134</f>
        <v>0</v>
      </c>
      <c r="H134" s="8"/>
      <c r="I134" s="46"/>
      <c r="J134" s="66"/>
      <c r="K134" s="66"/>
      <c r="L134" s="117"/>
      <c r="M134" s="197"/>
      <c r="N134" s="46"/>
      <c r="O134" s="46"/>
      <c r="P134" s="46"/>
      <c r="Q134" s="66"/>
      <c r="R134" s="66"/>
      <c r="S134" s="66"/>
    </row>
    <row r="135" spans="1:16" ht="140.25">
      <c r="A135" s="52" t="s">
        <v>16</v>
      </c>
      <c r="B135" s="33">
        <v>15</v>
      </c>
      <c r="C135" s="136" t="s">
        <v>153</v>
      </c>
      <c r="D135" s="54" t="s">
        <v>30</v>
      </c>
      <c r="E135" s="167">
        <v>1</v>
      </c>
      <c r="F135" s="108"/>
      <c r="G135" s="56">
        <f>+E135*F135</f>
        <v>0</v>
      </c>
      <c r="H135" s="8"/>
      <c r="I135" s="46"/>
      <c r="J135" s="111"/>
      <c r="K135" s="46"/>
      <c r="L135" s="46"/>
      <c r="M135" s="46"/>
      <c r="N135" s="46"/>
      <c r="O135" s="46"/>
      <c r="P135" s="8"/>
    </row>
    <row r="136" spans="1:20" ht="38.25">
      <c r="A136" s="52" t="s">
        <v>16</v>
      </c>
      <c r="B136" s="33">
        <v>16</v>
      </c>
      <c r="C136" s="62" t="s">
        <v>112</v>
      </c>
      <c r="D136" s="54" t="s">
        <v>30</v>
      </c>
      <c r="E136" s="167">
        <v>3</v>
      </c>
      <c r="F136" s="108"/>
      <c r="G136" s="56">
        <f t="shared" si="9"/>
        <v>0</v>
      </c>
      <c r="H136" s="45"/>
      <c r="I136" s="46"/>
      <c r="J136" s="111"/>
      <c r="K136" s="46"/>
      <c r="L136" s="46"/>
      <c r="M136" s="46"/>
      <c r="N136" s="46"/>
      <c r="O136" s="46"/>
      <c r="P136" s="45"/>
      <c r="Q136" s="47"/>
      <c r="R136" s="47"/>
      <c r="S136" s="47"/>
      <c r="T136" s="47"/>
    </row>
    <row r="137" spans="1:16" ht="51">
      <c r="A137" s="52" t="s">
        <v>16</v>
      </c>
      <c r="B137" s="33">
        <v>17</v>
      </c>
      <c r="C137" s="135" t="s">
        <v>135</v>
      </c>
      <c r="D137" s="54" t="s">
        <v>30</v>
      </c>
      <c r="E137" s="65">
        <v>1</v>
      </c>
      <c r="F137" s="108"/>
      <c r="G137" s="56">
        <f t="shared" si="9"/>
        <v>0</v>
      </c>
      <c r="H137" s="8"/>
      <c r="I137" s="46"/>
      <c r="J137" s="111"/>
      <c r="K137" s="46"/>
      <c r="L137" s="46"/>
      <c r="M137" s="46"/>
      <c r="N137" s="46"/>
      <c r="O137" s="46"/>
      <c r="P137" s="8"/>
    </row>
    <row r="138" spans="1:16" ht="25.5">
      <c r="A138" s="52" t="s">
        <v>16</v>
      </c>
      <c r="B138" s="33">
        <v>18</v>
      </c>
      <c r="C138" s="136" t="s">
        <v>138</v>
      </c>
      <c r="D138" s="54" t="s">
        <v>30</v>
      </c>
      <c r="E138" s="65">
        <v>1</v>
      </c>
      <c r="F138" s="108"/>
      <c r="G138" s="56">
        <f>+E138*F138</f>
        <v>0</v>
      </c>
      <c r="H138" s="8"/>
      <c r="I138" s="46"/>
      <c r="J138" s="111"/>
      <c r="K138" s="46"/>
      <c r="L138" s="46"/>
      <c r="M138" s="46"/>
      <c r="N138" s="46"/>
      <c r="O138" s="46"/>
      <c r="P138" s="8"/>
    </row>
    <row r="139" spans="1:19" ht="28.5">
      <c r="A139" s="52" t="s">
        <v>16</v>
      </c>
      <c r="B139" s="33">
        <v>19</v>
      </c>
      <c r="C139" s="59" t="s">
        <v>48</v>
      </c>
      <c r="D139" s="54" t="s">
        <v>30</v>
      </c>
      <c r="E139" s="65">
        <v>1</v>
      </c>
      <c r="F139" s="108"/>
      <c r="G139" s="56">
        <f t="shared" si="9"/>
        <v>0</v>
      </c>
      <c r="H139" s="8"/>
      <c r="I139" s="46"/>
      <c r="J139" s="111"/>
      <c r="K139" s="46"/>
      <c r="L139" s="46"/>
      <c r="M139" s="46"/>
      <c r="N139" s="46"/>
      <c r="O139" s="46"/>
      <c r="P139" s="46"/>
      <c r="Q139" s="66"/>
      <c r="R139" s="66"/>
      <c r="S139" s="66"/>
    </row>
    <row r="140" spans="1:16" ht="25.5">
      <c r="A140" s="52" t="s">
        <v>16</v>
      </c>
      <c r="B140" s="33">
        <v>20</v>
      </c>
      <c r="C140" s="135" t="s">
        <v>147</v>
      </c>
      <c r="D140" s="54" t="s">
        <v>30</v>
      </c>
      <c r="E140" s="65">
        <v>2</v>
      </c>
      <c r="F140" s="108"/>
      <c r="G140" s="56">
        <f t="shared" si="9"/>
        <v>0</v>
      </c>
      <c r="H140" s="8"/>
      <c r="I140" s="46"/>
      <c r="J140" s="111"/>
      <c r="K140" s="46"/>
      <c r="L140" s="46"/>
      <c r="M140" s="46"/>
      <c r="N140" s="46"/>
      <c r="O140" s="46"/>
      <c r="P140" s="8"/>
    </row>
    <row r="141" spans="1:19" ht="51">
      <c r="A141" s="52" t="s">
        <v>16</v>
      </c>
      <c r="B141" s="33">
        <v>21</v>
      </c>
      <c r="C141" s="136" t="s">
        <v>148</v>
      </c>
      <c r="D141" s="54" t="s">
        <v>30</v>
      </c>
      <c r="E141" s="65">
        <v>2</v>
      </c>
      <c r="F141" s="108"/>
      <c r="G141" s="56">
        <f t="shared" si="9"/>
        <v>0</v>
      </c>
      <c r="H141" s="8"/>
      <c r="I141" s="46"/>
      <c r="J141" s="111"/>
      <c r="K141" s="46"/>
      <c r="L141" s="118"/>
      <c r="M141" s="193"/>
      <c r="N141" s="46"/>
      <c r="O141" s="119"/>
      <c r="P141" s="46"/>
      <c r="Q141" s="66"/>
      <c r="R141" s="66"/>
      <c r="S141" s="66"/>
    </row>
    <row r="142" spans="1:19" ht="51">
      <c r="A142" s="52" t="s">
        <v>16</v>
      </c>
      <c r="B142" s="33">
        <v>22</v>
      </c>
      <c r="C142" s="136" t="s">
        <v>149</v>
      </c>
      <c r="D142" s="54" t="s">
        <v>30</v>
      </c>
      <c r="E142" s="65">
        <v>2</v>
      </c>
      <c r="F142" s="108"/>
      <c r="G142" s="56">
        <f aca="true" t="shared" si="10" ref="G142:G162">+E142*F142</f>
        <v>0</v>
      </c>
      <c r="H142" s="8"/>
      <c r="I142" s="46"/>
      <c r="J142" s="111"/>
      <c r="K142" s="46"/>
      <c r="L142" s="118"/>
      <c r="M142" s="193"/>
      <c r="N142" s="46"/>
      <c r="O142" s="119"/>
      <c r="P142" s="46"/>
      <c r="Q142" s="66"/>
      <c r="R142" s="66"/>
      <c r="S142" s="66"/>
    </row>
    <row r="143" spans="1:19" ht="63.75">
      <c r="A143" s="52" t="s">
        <v>16</v>
      </c>
      <c r="B143" s="33">
        <v>22</v>
      </c>
      <c r="C143" s="136" t="s">
        <v>98</v>
      </c>
      <c r="D143" s="54" t="s">
        <v>30</v>
      </c>
      <c r="E143" s="65">
        <v>2</v>
      </c>
      <c r="F143" s="108"/>
      <c r="G143" s="56">
        <f t="shared" si="10"/>
        <v>0</v>
      </c>
      <c r="H143" s="8"/>
      <c r="I143" s="46"/>
      <c r="J143" s="46"/>
      <c r="K143" s="46"/>
      <c r="L143" s="46"/>
      <c r="M143" s="46"/>
      <c r="N143" s="46"/>
      <c r="O143" s="46"/>
      <c r="P143" s="46"/>
      <c r="Q143" s="66"/>
      <c r="R143" s="66"/>
      <c r="S143" s="66"/>
    </row>
    <row r="144" spans="1:16" ht="38.25">
      <c r="A144" s="52" t="s">
        <v>16</v>
      </c>
      <c r="B144" s="33">
        <v>23</v>
      </c>
      <c r="C144" s="136" t="s">
        <v>137</v>
      </c>
      <c r="D144" s="54" t="s">
        <v>30</v>
      </c>
      <c r="E144" s="65">
        <v>1</v>
      </c>
      <c r="F144" s="108"/>
      <c r="G144" s="56">
        <f t="shared" si="10"/>
        <v>0</v>
      </c>
      <c r="H144" s="8"/>
      <c r="I144" s="46"/>
      <c r="J144" s="46"/>
      <c r="K144" s="46"/>
      <c r="L144" s="46"/>
      <c r="M144" s="46"/>
      <c r="N144" s="46"/>
      <c r="O144" s="46"/>
      <c r="P144" s="8"/>
    </row>
    <row r="145" spans="1:16" ht="25.5">
      <c r="A145" s="52" t="s">
        <v>16</v>
      </c>
      <c r="B145" s="33">
        <v>23</v>
      </c>
      <c r="C145" s="135" t="s">
        <v>150</v>
      </c>
      <c r="D145" s="54" t="s">
        <v>30</v>
      </c>
      <c r="E145" s="65">
        <v>1</v>
      </c>
      <c r="F145" s="108"/>
      <c r="G145" s="56">
        <f t="shared" si="10"/>
        <v>0</v>
      </c>
      <c r="H145" s="8"/>
      <c r="I145" s="46"/>
      <c r="J145" s="46"/>
      <c r="K145" s="46"/>
      <c r="L145" s="46"/>
      <c r="M145" s="46"/>
      <c r="N145" s="46"/>
      <c r="O145" s="46"/>
      <c r="P145" s="8"/>
    </row>
    <row r="146" spans="1:16" ht="38.25">
      <c r="A146" s="52" t="s">
        <v>16</v>
      </c>
      <c r="B146" s="33">
        <v>23</v>
      </c>
      <c r="C146" s="59" t="s">
        <v>91</v>
      </c>
      <c r="D146" s="54" t="s">
        <v>30</v>
      </c>
      <c r="E146" s="65">
        <v>1</v>
      </c>
      <c r="F146" s="108"/>
      <c r="G146" s="56">
        <f t="shared" si="10"/>
        <v>0</v>
      </c>
      <c r="H146" s="8"/>
      <c r="I146" s="46"/>
      <c r="J146" s="46"/>
      <c r="K146" s="46"/>
      <c r="L146" s="46"/>
      <c r="M146" s="46"/>
      <c r="N146" s="46"/>
      <c r="O146" s="46"/>
      <c r="P146" s="8"/>
    </row>
    <row r="147" spans="1:16" ht="63.75">
      <c r="A147" s="52" t="s">
        <v>16</v>
      </c>
      <c r="B147" s="33">
        <v>24</v>
      </c>
      <c r="C147" s="136" t="s">
        <v>172</v>
      </c>
      <c r="D147" s="54" t="s">
        <v>30</v>
      </c>
      <c r="E147" s="65">
        <v>2</v>
      </c>
      <c r="F147" s="108"/>
      <c r="G147" s="56">
        <f t="shared" si="10"/>
        <v>0</v>
      </c>
      <c r="H147" s="8"/>
      <c r="I147" s="46"/>
      <c r="J147" s="46"/>
      <c r="K147" s="46"/>
      <c r="L147" s="46"/>
      <c r="M147" s="46"/>
      <c r="N147" s="46"/>
      <c r="O147" s="46"/>
      <c r="P147" s="8"/>
    </row>
    <row r="148" spans="1:16" ht="38.25">
      <c r="A148" s="52" t="s">
        <v>16</v>
      </c>
      <c r="B148" s="33">
        <v>25</v>
      </c>
      <c r="C148" s="136" t="s">
        <v>146</v>
      </c>
      <c r="D148" s="54" t="s">
        <v>30</v>
      </c>
      <c r="E148" s="65">
        <v>2</v>
      </c>
      <c r="F148" s="108"/>
      <c r="G148" s="56">
        <f t="shared" si="10"/>
        <v>0</v>
      </c>
      <c r="H148" s="8"/>
      <c r="I148" s="46"/>
      <c r="J148" s="46"/>
      <c r="K148" s="46"/>
      <c r="L148" s="46"/>
      <c r="M148" s="46"/>
      <c r="N148" s="46"/>
      <c r="O148" s="46"/>
      <c r="P148" s="8"/>
    </row>
    <row r="149" spans="1:16" ht="38.25">
      <c r="A149" s="52"/>
      <c r="B149" s="33">
        <v>26</v>
      </c>
      <c r="C149" s="136" t="s">
        <v>144</v>
      </c>
      <c r="D149" s="54" t="s">
        <v>30</v>
      </c>
      <c r="E149" s="65">
        <v>2</v>
      </c>
      <c r="F149" s="108"/>
      <c r="G149" s="56">
        <f t="shared" si="10"/>
        <v>0</v>
      </c>
      <c r="H149" s="8"/>
      <c r="I149" s="46"/>
      <c r="J149" s="46"/>
      <c r="K149" s="46"/>
      <c r="L149" s="46"/>
      <c r="M149" s="46"/>
      <c r="N149" s="46"/>
      <c r="O149" s="46"/>
      <c r="P149" s="8"/>
    </row>
    <row r="150" spans="1:16" ht="38.25">
      <c r="A150" s="52" t="s">
        <v>16</v>
      </c>
      <c r="B150" s="33">
        <v>27</v>
      </c>
      <c r="C150" s="136" t="s">
        <v>145</v>
      </c>
      <c r="D150" s="54" t="s">
        <v>30</v>
      </c>
      <c r="E150" s="65">
        <v>3</v>
      </c>
      <c r="F150" s="108"/>
      <c r="G150" s="56">
        <f t="shared" si="10"/>
        <v>0</v>
      </c>
      <c r="H150" s="45"/>
      <c r="I150" s="46"/>
      <c r="J150" s="46"/>
      <c r="K150" s="46"/>
      <c r="L150" s="46"/>
      <c r="M150" s="46"/>
      <c r="N150" s="46"/>
      <c r="O150" s="46"/>
      <c r="P150" s="8"/>
    </row>
    <row r="151" spans="1:16" ht="38.25">
      <c r="A151" s="52" t="s">
        <v>16</v>
      </c>
      <c r="B151" s="33">
        <v>28</v>
      </c>
      <c r="C151" s="136" t="s">
        <v>151</v>
      </c>
      <c r="D151" s="54" t="s">
        <v>30</v>
      </c>
      <c r="E151" s="65">
        <v>1</v>
      </c>
      <c r="F151" s="108"/>
      <c r="G151" s="56">
        <f t="shared" si="10"/>
        <v>0</v>
      </c>
      <c r="H151" s="45"/>
      <c r="I151" s="46"/>
      <c r="J151" s="46"/>
      <c r="K151" s="46"/>
      <c r="L151" s="46"/>
      <c r="M151" s="46"/>
      <c r="N151" s="46"/>
      <c r="O151" s="46"/>
      <c r="P151" s="8"/>
    </row>
    <row r="152" spans="1:16" ht="109.5" customHeight="1">
      <c r="A152" s="52" t="s">
        <v>16</v>
      </c>
      <c r="B152" s="33">
        <v>29</v>
      </c>
      <c r="C152" s="135" t="s">
        <v>143</v>
      </c>
      <c r="D152" s="137" t="s">
        <v>30</v>
      </c>
      <c r="E152" s="65">
        <v>1</v>
      </c>
      <c r="F152" s="108"/>
      <c r="G152" s="56">
        <f t="shared" si="10"/>
        <v>0</v>
      </c>
      <c r="H152" s="8"/>
      <c r="I152" s="46"/>
      <c r="J152" s="46"/>
      <c r="K152" s="46"/>
      <c r="L152" s="46"/>
      <c r="M152" s="46"/>
      <c r="N152" s="46"/>
      <c r="O152" s="46"/>
      <c r="P152" s="8"/>
    </row>
    <row r="153" spans="1:16" ht="38.25">
      <c r="A153" s="52" t="s">
        <v>16</v>
      </c>
      <c r="B153" s="33">
        <v>30</v>
      </c>
      <c r="C153" s="135" t="s">
        <v>179</v>
      </c>
      <c r="D153" s="54" t="s">
        <v>30</v>
      </c>
      <c r="E153" s="65">
        <v>2</v>
      </c>
      <c r="F153" s="108"/>
      <c r="G153" s="56">
        <f t="shared" si="10"/>
        <v>0</v>
      </c>
      <c r="H153" s="8"/>
      <c r="I153" s="46"/>
      <c r="J153" s="93"/>
      <c r="K153" s="46"/>
      <c r="L153" s="46"/>
      <c r="M153" s="46"/>
      <c r="N153" s="46"/>
      <c r="O153" s="46"/>
      <c r="P153" s="8"/>
    </row>
    <row r="154" spans="1:16" ht="63.75">
      <c r="A154" s="52" t="s">
        <v>16</v>
      </c>
      <c r="B154" s="33">
        <v>31</v>
      </c>
      <c r="C154" s="135" t="s">
        <v>180</v>
      </c>
      <c r="D154" s="54" t="s">
        <v>30</v>
      </c>
      <c r="E154" s="65">
        <v>2</v>
      </c>
      <c r="F154" s="108"/>
      <c r="G154" s="56">
        <f t="shared" si="10"/>
        <v>0</v>
      </c>
      <c r="H154" s="8"/>
      <c r="I154" s="46"/>
      <c r="J154" s="93"/>
      <c r="K154" s="46"/>
      <c r="L154" s="46"/>
      <c r="M154" s="46"/>
      <c r="N154" s="46"/>
      <c r="O154" s="46"/>
      <c r="P154" s="8"/>
    </row>
    <row r="155" spans="1:19" ht="38.25">
      <c r="A155" s="52" t="s">
        <v>16</v>
      </c>
      <c r="B155" s="33">
        <v>30</v>
      </c>
      <c r="C155" s="136" t="s">
        <v>141</v>
      </c>
      <c r="D155" s="54" t="s">
        <v>30</v>
      </c>
      <c r="E155" s="65">
        <v>1</v>
      </c>
      <c r="F155" s="108"/>
      <c r="G155" s="56">
        <f t="shared" si="10"/>
        <v>0</v>
      </c>
      <c r="H155" s="8"/>
      <c r="I155" s="46"/>
      <c r="J155" s="46"/>
      <c r="K155" s="46"/>
      <c r="L155" s="46"/>
      <c r="M155" s="46"/>
      <c r="N155" s="46"/>
      <c r="O155" s="46"/>
      <c r="P155" s="46"/>
      <c r="Q155" s="66"/>
      <c r="R155" s="66"/>
      <c r="S155" s="66"/>
    </row>
    <row r="156" spans="1:19" ht="38.25">
      <c r="A156" s="52" t="s">
        <v>16</v>
      </c>
      <c r="B156" s="33">
        <v>31</v>
      </c>
      <c r="C156" s="136" t="s">
        <v>142</v>
      </c>
      <c r="D156" s="54" t="s">
        <v>30</v>
      </c>
      <c r="E156" s="65">
        <v>1</v>
      </c>
      <c r="F156" s="108"/>
      <c r="G156" s="56">
        <f t="shared" si="10"/>
        <v>0</v>
      </c>
      <c r="H156" s="8"/>
      <c r="I156" s="46"/>
      <c r="J156" s="46"/>
      <c r="K156" s="46"/>
      <c r="L156" s="46"/>
      <c r="M156" s="46"/>
      <c r="N156" s="46"/>
      <c r="O156" s="46"/>
      <c r="P156" s="46"/>
      <c r="Q156" s="66"/>
      <c r="R156" s="66"/>
      <c r="S156" s="66"/>
    </row>
    <row r="157" spans="1:16" ht="63.75">
      <c r="A157" s="52" t="s">
        <v>16</v>
      </c>
      <c r="B157" s="33">
        <v>32</v>
      </c>
      <c r="C157" s="136" t="s">
        <v>111</v>
      </c>
      <c r="D157" s="54" t="s">
        <v>30</v>
      </c>
      <c r="E157" s="65">
        <v>2</v>
      </c>
      <c r="F157" s="108"/>
      <c r="G157" s="56">
        <f t="shared" si="10"/>
        <v>0</v>
      </c>
      <c r="H157" s="8"/>
      <c r="I157" s="46"/>
      <c r="J157" s="46"/>
      <c r="K157" s="46"/>
      <c r="L157" s="46"/>
      <c r="M157" s="46"/>
      <c r="N157" s="46"/>
      <c r="O157" s="46"/>
      <c r="P157" s="8"/>
    </row>
    <row r="158" spans="1:16" ht="63.75">
      <c r="A158" s="52" t="s">
        <v>16</v>
      </c>
      <c r="B158" s="33">
        <v>33</v>
      </c>
      <c r="C158" s="136" t="s">
        <v>152</v>
      </c>
      <c r="D158" s="54" t="s">
        <v>30</v>
      </c>
      <c r="E158" s="65">
        <v>2</v>
      </c>
      <c r="F158" s="108"/>
      <c r="G158" s="56">
        <f t="shared" si="10"/>
        <v>0</v>
      </c>
      <c r="H158" s="8"/>
      <c r="I158" s="46"/>
      <c r="J158" s="46"/>
      <c r="K158" s="46"/>
      <c r="L158" s="46"/>
      <c r="M158" s="46"/>
      <c r="N158" s="46"/>
      <c r="O158" s="46"/>
      <c r="P158" s="8"/>
    </row>
    <row r="159" spans="1:16" ht="63.75">
      <c r="A159" s="52" t="s">
        <v>16</v>
      </c>
      <c r="B159" s="33">
        <v>33</v>
      </c>
      <c r="C159" s="136" t="s">
        <v>110</v>
      </c>
      <c r="D159" s="54" t="s">
        <v>30</v>
      </c>
      <c r="E159" s="65">
        <v>3</v>
      </c>
      <c r="F159" s="108"/>
      <c r="G159" s="56">
        <f t="shared" si="10"/>
        <v>0</v>
      </c>
      <c r="H159" s="8"/>
      <c r="I159" s="46"/>
      <c r="J159" s="46"/>
      <c r="K159" s="46"/>
      <c r="L159" s="46"/>
      <c r="M159" s="46"/>
      <c r="N159" s="46"/>
      <c r="O159" s="46"/>
      <c r="P159" s="8"/>
    </row>
    <row r="160" spans="1:16" ht="63.75">
      <c r="A160" s="52" t="s">
        <v>16</v>
      </c>
      <c r="B160" s="33">
        <v>34</v>
      </c>
      <c r="C160" s="136" t="s">
        <v>136</v>
      </c>
      <c r="D160" s="54" t="s">
        <v>30</v>
      </c>
      <c r="E160" s="65">
        <v>1</v>
      </c>
      <c r="F160" s="108"/>
      <c r="G160" s="56">
        <f t="shared" si="10"/>
        <v>0</v>
      </c>
      <c r="H160" s="8"/>
      <c r="I160" s="46"/>
      <c r="J160" s="46"/>
      <c r="K160" s="46"/>
      <c r="L160" s="46"/>
      <c r="M160" s="46"/>
      <c r="N160" s="46"/>
      <c r="O160" s="46"/>
      <c r="P160" s="8"/>
    </row>
    <row r="161" spans="1:19" ht="25.5">
      <c r="A161" s="52" t="s">
        <v>16</v>
      </c>
      <c r="B161" s="33">
        <v>35</v>
      </c>
      <c r="C161" s="62" t="s">
        <v>93</v>
      </c>
      <c r="D161" s="54" t="s">
        <v>30</v>
      </c>
      <c r="E161" s="65">
        <v>2</v>
      </c>
      <c r="F161" s="108"/>
      <c r="G161" s="56">
        <f t="shared" si="10"/>
        <v>0</v>
      </c>
      <c r="H161" s="8"/>
      <c r="I161" s="46"/>
      <c r="J161" s="46"/>
      <c r="K161" s="46"/>
      <c r="L161" s="46"/>
      <c r="M161" s="46"/>
      <c r="N161" s="46"/>
      <c r="O161" s="46"/>
      <c r="P161" s="46"/>
      <c r="Q161" s="66"/>
      <c r="R161" s="66"/>
      <c r="S161" s="66"/>
    </row>
    <row r="162" spans="1:19" ht="165.75">
      <c r="A162" s="52" t="s">
        <v>16</v>
      </c>
      <c r="B162" s="33">
        <v>36</v>
      </c>
      <c r="C162" s="150" t="s">
        <v>139</v>
      </c>
      <c r="D162" s="54" t="s">
        <v>30</v>
      </c>
      <c r="E162" s="65">
        <v>2</v>
      </c>
      <c r="F162" s="108"/>
      <c r="G162" s="56">
        <f t="shared" si="10"/>
        <v>0</v>
      </c>
      <c r="H162" s="8"/>
      <c r="I162" s="46"/>
      <c r="J162" s="46"/>
      <c r="K162" s="46"/>
      <c r="L162" s="46"/>
      <c r="M162" s="46"/>
      <c r="N162" s="46"/>
      <c r="O162" s="46"/>
      <c r="P162" s="46"/>
      <c r="Q162" s="66"/>
      <c r="R162" s="66"/>
      <c r="S162" s="66"/>
    </row>
    <row r="163" spans="1:19" ht="25.5">
      <c r="A163" s="52" t="s">
        <v>16</v>
      </c>
      <c r="B163" s="33">
        <v>37</v>
      </c>
      <c r="C163" s="62" t="s">
        <v>0</v>
      </c>
      <c r="D163" s="54" t="s">
        <v>29</v>
      </c>
      <c r="E163" s="65">
        <v>254.04</v>
      </c>
      <c r="F163" s="108"/>
      <c r="G163" s="56">
        <f>++IF(E163=0,"",E163*F163)</f>
        <v>0</v>
      </c>
      <c r="H163" s="113"/>
      <c r="I163" s="113"/>
      <c r="J163" s="46"/>
      <c r="K163" s="46"/>
      <c r="L163" s="46"/>
      <c r="M163" s="46"/>
      <c r="N163" s="46"/>
      <c r="O163" s="46"/>
      <c r="P163" s="46"/>
      <c r="Q163" s="66"/>
      <c r="R163" s="66"/>
      <c r="S163" s="66"/>
    </row>
    <row r="164" spans="1:19" ht="25.5">
      <c r="A164" s="52" t="s">
        <v>16</v>
      </c>
      <c r="B164" s="33">
        <v>38</v>
      </c>
      <c r="C164" s="62" t="s">
        <v>1</v>
      </c>
      <c r="D164" s="54" t="s">
        <v>29</v>
      </c>
      <c r="E164" s="65">
        <v>254.04</v>
      </c>
      <c r="F164" s="108"/>
      <c r="G164" s="56">
        <f>++IF(E164=0,"",E164*F164)</f>
        <v>0</v>
      </c>
      <c r="H164" s="121"/>
      <c r="I164" s="113"/>
      <c r="J164" s="46"/>
      <c r="K164" s="46"/>
      <c r="L164" s="46"/>
      <c r="M164" s="46"/>
      <c r="N164" s="46"/>
      <c r="O164" s="46"/>
      <c r="P164" s="46"/>
      <c r="Q164" s="66"/>
      <c r="R164" s="66"/>
      <c r="S164" s="66"/>
    </row>
    <row r="165" spans="1:19" ht="12.75">
      <c r="A165" s="52" t="s">
        <v>16</v>
      </c>
      <c r="B165" s="33">
        <v>39</v>
      </c>
      <c r="C165" s="62" t="s">
        <v>2</v>
      </c>
      <c r="D165" s="54" t="s">
        <v>29</v>
      </c>
      <c r="E165" s="65">
        <v>254.04</v>
      </c>
      <c r="F165" s="108"/>
      <c r="G165" s="56">
        <f>++IF(E165=0,"",E165*F165)</f>
        <v>0</v>
      </c>
      <c r="H165" s="113"/>
      <c r="I165" s="113"/>
      <c r="J165" s="46"/>
      <c r="K165" s="46"/>
      <c r="L165" s="46"/>
      <c r="M165" s="46"/>
      <c r="N165" s="46"/>
      <c r="O165" s="46"/>
      <c r="P165" s="46"/>
      <c r="Q165" s="66"/>
      <c r="R165" s="66"/>
      <c r="S165" s="66"/>
    </row>
    <row r="166" spans="1:19" ht="12.75">
      <c r="A166" s="52" t="s">
        <v>16</v>
      </c>
      <c r="B166" s="33">
        <v>40</v>
      </c>
      <c r="C166" s="62" t="s">
        <v>3</v>
      </c>
      <c r="D166" s="54" t="s">
        <v>29</v>
      </c>
      <c r="E166" s="65">
        <v>254.04</v>
      </c>
      <c r="F166" s="108"/>
      <c r="G166" s="56">
        <f>++IF(E166=0,"",E166*F166)</f>
        <v>0</v>
      </c>
      <c r="H166" s="122"/>
      <c r="I166" s="140"/>
      <c r="J166" s="46"/>
      <c r="K166" s="46"/>
      <c r="L166" s="46"/>
      <c r="M166" s="46"/>
      <c r="N166" s="46"/>
      <c r="O166" s="46"/>
      <c r="P166" s="46"/>
      <c r="Q166" s="66"/>
      <c r="R166" s="66"/>
      <c r="S166" s="66"/>
    </row>
    <row r="167" spans="1:19" ht="25.5">
      <c r="A167" s="52" t="s">
        <v>16</v>
      </c>
      <c r="B167" s="33">
        <v>41</v>
      </c>
      <c r="C167" s="62" t="s">
        <v>109</v>
      </c>
      <c r="D167" s="54" t="s">
        <v>29</v>
      </c>
      <c r="E167" s="65">
        <v>254.04</v>
      </c>
      <c r="F167" s="108"/>
      <c r="G167" s="56">
        <f>+E167*F167</f>
        <v>0</v>
      </c>
      <c r="H167" s="121"/>
      <c r="I167" s="113"/>
      <c r="J167" s="46"/>
      <c r="K167" s="46"/>
      <c r="L167" s="46"/>
      <c r="M167" s="46"/>
      <c r="N167" s="46"/>
      <c r="O167" s="46"/>
      <c r="P167" s="46"/>
      <c r="Q167" s="66"/>
      <c r="R167" s="66"/>
      <c r="S167" s="66"/>
    </row>
    <row r="168" spans="1:19" ht="25.5">
      <c r="A168" s="52" t="s">
        <v>16</v>
      </c>
      <c r="B168" s="33">
        <v>42</v>
      </c>
      <c r="C168" s="135" t="s">
        <v>140</v>
      </c>
      <c r="D168" s="54" t="s">
        <v>30</v>
      </c>
      <c r="E168" s="65">
        <v>2</v>
      </c>
      <c r="F168" s="108"/>
      <c r="G168" s="56">
        <f>+E168*F168</f>
        <v>0</v>
      </c>
      <c r="H168" s="121"/>
      <c r="I168" s="113"/>
      <c r="J168" s="46"/>
      <c r="K168" s="46"/>
      <c r="L168" s="46"/>
      <c r="M168" s="46"/>
      <c r="N168" s="46"/>
      <c r="O168" s="46"/>
      <c r="P168" s="46"/>
      <c r="Q168" s="66"/>
      <c r="R168" s="66"/>
      <c r="S168" s="66"/>
    </row>
    <row r="169" spans="1:19" ht="102">
      <c r="A169" s="52" t="s">
        <v>16</v>
      </c>
      <c r="B169" s="33">
        <v>42</v>
      </c>
      <c r="C169" s="62" t="s">
        <v>4</v>
      </c>
      <c r="D169" s="109" t="s">
        <v>30</v>
      </c>
      <c r="E169" s="65">
        <v>2</v>
      </c>
      <c r="F169" s="108"/>
      <c r="G169" s="56">
        <f>+E169*F169</f>
        <v>0</v>
      </c>
      <c r="H169" s="45"/>
      <c r="I169" s="46"/>
      <c r="J169" s="46"/>
      <c r="K169" s="46"/>
      <c r="L169" s="46"/>
      <c r="M169" s="46"/>
      <c r="N169" s="46"/>
      <c r="O169" s="46"/>
      <c r="P169" s="46"/>
      <c r="Q169" s="66"/>
      <c r="R169" s="66"/>
      <c r="S169" s="66"/>
    </row>
    <row r="170" spans="1:19" ht="13.5" thickBot="1">
      <c r="A170" s="36"/>
      <c r="B170" s="123"/>
      <c r="C170" s="124"/>
      <c r="D170" s="109"/>
      <c r="E170" s="143">
        <v>1</v>
      </c>
      <c r="F170" s="76"/>
      <c r="G170" s="76"/>
      <c r="H170" s="8"/>
      <c r="I170" s="46"/>
      <c r="J170" s="46"/>
      <c r="K170" s="46"/>
      <c r="L170" s="46"/>
      <c r="M170" s="46"/>
      <c r="N170" s="46"/>
      <c r="O170" s="46"/>
      <c r="P170" s="46"/>
      <c r="Q170" s="66"/>
      <c r="R170" s="66"/>
      <c r="S170" s="66"/>
    </row>
    <row r="171" spans="1:19" ht="13.5" thickBot="1">
      <c r="A171" s="68"/>
      <c r="B171" s="69"/>
      <c r="C171" s="11" t="s">
        <v>49</v>
      </c>
      <c r="D171" s="70"/>
      <c r="E171" s="142">
        <v>1</v>
      </c>
      <c r="F171" s="71"/>
      <c r="G171" s="99">
        <f>SUM(G87:G169)</f>
        <v>0</v>
      </c>
      <c r="H171" s="8"/>
      <c r="I171" s="46"/>
      <c r="J171" s="46"/>
      <c r="K171" s="46"/>
      <c r="L171" s="46"/>
      <c r="M171" s="46"/>
      <c r="N171" s="46"/>
      <c r="O171" s="46"/>
      <c r="P171" s="46"/>
      <c r="Q171" s="66"/>
      <c r="R171" s="66"/>
      <c r="S171" s="66"/>
    </row>
    <row r="172" spans="1:19" ht="13.5" thickBot="1">
      <c r="A172" s="125"/>
      <c r="B172" s="37"/>
      <c r="C172" s="120"/>
      <c r="D172" s="39"/>
      <c r="E172" s="143">
        <v>1</v>
      </c>
      <c r="F172" s="76"/>
      <c r="G172" s="76"/>
      <c r="H172" s="8"/>
      <c r="I172" s="46"/>
      <c r="J172" s="46"/>
      <c r="K172" s="46"/>
      <c r="L172" s="46"/>
      <c r="M172" s="46"/>
      <c r="N172" s="46"/>
      <c r="O172" s="46"/>
      <c r="P172" s="46"/>
      <c r="Q172" s="66"/>
      <c r="R172" s="66"/>
      <c r="S172" s="66"/>
    </row>
    <row r="173" spans="1:19" ht="13.5" thickBot="1">
      <c r="A173" s="48" t="s">
        <v>11</v>
      </c>
      <c r="B173" s="77"/>
      <c r="C173" s="126" t="s">
        <v>51</v>
      </c>
      <c r="D173" s="80"/>
      <c r="E173" s="157">
        <v>1</v>
      </c>
      <c r="F173" s="71"/>
      <c r="G173" s="104"/>
      <c r="H173" s="8"/>
      <c r="I173" s="93"/>
      <c r="J173" s="46"/>
      <c r="K173" s="46"/>
      <c r="L173" s="46"/>
      <c r="M173" s="46"/>
      <c r="N173" s="46"/>
      <c r="O173" s="46"/>
      <c r="P173" s="46"/>
      <c r="Q173" s="66"/>
      <c r="R173" s="66"/>
      <c r="S173" s="66"/>
    </row>
    <row r="174" spans="1:19" ht="12.75">
      <c r="A174" s="125"/>
      <c r="B174" s="37"/>
      <c r="C174" s="120"/>
      <c r="D174" s="39"/>
      <c r="E174" s="143">
        <v>1</v>
      </c>
      <c r="F174" s="76"/>
      <c r="G174" s="76"/>
      <c r="H174" s="8"/>
      <c r="I174" s="46"/>
      <c r="J174" s="46"/>
      <c r="K174" s="46"/>
      <c r="L174" s="46"/>
      <c r="M174" s="46"/>
      <c r="N174" s="46"/>
      <c r="O174" s="46"/>
      <c r="P174" s="46"/>
      <c r="Q174" s="66"/>
      <c r="R174" s="66"/>
      <c r="S174" s="66"/>
    </row>
    <row r="175" spans="1:19" ht="51">
      <c r="A175" s="52" t="s">
        <v>11</v>
      </c>
      <c r="B175" s="33">
        <v>1</v>
      </c>
      <c r="C175" s="136" t="s">
        <v>122</v>
      </c>
      <c r="D175" s="54" t="s">
        <v>52</v>
      </c>
      <c r="E175" s="65">
        <v>218</v>
      </c>
      <c r="F175" s="56"/>
      <c r="G175" s="56">
        <f aca="true" t="shared" si="11" ref="G175:G184">+E175*F175</f>
        <v>0</v>
      </c>
      <c r="H175" s="8"/>
      <c r="I175" s="46"/>
      <c r="J175" s="46"/>
      <c r="K175" s="46"/>
      <c r="L175" s="46"/>
      <c r="M175" s="46"/>
      <c r="N175" s="46"/>
      <c r="O175" s="46"/>
      <c r="P175" s="46"/>
      <c r="Q175" s="66"/>
      <c r="R175" s="66"/>
      <c r="S175" s="66"/>
    </row>
    <row r="176" spans="1:19" ht="38.25">
      <c r="A176" s="52" t="s">
        <v>11</v>
      </c>
      <c r="B176" s="33">
        <v>2</v>
      </c>
      <c r="C176" s="144" t="s">
        <v>123</v>
      </c>
      <c r="D176" s="54" t="s">
        <v>52</v>
      </c>
      <c r="E176" s="65">
        <v>218.6</v>
      </c>
      <c r="F176" s="108"/>
      <c r="G176" s="56">
        <f>+E176*F176</f>
        <v>0</v>
      </c>
      <c r="H176" s="8"/>
      <c r="I176" s="46"/>
      <c r="J176" s="46"/>
      <c r="K176" s="46"/>
      <c r="L176" s="46"/>
      <c r="M176" s="46"/>
      <c r="N176" s="46"/>
      <c r="O176" s="46"/>
      <c r="P176" s="46"/>
      <c r="Q176" s="66"/>
      <c r="R176" s="66"/>
      <c r="S176" s="66"/>
    </row>
    <row r="177" spans="1:19" ht="38.25">
      <c r="A177" s="52" t="s">
        <v>11</v>
      </c>
      <c r="B177" s="33">
        <v>3</v>
      </c>
      <c r="C177" s="144" t="s">
        <v>97</v>
      </c>
      <c r="D177" s="54" t="s">
        <v>52</v>
      </c>
      <c r="E177" s="65">
        <v>51.1</v>
      </c>
      <c r="F177" s="108"/>
      <c r="G177" s="56">
        <f t="shared" si="11"/>
        <v>0</v>
      </c>
      <c r="H177" s="8"/>
      <c r="I177" s="46"/>
      <c r="J177" s="66"/>
      <c r="K177" s="46"/>
      <c r="L177" s="46"/>
      <c r="M177" s="46"/>
      <c r="N177" s="46"/>
      <c r="O177" s="46"/>
      <c r="P177" s="46"/>
      <c r="Q177" s="66"/>
      <c r="R177" s="66"/>
      <c r="S177" s="66"/>
    </row>
    <row r="178" spans="1:19" ht="38.25">
      <c r="A178" s="52" t="s">
        <v>11</v>
      </c>
      <c r="B178" s="33">
        <v>4</v>
      </c>
      <c r="C178" s="172" t="s">
        <v>124</v>
      </c>
      <c r="D178" s="54" t="s">
        <v>52</v>
      </c>
      <c r="E178" s="65">
        <v>218.6</v>
      </c>
      <c r="F178" s="108"/>
      <c r="G178" s="56">
        <f>+E178*F178</f>
        <v>0</v>
      </c>
      <c r="H178" s="8"/>
      <c r="I178" s="46"/>
      <c r="J178" s="46"/>
      <c r="K178" s="46"/>
      <c r="L178" s="46"/>
      <c r="M178" s="46"/>
      <c r="N178" s="46"/>
      <c r="O178" s="46"/>
      <c r="P178" s="46"/>
      <c r="Q178" s="66"/>
      <c r="R178" s="66"/>
      <c r="S178" s="66"/>
    </row>
    <row r="179" spans="1:19" ht="38.25">
      <c r="A179" s="52" t="s">
        <v>11</v>
      </c>
      <c r="B179" s="33">
        <v>5</v>
      </c>
      <c r="C179" s="59" t="s">
        <v>53</v>
      </c>
      <c r="D179" s="54" t="s">
        <v>29</v>
      </c>
      <c r="E179" s="65">
        <v>66</v>
      </c>
      <c r="F179" s="56"/>
      <c r="G179" s="56">
        <f t="shared" si="11"/>
        <v>0</v>
      </c>
      <c r="H179" s="8"/>
      <c r="I179" s="46"/>
      <c r="J179" s="46"/>
      <c r="K179" s="46"/>
      <c r="L179" s="46"/>
      <c r="M179" s="46"/>
      <c r="N179" s="46"/>
      <c r="O179" s="46"/>
      <c r="P179" s="46"/>
      <c r="Q179" s="66"/>
      <c r="R179" s="66"/>
      <c r="S179" s="66"/>
    </row>
    <row r="180" spans="1:19" ht="38.25">
      <c r="A180" s="52" t="s">
        <v>11</v>
      </c>
      <c r="B180" s="33">
        <v>6</v>
      </c>
      <c r="C180" s="59" t="s">
        <v>54</v>
      </c>
      <c r="D180" s="54" t="s">
        <v>29</v>
      </c>
      <c r="E180" s="65">
        <v>26</v>
      </c>
      <c r="F180" s="56"/>
      <c r="G180" s="56">
        <f t="shared" si="11"/>
        <v>0</v>
      </c>
      <c r="H180" s="8"/>
      <c r="I180" s="46"/>
      <c r="J180" s="46"/>
      <c r="K180" s="46"/>
      <c r="L180" s="46"/>
      <c r="M180" s="46"/>
      <c r="N180" s="46"/>
      <c r="O180" s="46"/>
      <c r="P180" s="46"/>
      <c r="Q180" s="66"/>
      <c r="R180" s="66"/>
      <c r="S180" s="66"/>
    </row>
    <row r="181" spans="1:19" ht="51">
      <c r="A181" s="52" t="s">
        <v>11</v>
      </c>
      <c r="B181" s="33">
        <v>7</v>
      </c>
      <c r="C181" s="151" t="s">
        <v>125</v>
      </c>
      <c r="D181" s="173" t="s">
        <v>126</v>
      </c>
      <c r="E181" s="174">
        <v>1</v>
      </c>
      <c r="F181" s="56"/>
      <c r="G181" s="56">
        <f t="shared" si="11"/>
        <v>0</v>
      </c>
      <c r="H181" s="8"/>
      <c r="I181" s="46"/>
      <c r="J181" s="46"/>
      <c r="K181" s="198"/>
      <c r="L181" s="46"/>
      <c r="M181" s="46"/>
      <c r="N181" s="46"/>
      <c r="O181" s="46"/>
      <c r="P181" s="46"/>
      <c r="Q181" s="66"/>
      <c r="R181" s="66"/>
      <c r="S181" s="66"/>
    </row>
    <row r="182" spans="1:19" ht="25.5">
      <c r="A182" s="52" t="s">
        <v>11</v>
      </c>
      <c r="B182" s="33">
        <v>7</v>
      </c>
      <c r="C182" s="62" t="s">
        <v>55</v>
      </c>
      <c r="D182" s="127" t="s">
        <v>29</v>
      </c>
      <c r="E182" s="65">
        <v>254.04</v>
      </c>
      <c r="F182" s="108"/>
      <c r="G182" s="56">
        <f t="shared" si="11"/>
        <v>0</v>
      </c>
      <c r="H182" s="45"/>
      <c r="I182" s="46"/>
      <c r="J182" s="46"/>
      <c r="K182" s="110"/>
      <c r="L182" s="46"/>
      <c r="M182" s="46"/>
      <c r="N182" s="46"/>
      <c r="O182" s="46"/>
      <c r="P182" s="46"/>
      <c r="Q182" s="66"/>
      <c r="R182" s="66"/>
      <c r="S182" s="66"/>
    </row>
    <row r="183" spans="1:19" ht="12.75">
      <c r="A183" s="52" t="s">
        <v>11</v>
      </c>
      <c r="B183" s="33">
        <v>8</v>
      </c>
      <c r="C183" s="62" t="s">
        <v>56</v>
      </c>
      <c r="D183" s="54" t="s">
        <v>78</v>
      </c>
      <c r="E183" s="65">
        <v>20</v>
      </c>
      <c r="F183" s="56"/>
      <c r="G183" s="56">
        <f t="shared" si="11"/>
        <v>0</v>
      </c>
      <c r="H183" s="45"/>
      <c r="I183" s="46"/>
      <c r="J183" s="46"/>
      <c r="K183" s="46"/>
      <c r="L183" s="46"/>
      <c r="M183" s="46"/>
      <c r="N183" s="46"/>
      <c r="O183" s="46"/>
      <c r="P183" s="46"/>
      <c r="Q183" s="66"/>
      <c r="R183" s="66"/>
      <c r="S183" s="66"/>
    </row>
    <row r="184" spans="1:19" ht="12.75">
      <c r="A184" s="52" t="s">
        <v>11</v>
      </c>
      <c r="B184" s="33">
        <v>9</v>
      </c>
      <c r="C184" s="62" t="s">
        <v>57</v>
      </c>
      <c r="D184" s="54" t="s">
        <v>30</v>
      </c>
      <c r="E184" s="65">
        <v>1</v>
      </c>
      <c r="F184" s="108"/>
      <c r="G184" s="56">
        <f t="shared" si="11"/>
        <v>0</v>
      </c>
      <c r="H184" s="45"/>
      <c r="I184" s="46"/>
      <c r="J184" s="46"/>
      <c r="K184" s="46"/>
      <c r="L184" s="46"/>
      <c r="M184" s="198"/>
      <c r="N184" s="46"/>
      <c r="O184" s="46"/>
      <c r="P184" s="46"/>
      <c r="Q184" s="66"/>
      <c r="R184" s="66"/>
      <c r="S184" s="66"/>
    </row>
    <row r="185" spans="1:19" ht="63.75">
      <c r="A185" s="52" t="s">
        <v>11</v>
      </c>
      <c r="B185" s="33">
        <v>10</v>
      </c>
      <c r="C185" s="136" t="s">
        <v>94</v>
      </c>
      <c r="D185" s="128">
        <v>0.05</v>
      </c>
      <c r="E185" s="141">
        <v>1</v>
      </c>
      <c r="F185" s="56"/>
      <c r="G185" s="56">
        <f>(G8+G9+G10+G11+SUM(G175:G183))*0.05</f>
        <v>0</v>
      </c>
      <c r="H185" s="8"/>
      <c r="I185" s="46"/>
      <c r="J185" s="46"/>
      <c r="K185" s="46"/>
      <c r="L185" s="46"/>
      <c r="M185" s="46"/>
      <c r="N185" s="46"/>
      <c r="O185" s="46"/>
      <c r="P185" s="46"/>
      <c r="Q185" s="66"/>
      <c r="R185" s="66"/>
      <c r="S185" s="66"/>
    </row>
    <row r="186" spans="1:19" ht="13.5" thickBot="1">
      <c r="A186" s="129"/>
      <c r="B186" s="130"/>
      <c r="C186" s="120"/>
      <c r="D186" s="39"/>
      <c r="E186" s="143">
        <v>1</v>
      </c>
      <c r="F186" s="76"/>
      <c r="G186" s="76"/>
      <c r="H186" s="8"/>
      <c r="I186" s="46"/>
      <c r="J186" s="46"/>
      <c r="K186" s="46"/>
      <c r="L186" s="46"/>
      <c r="M186" s="46"/>
      <c r="N186" s="46"/>
      <c r="O186" s="46"/>
      <c r="P186" s="46"/>
      <c r="Q186" s="66"/>
      <c r="R186" s="66"/>
      <c r="S186" s="66"/>
    </row>
    <row r="187" spans="1:19" ht="13.5" thickBot="1">
      <c r="A187" s="68"/>
      <c r="B187" s="69"/>
      <c r="C187" s="11" t="s">
        <v>90</v>
      </c>
      <c r="D187" s="70"/>
      <c r="E187" s="142">
        <v>1</v>
      </c>
      <c r="F187" s="71"/>
      <c r="G187" s="99">
        <f>SUM(G175:G185)</f>
        <v>0</v>
      </c>
      <c r="H187" s="8"/>
      <c r="I187" s="46"/>
      <c r="J187" s="46"/>
      <c r="K187" s="46"/>
      <c r="L187" s="46"/>
      <c r="M187" s="46"/>
      <c r="N187" s="46"/>
      <c r="O187" s="46"/>
      <c r="P187" s="46"/>
      <c r="Q187" s="66"/>
      <c r="R187" s="66"/>
      <c r="S187" s="66"/>
    </row>
    <row r="188" spans="1:19" ht="12.75">
      <c r="A188" s="73"/>
      <c r="B188" s="88"/>
      <c r="C188" s="18"/>
      <c r="D188" s="20"/>
      <c r="E188" s="85">
        <v>1</v>
      </c>
      <c r="F188" s="85"/>
      <c r="G188" s="22"/>
      <c r="H188" s="8"/>
      <c r="I188" s="46"/>
      <c r="J188" s="46"/>
      <c r="K188" s="46"/>
      <c r="L188" s="46"/>
      <c r="M188" s="46"/>
      <c r="N188" s="46"/>
      <c r="O188" s="46"/>
      <c r="P188" s="46"/>
      <c r="Q188" s="66"/>
      <c r="R188" s="66"/>
      <c r="S188" s="66"/>
    </row>
    <row r="189" spans="1:19" ht="12.75">
      <c r="A189" s="73"/>
      <c r="B189" s="88"/>
      <c r="C189" s="18"/>
      <c r="D189" s="20"/>
      <c r="E189" s="85">
        <v>1</v>
      </c>
      <c r="F189" s="85"/>
      <c r="G189" s="22"/>
      <c r="H189" s="8"/>
      <c r="I189" s="46"/>
      <c r="J189" s="46"/>
      <c r="K189" s="46"/>
      <c r="L189" s="46"/>
      <c r="M189" s="46"/>
      <c r="N189" s="46"/>
      <c r="O189" s="46"/>
      <c r="P189" s="46"/>
      <c r="Q189" s="66"/>
      <c r="R189" s="66"/>
      <c r="S189" s="66"/>
    </row>
    <row r="190" spans="1:19" ht="12.75">
      <c r="A190" s="73"/>
      <c r="B190" s="131"/>
      <c r="C190" s="181" t="s">
        <v>182</v>
      </c>
      <c r="D190" s="20"/>
      <c r="E190" s="85">
        <v>1</v>
      </c>
      <c r="F190" s="85"/>
      <c r="G190" s="22"/>
      <c r="H190" s="8"/>
      <c r="I190" s="46"/>
      <c r="J190" s="46"/>
      <c r="K190" s="46"/>
      <c r="L190" s="46"/>
      <c r="M190" s="46"/>
      <c r="N190" s="46"/>
      <c r="O190" s="46"/>
      <c r="P190" s="46"/>
      <c r="Q190" s="66"/>
      <c r="R190" s="66"/>
      <c r="S190" s="66"/>
    </row>
    <row r="191" spans="1:19" ht="12.75">
      <c r="A191" s="73"/>
      <c r="B191" s="88"/>
      <c r="C191" s="169" t="s">
        <v>113</v>
      </c>
      <c r="D191" s="20"/>
      <c r="E191" s="85">
        <v>1</v>
      </c>
      <c r="F191" s="85"/>
      <c r="G191" s="22"/>
      <c r="H191" s="8"/>
      <c r="I191" s="46"/>
      <c r="J191" s="46"/>
      <c r="K191" s="46"/>
      <c r="L191" s="46"/>
      <c r="M191" s="46"/>
      <c r="N191" s="46"/>
      <c r="O191" s="46"/>
      <c r="P191" s="46"/>
      <c r="Q191" s="66"/>
      <c r="R191" s="66"/>
      <c r="S191" s="66"/>
    </row>
    <row r="192" spans="1:19" ht="12.75">
      <c r="A192" s="73"/>
      <c r="B192" s="88"/>
      <c r="C192" s="18"/>
      <c r="D192" s="20"/>
      <c r="E192" s="85">
        <v>1</v>
      </c>
      <c r="F192" s="85"/>
      <c r="G192" s="22"/>
      <c r="H192" s="8"/>
      <c r="I192" s="46"/>
      <c r="J192" s="46"/>
      <c r="K192" s="46"/>
      <c r="L192" s="46"/>
      <c r="M192" s="46"/>
      <c r="N192" s="46"/>
      <c r="O192" s="46"/>
      <c r="P192" s="46"/>
      <c r="Q192" s="66"/>
      <c r="R192" s="66"/>
      <c r="S192" s="66"/>
    </row>
    <row r="193" spans="1:19" ht="12.75">
      <c r="A193" s="73"/>
      <c r="B193" s="88"/>
      <c r="C193" s="18"/>
      <c r="D193" s="20"/>
      <c r="E193" s="85">
        <v>1</v>
      </c>
      <c r="F193" s="85"/>
      <c r="G193" s="22"/>
      <c r="H193" s="8"/>
      <c r="I193" s="46"/>
      <c r="J193" s="46"/>
      <c r="K193" s="46"/>
      <c r="L193" s="46"/>
      <c r="M193" s="46"/>
      <c r="N193" s="46"/>
      <c r="O193" s="46"/>
      <c r="P193" s="46"/>
      <c r="Q193" s="66"/>
      <c r="R193" s="66"/>
      <c r="S193" s="66"/>
    </row>
    <row r="194" spans="1:19" ht="12.75">
      <c r="A194" s="73"/>
      <c r="B194" s="88"/>
      <c r="C194" s="18"/>
      <c r="D194" s="20"/>
      <c r="E194" s="145">
        <v>1</v>
      </c>
      <c r="F194" s="21"/>
      <c r="G194" s="107"/>
      <c r="H194" s="8"/>
      <c r="I194" s="46"/>
      <c r="J194" s="46"/>
      <c r="K194" s="46"/>
      <c r="L194" s="46"/>
      <c r="M194" s="46"/>
      <c r="N194" s="46"/>
      <c r="O194" s="46"/>
      <c r="P194" s="46"/>
      <c r="Q194" s="66"/>
      <c r="R194" s="66"/>
      <c r="S194" s="66"/>
    </row>
    <row r="195" spans="1:19" ht="14.25">
      <c r="A195" s="73"/>
      <c r="D195" s="20"/>
      <c r="E195" s="90">
        <v>1</v>
      </c>
      <c r="F195" s="21"/>
      <c r="G195" s="107"/>
      <c r="H195" s="8"/>
      <c r="I195" s="46"/>
      <c r="J195" s="46"/>
      <c r="K195" s="46"/>
      <c r="L195" s="46"/>
      <c r="M195" s="46"/>
      <c r="N195" s="46"/>
      <c r="O195" s="46"/>
      <c r="P195" s="46"/>
      <c r="Q195" s="66"/>
      <c r="R195" s="66"/>
      <c r="S195" s="66"/>
    </row>
    <row r="196" spans="1:19" ht="12.75">
      <c r="A196" s="73"/>
      <c r="B196" s="21"/>
      <c r="C196" s="21"/>
      <c r="D196" s="132"/>
      <c r="E196" s="90">
        <v>1</v>
      </c>
      <c r="F196" s="21"/>
      <c r="G196" s="107"/>
      <c r="H196" s="8"/>
      <c r="I196" s="46"/>
      <c r="J196" s="46"/>
      <c r="K196" s="66"/>
      <c r="L196" s="46"/>
      <c r="M196" s="46"/>
      <c r="N196" s="46"/>
      <c r="O196" s="46"/>
      <c r="P196" s="46"/>
      <c r="Q196" s="66"/>
      <c r="R196" s="66"/>
      <c r="S196" s="66"/>
    </row>
    <row r="197" spans="1:19" ht="12.75">
      <c r="A197" s="36"/>
      <c r="B197" s="37"/>
      <c r="C197" s="38"/>
      <c r="D197" s="39"/>
      <c r="E197" s="41">
        <v>1</v>
      </c>
      <c r="F197" s="76"/>
      <c r="G197" s="76"/>
      <c r="H197" s="8"/>
      <c r="I197" s="46"/>
      <c r="J197" s="46"/>
      <c r="K197" s="66"/>
      <c r="L197" s="46"/>
      <c r="M197" s="46"/>
      <c r="N197" s="46"/>
      <c r="O197" s="46"/>
      <c r="P197" s="46"/>
      <c r="Q197" s="66"/>
      <c r="R197" s="66"/>
      <c r="S197" s="66"/>
    </row>
    <row r="198" spans="1:19" ht="14.25">
      <c r="A198" s="36"/>
      <c r="B198" s="32"/>
      <c r="D198" s="39"/>
      <c r="E198" s="41">
        <v>1</v>
      </c>
      <c r="F198" s="76"/>
      <c r="G198" s="76"/>
      <c r="H198" s="8"/>
      <c r="I198" s="46"/>
      <c r="J198" s="46"/>
      <c r="K198" s="66"/>
      <c r="L198" s="46"/>
      <c r="M198" s="46"/>
      <c r="N198" s="46"/>
      <c r="O198" s="46"/>
      <c r="P198" s="46"/>
      <c r="Q198" s="66"/>
      <c r="R198" s="66"/>
      <c r="S198" s="66"/>
    </row>
    <row r="199" spans="2:19" ht="14.25">
      <c r="B199" s="32"/>
      <c r="F199" s="133"/>
      <c r="G199" s="133"/>
      <c r="I199" s="66"/>
      <c r="J199" s="66"/>
      <c r="K199" s="66"/>
      <c r="L199" s="66"/>
      <c r="M199" s="66"/>
      <c r="N199" s="66"/>
      <c r="O199" s="66"/>
      <c r="P199" s="66"/>
      <c r="Q199" s="66"/>
      <c r="R199" s="66"/>
      <c r="S199" s="66"/>
    </row>
    <row r="200" spans="2:19" ht="14.25">
      <c r="B200" s="32"/>
      <c r="F200" s="133"/>
      <c r="G200" s="133"/>
      <c r="I200" s="66"/>
      <c r="J200" s="66"/>
      <c r="K200" s="66"/>
      <c r="L200" s="66"/>
      <c r="M200" s="66"/>
      <c r="N200" s="66"/>
      <c r="O200" s="66"/>
      <c r="P200" s="66"/>
      <c r="Q200" s="66"/>
      <c r="R200" s="66"/>
      <c r="S200" s="66"/>
    </row>
    <row r="201" spans="2:19" ht="14.25">
      <c r="B201" s="32"/>
      <c r="F201" s="133"/>
      <c r="G201" s="133"/>
      <c r="I201" s="66"/>
      <c r="J201" s="66"/>
      <c r="K201" s="66"/>
      <c r="L201" s="66"/>
      <c r="M201" s="66"/>
      <c r="N201" s="66"/>
      <c r="O201" s="66"/>
      <c r="P201" s="66"/>
      <c r="Q201" s="66"/>
      <c r="R201" s="66"/>
      <c r="S201" s="66"/>
    </row>
    <row r="202" spans="2:19" ht="14.25">
      <c r="B202" s="32"/>
      <c r="F202" s="133"/>
      <c r="G202" s="133"/>
      <c r="I202" s="66"/>
      <c r="J202" s="66"/>
      <c r="K202" s="66"/>
      <c r="L202" s="66"/>
      <c r="M202" s="66"/>
      <c r="N202" s="66"/>
      <c r="O202" s="66"/>
      <c r="P202" s="66"/>
      <c r="Q202" s="66"/>
      <c r="R202" s="66"/>
      <c r="S202" s="66"/>
    </row>
    <row r="203" spans="2:19" ht="14.25">
      <c r="B203" s="32"/>
      <c r="F203" s="133"/>
      <c r="G203" s="133"/>
      <c r="I203" s="66"/>
      <c r="J203" s="66"/>
      <c r="K203" s="66"/>
      <c r="L203" s="66"/>
      <c r="M203" s="66"/>
      <c r="N203" s="66"/>
      <c r="O203" s="66"/>
      <c r="P203" s="66"/>
      <c r="Q203" s="66"/>
      <c r="R203" s="66"/>
      <c r="S203" s="66"/>
    </row>
    <row r="204" spans="2:19" ht="14.25">
      <c r="B204" s="32"/>
      <c r="F204" s="133"/>
      <c r="G204" s="133"/>
      <c r="I204" s="66"/>
      <c r="J204" s="66"/>
      <c r="K204" s="66"/>
      <c r="L204" s="66"/>
      <c r="M204" s="66"/>
      <c r="N204" s="66"/>
      <c r="O204" s="66"/>
      <c r="P204" s="66"/>
      <c r="Q204" s="66"/>
      <c r="R204" s="66"/>
      <c r="S204" s="66"/>
    </row>
    <row r="205" spans="2:19" ht="14.25">
      <c r="B205" s="32"/>
      <c r="F205" s="133"/>
      <c r="G205" s="133"/>
      <c r="I205" s="66"/>
      <c r="J205" s="66"/>
      <c r="K205" s="66"/>
      <c r="L205" s="66"/>
      <c r="M205" s="66"/>
      <c r="N205" s="66"/>
      <c r="O205" s="66"/>
      <c r="P205" s="66"/>
      <c r="Q205" s="66"/>
      <c r="R205" s="66"/>
      <c r="S205" s="66"/>
    </row>
    <row r="206" spans="2:19" ht="14.25">
      <c r="B206" s="32"/>
      <c r="F206" s="133"/>
      <c r="G206" s="133"/>
      <c r="I206" s="66"/>
      <c r="J206" s="66"/>
      <c r="K206" s="66"/>
      <c r="L206" s="66"/>
      <c r="M206" s="66"/>
      <c r="N206" s="66"/>
      <c r="O206" s="66"/>
      <c r="P206" s="66"/>
      <c r="Q206" s="66"/>
      <c r="R206" s="66"/>
      <c r="S206" s="66"/>
    </row>
    <row r="207" spans="2:19" ht="14.25">
      <c r="B207" s="32"/>
      <c r="F207" s="133"/>
      <c r="G207" s="133"/>
      <c r="I207" s="66"/>
      <c r="J207" s="66"/>
      <c r="K207" s="66"/>
      <c r="L207" s="66"/>
      <c r="M207" s="66"/>
      <c r="N207" s="66"/>
      <c r="O207" s="66"/>
      <c r="P207" s="66"/>
      <c r="Q207" s="66"/>
      <c r="R207" s="66"/>
      <c r="S207" s="66"/>
    </row>
    <row r="208" spans="2:19" ht="14.25">
      <c r="B208" s="32"/>
      <c r="F208" s="133"/>
      <c r="G208" s="133"/>
      <c r="I208" s="66"/>
      <c r="J208" s="66"/>
      <c r="K208" s="66"/>
      <c r="L208" s="66"/>
      <c r="M208" s="66"/>
      <c r="N208" s="66"/>
      <c r="O208" s="66"/>
      <c r="P208" s="66"/>
      <c r="Q208" s="66"/>
      <c r="R208" s="66"/>
      <c r="S208" s="66"/>
    </row>
    <row r="209" spans="2:19" ht="14.25">
      <c r="B209" s="32"/>
      <c r="F209" s="133"/>
      <c r="G209" s="133"/>
      <c r="I209" s="66"/>
      <c r="J209" s="66"/>
      <c r="K209" s="66"/>
      <c r="L209" s="66"/>
      <c r="M209" s="66"/>
      <c r="N209" s="66"/>
      <c r="O209" s="66"/>
      <c r="P209" s="66"/>
      <c r="Q209" s="66"/>
      <c r="R209" s="66"/>
      <c r="S209" s="66"/>
    </row>
    <row r="210" spans="2:19" ht="14.25">
      <c r="B210" s="32"/>
      <c r="F210" s="133"/>
      <c r="G210" s="133"/>
      <c r="I210" s="66"/>
      <c r="J210" s="66"/>
      <c r="K210" s="66"/>
      <c r="L210" s="66"/>
      <c r="M210" s="66"/>
      <c r="N210" s="66"/>
      <c r="O210" s="66"/>
      <c r="P210" s="66"/>
      <c r="Q210" s="66"/>
      <c r="R210" s="66"/>
      <c r="S210" s="66"/>
    </row>
    <row r="211" spans="2:19" ht="14.25">
      <c r="B211" s="32"/>
      <c r="F211" s="133"/>
      <c r="G211" s="133"/>
      <c r="I211" s="66"/>
      <c r="J211" s="66"/>
      <c r="K211" s="66"/>
      <c r="L211" s="66"/>
      <c r="M211" s="66"/>
      <c r="N211" s="66"/>
      <c r="O211" s="66"/>
      <c r="P211" s="66"/>
      <c r="Q211" s="66"/>
      <c r="R211" s="66"/>
      <c r="S211" s="66"/>
    </row>
    <row r="212" spans="2:19" ht="14.25">
      <c r="B212" s="32"/>
      <c r="F212" s="133"/>
      <c r="G212" s="133"/>
      <c r="I212" s="66"/>
      <c r="J212" s="66"/>
      <c r="K212" s="66"/>
      <c r="L212" s="66"/>
      <c r="M212" s="66"/>
      <c r="N212" s="66"/>
      <c r="O212" s="66"/>
      <c r="P212" s="66"/>
      <c r="Q212" s="66"/>
      <c r="R212" s="66"/>
      <c r="S212" s="66"/>
    </row>
    <row r="213" spans="2:19" ht="14.25">
      <c r="B213" s="32"/>
      <c r="F213" s="133"/>
      <c r="G213" s="133"/>
      <c r="I213" s="66"/>
      <c r="J213" s="66"/>
      <c r="K213" s="66"/>
      <c r="L213" s="66"/>
      <c r="M213" s="66"/>
      <c r="N213" s="66"/>
      <c r="O213" s="66"/>
      <c r="P213" s="66"/>
      <c r="Q213" s="66"/>
      <c r="R213" s="66"/>
      <c r="S213" s="66"/>
    </row>
    <row r="214" spans="2:19" ht="14.25">
      <c r="B214" s="32"/>
      <c r="F214" s="133"/>
      <c r="G214" s="133"/>
      <c r="I214" s="66"/>
      <c r="J214" s="66"/>
      <c r="K214" s="66"/>
      <c r="L214" s="66"/>
      <c r="M214" s="66"/>
      <c r="N214" s="66"/>
      <c r="O214" s="66"/>
      <c r="P214" s="66"/>
      <c r="Q214" s="66"/>
      <c r="R214" s="66"/>
      <c r="S214" s="66"/>
    </row>
    <row r="215" spans="2:19" ht="14.25">
      <c r="B215" s="32"/>
      <c r="F215" s="133"/>
      <c r="G215" s="133"/>
      <c r="J215" s="66"/>
      <c r="K215" s="66"/>
      <c r="L215" s="66"/>
      <c r="M215" s="66"/>
      <c r="N215" s="66"/>
      <c r="O215" s="66"/>
      <c r="P215" s="66"/>
      <c r="Q215" s="66"/>
      <c r="R215" s="66"/>
      <c r="S215" s="66"/>
    </row>
    <row r="216" spans="2:19" ht="14.25">
      <c r="B216" s="32"/>
      <c r="F216" s="133"/>
      <c r="G216" s="133"/>
      <c r="J216" s="66"/>
      <c r="K216" s="66"/>
      <c r="L216" s="66"/>
      <c r="M216" s="66"/>
      <c r="N216" s="66"/>
      <c r="O216" s="66"/>
      <c r="P216" s="66"/>
      <c r="Q216" s="66"/>
      <c r="R216" s="66"/>
      <c r="S216" s="66"/>
    </row>
    <row r="217" spans="2:19" ht="14.25">
      <c r="B217" s="32"/>
      <c r="F217" s="133"/>
      <c r="G217" s="133"/>
      <c r="J217" s="66"/>
      <c r="K217" s="66"/>
      <c r="L217" s="66"/>
      <c r="M217" s="66"/>
      <c r="N217" s="66"/>
      <c r="O217" s="66"/>
      <c r="P217" s="66"/>
      <c r="Q217" s="66"/>
      <c r="R217" s="66"/>
      <c r="S217" s="66"/>
    </row>
    <row r="218" spans="2:19" ht="14.25">
      <c r="B218" s="32"/>
      <c r="F218" s="133"/>
      <c r="G218" s="133"/>
      <c r="J218" s="66"/>
      <c r="K218" s="66"/>
      <c r="L218" s="66"/>
      <c r="M218" s="66"/>
      <c r="N218" s="66"/>
      <c r="O218" s="66"/>
      <c r="P218" s="66"/>
      <c r="Q218" s="66"/>
      <c r="R218" s="66"/>
      <c r="S218" s="66"/>
    </row>
    <row r="219" spans="2:19" ht="14.25">
      <c r="B219" s="32"/>
      <c r="F219" s="133"/>
      <c r="G219" s="133"/>
      <c r="J219" s="66"/>
      <c r="K219" s="66"/>
      <c r="L219" s="66"/>
      <c r="M219" s="66"/>
      <c r="N219" s="66"/>
      <c r="O219" s="66"/>
      <c r="P219" s="66"/>
      <c r="Q219" s="66"/>
      <c r="R219" s="66"/>
      <c r="S219" s="66"/>
    </row>
    <row r="220" spans="2:19" ht="14.25">
      <c r="B220" s="32"/>
      <c r="F220" s="133"/>
      <c r="G220" s="133"/>
      <c r="J220" s="66"/>
      <c r="K220" s="66"/>
      <c r="L220" s="66"/>
      <c r="M220" s="66"/>
      <c r="N220" s="66"/>
      <c r="O220" s="66"/>
      <c r="P220" s="66"/>
      <c r="Q220" s="66"/>
      <c r="R220" s="66"/>
      <c r="S220" s="66"/>
    </row>
    <row r="221" spans="2:19" ht="14.25">
      <c r="B221" s="32"/>
      <c r="F221" s="133"/>
      <c r="G221" s="133"/>
      <c r="J221" s="66"/>
      <c r="K221" s="66"/>
      <c r="L221" s="66"/>
      <c r="M221" s="66"/>
      <c r="N221" s="66"/>
      <c r="O221" s="66"/>
      <c r="P221" s="66"/>
      <c r="Q221" s="66"/>
      <c r="R221" s="66"/>
      <c r="S221" s="66"/>
    </row>
    <row r="222" spans="2:19" ht="14.25">
      <c r="B222" s="32"/>
      <c r="F222" s="133"/>
      <c r="G222" s="133"/>
      <c r="J222" s="66"/>
      <c r="K222" s="66"/>
      <c r="L222" s="66"/>
      <c r="M222" s="66"/>
      <c r="N222" s="66"/>
      <c r="O222" s="66"/>
      <c r="P222" s="66"/>
      <c r="Q222" s="66"/>
      <c r="R222" s="66"/>
      <c r="S222" s="66"/>
    </row>
    <row r="223" spans="2:19" ht="14.25">
      <c r="B223" s="32"/>
      <c r="F223" s="133"/>
      <c r="G223" s="133"/>
      <c r="J223" s="66"/>
      <c r="K223" s="66"/>
      <c r="L223" s="66"/>
      <c r="M223" s="66"/>
      <c r="N223" s="66"/>
      <c r="O223" s="66"/>
      <c r="P223" s="66"/>
      <c r="Q223" s="66"/>
      <c r="R223" s="66"/>
      <c r="S223" s="66"/>
    </row>
    <row r="224" spans="2:19" ht="14.25">
      <c r="B224" s="32"/>
      <c r="F224" s="133"/>
      <c r="G224" s="133"/>
      <c r="J224" s="66"/>
      <c r="K224" s="66"/>
      <c r="L224" s="66"/>
      <c r="M224" s="66"/>
      <c r="N224" s="66"/>
      <c r="O224" s="66"/>
      <c r="P224" s="66"/>
      <c r="Q224" s="66"/>
      <c r="R224" s="66"/>
      <c r="S224" s="66"/>
    </row>
    <row r="225" spans="2:19" ht="14.25">
      <c r="B225" s="32"/>
      <c r="F225" s="133"/>
      <c r="G225" s="133"/>
      <c r="J225" s="66"/>
      <c r="K225" s="66"/>
      <c r="L225" s="66"/>
      <c r="M225" s="66"/>
      <c r="N225" s="66"/>
      <c r="O225" s="66"/>
      <c r="P225" s="66"/>
      <c r="Q225" s="66"/>
      <c r="R225" s="66"/>
      <c r="S225" s="66"/>
    </row>
    <row r="226" spans="2:19" ht="14.25">
      <c r="B226" s="32"/>
      <c r="F226" s="133"/>
      <c r="G226" s="133"/>
      <c r="J226" s="66"/>
      <c r="K226" s="66"/>
      <c r="L226" s="66"/>
      <c r="M226" s="66"/>
      <c r="N226" s="66"/>
      <c r="O226" s="66"/>
      <c r="P226" s="66"/>
      <c r="Q226" s="66"/>
      <c r="R226" s="66"/>
      <c r="S226" s="66"/>
    </row>
    <row r="227" spans="2:19" ht="14.25">
      <c r="B227" s="32"/>
      <c r="F227" s="133"/>
      <c r="G227" s="133"/>
      <c r="J227" s="66"/>
      <c r="K227" s="66"/>
      <c r="L227" s="66"/>
      <c r="M227" s="66"/>
      <c r="N227" s="66"/>
      <c r="O227" s="66"/>
      <c r="P227" s="66"/>
      <c r="Q227" s="66"/>
      <c r="R227" s="66"/>
      <c r="S227" s="66"/>
    </row>
    <row r="228" spans="2:19" ht="14.25">
      <c r="B228" s="32"/>
      <c r="F228" s="133"/>
      <c r="G228" s="133"/>
      <c r="J228" s="66"/>
      <c r="K228" s="66"/>
      <c r="L228" s="66"/>
      <c r="M228" s="66"/>
      <c r="N228" s="66"/>
      <c r="O228" s="66"/>
      <c r="P228" s="66"/>
      <c r="Q228" s="66"/>
      <c r="R228" s="66"/>
      <c r="S228" s="66"/>
    </row>
    <row r="229" spans="2:19" ht="14.25">
      <c r="B229" s="32"/>
      <c r="F229" s="133"/>
      <c r="G229" s="133"/>
      <c r="J229" s="66"/>
      <c r="K229" s="66"/>
      <c r="L229" s="66"/>
      <c r="M229" s="66"/>
      <c r="N229" s="66"/>
      <c r="O229" s="66"/>
      <c r="P229" s="66"/>
      <c r="Q229" s="66"/>
      <c r="R229" s="66"/>
      <c r="S229" s="66"/>
    </row>
    <row r="230" spans="2:19" ht="14.25">
      <c r="B230" s="32"/>
      <c r="F230" s="133"/>
      <c r="G230" s="133"/>
      <c r="J230" s="66"/>
      <c r="K230" s="66"/>
      <c r="L230" s="66"/>
      <c r="M230" s="66"/>
      <c r="N230" s="66"/>
      <c r="O230" s="66"/>
      <c r="P230" s="66"/>
      <c r="Q230" s="66"/>
      <c r="R230" s="66"/>
      <c r="S230" s="66"/>
    </row>
    <row r="231" spans="2:19" ht="14.25">
      <c r="B231" s="32"/>
      <c r="F231" s="133"/>
      <c r="G231" s="133"/>
      <c r="J231" s="66"/>
      <c r="K231" s="66"/>
      <c r="L231" s="66"/>
      <c r="M231" s="66"/>
      <c r="N231" s="66"/>
      <c r="O231" s="66"/>
      <c r="P231" s="66"/>
      <c r="Q231" s="66"/>
      <c r="R231" s="66"/>
      <c r="S231" s="66"/>
    </row>
    <row r="232" spans="2:19" ht="14.25">
      <c r="B232" s="32"/>
      <c r="F232" s="133"/>
      <c r="G232" s="133"/>
      <c r="J232" s="66"/>
      <c r="K232" s="66"/>
      <c r="L232" s="66"/>
      <c r="M232" s="66"/>
      <c r="N232" s="66"/>
      <c r="O232" s="66"/>
      <c r="P232" s="66"/>
      <c r="Q232" s="66"/>
      <c r="R232" s="66"/>
      <c r="S232" s="66"/>
    </row>
    <row r="233" spans="2:19" ht="14.25">
      <c r="B233" s="32"/>
      <c r="F233" s="133"/>
      <c r="G233" s="133"/>
      <c r="J233" s="66"/>
      <c r="K233" s="66"/>
      <c r="L233" s="66"/>
      <c r="M233" s="66"/>
      <c r="N233" s="66"/>
      <c r="O233" s="66"/>
      <c r="P233" s="66"/>
      <c r="Q233" s="66"/>
      <c r="R233" s="66"/>
      <c r="S233" s="66"/>
    </row>
    <row r="234" spans="2:19" ht="14.25">
      <c r="B234" s="32"/>
      <c r="F234" s="133"/>
      <c r="G234" s="133"/>
      <c r="J234" s="66"/>
      <c r="K234" s="66"/>
      <c r="L234" s="66"/>
      <c r="M234" s="66"/>
      <c r="N234" s="66"/>
      <c r="O234" s="66"/>
      <c r="P234" s="66"/>
      <c r="Q234" s="66"/>
      <c r="R234" s="66"/>
      <c r="S234" s="66"/>
    </row>
    <row r="235" spans="2:19" ht="14.25">
      <c r="B235" s="32"/>
      <c r="F235" s="133"/>
      <c r="G235" s="133"/>
      <c r="J235" s="66"/>
      <c r="K235" s="66"/>
      <c r="L235" s="66"/>
      <c r="M235" s="66"/>
      <c r="N235" s="66"/>
      <c r="O235" s="66"/>
      <c r="P235" s="66"/>
      <c r="Q235" s="66"/>
      <c r="R235" s="66"/>
      <c r="S235" s="66"/>
    </row>
    <row r="236" spans="2:19" ht="14.25">
      <c r="B236" s="32"/>
      <c r="F236" s="133"/>
      <c r="G236" s="133"/>
      <c r="J236" s="66"/>
      <c r="K236" s="66"/>
      <c r="L236" s="66"/>
      <c r="M236" s="66"/>
      <c r="N236" s="66"/>
      <c r="O236" s="66"/>
      <c r="P236" s="66"/>
      <c r="Q236" s="66"/>
      <c r="R236" s="66"/>
      <c r="S236" s="66"/>
    </row>
    <row r="237" spans="2:19" ht="14.25">
      <c r="B237" s="32"/>
      <c r="F237" s="133"/>
      <c r="G237" s="133"/>
      <c r="J237" s="66"/>
      <c r="K237" s="66"/>
      <c r="L237" s="66"/>
      <c r="M237" s="66"/>
      <c r="N237" s="66"/>
      <c r="O237" s="66"/>
      <c r="P237" s="66"/>
      <c r="Q237" s="66"/>
      <c r="R237" s="66"/>
      <c r="S237" s="66"/>
    </row>
    <row r="238" spans="2:19" ht="14.25">
      <c r="B238" s="32"/>
      <c r="F238" s="133"/>
      <c r="G238" s="133"/>
      <c r="J238" s="66"/>
      <c r="K238" s="66"/>
      <c r="L238" s="66"/>
      <c r="M238" s="66"/>
      <c r="N238" s="66"/>
      <c r="O238" s="66"/>
      <c r="P238" s="66"/>
      <c r="Q238" s="66"/>
      <c r="R238" s="66"/>
      <c r="S238" s="66"/>
    </row>
    <row r="239" spans="2:19" ht="14.25">
      <c r="B239" s="32"/>
      <c r="F239" s="133"/>
      <c r="G239" s="133"/>
      <c r="J239" s="66"/>
      <c r="K239" s="66"/>
      <c r="L239" s="66"/>
      <c r="M239" s="66"/>
      <c r="N239" s="66"/>
      <c r="O239" s="66"/>
      <c r="P239" s="66"/>
      <c r="Q239" s="66"/>
      <c r="R239" s="66"/>
      <c r="S239" s="66"/>
    </row>
    <row r="240" spans="2:19" ht="14.25">
      <c r="B240" s="32"/>
      <c r="F240" s="133"/>
      <c r="G240" s="133"/>
      <c r="J240" s="66"/>
      <c r="K240" s="66"/>
      <c r="L240" s="66"/>
      <c r="M240" s="66"/>
      <c r="N240" s="66"/>
      <c r="O240" s="66"/>
      <c r="P240" s="66"/>
      <c r="Q240" s="66"/>
      <c r="R240" s="66"/>
      <c r="S240" s="66"/>
    </row>
    <row r="241" spans="2:19" ht="14.25">
      <c r="B241" s="32"/>
      <c r="F241" s="133"/>
      <c r="G241" s="133"/>
      <c r="J241" s="66"/>
      <c r="K241" s="66"/>
      <c r="L241" s="66"/>
      <c r="M241" s="66"/>
      <c r="N241" s="66"/>
      <c r="O241" s="66"/>
      <c r="P241" s="66"/>
      <c r="Q241" s="66"/>
      <c r="R241" s="66"/>
      <c r="S241" s="66"/>
    </row>
    <row r="242" spans="2:19" ht="14.25">
      <c r="B242" s="32"/>
      <c r="F242" s="133"/>
      <c r="G242" s="133"/>
      <c r="J242" s="66"/>
      <c r="K242" s="66"/>
      <c r="L242" s="66"/>
      <c r="M242" s="66"/>
      <c r="N242" s="66"/>
      <c r="O242" s="66"/>
      <c r="P242" s="66"/>
      <c r="Q242" s="66"/>
      <c r="R242" s="66"/>
      <c r="S242" s="66"/>
    </row>
    <row r="243" spans="2:19" ht="14.25">
      <c r="B243" s="32"/>
      <c r="F243" s="133"/>
      <c r="G243" s="133"/>
      <c r="J243" s="66"/>
      <c r="K243" s="66"/>
      <c r="L243" s="66"/>
      <c r="M243" s="66"/>
      <c r="N243" s="66"/>
      <c r="O243" s="66"/>
      <c r="P243" s="66"/>
      <c r="Q243" s="66"/>
      <c r="R243" s="66"/>
      <c r="S243" s="66"/>
    </row>
    <row r="244" spans="2:19" ht="14.25">
      <c r="B244" s="32"/>
      <c r="F244" s="133"/>
      <c r="G244" s="133"/>
      <c r="J244" s="66"/>
      <c r="K244" s="66"/>
      <c r="L244" s="66"/>
      <c r="M244" s="66"/>
      <c r="N244" s="66"/>
      <c r="O244" s="66"/>
      <c r="P244" s="66"/>
      <c r="Q244" s="66"/>
      <c r="R244" s="66"/>
      <c r="S244" s="66"/>
    </row>
    <row r="245" spans="2:19" ht="14.25">
      <c r="B245" s="32"/>
      <c r="F245" s="133"/>
      <c r="G245" s="133"/>
      <c r="J245" s="66"/>
      <c r="K245" s="66"/>
      <c r="L245" s="66"/>
      <c r="M245" s="66"/>
      <c r="N245" s="66"/>
      <c r="O245" s="66"/>
      <c r="P245" s="66"/>
      <c r="Q245" s="66"/>
      <c r="R245" s="66"/>
      <c r="S245" s="66"/>
    </row>
    <row r="246" spans="2:19" ht="14.25">
      <c r="B246" s="32"/>
      <c r="F246" s="133"/>
      <c r="G246" s="133"/>
      <c r="J246" s="66"/>
      <c r="K246" s="66"/>
      <c r="L246" s="66"/>
      <c r="M246" s="66"/>
      <c r="N246" s="66"/>
      <c r="O246" s="66"/>
      <c r="P246" s="66"/>
      <c r="Q246" s="66"/>
      <c r="R246" s="66"/>
      <c r="S246" s="66"/>
    </row>
    <row r="247" spans="2:19" ht="14.25">
      <c r="B247" s="32"/>
      <c r="F247" s="133"/>
      <c r="G247" s="133"/>
      <c r="J247" s="66"/>
      <c r="K247" s="66"/>
      <c r="L247" s="66"/>
      <c r="M247" s="66"/>
      <c r="N247" s="66"/>
      <c r="O247" s="66"/>
      <c r="P247" s="66"/>
      <c r="Q247" s="66"/>
      <c r="R247" s="66"/>
      <c r="S247" s="66"/>
    </row>
    <row r="248" spans="2:19" ht="14.25">
      <c r="B248" s="32"/>
      <c r="F248" s="133"/>
      <c r="G248" s="133"/>
      <c r="J248" s="66"/>
      <c r="K248" s="66"/>
      <c r="L248" s="66"/>
      <c r="M248" s="66"/>
      <c r="N248" s="66"/>
      <c r="O248" s="66"/>
      <c r="P248" s="66"/>
      <c r="Q248" s="66"/>
      <c r="R248" s="66"/>
      <c r="S248" s="66"/>
    </row>
    <row r="249" spans="6:19" ht="14.25">
      <c r="F249" s="133"/>
      <c r="G249" s="133"/>
      <c r="J249" s="66"/>
      <c r="K249" s="66"/>
      <c r="L249" s="66"/>
      <c r="M249" s="66"/>
      <c r="N249" s="66"/>
      <c r="O249" s="66"/>
      <c r="P249" s="66"/>
      <c r="Q249" s="66"/>
      <c r="R249" s="66"/>
      <c r="S249" s="66"/>
    </row>
    <row r="250" spans="6:19" ht="14.25">
      <c r="F250" s="133"/>
      <c r="G250" s="133"/>
      <c r="J250" s="66"/>
      <c r="K250" s="66"/>
      <c r="L250" s="66"/>
      <c r="M250" s="66"/>
      <c r="N250" s="66"/>
      <c r="O250" s="66"/>
      <c r="P250" s="66"/>
      <c r="Q250" s="66"/>
      <c r="R250" s="66"/>
      <c r="S250" s="66"/>
    </row>
    <row r="251" spans="6:19" ht="14.25">
      <c r="F251" s="133"/>
      <c r="G251" s="133"/>
      <c r="J251" s="66"/>
      <c r="K251" s="66"/>
      <c r="L251" s="66"/>
      <c r="M251" s="66"/>
      <c r="N251" s="66"/>
      <c r="O251" s="66"/>
      <c r="P251" s="66"/>
      <c r="Q251" s="66"/>
      <c r="R251" s="66"/>
      <c r="S251" s="66"/>
    </row>
    <row r="252" spans="6:19" ht="14.25">
      <c r="F252" s="133"/>
      <c r="G252" s="133"/>
      <c r="J252" s="66"/>
      <c r="K252" s="66"/>
      <c r="L252" s="66"/>
      <c r="M252" s="66"/>
      <c r="N252" s="66"/>
      <c r="O252" s="66"/>
      <c r="P252" s="66"/>
      <c r="Q252" s="66"/>
      <c r="R252" s="66"/>
      <c r="S252" s="66"/>
    </row>
    <row r="253" spans="6:19" ht="14.25">
      <c r="F253" s="133"/>
      <c r="G253" s="133"/>
      <c r="J253" s="66"/>
      <c r="K253" s="66"/>
      <c r="L253" s="66"/>
      <c r="M253" s="66"/>
      <c r="N253" s="66"/>
      <c r="O253" s="66"/>
      <c r="P253" s="66"/>
      <c r="Q253" s="66"/>
      <c r="R253" s="66"/>
      <c r="S253" s="66"/>
    </row>
    <row r="254" spans="6:19" ht="14.25">
      <c r="F254" s="133"/>
      <c r="G254" s="133"/>
      <c r="J254" s="66"/>
      <c r="K254" s="66"/>
      <c r="L254" s="66"/>
      <c r="M254" s="66"/>
      <c r="N254" s="66"/>
      <c r="O254" s="66"/>
      <c r="P254" s="66"/>
      <c r="Q254" s="66"/>
      <c r="R254" s="66"/>
      <c r="S254" s="66"/>
    </row>
    <row r="255" spans="6:19" ht="14.25">
      <c r="F255" s="133"/>
      <c r="G255" s="133"/>
      <c r="J255" s="66"/>
      <c r="K255" s="66"/>
      <c r="L255" s="66"/>
      <c r="M255" s="66"/>
      <c r="N255" s="66"/>
      <c r="O255" s="66"/>
      <c r="P255" s="66"/>
      <c r="Q255" s="66"/>
      <c r="R255" s="66"/>
      <c r="S255" s="66"/>
    </row>
    <row r="256" spans="6:19" ht="14.25">
      <c r="F256" s="133"/>
      <c r="G256" s="133"/>
      <c r="J256" s="66"/>
      <c r="K256" s="66"/>
      <c r="L256" s="66"/>
      <c r="M256" s="66"/>
      <c r="N256" s="66"/>
      <c r="O256" s="66"/>
      <c r="P256" s="66"/>
      <c r="Q256" s="66"/>
      <c r="R256" s="66"/>
      <c r="S256" s="66"/>
    </row>
    <row r="257" spans="6:19" ht="14.25">
      <c r="F257" s="133"/>
      <c r="G257" s="133"/>
      <c r="J257" s="66"/>
      <c r="K257" s="66"/>
      <c r="L257" s="66"/>
      <c r="M257" s="66"/>
      <c r="N257" s="66"/>
      <c r="O257" s="66"/>
      <c r="P257" s="66"/>
      <c r="Q257" s="66"/>
      <c r="R257" s="66"/>
      <c r="S257" s="66"/>
    </row>
    <row r="258" spans="6:19" ht="14.25">
      <c r="F258" s="133"/>
      <c r="G258" s="133"/>
      <c r="J258" s="66"/>
      <c r="K258" s="66"/>
      <c r="L258" s="66"/>
      <c r="M258" s="66"/>
      <c r="N258" s="66"/>
      <c r="O258" s="66"/>
      <c r="P258" s="66"/>
      <c r="Q258" s="66"/>
      <c r="R258" s="66"/>
      <c r="S258" s="66"/>
    </row>
    <row r="259" spans="6:19" ht="14.25">
      <c r="F259" s="133"/>
      <c r="G259" s="133"/>
      <c r="J259" s="66"/>
      <c r="K259" s="66"/>
      <c r="L259" s="66"/>
      <c r="M259" s="66"/>
      <c r="N259" s="66"/>
      <c r="O259" s="66"/>
      <c r="P259" s="66"/>
      <c r="Q259" s="66"/>
      <c r="R259" s="66"/>
      <c r="S259" s="66"/>
    </row>
    <row r="260" spans="6:19" ht="14.25">
      <c r="F260" s="133"/>
      <c r="G260" s="133"/>
      <c r="J260" s="66"/>
      <c r="K260" s="66"/>
      <c r="L260" s="66"/>
      <c r="M260" s="66"/>
      <c r="N260" s="66"/>
      <c r="O260" s="66"/>
      <c r="P260" s="66"/>
      <c r="Q260" s="66"/>
      <c r="R260" s="66"/>
      <c r="S260" s="66"/>
    </row>
    <row r="261" spans="6:19" ht="14.25">
      <c r="F261" s="133"/>
      <c r="G261" s="133"/>
      <c r="J261" s="66"/>
      <c r="K261" s="66"/>
      <c r="L261" s="66"/>
      <c r="M261" s="66"/>
      <c r="N261" s="66"/>
      <c r="O261" s="66"/>
      <c r="P261" s="66"/>
      <c r="Q261" s="66"/>
      <c r="R261" s="66"/>
      <c r="S261" s="66"/>
    </row>
    <row r="262" spans="6:19" ht="14.25">
      <c r="F262" s="133"/>
      <c r="G262" s="133"/>
      <c r="J262" s="66"/>
      <c r="K262" s="66"/>
      <c r="L262" s="66"/>
      <c r="M262" s="66"/>
      <c r="N262" s="66"/>
      <c r="O262" s="66"/>
      <c r="P262" s="66"/>
      <c r="Q262" s="66"/>
      <c r="R262" s="66"/>
      <c r="S262" s="66"/>
    </row>
    <row r="263" spans="6:19" ht="14.25">
      <c r="F263" s="133"/>
      <c r="G263" s="133"/>
      <c r="J263" s="66"/>
      <c r="K263" s="66"/>
      <c r="L263" s="66"/>
      <c r="M263" s="66"/>
      <c r="N263" s="66"/>
      <c r="O263" s="66"/>
      <c r="P263" s="66"/>
      <c r="Q263" s="66"/>
      <c r="R263" s="66"/>
      <c r="S263" s="66"/>
    </row>
    <row r="264" spans="6:19" ht="14.25">
      <c r="F264" s="133"/>
      <c r="G264" s="133"/>
      <c r="J264" s="66"/>
      <c r="K264" s="66"/>
      <c r="L264" s="66"/>
      <c r="M264" s="66"/>
      <c r="N264" s="66"/>
      <c r="O264" s="66"/>
      <c r="P264" s="66"/>
      <c r="Q264" s="66"/>
      <c r="R264" s="66"/>
      <c r="S264" s="66"/>
    </row>
    <row r="265" spans="6:19" ht="14.25">
      <c r="F265" s="133"/>
      <c r="G265" s="133"/>
      <c r="J265" s="66"/>
      <c r="K265" s="66"/>
      <c r="L265" s="66"/>
      <c r="M265" s="66"/>
      <c r="N265" s="66"/>
      <c r="O265" s="66"/>
      <c r="P265" s="66"/>
      <c r="Q265" s="66"/>
      <c r="R265" s="66"/>
      <c r="S265" s="66"/>
    </row>
    <row r="266" spans="6:19" ht="14.25">
      <c r="F266" s="133"/>
      <c r="G266" s="133"/>
      <c r="J266" s="66"/>
      <c r="K266" s="66"/>
      <c r="L266" s="66"/>
      <c r="M266" s="66"/>
      <c r="N266" s="66"/>
      <c r="O266" s="66"/>
      <c r="P266" s="66"/>
      <c r="Q266" s="66"/>
      <c r="R266" s="66"/>
      <c r="S266" s="66"/>
    </row>
    <row r="267" spans="6:19" ht="14.25">
      <c r="F267" s="133"/>
      <c r="G267" s="133"/>
      <c r="J267" s="66"/>
      <c r="K267" s="66"/>
      <c r="L267" s="66"/>
      <c r="M267" s="66"/>
      <c r="N267" s="66"/>
      <c r="O267" s="66"/>
      <c r="P267" s="66"/>
      <c r="Q267" s="66"/>
      <c r="R267" s="66"/>
      <c r="S267" s="66"/>
    </row>
    <row r="268" spans="6:19" ht="14.25">
      <c r="F268" s="133"/>
      <c r="G268" s="133"/>
      <c r="J268" s="66"/>
      <c r="K268" s="66"/>
      <c r="L268" s="66"/>
      <c r="M268" s="66"/>
      <c r="N268" s="66"/>
      <c r="O268" s="66"/>
      <c r="P268" s="66"/>
      <c r="Q268" s="66"/>
      <c r="R268" s="66"/>
      <c r="S268" s="66"/>
    </row>
    <row r="269" spans="6:19" ht="14.25">
      <c r="F269" s="133"/>
      <c r="G269" s="133"/>
      <c r="J269" s="66"/>
      <c r="K269" s="66"/>
      <c r="L269" s="66"/>
      <c r="M269" s="66"/>
      <c r="N269" s="66"/>
      <c r="O269" s="66"/>
      <c r="P269" s="66"/>
      <c r="Q269" s="66"/>
      <c r="R269" s="66"/>
      <c r="S269" s="66"/>
    </row>
    <row r="270" spans="6:19" ht="14.25">
      <c r="F270" s="133"/>
      <c r="G270" s="133"/>
      <c r="J270" s="66"/>
      <c r="K270" s="66"/>
      <c r="L270" s="66"/>
      <c r="M270" s="66"/>
      <c r="N270" s="66"/>
      <c r="O270" s="66"/>
      <c r="P270" s="66"/>
      <c r="Q270" s="66"/>
      <c r="R270" s="66"/>
      <c r="S270" s="66"/>
    </row>
    <row r="271" spans="6:19" ht="14.25">
      <c r="F271" s="133"/>
      <c r="G271" s="133"/>
      <c r="J271" s="66"/>
      <c r="K271" s="66"/>
      <c r="L271" s="66"/>
      <c r="M271" s="66"/>
      <c r="N271" s="66"/>
      <c r="O271" s="66"/>
      <c r="P271" s="66"/>
      <c r="Q271" s="66"/>
      <c r="R271" s="66"/>
      <c r="S271" s="66"/>
    </row>
    <row r="272" spans="6:19" ht="14.25">
      <c r="F272" s="133"/>
      <c r="G272" s="133"/>
      <c r="J272" s="66"/>
      <c r="K272" s="66"/>
      <c r="L272" s="66"/>
      <c r="M272" s="66"/>
      <c r="N272" s="66"/>
      <c r="O272" s="66"/>
      <c r="P272" s="66"/>
      <c r="Q272" s="66"/>
      <c r="R272" s="66"/>
      <c r="S272" s="66"/>
    </row>
    <row r="273" spans="6:19" ht="14.25">
      <c r="F273" s="133"/>
      <c r="G273" s="133"/>
      <c r="J273" s="66"/>
      <c r="K273" s="66"/>
      <c r="L273" s="66"/>
      <c r="M273" s="66"/>
      <c r="N273" s="66"/>
      <c r="O273" s="66"/>
      <c r="P273" s="66"/>
      <c r="Q273" s="66"/>
      <c r="R273" s="66"/>
      <c r="S273" s="66"/>
    </row>
    <row r="274" spans="6:19" ht="14.25">
      <c r="F274" s="133"/>
      <c r="G274" s="133"/>
      <c r="J274" s="66"/>
      <c r="K274" s="66"/>
      <c r="L274" s="66"/>
      <c r="M274" s="66"/>
      <c r="N274" s="66"/>
      <c r="O274" s="66"/>
      <c r="P274" s="66"/>
      <c r="Q274" s="66"/>
      <c r="R274" s="66"/>
      <c r="S274" s="66"/>
    </row>
    <row r="275" spans="6:19" ht="14.25">
      <c r="F275" s="133"/>
      <c r="G275" s="133"/>
      <c r="J275" s="66"/>
      <c r="K275" s="66"/>
      <c r="L275" s="66"/>
      <c r="M275" s="66"/>
      <c r="N275" s="66"/>
      <c r="O275" s="66"/>
      <c r="P275" s="66"/>
      <c r="Q275" s="66"/>
      <c r="R275" s="66"/>
      <c r="S275" s="66"/>
    </row>
    <row r="276" spans="6:19" ht="14.25">
      <c r="F276" s="133"/>
      <c r="G276" s="133"/>
      <c r="J276" s="66"/>
      <c r="K276" s="66"/>
      <c r="L276" s="66"/>
      <c r="M276" s="66"/>
      <c r="N276" s="66"/>
      <c r="O276" s="66"/>
      <c r="P276" s="66"/>
      <c r="Q276" s="66"/>
      <c r="R276" s="66"/>
      <c r="S276" s="66"/>
    </row>
    <row r="277" spans="6:19" ht="14.25">
      <c r="F277" s="133"/>
      <c r="G277" s="133"/>
      <c r="J277" s="66"/>
      <c r="K277" s="66"/>
      <c r="L277" s="66"/>
      <c r="M277" s="66"/>
      <c r="N277" s="66"/>
      <c r="O277" s="66"/>
      <c r="P277" s="66"/>
      <c r="Q277" s="66"/>
      <c r="R277" s="66"/>
      <c r="S277" s="66"/>
    </row>
    <row r="278" spans="6:19" ht="14.25">
      <c r="F278" s="133"/>
      <c r="G278" s="133"/>
      <c r="J278" s="66"/>
      <c r="K278" s="66"/>
      <c r="L278" s="66"/>
      <c r="M278" s="66"/>
      <c r="N278" s="66"/>
      <c r="O278" s="66"/>
      <c r="P278" s="66"/>
      <c r="Q278" s="66"/>
      <c r="R278" s="66"/>
      <c r="S278" s="66"/>
    </row>
    <row r="279" spans="6:19" ht="14.25">
      <c r="F279" s="133"/>
      <c r="G279" s="133"/>
      <c r="J279" s="66"/>
      <c r="K279" s="66"/>
      <c r="L279" s="66"/>
      <c r="M279" s="66"/>
      <c r="N279" s="66"/>
      <c r="O279" s="66"/>
      <c r="P279" s="66"/>
      <c r="Q279" s="66"/>
      <c r="R279" s="66"/>
      <c r="S279" s="66"/>
    </row>
    <row r="280" spans="6:19" ht="14.25">
      <c r="F280" s="133"/>
      <c r="G280" s="133"/>
      <c r="J280" s="66"/>
      <c r="K280" s="66"/>
      <c r="L280" s="66"/>
      <c r="M280" s="66"/>
      <c r="N280" s="66"/>
      <c r="O280" s="66"/>
      <c r="P280" s="66"/>
      <c r="Q280" s="66"/>
      <c r="R280" s="66"/>
      <c r="S280" s="66"/>
    </row>
    <row r="281" spans="6:19" ht="14.25">
      <c r="F281" s="133"/>
      <c r="G281" s="133"/>
      <c r="J281" s="66"/>
      <c r="K281" s="66"/>
      <c r="L281" s="66"/>
      <c r="M281" s="66"/>
      <c r="N281" s="66"/>
      <c r="O281" s="66"/>
      <c r="P281" s="66"/>
      <c r="Q281" s="66"/>
      <c r="R281" s="66"/>
      <c r="S281" s="66"/>
    </row>
    <row r="282" spans="6:19" ht="14.25">
      <c r="F282" s="133"/>
      <c r="G282" s="133"/>
      <c r="J282" s="66"/>
      <c r="K282" s="66"/>
      <c r="L282" s="66"/>
      <c r="M282" s="66"/>
      <c r="N282" s="66"/>
      <c r="O282" s="66"/>
      <c r="P282" s="66"/>
      <c r="Q282" s="66"/>
      <c r="R282" s="66"/>
      <c r="S282" s="66"/>
    </row>
    <row r="283" spans="6:19" ht="14.25">
      <c r="F283" s="133"/>
      <c r="G283" s="133"/>
      <c r="J283" s="66"/>
      <c r="K283" s="66"/>
      <c r="L283" s="66"/>
      <c r="M283" s="66"/>
      <c r="N283" s="66"/>
      <c r="O283" s="66"/>
      <c r="P283" s="66"/>
      <c r="Q283" s="66"/>
      <c r="R283" s="66"/>
      <c r="S283" s="66"/>
    </row>
    <row r="284" spans="6:19" ht="14.25">
      <c r="F284" s="133"/>
      <c r="G284" s="133"/>
      <c r="J284" s="66"/>
      <c r="K284" s="66"/>
      <c r="L284" s="66"/>
      <c r="M284" s="66"/>
      <c r="N284" s="66"/>
      <c r="O284" s="66"/>
      <c r="P284" s="66"/>
      <c r="Q284" s="66"/>
      <c r="R284" s="66"/>
      <c r="S284" s="66"/>
    </row>
    <row r="285" spans="6:19" ht="14.25">
      <c r="F285" s="133"/>
      <c r="G285" s="133"/>
      <c r="J285" s="66"/>
      <c r="K285" s="66"/>
      <c r="L285" s="66"/>
      <c r="M285" s="66"/>
      <c r="N285" s="66"/>
      <c r="O285" s="66"/>
      <c r="P285" s="66"/>
      <c r="Q285" s="66"/>
      <c r="R285" s="66"/>
      <c r="S285" s="66"/>
    </row>
    <row r="286" spans="6:19" ht="14.25">
      <c r="F286" s="133"/>
      <c r="G286" s="133"/>
      <c r="J286" s="66"/>
      <c r="K286" s="66"/>
      <c r="L286" s="66"/>
      <c r="M286" s="66"/>
      <c r="N286" s="66"/>
      <c r="O286" s="66"/>
      <c r="P286" s="66"/>
      <c r="Q286" s="66"/>
      <c r="R286" s="66"/>
      <c r="S286" s="66"/>
    </row>
    <row r="287" spans="6:19" ht="14.25">
      <c r="F287" s="133"/>
      <c r="G287" s="133"/>
      <c r="J287" s="66"/>
      <c r="K287" s="66"/>
      <c r="L287" s="66"/>
      <c r="M287" s="66"/>
      <c r="N287" s="66"/>
      <c r="O287" s="66"/>
      <c r="P287" s="66"/>
      <c r="Q287" s="66"/>
      <c r="R287" s="66"/>
      <c r="S287" s="66"/>
    </row>
    <row r="288" spans="6:19" ht="14.25">
      <c r="F288" s="133"/>
      <c r="G288" s="133"/>
      <c r="J288" s="66"/>
      <c r="K288" s="66"/>
      <c r="L288" s="66"/>
      <c r="M288" s="66"/>
      <c r="N288" s="66"/>
      <c r="O288" s="66"/>
      <c r="P288" s="66"/>
      <c r="Q288" s="66"/>
      <c r="R288" s="66"/>
      <c r="S288" s="66"/>
    </row>
    <row r="289" spans="6:19" ht="14.25">
      <c r="F289" s="133"/>
      <c r="G289" s="133"/>
      <c r="J289" s="66"/>
      <c r="K289" s="66"/>
      <c r="L289" s="66"/>
      <c r="M289" s="66"/>
      <c r="N289" s="66"/>
      <c r="O289" s="66"/>
      <c r="P289" s="66"/>
      <c r="Q289" s="66"/>
      <c r="R289" s="66"/>
      <c r="S289" s="66"/>
    </row>
    <row r="290" spans="6:19" ht="14.25">
      <c r="F290" s="133"/>
      <c r="G290" s="133"/>
      <c r="J290" s="66"/>
      <c r="K290" s="66"/>
      <c r="L290" s="66"/>
      <c r="M290" s="66"/>
      <c r="N290" s="66"/>
      <c r="O290" s="66"/>
      <c r="P290" s="66"/>
      <c r="Q290" s="66"/>
      <c r="R290" s="66"/>
      <c r="S290" s="66"/>
    </row>
    <row r="291" spans="6:19" ht="14.25">
      <c r="F291" s="133"/>
      <c r="G291" s="133"/>
      <c r="J291" s="66"/>
      <c r="K291" s="66"/>
      <c r="L291" s="66"/>
      <c r="M291" s="66"/>
      <c r="N291" s="66"/>
      <c r="O291" s="66"/>
      <c r="P291" s="66"/>
      <c r="Q291" s="66"/>
      <c r="R291" s="66"/>
      <c r="S291" s="66"/>
    </row>
    <row r="292" spans="6:19" ht="14.25">
      <c r="F292" s="133"/>
      <c r="G292" s="133"/>
      <c r="J292" s="66"/>
      <c r="K292" s="66"/>
      <c r="L292" s="66"/>
      <c r="M292" s="66"/>
      <c r="N292" s="66"/>
      <c r="O292" s="66"/>
      <c r="P292" s="66"/>
      <c r="Q292" s="66"/>
      <c r="R292" s="66"/>
      <c r="S292" s="66"/>
    </row>
    <row r="293" spans="6:19" ht="14.25">
      <c r="F293" s="133"/>
      <c r="G293" s="133"/>
      <c r="J293" s="66"/>
      <c r="K293" s="66"/>
      <c r="L293" s="66"/>
      <c r="M293" s="66"/>
      <c r="N293" s="66"/>
      <c r="O293" s="66"/>
      <c r="P293" s="66"/>
      <c r="Q293" s="66"/>
      <c r="R293" s="66"/>
      <c r="S293" s="66"/>
    </row>
    <row r="294" spans="6:19" ht="14.25">
      <c r="F294" s="133"/>
      <c r="G294" s="133"/>
      <c r="J294" s="66"/>
      <c r="K294" s="66"/>
      <c r="L294" s="66"/>
      <c r="M294" s="66"/>
      <c r="N294" s="66"/>
      <c r="O294" s="66"/>
      <c r="P294" s="66"/>
      <c r="Q294" s="66"/>
      <c r="R294" s="66"/>
      <c r="S294" s="66"/>
    </row>
    <row r="295" spans="6:19" ht="14.25">
      <c r="F295" s="133"/>
      <c r="G295" s="133"/>
      <c r="J295" s="66"/>
      <c r="K295" s="66"/>
      <c r="L295" s="66"/>
      <c r="M295" s="66"/>
      <c r="N295" s="66"/>
      <c r="O295" s="66"/>
      <c r="P295" s="66"/>
      <c r="Q295" s="66"/>
      <c r="R295" s="66"/>
      <c r="S295" s="66"/>
    </row>
    <row r="296" spans="6:19" ht="14.25">
      <c r="F296" s="133"/>
      <c r="G296" s="133"/>
      <c r="J296" s="66"/>
      <c r="K296" s="66"/>
      <c r="L296" s="66"/>
      <c r="M296" s="66"/>
      <c r="N296" s="66"/>
      <c r="O296" s="66"/>
      <c r="P296" s="66"/>
      <c r="Q296" s="66"/>
      <c r="R296" s="66"/>
      <c r="S296" s="66"/>
    </row>
  </sheetData>
  <sheetProtection/>
  <autoFilter ref="A24:G198"/>
  <mergeCells count="3">
    <mergeCell ref="B5:F5"/>
    <mergeCell ref="B6:G6"/>
    <mergeCell ref="A23:B23"/>
  </mergeCells>
  <conditionalFormatting sqref="E187 E171 E175:E185 E51:E71 E25:E44 E73:E74 E87:E96 E77:E84 E98:E169">
    <cfRule type="cellIs" priority="119" dxfId="18" operator="equal" stopIfTrue="1">
      <formula>0</formula>
    </cfRule>
  </conditionalFormatting>
  <conditionalFormatting sqref="F187:G187 F171:G171 F175:G185 F44 F42 G42:G46 F25:G41 G50:G58 F59:G74 F76:G84 F51:F71 F87:G169">
    <cfRule type="expression" priority="118" dxfId="2" stopIfTrue="1">
      <formula>$K$6=1</formula>
    </cfRule>
  </conditionalFormatting>
  <conditionalFormatting sqref="C177 C175 C52:C59 C29:C31">
    <cfRule type="expression" priority="117" dxfId="4" stopIfTrue="1">
      <formula>#REF!=1</formula>
    </cfRule>
  </conditionalFormatting>
  <conditionalFormatting sqref="F29:F30">
    <cfRule type="expression" priority="116" dxfId="0" stopIfTrue="1">
      <formula>#REF!=1</formula>
    </cfRule>
  </conditionalFormatting>
  <conditionalFormatting sqref="G14:G17 G8:G12">
    <cfRule type="expression" priority="113" dxfId="0" stopIfTrue="1">
      <formula>$K$6=1</formula>
    </cfRule>
  </conditionalFormatting>
  <conditionalFormatting sqref="F162:F163">
    <cfRule type="expression" priority="111" dxfId="2" stopIfTrue="1">
      <formula>$K$2=1</formula>
    </cfRule>
  </conditionalFormatting>
  <conditionalFormatting sqref="F176 F71 G56:G57 F29:F30 F181:G181">
    <cfRule type="expression" priority="109" dxfId="0" stopIfTrue="1">
      <formula>$L$9=1</formula>
    </cfRule>
  </conditionalFormatting>
  <conditionalFormatting sqref="E176 E181">
    <cfRule type="cellIs" priority="108" dxfId="11" operator="equal" stopIfTrue="1">
      <formula>0</formula>
    </cfRule>
  </conditionalFormatting>
  <conditionalFormatting sqref="G56:G57">
    <cfRule type="expression" priority="103" dxfId="10" stopIfTrue="1">
      <formula>$L$9=1</formula>
    </cfRule>
  </conditionalFormatting>
  <conditionalFormatting sqref="C176">
    <cfRule type="expression" priority="99" dxfId="3" stopIfTrue="1">
      <formula>B176=1</formula>
    </cfRule>
  </conditionalFormatting>
  <conditionalFormatting sqref="C190:C191">
    <cfRule type="expression" priority="44" dxfId="3" stopIfTrue="1">
      <formula>B195=1</formula>
    </cfRule>
  </conditionalFormatting>
  <conditionalFormatting sqref="C31">
    <cfRule type="expression" priority="14" dxfId="3" stopIfTrue="1">
      <formula>B31=1</formula>
    </cfRule>
  </conditionalFormatting>
  <conditionalFormatting sqref="C32:C33">
    <cfRule type="expression" priority="13" dxfId="3" stopIfTrue="1">
      <formula>B32=1</formula>
    </cfRule>
  </conditionalFormatting>
  <conditionalFormatting sqref="C33">
    <cfRule type="expression" priority="12" dxfId="3" stopIfTrue="1">
      <formula>B33=1</formula>
    </cfRule>
  </conditionalFormatting>
  <conditionalFormatting sqref="C176">
    <cfRule type="expression" priority="11" dxfId="4" stopIfTrue="1">
      <formula>#REF!=1</formula>
    </cfRule>
  </conditionalFormatting>
  <conditionalFormatting sqref="C181">
    <cfRule type="expression" priority="9" dxfId="3" stopIfTrue="1">
      <formula>B181=1</formula>
    </cfRule>
  </conditionalFormatting>
  <conditionalFormatting sqref="M25:M42">
    <cfRule type="expression" priority="3" dxfId="2" stopIfTrue="1">
      <formula>$K$6=1</formula>
    </cfRule>
  </conditionalFormatting>
  <conditionalFormatting sqref="M29:M30">
    <cfRule type="expression" priority="2" dxfId="0" stopIfTrue="1">
      <formula>#REF!=1</formula>
    </cfRule>
  </conditionalFormatting>
  <conditionalFormatting sqref="M29:M30">
    <cfRule type="expression" priority="1" dxfId="0" stopIfTrue="1">
      <formula>$L$9=1</formula>
    </cfRule>
  </conditionalFormatting>
  <printOptions/>
  <pageMargins left="1.1811023622047245" right="0.5905511811023623" top="0.984251968503937" bottom="0.984251968503937" header="0.5118110236220472" footer="0.5118110236220472"/>
  <pageSetup firstPageNumber="12" useFirstPageNumber="1" horizontalDpi="300" verticalDpi="300" orientation="portrait" paperSize="9" scale="91" r:id="rId4"/>
  <headerFooter alignWithMargins="0">
    <oddHeader>&amp;R&amp;9 3.5.3 TEHNIČNO POROČILO POPIS DEL</oddHeader>
    <oddFooter>&amp;LSPIT d.o.o.&amp;RStran &amp;P</oddFooter>
  </headerFooter>
  <rowBreaks count="1" manualBreakCount="1">
    <brk id="19" max="6"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Muriz Kadribasic</dc:creator>
  <cp:keywords/>
  <dc:description/>
  <cp:lastModifiedBy>Mitjab</cp:lastModifiedBy>
  <cp:lastPrinted>2016-10-24T14:37:20Z</cp:lastPrinted>
  <dcterms:created xsi:type="dcterms:W3CDTF">2008-11-13T13:59:06Z</dcterms:created>
  <dcterms:modified xsi:type="dcterms:W3CDTF">2017-02-20T11:46:52Z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1060</vt:i4>
  </property>
</Properties>
</file>