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tanja\Vodovodi Brkini\2020\BC pravo\Nova mapa\oddano po sklopih\SKLOPI\N\ODDAJA\ODDAJA VSE\Nova mapa\brez ZD\brez cen\"/>
    </mc:Choice>
  </mc:AlternateContent>
  <xr:revisionPtr revIDLastSave="0" documentId="13_ncr:1_{80DC2B65-4077-4FAE-8C80-59A0280640D2}" xr6:coauthVersionLast="46" xr6:coauthVersionMax="46" xr10:uidLastSave="{00000000-0000-0000-0000-000000000000}"/>
  <bookViews>
    <workbookView xWindow="-120" yWindow="-120" windowWidth="24240" windowHeight="17640" tabRatio="661" xr2:uid="{00000000-000D-0000-FFFF-FFFF00000000}"/>
  </bookViews>
  <sheets>
    <sheet name="Rekapitulacija 2b" sheetId="1" r:id="rId1"/>
    <sheet name="ČP Dobro Polje" sheetId="12" r:id="rId2"/>
  </sheets>
  <definedNames>
    <definedName name="_xlnm.Print_Area" localSheetId="0">'Rekapitulacija 2b'!$A$2:$E$31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31" i="12" l="1"/>
  <c r="G734" i="12"/>
  <c r="D731" i="12"/>
  <c r="G743" i="12" l="1"/>
  <c r="B18" i="12" l="1"/>
  <c r="F714" i="12"/>
  <c r="F715" i="12"/>
  <c r="F716" i="12"/>
  <c r="F717" i="12"/>
  <c r="F718" i="12"/>
  <c r="F719" i="12"/>
  <c r="F720" i="12"/>
  <c r="F721" i="12"/>
  <c r="F722" i="12"/>
  <c r="F713" i="12"/>
  <c r="F707" i="12"/>
  <c r="F708" i="12" s="1"/>
  <c r="F684" i="12"/>
  <c r="F685" i="12"/>
  <c r="F686" i="12"/>
  <c r="F687" i="12"/>
  <c r="F688" i="12"/>
  <c r="F689" i="12"/>
  <c r="F690" i="12"/>
  <c r="F691" i="12"/>
  <c r="F692" i="12"/>
  <c r="F693" i="12"/>
  <c r="F694" i="12"/>
  <c r="F695" i="12"/>
  <c r="F696" i="12"/>
  <c r="F697" i="12"/>
  <c r="F698" i="12"/>
  <c r="F699" i="12"/>
  <c r="F700" i="12"/>
  <c r="F701" i="12"/>
  <c r="F702" i="12"/>
  <c r="F683" i="12"/>
  <c r="F703" i="12" l="1"/>
  <c r="F723" i="12"/>
  <c r="F329" i="12"/>
  <c r="F326" i="12"/>
  <c r="F323" i="12"/>
  <c r="F320" i="12"/>
  <c r="F725" i="12" l="1"/>
  <c r="F18" i="12" s="1"/>
  <c r="F667" i="12" l="1"/>
  <c r="F675" i="12" l="1"/>
  <c r="F673" i="12"/>
  <c r="F671" i="12"/>
  <c r="F665" i="12"/>
  <c r="F663" i="12"/>
  <c r="F661" i="12"/>
  <c r="F658" i="12"/>
  <c r="F655" i="12"/>
  <c r="F653" i="12"/>
  <c r="F651" i="12"/>
  <c r="F641" i="12"/>
  <c r="F639" i="12"/>
  <c r="F637" i="12"/>
  <c r="F635" i="12"/>
  <c r="F633" i="12"/>
  <c r="F631" i="12"/>
  <c r="F629" i="12"/>
  <c r="F626" i="12"/>
  <c r="F624" i="12"/>
  <c r="F622" i="12"/>
  <c r="F620" i="12"/>
  <c r="F618" i="12"/>
  <c r="F616" i="12"/>
  <c r="F614" i="12"/>
  <c r="F612" i="12"/>
  <c r="F610" i="12"/>
  <c r="F608" i="12"/>
  <c r="F606" i="12"/>
  <c r="F604" i="12"/>
  <c r="F602" i="12"/>
  <c r="F600" i="12"/>
  <c r="F598" i="12"/>
  <c r="F596" i="12"/>
  <c r="F594" i="12"/>
  <c r="F592" i="12"/>
  <c r="F590" i="12"/>
  <c r="F588" i="12"/>
  <c r="F586" i="12"/>
  <c r="F584" i="12"/>
  <c r="F582" i="12"/>
  <c r="F580" i="12"/>
  <c r="F578" i="12"/>
  <c r="F576" i="12"/>
  <c r="F574" i="12"/>
  <c r="F571" i="12"/>
  <c r="F569" i="12"/>
  <c r="F567" i="12"/>
  <c r="F565" i="12"/>
  <c r="F563" i="12"/>
  <c r="F561" i="12"/>
  <c r="F557" i="12"/>
  <c r="F555" i="12"/>
  <c r="F553" i="12"/>
  <c r="F551" i="12"/>
  <c r="F549" i="12"/>
  <c r="F547" i="12"/>
  <c r="F545" i="12"/>
  <c r="F543" i="12"/>
  <c r="F541" i="12"/>
  <c r="F538" i="12"/>
  <c r="F536" i="12"/>
  <c r="F534" i="12"/>
  <c r="F532" i="12"/>
  <c r="F530" i="12"/>
  <c r="F528" i="12"/>
  <c r="F526" i="12"/>
  <c r="F524" i="12"/>
  <c r="F520" i="12"/>
  <c r="F518" i="12"/>
  <c r="F516" i="12"/>
  <c r="F513" i="12"/>
  <c r="F511" i="12"/>
  <c r="F509" i="12"/>
  <c r="F506" i="12"/>
  <c r="F504" i="12"/>
  <c r="F502" i="12"/>
  <c r="F500" i="12"/>
  <c r="F498" i="12"/>
  <c r="F496" i="12"/>
  <c r="F494" i="12"/>
  <c r="F492" i="12"/>
  <c r="F490" i="12"/>
  <c r="F488" i="12"/>
  <c r="F486" i="12"/>
  <c r="F484" i="12"/>
  <c r="F482" i="12"/>
  <c r="F480" i="12"/>
  <c r="F478" i="12"/>
  <c r="F475" i="12"/>
  <c r="F473" i="12"/>
  <c r="F471" i="12"/>
  <c r="F469" i="12"/>
  <c r="F467" i="12"/>
  <c r="F465" i="12"/>
  <c r="F463" i="12"/>
  <c r="F461" i="12"/>
  <c r="F678" i="12" l="1"/>
  <c r="F17" i="12" s="1"/>
  <c r="F740" i="12" l="1"/>
  <c r="A730" i="12"/>
  <c r="A733" i="12" s="1"/>
  <c r="A736" i="12" s="1"/>
  <c r="A739" i="12" s="1"/>
  <c r="A742" i="12" s="1"/>
  <c r="F317" i="12" l="1"/>
  <c r="F314" i="12"/>
  <c r="F311" i="12"/>
  <c r="F294" i="12"/>
  <c r="F291" i="12"/>
  <c r="A290" i="12"/>
  <c r="A293" i="12" s="1"/>
  <c r="A310" i="12"/>
  <c r="A313" i="12" s="1"/>
  <c r="A316" i="12" s="1"/>
  <c r="A319" i="12" s="1"/>
  <c r="A322" i="12" s="1"/>
  <c r="A325" i="12" s="1"/>
  <c r="A328" i="12" s="1"/>
  <c r="F304" i="12"/>
  <c r="F301" i="12"/>
  <c r="A300" i="12"/>
  <c r="A303" i="12" s="1"/>
  <c r="F282" i="12"/>
  <c r="F279" i="12"/>
  <c r="F276" i="12"/>
  <c r="A275" i="12"/>
  <c r="A278" i="12" s="1"/>
  <c r="A281" i="12" s="1"/>
  <c r="F269" i="12"/>
  <c r="F266" i="12"/>
  <c r="F263" i="12"/>
  <c r="F260" i="12"/>
  <c r="F257" i="12"/>
  <c r="F254" i="12"/>
  <c r="F251" i="12"/>
  <c r="F248" i="12"/>
  <c r="F245" i="12"/>
  <c r="F242" i="12"/>
  <c r="F239" i="12"/>
  <c r="F236" i="12"/>
  <c r="F233" i="12"/>
  <c r="A232" i="12"/>
  <c r="A235" i="12" s="1"/>
  <c r="A238" i="12" s="1"/>
  <c r="A241" i="12" s="1"/>
  <c r="A244" i="12" s="1"/>
  <c r="A247" i="12" s="1"/>
  <c r="A250" i="12" s="1"/>
  <c r="A253" i="12" s="1"/>
  <c r="A256" i="12" s="1"/>
  <c r="A259" i="12" s="1"/>
  <c r="A262" i="12" s="1"/>
  <c r="A265" i="12" s="1"/>
  <c r="A268" i="12" s="1"/>
  <c r="D224" i="12"/>
  <c r="F224" i="12" s="1"/>
  <c r="F221" i="12"/>
  <c r="F218" i="12"/>
  <c r="F215" i="12"/>
  <c r="F212" i="12"/>
  <c r="F209" i="12"/>
  <c r="F206" i="12"/>
  <c r="F203" i="12"/>
  <c r="F200" i="12"/>
  <c r="F197" i="12"/>
  <c r="F194" i="12"/>
  <c r="F191" i="12"/>
  <c r="F188" i="12"/>
  <c r="F185" i="12"/>
  <c r="F182" i="12"/>
  <c r="F179" i="12"/>
  <c r="D176" i="12"/>
  <c r="F176" i="12" s="1"/>
  <c r="F173" i="12"/>
  <c r="F170" i="12"/>
  <c r="F167" i="12"/>
  <c r="F164" i="12"/>
  <c r="F161" i="12"/>
  <c r="F158" i="12"/>
  <c r="F155" i="12"/>
  <c r="A154" i="12"/>
  <c r="A157" i="12" s="1"/>
  <c r="A160" i="12" s="1"/>
  <c r="A163" i="12" s="1"/>
  <c r="A166" i="12" s="1"/>
  <c r="A169" i="12" s="1"/>
  <c r="A172" i="12" s="1"/>
  <c r="A175" i="12" s="1"/>
  <c r="A178" i="12" s="1"/>
  <c r="A181" i="12" s="1"/>
  <c r="A184" i="12" s="1"/>
  <c r="A187" i="12" s="1"/>
  <c r="A190" i="12" s="1"/>
  <c r="A193" i="12" s="1"/>
  <c r="A196" i="12" s="1"/>
  <c r="A199" i="12" s="1"/>
  <c r="A202" i="12" s="1"/>
  <c r="A205" i="12" s="1"/>
  <c r="A208" i="12" s="1"/>
  <c r="A211" i="12" s="1"/>
  <c r="A214" i="12" s="1"/>
  <c r="A217" i="12" s="1"/>
  <c r="A220" i="12" s="1"/>
  <c r="A223" i="12" s="1"/>
  <c r="F148" i="12"/>
  <c r="F145" i="12"/>
  <c r="F142" i="12"/>
  <c r="F139" i="12"/>
  <c r="F136" i="12"/>
  <c r="F133" i="12"/>
  <c r="A132" i="12"/>
  <c r="A135" i="12" s="1"/>
  <c r="A138" i="12" s="1"/>
  <c r="A141" i="12" s="1"/>
  <c r="A144" i="12" s="1"/>
  <c r="A147" i="12" s="1"/>
  <c r="F126" i="12"/>
  <c r="F123" i="12"/>
  <c r="F120" i="12"/>
  <c r="F117" i="12"/>
  <c r="F114" i="12"/>
  <c r="F111" i="12"/>
  <c r="A110" i="12"/>
  <c r="A113" i="12" s="1"/>
  <c r="A116" i="12" s="1"/>
  <c r="A119" i="12" s="1"/>
  <c r="A122" i="12" s="1"/>
  <c r="A125" i="12" s="1"/>
  <c r="F104" i="12"/>
  <c r="F101" i="12"/>
  <c r="F99" i="12"/>
  <c r="F97" i="12"/>
  <c r="F93" i="12"/>
  <c r="F90" i="12"/>
  <c r="F87" i="12"/>
  <c r="F84" i="12"/>
  <c r="F81" i="12"/>
  <c r="F78" i="12"/>
  <c r="F75" i="12"/>
  <c r="A74" i="12"/>
  <c r="A77" i="12" s="1"/>
  <c r="A80" i="12" s="1"/>
  <c r="A83" i="12" s="1"/>
  <c r="A86" i="12" s="1"/>
  <c r="A89" i="12" s="1"/>
  <c r="A92" i="12" s="1"/>
  <c r="A95" i="12" s="1"/>
  <c r="A103" i="12" s="1"/>
  <c r="D68" i="12"/>
  <c r="F68" i="12" s="1"/>
  <c r="F65" i="12"/>
  <c r="F62" i="12"/>
  <c r="F59" i="12"/>
  <c r="F56" i="12"/>
  <c r="F53" i="12"/>
  <c r="F50" i="12"/>
  <c r="F47" i="12"/>
  <c r="A46" i="12"/>
  <c r="A49" i="12" s="1"/>
  <c r="A52" i="12" s="1"/>
  <c r="A55" i="12" s="1"/>
  <c r="A58" i="12" s="1"/>
  <c r="A61" i="12" s="1"/>
  <c r="A64" i="12" s="1"/>
  <c r="A67" i="12" s="1"/>
  <c r="F38" i="12"/>
  <c r="F35" i="12"/>
  <c r="F32" i="12"/>
  <c r="F29" i="12"/>
  <c r="A28" i="12"/>
  <c r="A31" i="12" s="1"/>
  <c r="A34" i="12" s="1"/>
  <c r="A37" i="12" s="1"/>
  <c r="F296" i="12" l="1"/>
  <c r="F13" i="12" s="1"/>
  <c r="F331" i="12"/>
  <c r="F15" i="12" s="1"/>
  <c r="F306" i="12"/>
  <c r="F14" i="12" s="1"/>
  <c r="F284" i="12"/>
  <c r="F12" i="12" s="1"/>
  <c r="F271" i="12"/>
  <c r="F11" i="12" s="1"/>
  <c r="F226" i="12"/>
  <c r="F10" i="12" s="1"/>
  <c r="F150" i="12"/>
  <c r="F9" i="12" s="1"/>
  <c r="F70" i="12"/>
  <c r="F6" i="12" s="1"/>
  <c r="F128" i="12"/>
  <c r="F8" i="12" s="1"/>
  <c r="F106" i="12"/>
  <c r="F7" i="12" s="1"/>
  <c r="F40" i="12"/>
  <c r="F5" i="12" s="1"/>
  <c r="A335" i="12"/>
  <c r="A341" i="12" s="1"/>
  <c r="A347" i="12" s="1"/>
  <c r="A353" i="12" s="1"/>
  <c r="A356" i="12" s="1"/>
  <c r="A363" i="12" s="1"/>
  <c r="A366" i="12" s="1"/>
  <c r="A369" i="12" s="1"/>
  <c r="A373" i="12" s="1"/>
  <c r="A376" i="12" s="1"/>
  <c r="A381" i="12" s="1"/>
  <c r="A385" i="12" s="1"/>
  <c r="A388" i="12" s="1"/>
  <c r="A391" i="12" s="1"/>
  <c r="A394" i="12" s="1"/>
  <c r="A425" i="12" s="1"/>
  <c r="A429" i="12" s="1"/>
  <c r="A431" i="12" s="1"/>
  <c r="A434" i="12" s="1"/>
  <c r="A437" i="12" s="1"/>
  <c r="A440" i="12" s="1"/>
  <c r="A443" i="12" s="1"/>
  <c r="A446" i="12" s="1"/>
  <c r="A449" i="12" s="1"/>
  <c r="C7" i="1" l="1"/>
  <c r="F450" i="12"/>
  <c r="F447" i="12"/>
  <c r="F444" i="12"/>
  <c r="F441" i="12"/>
  <c r="F438" i="12"/>
  <c r="F435" i="12"/>
  <c r="F432" i="12"/>
  <c r="F430" i="12"/>
  <c r="F427" i="12"/>
  <c r="F426" i="12"/>
  <c r="F423" i="12"/>
  <c r="F422" i="12"/>
  <c r="F421" i="12"/>
  <c r="F420" i="12"/>
  <c r="F419" i="12"/>
  <c r="F418" i="12"/>
  <c r="F417" i="12"/>
  <c r="F416" i="12"/>
  <c r="F415" i="12"/>
  <c r="F414" i="12"/>
  <c r="F413" i="12"/>
  <c r="F412" i="12"/>
  <c r="F411" i="12"/>
  <c r="F410" i="12"/>
  <c r="F409" i="12"/>
  <c r="F408" i="12"/>
  <c r="F407" i="12"/>
  <c r="F406" i="12"/>
  <c r="F405" i="12"/>
  <c r="F404" i="12"/>
  <c r="F403" i="12"/>
  <c r="F402" i="12"/>
  <c r="F401" i="12"/>
  <c r="F400" i="12"/>
  <c r="F399" i="12"/>
  <c r="F398" i="12"/>
  <c r="F397" i="12"/>
  <c r="F396" i="12"/>
  <c r="F395" i="12"/>
  <c r="F392" i="12"/>
  <c r="F389" i="12"/>
  <c r="F386" i="12"/>
  <c r="F383" i="12"/>
  <c r="F382" i="12"/>
  <c r="F379" i="12"/>
  <c r="F378" i="12"/>
  <c r="F377" i="12"/>
  <c r="F374" i="12"/>
  <c r="F371" i="12"/>
  <c r="F370" i="12"/>
  <c r="F367" i="12"/>
  <c r="F364" i="12"/>
  <c r="F361" i="12"/>
  <c r="F360" i="12"/>
  <c r="F359" i="12"/>
  <c r="F358" i="12"/>
  <c r="F357" i="12"/>
  <c r="F354" i="12"/>
  <c r="F351" i="12"/>
  <c r="F350" i="12"/>
  <c r="F349" i="12"/>
  <c r="F348" i="12"/>
  <c r="F345" i="12"/>
  <c r="F339" i="12"/>
  <c r="F452" i="12" l="1"/>
  <c r="F16" i="12" s="1"/>
  <c r="F737" i="12" l="1"/>
  <c r="G745" i="12" l="1"/>
  <c r="F745" i="12"/>
  <c r="F19" i="12" s="1"/>
  <c r="G19" i="12" l="1"/>
  <c r="G21" i="12"/>
  <c r="E7" i="1" s="1"/>
  <c r="E9" i="1" s="1"/>
  <c r="F21" i="12"/>
  <c r="D7" i="1" s="1"/>
  <c r="D9" i="1" s="1"/>
</calcChain>
</file>

<file path=xl/sharedStrings.xml><?xml version="1.0" encoding="utf-8"?>
<sst xmlns="http://schemas.openxmlformats.org/spreadsheetml/2006/main" count="725" uniqueCount="383">
  <si>
    <t>Črpališče Dobro Polje</t>
  </si>
  <si>
    <t>Dobava in montaža visokotlačne centrifugalne črpalke,komplet z elektromotorjem, jekleno osnovno ploščo, sklopko in ustreznimi priključki (proizvod KSB) z MEHKIM ZAGONOM (točen tip zagona v popisu elektro instalacij)</t>
  </si>
  <si>
    <t>kos</t>
  </si>
  <si>
    <t>Dobava in montaža visokotlačnega igličnega ventila, z EM pogonom AUMA-MATIC (ON/OF), vijačnim in tesnilnim materialom čas zapiranja/odpiranja ventila 1,5minute</t>
  </si>
  <si>
    <t>Dobava in montaža visokotlačnega igličnega ventila, z EM pogonom AUMATIC (0/100%), vijačnim in tesnilnim materialom ter protikavitacijskim obročem max. Hitrost odprto/zaprto 1,5minute</t>
  </si>
  <si>
    <t>Dobava in montaža LTŽ ploščatih EV zasunov ( EN 1074/2), komplet s kolesi ter vijačnim in tesnilnim materialom (EN 681-1 in EN7091),zaščita z epoxy premazom 250 mikronov skladno z EN 14901 vse komplet</t>
  </si>
  <si>
    <t>Dobava in montaža nepovratnega ventila ISI "VENTURI" z vijačnim in tesnilnim materialom</t>
  </si>
  <si>
    <t>Dobava in montaža demontažnega kosa  z tesnilnim in vijačnim materialom</t>
  </si>
  <si>
    <t>Dobava in montaža kompezatorja z vijačnim in tesnilnim materialom</t>
  </si>
  <si>
    <t>Dobava in montaža objemke iz nerjavečega jekla z vijačnim in tesnilnim materialom</t>
  </si>
  <si>
    <t>Dobava in montaža manometra, komplet s tripotno -sprostilno pipo za območje 40 bar</t>
  </si>
  <si>
    <t>Dobava in montaža krogličnega ventila na navoj, komplet s tesnilnim materialom</t>
  </si>
  <si>
    <t>Dobava in montaža LTŽ fazonskih kosov, komplet z vijačnim in tesnilnim materialom, ki ustrezajo tlačni stopnji armature</t>
  </si>
  <si>
    <t>m</t>
  </si>
  <si>
    <t>Dobava in montaža hidravličnega regulatorja tlaka, komplet z vsem potrebnim pritrdilnim in tesnilnim materialom</t>
  </si>
  <si>
    <t>Dobava in montaža hidravličnega ventila za preprečevanje/blaženje hidravličnega udara  (kot npr. NUOVAL M3219), komplet s pritrdilnim in tesnilnim materialom ter nastavitvami</t>
  </si>
  <si>
    <t>DN150 NP40</t>
  </si>
  <si>
    <t>kpl</t>
  </si>
  <si>
    <t>Izvedba tlačnega preizkusa skladno s pravilnikom EN805, ter izdelavo zapisnika o preizkusu</t>
  </si>
  <si>
    <t>Temeljito izpiranje cevovoda, dezinfekcija s klornim šokom ter izdelava bakteriološke anaize vode z zapisnikom s strani pooblaščene organizacije</t>
  </si>
  <si>
    <t>Izdelava tehnoloških shem vgrajene tehnologije, komplet z okvirjem ter pritrdilnim materialom za montažo v črpališču</t>
  </si>
  <si>
    <t>Dobava in polaganje opozorilnega traku z napisom VODOVOD, INOX in duktivno nitko za označevanje vodovoda</t>
  </si>
  <si>
    <t>Dobava in montaža induktivnega merileca pretoka proizvod E+H komplet z omarico za prikazovanje stanja (displejem) za montažo na zid, tesnilnim in vijačnim materialom z možnostjo meritve pretoka v obe smeri</t>
  </si>
  <si>
    <t xml:space="preserve">tip. Promag   DN  100 </t>
  </si>
  <si>
    <t>Dobava in montaža cevi iz nodularne litine (EN 545 ) C40, razstavljiv sidrni spoj (npr. TRM VRS-T/BLS), pritrdilnim in tesnilnim materialom za sanitarno pitno vodo (EN 681-1), vse komplet.</t>
  </si>
  <si>
    <t>Dobava in montaža analizatorja motnosti vode z območjem merjenaj 0-10 NTU, komplet z vsem montažnim, pritrdilnim in tesnilnim materialom</t>
  </si>
  <si>
    <t>Dobava in montaža analizatorja rezidualnega klora, komplet z montažnim, pritrdilnim in tesnilnim materialom</t>
  </si>
  <si>
    <t xml:space="preserve">FF - DN150x800 </t>
  </si>
  <si>
    <t xml:space="preserve">T - DN150/100 </t>
  </si>
  <si>
    <t>q =15 l/s</t>
  </si>
  <si>
    <t xml:space="preserve">EV 65 </t>
  </si>
  <si>
    <t xml:space="preserve">EV 50 </t>
  </si>
  <si>
    <t>Dobava in montaža  regulatorja tlaka proizvod ISI komplet z vijačnim in tesnilnim materialom</t>
  </si>
  <si>
    <t>DN 65 NP40</t>
  </si>
  <si>
    <t>DN 50 NP40</t>
  </si>
  <si>
    <t xml:space="preserve">DN65 </t>
  </si>
  <si>
    <t xml:space="preserve">DN50 </t>
  </si>
  <si>
    <t xml:space="preserve">DN 50 </t>
  </si>
  <si>
    <t xml:space="preserve">DN 65 </t>
  </si>
  <si>
    <t>d 100mm</t>
  </si>
  <si>
    <t>DN    15 NP40</t>
  </si>
  <si>
    <t>NL200</t>
  </si>
  <si>
    <t>tip: Multitec A 65 / 5B-5.1 11.167</t>
  </si>
  <si>
    <t>h = 220,0 m</t>
  </si>
  <si>
    <t>p = 55 kW</t>
  </si>
  <si>
    <t>tip:Multitec A 50 /6A-4.1 11.167</t>
  </si>
  <si>
    <t>q = 10 l/s</t>
  </si>
  <si>
    <t>h = 220 m</t>
  </si>
  <si>
    <t>p = 37 kW</t>
  </si>
  <si>
    <t>DN 200 NP40</t>
  </si>
  <si>
    <t>DN 100 NP40</t>
  </si>
  <si>
    <t>DN 150 NP40</t>
  </si>
  <si>
    <t>EV 200 NP40</t>
  </si>
  <si>
    <t>EV 150 NP40</t>
  </si>
  <si>
    <t>EV 100 NP40</t>
  </si>
  <si>
    <t>Dobava in montaža nivojnega regulatorja proizvod ISI komplet z vijačnim in tesnilnim materialom - zvezna regulacija</t>
  </si>
  <si>
    <t xml:space="preserve">DN 100 </t>
  </si>
  <si>
    <t>DN200 NP40</t>
  </si>
  <si>
    <t xml:space="preserve">T  - DN250/100 </t>
  </si>
  <si>
    <t>T - DN200 NP40</t>
  </si>
  <si>
    <t>T - DN200/65 NP40</t>
  </si>
  <si>
    <t>T - DN200/50 NP40</t>
  </si>
  <si>
    <t>T - DN100/50 NP40</t>
  </si>
  <si>
    <t xml:space="preserve">FF - DN250x1300 </t>
  </si>
  <si>
    <t>FF - DN200x1200 NP40</t>
  </si>
  <si>
    <t>FF - DN200x1000 NP40</t>
  </si>
  <si>
    <t>FF- DN200x600 NP40</t>
  </si>
  <si>
    <t xml:space="preserve">FF - DN200x400 </t>
  </si>
  <si>
    <t xml:space="preserve">FF - DN100x1100 </t>
  </si>
  <si>
    <t xml:space="preserve">FF - DN100x200 </t>
  </si>
  <si>
    <t>FF - DN65x400 NP40</t>
  </si>
  <si>
    <t>FF - DN50x400 NP40</t>
  </si>
  <si>
    <t>FF - DN65x1600 NP40</t>
  </si>
  <si>
    <t>FF - DN50x1600 NP40</t>
  </si>
  <si>
    <t xml:space="preserve">FFR - DN250/150 </t>
  </si>
  <si>
    <t>FFR - DN200/100 NP40</t>
  </si>
  <si>
    <t xml:space="preserve">FFR - DN150/100 </t>
  </si>
  <si>
    <t>Q - DN250(90°)</t>
  </si>
  <si>
    <t>Q - DN200(90°)NP40</t>
  </si>
  <si>
    <t>Q - DN100(90°)</t>
  </si>
  <si>
    <t>Q - DN65(90°)NP40</t>
  </si>
  <si>
    <t>Q - DN50(90°)NP40</t>
  </si>
  <si>
    <t>Q - DN125(90°)</t>
  </si>
  <si>
    <t>Q - DN250(45°)</t>
  </si>
  <si>
    <t>X - DN100 NP40</t>
  </si>
  <si>
    <t>NL250</t>
  </si>
  <si>
    <t>m3</t>
  </si>
  <si>
    <t>V enotnih cenah zajeti strošek izdelave vseh potrebnih meritev, pregledov, atestov, črpanje vode iz gradbene jame, zavarovanje gradbene jame, sprotna izdelava geodetskega posnetka (pogoj za obračun).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</si>
  <si>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m1</t>
  </si>
  <si>
    <t>m2</t>
  </si>
  <si>
    <t>Zasip kanalov z ustrezno pripravljenim izkopnim materialom (mleta kamnina fi do 45 mm). Zasip in utrjevanje v plasteh do 30 cm s komprimacijo. Stopnja zbitosti do 95 % po SPP, vse komplet</t>
  </si>
  <si>
    <t>Določitev mikrolokacije podzemnih komunalnih naprav, vse komplet</t>
  </si>
  <si>
    <t>Zakoličenje objekta, vse komplet</t>
  </si>
  <si>
    <t>Izdelava prebojev za inštalacije, odvoz v predelavo gradbenih odpadkov, obdelava prebojev po končani montaži, vse komplet.</t>
  </si>
  <si>
    <t>Izdelava utorov za inštalacije, odvoz v predelavo gradbenih odpadkov, obdelava utorov po končani montaži, vse komplet.</t>
  </si>
  <si>
    <t>PRIPRAVLJALNA IN RUŠITVENA DELA</t>
  </si>
  <si>
    <t>ZEMELJSKA DELA</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</si>
  <si>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 ravnanje z gradbenimi odpadki, vsa dela izvajati skladno s predpisi varstva pri delu. Vsa zemeljska dela se izvaja pod nadzorom geomehanika, kateri določi način in dolžine izkopa.</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</si>
  <si>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Upoštevati navodila za ravnanje z gradbenimi odpadki v skladu s tehničnimi predpisi, normativi in navodili za gospodarjenje z gradbenimi odpadki oziroma veljavno zakonodajo, predpise iz varstva pri delu ter projektno dokumentacijo. Pred rušitvenimi deli preveriti, da ni v delu, predvidenim za preureditev, kakršnih koli instalacij (voda, plin, elektrika) oziroma je vse odklopljeno in zaščiteno. V ceni upoštevati pripravljalna in zaključna dela. Kjer so navedena komercialna imena izdelkov kot primer zaradi lažje primerljivosti lastnosti morajo ponujeni izdelki  ustrezati opisanim v vseh parametrih. Vse predvidene površine so računane vgrajene površine. Objekt se gradi poleg obstoječega, zato je potrebno v enotnih cenah upoštevati pazljivost pri delu.</t>
  </si>
  <si>
    <t>Strojni izkop humusa v deb. do 20 cm, z direktnim nakladanjem materiala na prevozno sredstvo in odvozom v gradbiščno deponijo do 30 m. Obračun po dejansko izvršenih delih in v raščenem stanju, vse komplet</t>
  </si>
  <si>
    <t xml:space="preserve">Strojni izkop zemljine v terenu III.- IV. ktg., z direktnim nakladanjem materiala na prevozno sredstvo. Obračun po dejansko izvršenih delih in v raščenem stanju, vse komplet </t>
  </si>
  <si>
    <t xml:space="preserve">Strojni izkop  zemljine v terenu III.- IV. ktg. za pasovne temelje in temelje črpalk, z direktnim nakladanjem materiala na prevozno sredstvo. Obračun po dejansko izvršenih delih in v raščenem stanju, vse komplet </t>
  </si>
  <si>
    <t xml:space="preserve">Strojni izkop  zemljine v terenu V. ktg. (pikiranje) za  pasovne temelje in temelje črpalk, z direktnim nakladanjem materiala na prevozno sredstvo. Obračun po dejansko izvršenih delih in v raščenem stanju, vse komplet  </t>
  </si>
  <si>
    <t xml:space="preserve">Planiranje in valjanje dna izkopa temeljev s točnostjo +/- 2 cm v projektiranem naklonu, vse komplet </t>
  </si>
  <si>
    <t>Dobava in izdelava tamponske podlage 0 - 32 mm v debelini 30 cm pod ploščo in temelji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</si>
  <si>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Izdelava zasipa temeljev  z ustrezno pripravljenim izkopnim materialom v plasteh po 30 cm vključno z razgrinjanjem, utrjevanjem in valjanjem  v plasteh v projektiranem naklonu, deformacijski modul  Ev2=100 MN/m2, komplet s planiranjem in skomprimiran na minimalni deformacijski modul Ev2 &gt; 100 MN/m2 in razmerjem Ev2/Ev1 =&lt; 2,2, utrditi na 95 % SPP, vse komplet</t>
  </si>
  <si>
    <t>Odvoz izkopnega materiala v predelavo gradbenih odpadkov. Obračun po dejansko izvršenih delih in v raščenem stanju, vse komplet.</t>
  </si>
  <si>
    <t>BETONSKA IN AB DELA</t>
  </si>
  <si>
    <t>Dobava in vgrajevanje pustega betona C12/15 v primeru slabo nosilnih tal, vse komplet</t>
  </si>
  <si>
    <t>Dobava in vgrajevanje betona v AB konstrukcije prereza 0,20- 0,30 m3/m1, C 25/30 XC2 v AB pasovne temelje in temelje črpalk, vse komplet</t>
  </si>
  <si>
    <t>Dobava in vgrajevanje betona v AB konstrukcije prereza 0,20- 0,30 m3/m1, C 25/30 XC2 v AB talno ploščo, vse komplet</t>
  </si>
  <si>
    <t>Dobava in vgrajevanje betona v AB konstrukcije prereza do 0,20 m3/m2, C 25/30 XC2 v AB ploščo deb. 15 cm, vse komplet</t>
  </si>
  <si>
    <t>Dodatek za zaribanje AB talnih plošč v naklonu, vse komplet</t>
  </si>
  <si>
    <t>Dobava in vgrajevanje betona v AB konstrukcije prereza 0,04 m3/m1, C 25/30 XC2 v AB preklade in vezi, vse komplet</t>
  </si>
  <si>
    <t>Dobava in vgrajevanje betona v AB konstrukcije prereza do 0,20 m3/m2, C 25/30 XC2 v AB podstavke višine 100 cm, vse komplet</t>
  </si>
  <si>
    <t>Dobava, krivljenje in polaganje srednje komplicirane armature</t>
  </si>
  <si>
    <t xml:space="preserve">armatura RA 400/500; S 500 B, fi do 12 mm </t>
  </si>
  <si>
    <t>kg</t>
  </si>
  <si>
    <t xml:space="preserve">armatura RA 400/500; S 500 B, fi nad 12 mm </t>
  </si>
  <si>
    <t xml:space="preserve">mrežna armatura MA 500/560; S 500 B </t>
  </si>
  <si>
    <t>Izdelava cementne prevleke debeline 2 cm pod H.I.-horizontalno in vertikalno, vse komplet</t>
  </si>
  <si>
    <t>ZIDARSKA DELA</t>
  </si>
  <si>
    <t>Dobava materiala in zidanje sten z opečnim modularnim blokom deb.  30 cm, v apnenocementni malti vključno s pripravo podlage, vse komplet</t>
  </si>
  <si>
    <t>Dobava materiala in izdelava grobega in finega notranjega stenskega ometa  novo pozidanih sten, vse komplet</t>
  </si>
  <si>
    <t>Izdelava horizontalne hidroizolacije v sestavi: hladni bitumenski premaz 0,30 kg/m2, dvoslojna hidroizolacija debeline 1x4 mm (npr. IZOTEKT V4), polno varjeno in s preklopi, vse komplet</t>
  </si>
  <si>
    <t>Izdelava vertikalne hidroizolacije v sestavi: hladni bitumenski premaz 0,30 kg/m2, enoslojna hidroizolacija debeline 1x4 mm (npr. IZOTEKT V4), polno varjeno in s preklopi, vse komplet</t>
  </si>
  <si>
    <t>Dobava in polaganje talne toplotne izolacije XPS  deb.10 cm, vse komplet</t>
  </si>
  <si>
    <t>Dobava in polaganje gradbene folije, vse komplet</t>
  </si>
  <si>
    <t>TESARSKA DELA</t>
  </si>
  <si>
    <t>Dobava in izdelava opaža pasovnih temeljev in temeljev črpalk, opažanje, razopažanje in čiščenje, vse komplet</t>
  </si>
  <si>
    <t>Dobava in izdelava opaža roba  AB  plošč višine do 25 cm, opažanje, razopažanje in čiščenje, vse komplet</t>
  </si>
  <si>
    <t>Dobava in izdelava opaža AB vertikalnih in horizontalnih vezi, preklad, opažanje, razopažanje in čiščenje, vse komplet</t>
  </si>
  <si>
    <t>Dobava in izdelava opaža AB plošče s podpiranjem cca 3,50 cm, opažanje, razopažanje in čiščenje, vse komplet</t>
  </si>
  <si>
    <t>Montaža in demontaža premičnih zidarskih odrov, višina prostorov do 3,5 m (obračun 1x po celi površini za vsa GOI dela), vse komplet</t>
  </si>
  <si>
    <t>Montaža in demontaža fasadnega odra, višina objekta cca 4,60 m, vse komplet</t>
  </si>
  <si>
    <t>UREDITEV PRIKLJUČKA</t>
  </si>
  <si>
    <t>Zakoličenje osi trase priključka, vse komplet</t>
  </si>
  <si>
    <t>Zakoličba s stransko zaščito višine in pozicijo priključka, vse komplet</t>
  </si>
  <si>
    <t>Rezanje asfalta, vse komplet</t>
  </si>
  <si>
    <t>Odstranitev asfalta z odvozom v predelavo gradbenih odpadkov za nadaljno uporabo, vse komplet</t>
  </si>
  <si>
    <t>Dobava in premaz stikov z bitumensko emulzijo, vse komplet</t>
  </si>
  <si>
    <t>Rezkanje obstoječega asfalta v debelini 4 cm na stiku med starim in novim asfaltom ter odvoz v predelavo gradbenih odpadkov, vse komplet</t>
  </si>
  <si>
    <t>Strojni izkop terena III.- IV. ktg., z direktnim nakladanjem materiala na prevozno sredstvo. Obračun po dejansko izvršenih delih in v raščenem stanju, vse komplet</t>
  </si>
  <si>
    <t>Odvoz izkopnega materiala v predelavo gradbenih odpadkov. Obračun po dejansko izvršenih delih in v raščenem stanju, vse komplet</t>
  </si>
  <si>
    <t xml:space="preserve">Izdelava zemeljskega planuma ceste v projektiranem naklonu zbitosti 95 % po SPP, vse komplet </t>
  </si>
  <si>
    <t>Dobava in izdelava tamponske podlage 0 - 32 mm v debelini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</si>
  <si>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 xml:space="preserve">Izdelava nosilne plasti bituminizirane zmesi AC 22 base B 70/100 A3 v debelini 6 cm (31 562) </t>
  </si>
  <si>
    <t xml:space="preserve">Izdelava obrabne in zaporne plasti bituminizirane zmesi AC 11 surf B 70/100 A3 v debelini 4 cm (32 278) </t>
  </si>
  <si>
    <t>Doplačilo za izdelavo asfaltne mulde širine 50 cm (asfalt obračunan v zgornjih postavkah)</t>
  </si>
  <si>
    <t>Dobava in polaganje cestnih betonskih robnikov 15/25/100 cm, odporni proti zmrzali in soli, komplet izkop, betonski temelj C 12/15 ter zasip po položitvi - polaganje v ravnini, krivini, spuščeni, vse komplet</t>
  </si>
  <si>
    <t>Dobava materiala in izdelava bankin širine 50 cm z materialom zrnavosti 0/8 mm za zaklinjanje v deb. 5 cm na predhodno planiran tamponski planum v deb. 25 cm v projektiranem prečnem naklonu 4 %, bankina zaključena 1 cm pod koto vozišča, Ev2&gt;100 MN/m2, Ev2/Ev1=&lt;1,8, vse komplet</t>
  </si>
  <si>
    <t>Dobava in vgradnja stebričkov iz vroče pocinkanih cevi za vertikalno prometno signalizacijo, dolžina stebrička do 3,00 m, vključno s temeljem iz betonskih cevi fi 30 cm, dolžine 80 cm in napolnjen z betonom  C 12/15 in vsemi zemeljskimi (izkop, zasip) in pomožnimi deli</t>
  </si>
  <si>
    <t>Dobava in montaža prometnih znakov  (1103) velikosti 90/90/90 cm, folija RA2 vrste, z vsemi  pomožnimi deli in vsem pritrdilnim materialom, vse komplet</t>
  </si>
  <si>
    <t>Dobava in montaža prometnih znakov  (2102) velikosti fi 60 cm, folija RA2 vrste, z vsemi  pomožnimi deli in vsem pritrdilnim materialom, vse komplet</t>
  </si>
  <si>
    <t>Dobava in montaža prometnih znakov - dopolnilna tabla  (4101), folija RA2 vrste, z vsemi  pomožnimi deli in vsem pritrdilnim materialom, vse komplet</t>
  </si>
  <si>
    <t>Izdelava talne označbe - ločilna neprekinjena črta 5111, širine 12 cm, bele barve, vse komplet</t>
  </si>
  <si>
    <t>Izdelava talne označbe - ločilna prekinjena črta 5121 (1-1-1), širine 12 cm, bele barve, vse komplet</t>
  </si>
  <si>
    <t>Izdelava talne označbe - ločilna prekinjena črta 5121 (5-5-5), širine 12 cm, bele barve, vse komplet</t>
  </si>
  <si>
    <t>Izdelava debeloslojne talne označbe - STOP črta 5210 širine 50 cm, vse komplet</t>
  </si>
  <si>
    <t xml:space="preserve">Čiščenje gradbišča po končanih delih - obračun na m2 asfaltnih površin </t>
  </si>
  <si>
    <t>METEORNA KANALIZACIJA</t>
  </si>
  <si>
    <t>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pregled tesnosti.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Vsa zemeljska dela se izvaja pod nadzorom geomehanika.</t>
  </si>
  <si>
    <t>Zakoličenje osi trase kanalizacije, vse komplet</t>
  </si>
  <si>
    <t>Zakoličba s stransko zaščito višine in pozicijo jaška, vse komplet</t>
  </si>
  <si>
    <t>Strojni izkop jarkov širine 0-2 m, globine 0-2 m v terenu III.- IV. ktg., z direktnim nakladanjem materiala na prevozno sredstvo. Obračun po dejansko izvršenih delih in v raščenem stanju, vse komplet</t>
  </si>
  <si>
    <t>Strojni izkop jarkov širine 0-2 m, globine 0-2 m v terenu V. ktg.(pikiranje), z direktnim nakladanjem materiala na prevozno sredstvo. Obračun po dejansko izvršenih delih in v raščenem stanju, vse komplet</t>
  </si>
  <si>
    <t xml:space="preserve">Planiranje in valjanje kanala s točnostjo +/- 2 cm v projektiranem naklonu, vse komplet </t>
  </si>
  <si>
    <t>Dobava in zasip kanala s tamponom  0 - 32 mm v debelini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</si>
  <si>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 xml:space="preserve">Dobava in izdelava peskolova iz betonske cevi fi 40 cm, globine 1,5 m,  vključno s priključki in lovilcem peska, razbremenilno ploščo za pokrove, ltž pokrovom  nosilnosti 125 kN. Globina jaška 1,50 m, s potrebnim dodatnim izkopom za jašek, odvozom izkopnega materiala v predelavo gradbenih odpadkov, zasip, priklop na obstoječo kanalizacijo, vse komplet </t>
  </si>
  <si>
    <t xml:space="preserve">Dobava in izdelava okroglih vtočnih jaškov - cestnih požiralnikov fi 50 cm iz betonskih cevi, vključno s priključki in lovilcem peska, razbremenilno ploščo za pokrove, ltž rešetko  nosilnosti 250 kN. Globina jaška 1,50 m, s potrebnim dodatnim izkopom za jašek, odvozom izkopnega materiala v predelavo gradbenih odpadkov, zasip, vse komplet </t>
  </si>
  <si>
    <t xml:space="preserve">Dobava in polaganje PVC cevi notranjega fi 188,20 mm SN 8 na pripravljeno betonsko posteljico deb. 10 cm in polno obbetonirane beton C 12/15, vključno s spajanjem elementov ter priključitvijo na jaške, drsnimi spojkami, vse komplet - MK priključki   </t>
  </si>
  <si>
    <t>Izvedba ponikovalnega preizkusa na lokaciji predvidene ponikovalnice v prisotnosti hidrologa, vse komplet</t>
  </si>
  <si>
    <t>Dobava in izdelava ponikovalnice iz perforiranih BC fi 120 cm, efektivna globina 3,0 m, vse obdelano, komplet z ltž perforiranim pokrovom nosilnosti 250 kN na zaklep, AB ploščo,dodatni izkop, odvoz v predelavo gradbnih odpadkov, zasip z drenažnim materialom 50 m3 fi 32/64 mm, vse komplet</t>
  </si>
  <si>
    <t>KROVSKO KLEPARSKA DELA</t>
  </si>
  <si>
    <t>Dobava in izdelava ravne strehe v sestavi: naklonski beton, parna zapora, toplotna izolacija XPS debeline 20 cm, bitumenska HI., difuzijsko odprt ločilni filc, pran prodec 16/32 mm deb. 6 cm, vključno z žlebom, obrobami,  pomožnim in pritrdilnim materialom ter delom, vse komplet</t>
  </si>
  <si>
    <t>Dobava in izdelava obrobe oziroma zaključka atike s prašno barvano pocinkano pločevino  v barvi RAL 7016 z odkapnim nosom, vse komplet s  pomožnim in pritrdilnim materialom ter delom, vse komplet</t>
  </si>
  <si>
    <t>Dobava in montaža odtočnih cevi fi 100 mm komplet s koleni iz barvane pocinkane pločevine, z objemkami iz nerjavnega jekla, barvane po RAL 7016, s pritrdilnim materialom, vse komplet</t>
  </si>
  <si>
    <t>Dobava in polaganje vrtnih betonskih robnikov 8/20/100 cm, odporni proti zmrzali in soli, komplet izkop, betonski temelj C 12/15 ter zasip po položitvi - polaganje v ravnini, krivini, spuščeni, vse komplet</t>
  </si>
  <si>
    <t>Dobava in polaganje pranih plošč vključno s peščeno podlago deb. 10 cm, stičenje, vse komplet</t>
  </si>
  <si>
    <t>TLAKARSKA DELA</t>
  </si>
  <si>
    <t xml:space="preserve">STAVBNO POHIŠTVO </t>
  </si>
  <si>
    <t xml:space="preserve">Barvo izbere in potrdi projektant ali investitor. Mere kontrolirati na mestu. </t>
  </si>
  <si>
    <t xml:space="preserve">Dobava in montaža oken v alu izvedbi: alu okvir, v barvi RAL 9006 oz. skladno z izbiro projektanta, dim. 150/100 cm, delitev po shemi s fiksnim delom in delom, ki se odpira po horizontalni in vertikalni osi, z varnostnim okovjem. Zasteklitev troslojna termična 6/14/6/14/6, k=0,7 W/m2K s TGI distančnikom. Notranja in zunanja polica iz alu pločevine barve RAL 9006, prašno barvana. Kljuka alu varnostna pololiva, standardna kljuka dobavitelja, vgradnja okna v opečno steno deb. 30 cm, vse komplet </t>
  </si>
  <si>
    <t>Dobava materiala in 2x slikanje notranjih sten in AB stropa z  disperzijsko barvo na vodni osnovi, vključno z vsemi pomožnimi deli, vse komplet. V postavki zajeto izravnava manjših neravnin in osnovni premaz, kitanje, brušenje ter končni premaz 2x, vse komplet (npr. Jupol classic)</t>
  </si>
  <si>
    <t xml:space="preserve">Dobava in izdelava fasade z dobavo in montažo toplotne izolacije deb. 15 cm (npr. XPS), lepilom z armirno mrežico - izvajanje skladno z navodili proizvajalca, z vsemi potrebnimi zaključnimi letvicami in ojačitvami. Zaključni sloj vodoodbojni, gladko zariban v barvi po izboru investitorja. V ceni upoštevati izvedbo špalet.
Uporaba plastičnih kotnih elementov z mrežico, za dodatno ojačitev kritičnih mest in vogalov, vse komplet
</t>
  </si>
  <si>
    <t xml:space="preserve">Dobava in izdelava fasade z dobavo in montažo toplotne izolacije deb, 15 cm (npr. XPS), lepilom z armirno mrežico - izvajanje skladno z navodili proizvajalca, z vsemi potrebnimi zaključnimi letvicami in ojačitvami. Zaključni sloj vodoodbojni, gladko zariban v barvi po izboru investitorja. V ceni upoštevati izvedbo špalet.
Uporaba plastičnih kotnih elementov z mrežico, za dodatno ojačitev kritičnih mest in vogalov, vse komplet - cokel
</t>
  </si>
  <si>
    <t>INSTALACIJSKA DELA</t>
  </si>
  <si>
    <t>SKUPNA REKAPITULACIJA</t>
  </si>
  <si>
    <t>SKUPAJ:</t>
  </si>
  <si>
    <t>ZAKLJUČNA DELA</t>
  </si>
  <si>
    <t>Nadzor geomehanika nad izvajanjem zemeljskih del</t>
  </si>
  <si>
    <t>ELEKTRO DELA</t>
  </si>
  <si>
    <t>Zgornji ustroj se bo izvajal po projektu: SANACIJA VOZIŠČA REGIONALNE CESTE ZAVRHEK - ARTVIŽE - PREGARJE  in v teh popisih ni zajet.</t>
  </si>
  <si>
    <t>ELEKTROINŠTALACIJE</t>
  </si>
  <si>
    <t xml:space="preserve"> </t>
  </si>
  <si>
    <t>komplet</t>
  </si>
  <si>
    <t>Rele štiripolen moči 1kW tuljava 24V</t>
  </si>
  <si>
    <t>Vezni material vključno z bakrenimi zbiralkami</t>
  </si>
  <si>
    <t>izdelava vezalne sheme za stikalni blok</t>
  </si>
  <si>
    <t>Izdelava elektro omare</t>
  </si>
  <si>
    <t>Siemens Simatic 1200 CPU 1217C</t>
  </si>
  <si>
    <t>Siemens SM 1231 AI 8 x 13 bit analog analogni vhodni modul
6ES7231-4HF32-0XB0</t>
  </si>
  <si>
    <t>SM 1221 DI 16 x 24 V-DC digitalni vhodni modul
6ES7221-1BH32-0XB0</t>
  </si>
  <si>
    <t>SM 1222 DQ RLY 16 x relajski izhodni modul
6ES7222-1HH32-0XB0</t>
  </si>
  <si>
    <t>Touch panelSiemens TP1200 Comfort</t>
  </si>
  <si>
    <t xml:space="preserve"> naprava za neprekinjeno napajanje 1000VA relejski izhod za prazne baterije, izpad napajanja, sinusni izhod</t>
  </si>
  <si>
    <t xml:space="preserve"> USMERNIK enofazni, reguliran 230VAC/24VDC, 2A dimenzije 50x125 tip SITOP power 2 , 6EP1 331-1SL11 ali enakovreden</t>
  </si>
  <si>
    <t>MERILNO REGULACIJSKA OPREMA</t>
  </si>
  <si>
    <t>Analizator omrežja Schneider PM710MG, z RS485 modbus povezevo. Integracija na lokalni touch panel ter sistem telemetrije</t>
  </si>
  <si>
    <t>Tokovni transformator 1500/5</t>
  </si>
  <si>
    <t>Plovno stikalo primerno za pitno vodo Endress &amp; Hauser Liquifloat FTS20</t>
  </si>
  <si>
    <t>Pretočno stikalo flowswitch Flowphant DTT31</t>
  </si>
  <si>
    <t>Vmesnik optika na ethernet; full dublex; SM napr: MOXA ali enakovreden</t>
  </si>
  <si>
    <t>Ethernet switch 8 portni, industrijske izvedbe napr: MOXA EDS 208 ali enakovreden</t>
  </si>
  <si>
    <t>DOVODNI KABEL IN CEVI ZA EL. KABLE Z OZEMLJITVIJO</t>
  </si>
  <si>
    <t>Izkop  v terenu IV. do V. kat. in komplet izgradnja tipskega manipulativnega kabelskega jaška dim 120x120x120cm (notranja mera), z betonom MB 30, litoželeznim pokrovom 400kN, 600*600 mm, z napisom ELEKTRIKA, odvoz materiala v predelavo gradbenih odpadkov, vse komplet</t>
  </si>
  <si>
    <t>ELEKTRO MATERIAL IN OPREMA</t>
  </si>
  <si>
    <t>UTP CAT6</t>
  </si>
  <si>
    <t>PROGRAMSKA OPREMA</t>
  </si>
  <si>
    <t>OSTALO</t>
  </si>
  <si>
    <t>Sodelovanje z ostalimi izvajalci na objektu.</t>
  </si>
  <si>
    <t>Šolanje uporabnika.</t>
  </si>
  <si>
    <t>Drobni in vezni material.</t>
  </si>
  <si>
    <t>SKUPAJ</t>
  </si>
  <si>
    <t xml:space="preserve">kontaktor štiripolen z nastavkom pomožnih kontaktov 2+2 , moči 55 kW tuljava 230V  z vgrajenim RC elenom za dušenje   </t>
  </si>
  <si>
    <t xml:space="preserve">kontaktor štiripolen z nastavkom pomožnih kontaktov 2+2 , moči 37 kW tuljava 230V  z vgrajenim RC elenom za dušenje   </t>
  </si>
  <si>
    <t>Mehki zagon Schneider Alistart 48, 55kW</t>
  </si>
  <si>
    <t>Mehki zagon Schneider Alistart 48, 37kW</t>
  </si>
  <si>
    <t xml:space="preserve"> Dovodni kabel med KPMO NAYY-J 4x150mm2 komplet z obojestranskimi kabel čevlji. Točka priključitve obstoječa NN omara</t>
  </si>
  <si>
    <t>Strojni in deloma ročni izkop kabelskega kanala v terenu IV. do V. ktg. dim 0,5 x 1,10 m, izdelava podloge iz suhega betona MB10 v sloju 10 cm, polaganje 2x stigmafleks cevi premera 2x110mm (vključno z distančniki, čepi, tesnili, koleni, ...), obbetoniranje z betonom MB10 v sloju 10 cm zasip, s tamponskim gramozom ter nabijanje v slojih 20 cm, polaganje ozemljilnega valjanca in PVC opozorilnega traku, odvoz materiala v predelavo gradbenih odpadkov s plačilom taks, vse komplet s cevmi</t>
  </si>
  <si>
    <t>PRENOS PODATKOV</t>
  </si>
  <si>
    <t>Varovanje, vse komplet</t>
  </si>
  <si>
    <t>Dobava in polaganje talnih protizdrsnih granitogrez ploščic v sivi barvi vključno z zaokrožnico in predhodno pripravo podlage, polaganje na lepilo, vse komplet (avtomatika)</t>
  </si>
  <si>
    <t>Dobava in izdelava finega ometa betonskih sten in stropo z izravnalnim ometom s predhodno impregnacijo (npr. putz spachter BAUMIT), vse komplet</t>
  </si>
  <si>
    <t>Dobava in slikanje sten s pralno barvo do višine 150 cm, vse komplet (avtomatika)</t>
  </si>
  <si>
    <t>Dobava in slikanje sten in stropov z disperzijsko barvo nad višino 150 cm (npr. Jupol), vse komplet (avtomatika)</t>
  </si>
  <si>
    <t>SLIKOPLESKARSKA, FASADERSKA  IN TLAKARSKA DELA</t>
  </si>
  <si>
    <t>Merilnik pretoka induktivne izvedbe Endres&amp;Hauser Proline Promag P300 DN300</t>
  </si>
  <si>
    <t>ELEKTRO DELA - VAROVANJE</t>
  </si>
  <si>
    <t xml:space="preserve">INTEGRA 32, alarmna centrala; G2                  8 sektorjev,  8 con na centrali, z možnostjo nadgranje do 32 con </t>
  </si>
  <si>
    <t>Transformator 20V</t>
  </si>
  <si>
    <t>Akumulator 12V 17 Ah</t>
  </si>
  <si>
    <t>INT-KLCD-GR LCD tipkovnica</t>
  </si>
  <si>
    <t>OPU-3P PVC ohišje</t>
  </si>
  <si>
    <t>OPU - 4P PVC ohišje za module</t>
  </si>
  <si>
    <t>ETHM-1-PLUS, ETHERNET modul</t>
  </si>
  <si>
    <t>TAU IP/ GPRS TAU, vmesnik za prenos sporočil preko interneta in SIM</t>
  </si>
  <si>
    <t>VIDD 60 bariera 30m</t>
  </si>
  <si>
    <t>Senzor OPAL PLUS SET Zunanji PIR + MW senzor, antimasking</t>
  </si>
  <si>
    <t>INT-SCR-BL Multi funkcijska tipkovnica za zunanjo montažo</t>
  </si>
  <si>
    <t>INT-R Kontroler</t>
  </si>
  <si>
    <t>KT-STD-1 Brezkontaktna kartica</t>
  </si>
  <si>
    <t>AN 306 Analizator tresljajev ograje enokanalni (do 300m ograje)</t>
  </si>
  <si>
    <t>El.vodnik za analizator</t>
  </si>
  <si>
    <t>Zaključni element</t>
  </si>
  <si>
    <t>APS-412 Napajalnik 12V dc, 4A</t>
  </si>
  <si>
    <t>Ohišje napajalnika</t>
  </si>
  <si>
    <t>Akumulator 12V 7Ah</t>
  </si>
  <si>
    <t>DPM (vezice (na 1m 5 vezic), vložki…)</t>
  </si>
  <si>
    <t>Skupaj oprema</t>
  </si>
  <si>
    <t>Montaža in zagon</t>
  </si>
  <si>
    <t>EUR</t>
  </si>
  <si>
    <t>Montaža naprav na pripravljene instalacije, nastavitev parametrov, testiranje, spuščanje v pogon, primopredaja in poučitev pristojnega osebja o delovanju sistema</t>
  </si>
  <si>
    <t xml:space="preserve">Skupaj  zagon </t>
  </si>
  <si>
    <t>Instalacija</t>
  </si>
  <si>
    <t>El.kabel 3x1,5mm2</t>
  </si>
  <si>
    <t>El.kabel 12X0,22mm2</t>
  </si>
  <si>
    <t>El.kabel 2x0,5+4x0,22mm2</t>
  </si>
  <si>
    <t>El.kabel 5x2x0,8mm2</t>
  </si>
  <si>
    <t>PN cev fi16mm</t>
  </si>
  <si>
    <t>NIK kanal 2</t>
  </si>
  <si>
    <t>Rebrasta cev</t>
  </si>
  <si>
    <t>Preboj skozi zid do 35cm</t>
  </si>
  <si>
    <t>Doza n/o 150x110mm</t>
  </si>
  <si>
    <t>DPM</t>
  </si>
  <si>
    <t>Skupaj OCENA (brez DDV)</t>
  </si>
  <si>
    <t>Ves izbrani vodovodni material mora biti pred pričetkom izvajanja del potrjen s strani upravljalca vodovoda. V cenah upoštevati nabavo, dobavo, transport, montažo, vgradnjo in polaganje z vsem pritrdilnim materialom, tesnilnim in spojnim materialom, pripravljalnimi in zaključnimi deli.</t>
  </si>
  <si>
    <t xml:space="preserve">Pri vseh utrditvenih zemeljskih delih se spdnji ustroj utrdi na 95% (kamnita greda, zasipni material) po SPP in zgornji ustroj (tampon) na 98% po SPP. </t>
  </si>
  <si>
    <t>2b</t>
  </si>
  <si>
    <t>SKLOP 2b - Č. DOBRO POLJE</t>
  </si>
  <si>
    <t xml:space="preserve">Dobava in montaža trokrilnih zunanjih vrat dim 300/300 cm z vrati za osebni prehod, podboj FE prašnobarvan v barvi RAL 7016. Podboj za vgradnjo v opečno steno debeline 30 cm. Vratno krilo zapolnjeno s PU peno vgradne globine 42 mm. Površina vratnega krila v reliefnem vzorcu Stucco, enake barve kot podboj. Kljuka inox z ločenim ščitom za ključavnico. Okovje s tritočkovnimi panti – skrita nasadila. Zaklepanje vrat s cilindričnim vložkom, predviden sistemski ključ, vse komplet 
</t>
  </si>
  <si>
    <t>4.</t>
  </si>
  <si>
    <t>ELEKTROINŠTALACIJE Č DOBROPOLJE</t>
  </si>
  <si>
    <t xml:space="preserve">Izdelava elaborata za vpis v evidenco gospodarske javne infrastrukture (GJI) </t>
  </si>
  <si>
    <t>NEUPRAVIČENO</t>
  </si>
  <si>
    <t xml:space="preserve"> STIKALNI BLOK</t>
  </si>
  <si>
    <t xml:space="preserve"> Elektro omara prostostoječe izvedbe z petimi ločenimi polji  (kompenzacija, 3 x moč črpalk, krmilje) dimenzija 4 x 2000x600x300 mm  </t>
  </si>
  <si>
    <t xml:space="preserve"> termostat  </t>
  </si>
  <si>
    <t xml:space="preserve"> grelec z ventilatorjem 150W  </t>
  </si>
  <si>
    <t xml:space="preserve"> rešetka  </t>
  </si>
  <si>
    <t xml:space="preserve"> predal za dokumentacijo  </t>
  </si>
  <si>
    <t xml:space="preserve"> nosilec kabelskih uvodnic  </t>
  </si>
  <si>
    <t xml:space="preserve"> uvodnice  </t>
  </si>
  <si>
    <t xml:space="preserve"> PRENAPETOSTNI ODVODNIK Isg=100kA, Umax=275V/50Hz,  </t>
  </si>
  <si>
    <t xml:space="preserve"> INSTALACIJSKI ODKLOPNIK  </t>
  </si>
  <si>
    <t xml:space="preserve"> 1P/2P/3P,2A-35A "B"/"C" 15 kA  </t>
  </si>
  <si>
    <t xml:space="preserve">Glavno preklopno stikalo 500 A MREŽA-IZKLOP-AGREGAT za vgradnjo na montažno ploščo, z vrtljivim mehanizmom, podaljškom ročice, ročico na vratih st.bloka, nastavIjivo pretokovno in nastavljivo  kratkostično zaščito in signalnimi moduli stanja    </t>
  </si>
  <si>
    <t xml:space="preserve"> Krmilni transformator 400/24 V, 300VA  </t>
  </si>
  <si>
    <t xml:space="preserve"> USMERNIK enofazni, regulami 230VAC / 24VDC, 5A, dimenzije 80x125mm  (šxv)</t>
  </si>
  <si>
    <t xml:space="preserve"> GREBENASTO STIKALO "1-0-2" 20A, tripolno, vgradnja v vrata TO-3-8212/E  t0-3-8212/E </t>
  </si>
  <si>
    <t xml:space="preserve"> Motorsko zaščitno stikalo kompaktne izvedbe, za moč motorja 55 kW in zaščitnim nastavljivim izvlekljivim modulom, signalizacijo izpada pretokovne zaščite, signalizacijo kratkostične zaščite, podaljškom osi, ročico na vratih stikalnega  bloka in napisno tablico   </t>
  </si>
  <si>
    <t xml:space="preserve"> Motorsko zaščitno stikalo kompaktne izvedbe, za moč motorja 37 kW in zaščitnim nastavljivim izvlekljivim modulom, signalizacijo izpada pretokovne zaščite, signalizacijo kratkostične zaščite, podaljškom osi, ročico na vratih stikalnega  bloka in napisno tablico   </t>
  </si>
  <si>
    <t xml:space="preserve"> kontaktor štiripolen z nastavkom pomožnih kontaktov 2+2 , moči 1 kW tuljava 24V  </t>
  </si>
  <si>
    <t xml:space="preserve"> zaščitni prenapetostni element na dovodu (230V) in signalnem kablu za merilne inštrumente  </t>
  </si>
  <si>
    <t xml:space="preserve"> Signalna svetilka vijačna priključitev vodnikov, 230VAC, rumena, rdeča, zelena</t>
  </si>
  <si>
    <t xml:space="preserve"> VRSTNE SPONKE s priborom  </t>
  </si>
  <si>
    <t xml:space="preserve"> WDU 4-70mm2</t>
  </si>
  <si>
    <t xml:space="preserve"> Instalacijski kanal 1KP 40x60 m  </t>
  </si>
  <si>
    <t xml:space="preserve"> vse napisne ploščice morajo biti na al. ali PVC podlagi in gravirane  </t>
  </si>
  <si>
    <t xml:space="preserve"> napisne ploščice  </t>
  </si>
  <si>
    <t xml:space="preserve"> KRMILNIK</t>
  </si>
  <si>
    <t xml:space="preserve"> v sestavi:  </t>
  </si>
  <si>
    <t xml:space="preserve"> povezovalni kabli s konektorji, pritrdilni in montažni material, sestavljanje  krmilnika z preizkusi in priklopi vseh signalov   </t>
  </si>
  <si>
    <t xml:space="preserve"> tlačni senzor  24V in analognim izhodom 4-20 mA , ip 68 za  montažo na cevovod od 0-10 bar - ELTRATEC PPI110 z kablom dolžine 20m   </t>
  </si>
  <si>
    <t>Nivojska sonda ultrazvočne izvedbe 24V in analognim izhodom 4-20 mA , Endress &amp; Houser Time-of-Flight
Prosonic FDU91</t>
  </si>
  <si>
    <t xml:space="preserve"> Naziv, tip, oznaka  </t>
  </si>
  <si>
    <t xml:space="preserve"> Ureditev priklopnega mesta in priklop dovodnega kabla v KPMO in v stikalnem bloku črpališča   </t>
  </si>
  <si>
    <t xml:space="preserve"> Ozemljitveni valjanec FeZn 25 x 4 mm položen med KPMO in ozemljili ob dovodnem kablu, do MCC in spojen na obstoječa ozemljila, okoli objekta in za ozemljitev zaščitne mrežaste ograje     </t>
  </si>
  <si>
    <t xml:space="preserve"> PVC označitveni trak za kable  </t>
  </si>
  <si>
    <t xml:space="preserve">Zaščiteno industrijsko LED svetilo 230VAC, Svetilka Disano 957 42W CLD CELL grey 16471400, IP65  </t>
  </si>
  <si>
    <t xml:space="preserve"> Zunanja LED svetilka z IR senzorjem 20 W  IP55  </t>
  </si>
  <si>
    <t xml:space="preserve"> stikalo 1/P,N/0,250V navadno  </t>
  </si>
  <si>
    <t xml:space="preserve"> kos  </t>
  </si>
  <si>
    <t xml:space="preserve"> instalacijska priključno razvodna doza N/O IP55  </t>
  </si>
  <si>
    <t xml:space="preserve"> zidni radiator s termostatom 230 V 1200W  </t>
  </si>
  <si>
    <t xml:space="preserve"> Vtičnica 2p+PE šuko n/o 250V 16A  </t>
  </si>
  <si>
    <t xml:space="preserve"> Vtičnica 3p+N+PE no 400V 16A  </t>
  </si>
  <si>
    <t xml:space="preserve"> Nadometni instalacijski kanali (beli) 100x60mm NIK  </t>
  </si>
  <si>
    <t xml:space="preserve"> Nadometni instalacijski kanali (beli) 40x20mm NIK  </t>
  </si>
  <si>
    <t xml:space="preserve"> LiYCY 2x2x0,75  </t>
  </si>
  <si>
    <t xml:space="preserve"> NYcY 4x1,5 mm2</t>
  </si>
  <si>
    <t xml:space="preserve"> NYY 3x1,5mm2</t>
  </si>
  <si>
    <t xml:space="preserve"> NYY 3x2,5mm2</t>
  </si>
  <si>
    <t xml:space="preserve"> NYY 4x2,5mm2</t>
  </si>
  <si>
    <t xml:space="preserve"> NYY 5x2,5mm2</t>
  </si>
  <si>
    <t xml:space="preserve"> NYY 4x35mm2</t>
  </si>
  <si>
    <t xml:space="preserve"> NYY 4x70mm2</t>
  </si>
  <si>
    <t xml:space="preserve"> plastične gibljive cevi fi 13mm  </t>
  </si>
  <si>
    <t xml:space="preserve"> plastične gibtive cevi fi 16mm  </t>
  </si>
  <si>
    <t xml:space="preserve"> sobni zidni termostat za prostor  </t>
  </si>
  <si>
    <t xml:space="preserve"> mikrostikala v ohišju v zaščiti IP 55 za kontrolo vstopa  </t>
  </si>
  <si>
    <t xml:space="preserve"> PF rumeno zelena žica za povezavo kovinskih mas fi 10mm  </t>
  </si>
  <si>
    <t xml:space="preserve"> P/F rumen zelena 6mm  </t>
  </si>
  <si>
    <t xml:space="preserve"> Priklop enofaznih porabnikov  </t>
  </si>
  <si>
    <t xml:space="preserve"> priklop trofaznih porabnikov  </t>
  </si>
  <si>
    <t xml:space="preserve"> priklop specalnih porabnikov  </t>
  </si>
  <si>
    <t xml:space="preserve"> kabelske kinete s konzolami, spojnimi kosi, pokrovi 300/60 vse iz materiala AISI 304 (z pridobljenim certifikatom)   </t>
  </si>
  <si>
    <t xml:space="preserve"> kabelske kinete s konzolami, spojnimi kosi, pokrovi 200/60 vse iz materiala AISI 304 (z pridobljenim certifikatom)   </t>
  </si>
  <si>
    <t xml:space="preserve"> kabelske kinete s konzolami, spojnimi kosi, pokrovi 100/60 vse iz materiala AISI 304 (z pridobljenim certifikatom)   </t>
  </si>
  <si>
    <t xml:space="preserve"> ozemljitveni trak 20x3mm položen kot lovilci in odvodi in za povezavo kovinskih  mas na strešnih oziroma stenskih podporah vse iz nerjavečega materiala    </t>
  </si>
  <si>
    <t xml:space="preserve"> križne sponke  </t>
  </si>
  <si>
    <t xml:space="preserve"> žlebne sponke  </t>
  </si>
  <si>
    <t xml:space="preserve"> zaščitni kotnik merilnega mesta strelovoda h =1,5m  </t>
  </si>
  <si>
    <t xml:space="preserve"> Izvedba izenačitve potencialov stikalnih blokov, se izdela z PE zbiralko na katero se priključi zemljovod (ozemljitveni trak 25x4 mm), od tu se položi P/F -Y 1x16mm2.  </t>
  </si>
  <si>
    <t xml:space="preserve"> Na zbiralko položeno v objektu za povezavo kovinskih mas se priključi;  </t>
  </si>
  <si>
    <t xml:space="preserve"> -ohišja stikalnih blokov  </t>
  </si>
  <si>
    <t xml:space="preserve"> -nosilci in elementi strojne opreme  </t>
  </si>
  <si>
    <t xml:space="preserve"> -cevovodi  </t>
  </si>
  <si>
    <t xml:space="preserve"> -vsi drugi kovinski deli v objektu  </t>
  </si>
  <si>
    <t xml:space="preserve"> valjanec 25x4mm za priklop doze za povezavo kovinskih mas  </t>
  </si>
  <si>
    <t xml:space="preserve">križne sponke  </t>
  </si>
  <si>
    <t xml:space="preserve"> doza za izenačitev potencialov s priključnimi sponkami in uvodnicami  </t>
  </si>
  <si>
    <t xml:space="preserve"> postaja telemetrije po izbiri lokalnega upravljalca obstoječih vodovodnih  sistemov z anteno, antenskim drogom, prenapetostnimi zaščitami, priključnimi kabli, na objektu črpališča in vodohrana, vse do funkcionalnega delovanja (brez gradbenih del)       GPRS ROUTER Z MOŽNOSTOJO PRIKLOPA FIKSNEGA INTERNETNEGA PRIKLJUČKA</t>
  </si>
  <si>
    <t xml:space="preserve"> programiranje krmilne logike za upravljanje črpališča, ter kreiranje tabel podatkov v krmilniku za prenos v nadzorni center, z preizkusom delovanja s pomočjo simulacije, in preizkus delovanja z spuščanjem v pogon na terenu, kompatibilno z obstoječim sistemom</t>
  </si>
  <si>
    <t xml:space="preserve"> programiranje Touch panela v grafični obliki, kreiranje zgodovinskih podatkov</t>
  </si>
  <si>
    <t xml:space="preserve"> prikaz procesa na obstoječem CNS v grafični obliki, kreiranje zgodovinskih podatkov za dobo 6 mesecev, prikaz podatkov v obliki trend diagramov (kot npr. Zenon Supervisor proizvajalca Ing. Punzenberger COPA - DATA Gmbh</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</si>
  <si>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Tabla je izdelana v skladu z Navodili organa upravljanja na področju komuniciranja vsebin evropske kohezijske politike v programskem obdobju 2014-2020Upoštevati tudi navodila za ravnanje z gradbenimi odpadki v skladu s tehničnimi predpisi, normativi in navodili za gospodarjenje z gradbenimi odpadki oziroma veljavno zakonodajo, predpise iz varstva pri delu ter projektno dokumentacijo. V enotnih cenah upoštevati: nabava, dobava, priprava in vgrajevanje potrebnega materiala po opisu del v posameznih postavkah z vsemi transporti in prenosi, vgrajeni materiali za ta dela morajo po kvaliteti ustrezati določilom veljavnih predpisov in SIST,  vsa pomožna dela, vse površine morajo biti popolnoma ravne in navpične.</t>
  </si>
  <si>
    <t>Projektantski nadzor nad izvajanjem del vključno z nadzorom odgovornega vodje projekta v skladu z GZ in ZAID. Upoštevati ceno 38€/h.</t>
  </si>
  <si>
    <t>ur</t>
  </si>
  <si>
    <t>Cevi morajo biti izdelane na obojko v skladu s SIST EN 545:2010, z odgovarjajočimi spoji za različne primere vgradnje (STD, STD Vi, UNI Ve, tyton, tyton sit+, BLS, VRS). Cevi morajo biti na zunanji stran zaščitene z aktivno galvansko zaščito, ki omogoča vgradnjo cevi tudi v agresivnejšo zemljo (z litino Zn + Al minimalne debeline 400 g/m2 v razmerju 85% Zn in 15% Al  in premazane z modrim zaključnim nanosom, na notranji strani pa s cementno oblogo tipa CEM – III / BFC (plavžni žlindrin cement) po EN 197-1.</t>
  </si>
  <si>
    <t>•	Tlačne cevi iz nodularne litine (NL) z razstavljivim sidrnim spojem (VRS, BLS, UNI VE) 
morajo biti izdelane na obojko z dvojnim utorom za sidrni razstavljiv spoj v skladu z EN 545:2010, vključno s tesnili in razstavljivim sidrnim spojem.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 Cevi morajo biti skladne z naslednjimi tlačnimi stopnjami:
DN80 = PFA100bar; DN100 = PFA75bar; DN125 = PFA63 bar; DN150 = PFA63bar; DN200 = PFA42 bar.</t>
  </si>
  <si>
    <t xml:space="preserve">•	Obojčni fazonski kosi z razstavljivim sidrnim spojem (VRS, BLS, UNI VE) 
morajo imeti enak spoj kot ponujene cevi z razstavljivim sidrnim spojem.  Fazonski kosi morajo biti zaščiteni z 250 mikronsko epoxy zaščito. V primeru, da proizvajalec v svojem programu nima katerega od MMA kosov, dovoljujemo, da ga sestavi na način: MMA=MMA+FFR. Fazonski kosi morajo biti opremljeni z odgovarjajočimi obojčnimi tesnili v skladu z EN 681-1.
Obojčni fazonski kosi naj bodo istega proizvajalca kot cevi. </t>
  </si>
  <si>
    <t>•	Obojčni fazonski kosi 
morajo biti izdelani iz nodularne litine v skladu z EN 545:2010,  na obojko z navadnim ali varovanim sidrnim tesnilom. Spoji na fazonskih kosih naj bodo kompatibilni s spojih na ceveh (STD cev-STD fazon; TYT cev-TYT fazon). V primeru, da proizvajalec v svojem programu nima katerega od MMA kosov, dovoljujemo, da ga sestavi na način: MMA=MMA+FFR. Navedeni proizvajalec fazonskih kosov mora pri klasičnem postopku barvanja (250 mikronov epoxy) za vsak posamezen fazonski kos zagotoviti skladnost z GSK certifikatom. Obojčni fazonski kosi morajo biti opremljeni z odgovarjajočimi obojčnimi tesnili v skladu z EN 681-1.</t>
  </si>
  <si>
    <t xml:space="preserve">Prirobnični fazonski kosi  morajo biti izdelani iz nodularne litine v skladu z EN 545:2010, z zunanjo in notranjo epoksi zaščito min. 250 mikronov, potrjeno z GSK certifikatom. 
Obojčni in prirobnični fazonski kosi naj bodo istega proizvajalca. </t>
  </si>
  <si>
    <t>•	EV zasuni 
EV zasuni za tlake do PN16 bar morajo biti izdelani iz nodularne litine, z obojestransko epoksi zaščito minimalne debeline 250 mikronov. Kakovost barvanih površin mora biti potrjena z GSK certifikatom. Klin zasuna je zaščiten z EPDM elastomerno gumo. Vreteno zasuna je izdelano iz nerjavečega jekla. Tesnjenje na vretenu je izvedeno z dvema "O" tesniloma iz NBR. Spoj telesa in pokrova mora biti izveden z vijaki. Ustrezati morajo zahtevam standardov EN 1074-2 (certifikat). 
EV zasuni za tlake nad PN16 imajo lahko klin s kovinskim tesnjenjem</t>
  </si>
  <si>
    <t>•	Nadzemni hidranti 
morajo biti izdelani v skladu z EN 14384, TIP A ali C. Dimenzija 80 mora imeti dva  "C" priključka ter en "B" priključek. Liti deli hidranta so izdelani iz nodularne litine, zaščiteni z epoxy prašno barvo. Kakovost barvanih površin mora biti potrjena z GSK certifikatom.  Zunanja cev je iz nerjevečega materiala AISI 304,  zaporni element hidranta gumiran z EPDM EN 681/W270 antibakterijsko gumo, ki ima certifikat o živilski neoporečnosti, izdan od slovenske inštitucije (upoštevajoč KTW priporočila) v skladu s slovensko zakonodajo.  Glava hidranta zaščitena z UV odporno barvo RAL 3000. Hidrant mora biti certificiran od priglašenega certifikacijskega organa v skladu z uredbo o gradbenih proizvodih (EU) št. 305/2011 (CPR). Zaporni mehanizem mora prenesti predpisano obremenitev, ki je min. 250Nm. Hidrant mora biti označen s številko standarda po katerem je izdelan, številko priglašenega organa, ki je izvajal certifikacijo in številko veljavnega certifikata. Lomna izvedba hidranta mora v primeru loma hidranta preprečiti iztok vode iz omrežja. Glava hidranta mora biti vrtljiva za 360°. Gumirani zaporni element hidranta mora tesniti v ventilu na površini, ki je iz nerjavnega materiala. Menjava zapornega elementa mora biti omogočena brez izkopa hidranta. Nastavek za ključ mora omogočati upravljanje hidranta s standardnim ključem po DIN 3223 najmanj z dvema oprijemoma, kot objemni ključ z zatikom  fi 90  in nasadni ključ S 70. Minimalna pretočnost hidranta RD 1250 mora biti: Za hidrant DN80 Kv ≥ 110 m3/h merjeno na B spojki. Proizvajalec mora razpolagati z GSK certifikatom. Kot npr. IMP Armature. Vsi hidranti morajo biti istega proizvajalca</t>
  </si>
  <si>
    <t xml:space="preserve">•	Podzemni hidranti
morajo biti izdelani v skladu z EN 14339. Ventil in telo hidranta morata biti izdelana iz enega dela, odlitega iz nodularne litine, z epoxy zaščito minimalne debeline 250 mikronov. Kakovost barvanih površin mora biti potrjena z GSK certifikatom.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Hidrant mora biti certificiran od priglašenega certifikacijskega organa v skladu z uredbo o gradbenih proizvodih (EU) št. 305/2011 (CPR). Hidrant mora biti označen s številko standarda, po katerem je izdelan, številko priglašenega organa, ki je izvajal certifikacijo in številko veljavnega certifikata. Gumirani zaporni element hidranta mora tesniti v ventilu na površini, ki je iz nerjavnega materiala AISI 304. Menjava zapornega elementa mora biti omogočena brez izkopa hidranta. Hidrant mora imeti varovalo, ki onemogoča demontažo zapornega elementa hidranta pod tlakom. Konstrukcija hidranta mora omogočati zamenjavo samo izhoda oz. hidrantnega nastavka. Izhod hidranta oz. hidrantni nastavek mora biti opremljen z nepovratno membrano, ki ščiti pred vdorom nečistoč v hidrant. Minimalna pretočnost hidranta mora biti Kv ≥ 110 m3/h. Vsi hidranti morajo biti istega proizvajalca. </t>
  </si>
  <si>
    <t>•	Zračniki (avtomatski) - vgradnja v jašek
Ohišje iz duktilne litine GGG40 z epoxy zaščito minimalno 250 mikronov, tesnilo iz EPDM-a. Krogla ventila in vijačni material je iz INOX-a. Delovno področje tlaka je lahko do vključno PN 40. Kakovost barvanih površin mora biti potrjena z GSK certifikatom. Vsi ventili morajo biti istega proizvajalca.</t>
  </si>
  <si>
    <t>•	Lovilniki nesnage
morajo biti izdelani v skladu s Smernicami o tlačni opremi 2014/68/EU.  Liti deli prirobničnega lovilnika nesnage morajo biti izdelani iz nodularne litine, z epoxy zaščito minimalne debeline 250 mikronov. Epoxy barva mora biti v skladu s predpisom w270 in živilsko neoporečna, odobrena s strani slovenske inštitucije (upoštevajoč KTW priporočila) v skladu s slovensko zakonodajo.  Kakovost barvanih površin mora biti potrjena z GSK certifikatom</t>
  </si>
  <si>
    <t>•	Montažno-demontažni kosi 
morajo biti izdelani iz duktilne litine, z zaščito epoxy ali Rilsan. Prirobnice standardizirane po EN 1092, tesnilo EPDM, razpon po dimenzijah:
-DN 50-200: 174-214mm</t>
  </si>
  <si>
    <t>•	Tlačne cevi iz nodularne litine (NL) 
z osnovnim TYTON (TYT) ali STANDARDNIM (STD) spojem morajo biti izdelane na obojko v skladu z EN 545:2010.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t>
  </si>
  <si>
    <t>Izdelava geodetskega posnetka novega stanja vključno s katastrom komunalnih naprav</t>
  </si>
  <si>
    <t xml:space="preserve">Izdelava PID - a za vsa izvedena dela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</si>
</sst>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_-* #,##0.00\ &quot;SIT&quot;_-;\-* #,##0.00\ &quot;SIT&quot;_-;_-* &quot;-&quot;??\ &quot;SIT&quot;_-;_-@_-"/>
    <numFmt numFmtId="165" formatCode="#,##0.00\ _S_I_T"/>
    <numFmt numFmtId="166" formatCode="#,##0.0"/>
    <numFmt numFmtId="167" formatCode="#,##0&quot;SIT&quot;;[Red]\-#,##0&quot;SIT&quot;"/>
    <numFmt numFmtId="168" formatCode="#,##0&quot; SIT&quot;;\-#,##0&quot; SIT&quot;"/>
    <numFmt numFmtId="169" formatCode="dd/mm/yyyy"/>
    <numFmt numFmtId="170" formatCode="_-* #,##0.00&quot; €&quot;_-;\-* #,##0.00&quot; €&quot;_-;_-* \-??&quot; €&quot;_-;_-@_-"/>
    <numFmt numFmtId="171" formatCode="_-* #,##0.00\ _S_I_T_-;\-* #,##0.00\ _S_I_T_-;_-* \-??\ _S_I_T_-;_-@_-"/>
    <numFmt numFmtId="172" formatCode="#,##0.00\ _€"/>
  </numFmts>
  <fonts count="45">
    <font>
      <sz val="11"/>
      <color theme="1"/>
      <name val="Calibri"/>
      <family val="2"/>
      <charset val="238"/>
      <scheme val="minor"/>
    </font>
    <font>
      <sz val="11"/>
      <color theme="1"/>
      <name val="Calibri"/>
      <family val="2"/>
      <charset val="238"/>
      <scheme val="minor"/>
    </font>
    <font>
      <b/>
      <sz val="11"/>
      <color theme="1"/>
      <name val="Calibri"/>
      <family val="2"/>
      <scheme val="minor"/>
    </font>
    <font>
      <b/>
      <sz val="11"/>
      <color theme="1"/>
      <name val="Calibri"/>
      <family val="2"/>
      <charset val="238"/>
      <scheme val="minor"/>
    </font>
    <font>
      <sz val="10"/>
      <name val="Arial CE"/>
      <charset val="238"/>
    </font>
    <font>
      <sz val="11"/>
      <name val="Arial"/>
      <family val="2"/>
      <charset val="238"/>
    </font>
    <font>
      <sz val="10"/>
      <name val="Arial"/>
      <family val="2"/>
      <charset val="238"/>
    </font>
    <font>
      <b/>
      <sz val="16"/>
      <color theme="1"/>
      <name val="Calibri"/>
      <family val="2"/>
      <scheme val="minor"/>
    </font>
    <font>
      <sz val="16"/>
      <color theme="1"/>
      <name val="Calibri"/>
      <family val="2"/>
      <scheme val="minor"/>
    </font>
    <font>
      <b/>
      <sz val="14"/>
      <color theme="1"/>
      <name val="Calibri"/>
      <family val="2"/>
      <charset val="238"/>
      <scheme val="minor"/>
    </font>
    <font>
      <b/>
      <sz val="12"/>
      <name val="Arial CE"/>
      <family val="2"/>
      <charset val="238"/>
    </font>
    <font>
      <sz val="10"/>
      <name val="Arial CE"/>
      <family val="2"/>
      <charset val="238"/>
    </font>
    <font>
      <sz val="11"/>
      <color rgb="FFFF0000"/>
      <name val="Calibri"/>
      <family val="2"/>
      <charset val="238"/>
      <scheme val="minor"/>
    </font>
    <font>
      <sz val="11"/>
      <color rgb="FFFF0000"/>
      <name val="Calibri"/>
      <family val="2"/>
      <scheme val="minor"/>
    </font>
    <font>
      <b/>
      <sz val="11"/>
      <color rgb="FFFF0000"/>
      <name val="Calibri"/>
      <family val="2"/>
      <scheme val="minor"/>
    </font>
    <font>
      <sz val="11"/>
      <color rgb="FF00B0F0"/>
      <name val="Arial"/>
      <family val="2"/>
      <charset val="238"/>
    </font>
    <font>
      <b/>
      <sz val="16"/>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0"/>
      <name val="Times New Roman CE"/>
      <family val="1"/>
      <charset val="238"/>
    </font>
    <font>
      <sz val="11"/>
      <name val="Arial CE"/>
      <family val="2"/>
      <charset val="238"/>
    </font>
    <font>
      <sz val="10"/>
      <name val="Times New Roman"/>
      <family val="1"/>
      <charset val="204"/>
    </font>
    <font>
      <sz val="11"/>
      <color indexed="60"/>
      <name val="Calibri"/>
      <family val="2"/>
      <charset val="238"/>
    </font>
    <font>
      <i/>
      <sz val="10"/>
      <name val="SL Dutch"/>
      <charset val="238"/>
    </font>
    <font>
      <b/>
      <sz val="11"/>
      <color indexed="63"/>
      <name val="Calibri"/>
      <family val="2"/>
      <charset val="238"/>
    </font>
    <font>
      <b/>
      <sz val="18"/>
      <color indexed="56"/>
      <name val="Cambria"/>
      <family val="2"/>
      <charset val="238"/>
    </font>
    <font>
      <sz val="11"/>
      <color indexed="10"/>
      <name val="Calibri"/>
      <family val="2"/>
      <charset val="238"/>
    </font>
    <font>
      <sz val="11"/>
      <name val="Calibri"/>
      <family val="2"/>
      <charset val="238"/>
      <scheme val="minor"/>
    </font>
    <font>
      <sz val="8"/>
      <name val="Calibri"/>
      <family val="2"/>
      <charset val="238"/>
      <scheme val="minor"/>
    </font>
    <font>
      <sz val="8"/>
      <color rgb="FF000000"/>
      <name val="Calibri"/>
      <family val="2"/>
      <charset val="238"/>
      <scheme val="minor"/>
    </font>
    <font>
      <sz val="14"/>
      <color theme="1"/>
      <name val="Calibri"/>
      <family val="2"/>
      <scheme val="minor"/>
    </font>
    <font>
      <b/>
      <sz val="14"/>
      <color theme="1"/>
      <name val="Calibri"/>
      <family val="2"/>
      <scheme val="minor"/>
    </font>
    <font>
      <sz val="11"/>
      <color theme="1"/>
      <name val="Arial"/>
      <family val="2"/>
      <charset val="238"/>
    </font>
    <font>
      <b/>
      <sz val="11"/>
      <name val="Arial"/>
      <family val="2"/>
      <charset val="238"/>
    </font>
    <font>
      <sz val="11"/>
      <color indexed="8"/>
      <name val="Arial"/>
      <family val="2"/>
      <charset val="238"/>
    </font>
    <font>
      <i/>
      <sz val="11"/>
      <name val="Arial"/>
      <family val="2"/>
      <charset val="238"/>
    </font>
    <font>
      <b/>
      <i/>
      <sz val="11"/>
      <name val="Arial"/>
      <family val="2"/>
      <charset val="238"/>
    </font>
  </fonts>
  <fills count="2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11">
    <border>
      <left/>
      <right/>
      <top/>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8"/>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46">
    <xf numFmtId="0" fontId="0" fillId="0" borderId="0"/>
    <xf numFmtId="44" fontId="1" fillId="0" borderId="0" applyFont="0" applyFill="0" applyBorder="0" applyAlignment="0" applyProtection="0"/>
    <xf numFmtId="0" fontId="4" fillId="0" borderId="0"/>
    <xf numFmtId="164" fontId="4" fillId="0" borderId="0" applyFont="0" applyFill="0" applyBorder="0" applyAlignment="0" applyProtection="0"/>
    <xf numFmtId="0" fontId="6" fillId="0" borderId="0"/>
    <xf numFmtId="0" fontId="10" fillId="0" borderId="0">
      <alignment horizontal="left" vertical="top" wrapText="1" readingOrder="1"/>
    </xf>
    <xf numFmtId="0" fontId="11" fillId="0" borderId="0">
      <alignment vertical="top" wrapText="1"/>
    </xf>
    <xf numFmtId="44" fontId="1" fillId="0" borderId="0" applyFont="0" applyFill="0" applyBorder="0" applyAlignment="0" applyProtection="0"/>
    <xf numFmtId="0" fontId="6" fillId="0" borderId="3">
      <alignment horizontal="left" vertical="top" wrapText="1"/>
    </xf>
    <xf numFmtId="0" fontId="17"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5" borderId="0" applyNumberFormat="0" applyBorder="0" applyAlignment="0" applyProtection="0"/>
    <xf numFmtId="0" fontId="20" fillId="22" borderId="4" applyNumberFormat="0" applyAlignment="0" applyProtection="0"/>
    <xf numFmtId="0" fontId="20" fillId="22" borderId="4" applyNumberFormat="0" applyAlignment="0" applyProtection="0"/>
    <xf numFmtId="0" fontId="20" fillId="22" borderId="4" applyNumberFormat="0" applyAlignment="0" applyProtection="0"/>
    <xf numFmtId="0" fontId="20" fillId="22" borderId="4" applyNumberFormat="0" applyAlignment="0" applyProtection="0"/>
    <xf numFmtId="0" fontId="20" fillId="22" borderId="4" applyNumberFormat="0" applyAlignment="0" applyProtection="0"/>
    <xf numFmtId="0" fontId="20" fillId="22" borderId="4" applyNumberFormat="0" applyAlignment="0" applyProtection="0"/>
    <xf numFmtId="0" fontId="20" fillId="22" borderId="4" applyNumberFormat="0" applyAlignment="0" applyProtection="0"/>
    <xf numFmtId="0" fontId="21" fillId="23" borderId="5" applyNumberFormat="0" applyAlignment="0" applyProtection="0"/>
    <xf numFmtId="38" fontId="11" fillId="0" borderId="0" applyFill="0" applyBorder="0" applyAlignment="0" applyProtection="0"/>
    <xf numFmtId="3" fontId="17" fillId="0" borderId="0" applyFill="0" applyBorder="0" applyAlignment="0" applyProtection="0"/>
    <xf numFmtId="167" fontId="11" fillId="0" borderId="0" applyFill="0" applyBorder="0" applyAlignment="0" applyProtection="0"/>
    <xf numFmtId="168" fontId="17" fillId="0" borderId="0" applyFill="0" applyBorder="0" applyAlignment="0" applyProtection="0"/>
    <xf numFmtId="169" fontId="17" fillId="0" borderId="0" applyFill="0" applyBorder="0" applyAlignment="0" applyProtection="0"/>
    <xf numFmtId="0" fontId="22" fillId="0" borderId="0" applyNumberFormat="0" applyFill="0" applyBorder="0" applyAlignment="0" applyProtection="0"/>
    <xf numFmtId="2" fontId="17" fillId="0" borderId="0" applyFill="0" applyBorder="0" applyAlignment="0" applyProtection="0"/>
    <xf numFmtId="0" fontId="23" fillId="6" borderId="0" applyNumberFormat="0" applyBorder="0" applyAlignment="0" applyProtection="0"/>
    <xf numFmtId="0" fontId="17" fillId="0" borderId="0" applyNumberFormat="0" applyFill="0" applyAlignment="0" applyProtection="0"/>
    <xf numFmtId="0" fontId="17" fillId="0" borderId="0"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9" borderId="4" applyNumberFormat="0" applyAlignment="0" applyProtection="0"/>
    <xf numFmtId="0" fontId="25" fillId="9" borderId="4" applyNumberFormat="0" applyAlignment="0" applyProtection="0"/>
    <xf numFmtId="0" fontId="25" fillId="9" borderId="4" applyNumberFormat="0" applyAlignment="0" applyProtection="0"/>
    <xf numFmtId="0" fontId="25" fillId="9" borderId="4" applyNumberFormat="0" applyAlignment="0" applyProtection="0"/>
    <xf numFmtId="0" fontId="25" fillId="9" borderId="4" applyNumberFormat="0" applyAlignment="0" applyProtection="0"/>
    <xf numFmtId="0" fontId="25" fillId="9" borderId="4" applyNumberFormat="0" applyAlignment="0" applyProtection="0"/>
    <xf numFmtId="0" fontId="25" fillId="9" borderId="4" applyNumberFormat="0" applyAlignment="0" applyProtection="0"/>
    <xf numFmtId="39" fontId="6" fillId="0" borderId="8">
      <alignment horizontal="right" vertical="top" wrapText="1"/>
    </xf>
    <xf numFmtId="0" fontId="26" fillId="0" borderId="9" applyNumberFormat="0" applyFill="0" applyAlignment="0" applyProtection="0"/>
    <xf numFmtId="0" fontId="6" fillId="0" borderId="0"/>
    <xf numFmtId="0" fontId="6" fillId="0" borderId="0"/>
    <xf numFmtId="0" fontId="6" fillId="0" borderId="0"/>
    <xf numFmtId="0" fontId="11" fillId="0" borderId="0">
      <alignment vertical="top" wrapText="1"/>
    </xf>
    <xf numFmtId="0" fontId="6" fillId="0" borderId="0"/>
    <xf numFmtId="0" fontId="6" fillId="0" borderId="0"/>
    <xf numFmtId="0" fontId="6" fillId="0" borderId="0"/>
    <xf numFmtId="0" fontId="27" fillId="0" borderId="0"/>
    <xf numFmtId="0" fontId="28"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applyNumberFormat="0" applyFill="0" applyBorder="0" applyProtection="0">
      <alignment vertical="top" wrapText="1"/>
    </xf>
    <xf numFmtId="0" fontId="6" fillId="0" borderId="0"/>
    <xf numFmtId="0" fontId="11" fillId="0" borderId="0"/>
    <xf numFmtId="0" fontId="6" fillId="0" borderId="0"/>
    <xf numFmtId="0" fontId="30" fillId="24" borderId="0" applyNumberFormat="0" applyBorder="0" applyAlignment="0" applyProtection="0"/>
    <xf numFmtId="0" fontId="11" fillId="0" borderId="0"/>
    <xf numFmtId="0" fontId="6" fillId="0" borderId="0"/>
    <xf numFmtId="0" fontId="6" fillId="0" borderId="0"/>
    <xf numFmtId="1" fontId="31" fillId="0" borderId="0"/>
    <xf numFmtId="0" fontId="17" fillId="25" borderId="10" applyNumberFormat="0" applyAlignment="0" applyProtection="0"/>
    <xf numFmtId="0" fontId="17" fillId="25" borderId="10" applyNumberFormat="0" applyAlignment="0" applyProtection="0"/>
    <xf numFmtId="0" fontId="17" fillId="25" borderId="10" applyNumberFormat="0" applyAlignment="0" applyProtection="0"/>
    <xf numFmtId="0" fontId="17" fillId="25" borderId="10" applyNumberFormat="0" applyAlignment="0" applyProtection="0"/>
    <xf numFmtId="0" fontId="17" fillId="25" borderId="10" applyNumberFormat="0" applyAlignment="0" applyProtection="0"/>
    <xf numFmtId="0" fontId="17" fillId="25" borderId="10" applyNumberFormat="0" applyAlignment="0" applyProtection="0"/>
    <xf numFmtId="0" fontId="17" fillId="25" borderId="10" applyNumberFormat="0" applyAlignment="0" applyProtection="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0" fontId="32" fillId="22" borderId="7" applyNumberFormat="0" applyAlignment="0" applyProtection="0"/>
    <xf numFmtId="0" fontId="32" fillId="22" borderId="7" applyNumberFormat="0" applyAlignment="0" applyProtection="0"/>
    <xf numFmtId="0" fontId="32" fillId="22" borderId="7" applyNumberFormat="0" applyAlignment="0" applyProtection="0"/>
    <xf numFmtId="0" fontId="32" fillId="22" borderId="7" applyNumberFormat="0" applyAlignment="0" applyProtection="0"/>
    <xf numFmtId="0" fontId="32" fillId="22" borderId="7" applyNumberFormat="0" applyAlignment="0" applyProtection="0"/>
    <xf numFmtId="0" fontId="32" fillId="22" borderId="7" applyNumberFormat="0" applyAlignment="0" applyProtection="0"/>
    <xf numFmtId="0" fontId="32" fillId="22" borderId="7" applyNumberFormat="0" applyAlignment="0" applyProtection="0"/>
    <xf numFmtId="0" fontId="11" fillId="0" borderId="0"/>
    <xf numFmtId="0" fontId="6" fillId="0" borderId="3">
      <alignment horizontal="left" vertical="top" wrapText="1"/>
    </xf>
    <xf numFmtId="0" fontId="33" fillId="0" borderId="0" applyNumberFormat="0" applyFill="0" applyBorder="0" applyAlignment="0" applyProtection="0"/>
    <xf numFmtId="0" fontId="17" fillId="0" borderId="0" applyNumberFormat="0" applyBorder="0" applyAlignment="0" applyProtection="0"/>
    <xf numFmtId="170" fontId="17" fillId="0" borderId="0" applyFill="0" applyBorder="0" applyAlignment="0" applyProtection="0"/>
    <xf numFmtId="171" fontId="17" fillId="0" borderId="0" applyFill="0" applyBorder="0" applyAlignment="0" applyProtection="0"/>
    <xf numFmtId="0" fontId="34" fillId="0" borderId="0" applyNumberFormat="0" applyFill="0" applyBorder="0" applyAlignment="0" applyProtection="0"/>
  </cellStyleXfs>
  <cellXfs count="180">
    <xf numFmtId="0" fontId="0" fillId="0" borderId="0" xfId="0"/>
    <xf numFmtId="44" fontId="2" fillId="0" borderId="0" xfId="0" applyNumberFormat="1" applyFont="1"/>
    <xf numFmtId="0" fontId="2" fillId="0" borderId="0" xfId="0" applyFont="1"/>
    <xf numFmtId="0" fontId="0" fillId="0" borderId="0" xfId="0" applyNumberFormat="1"/>
    <xf numFmtId="0" fontId="0" fillId="0" borderId="0" xfId="0" applyNumberFormat="1" applyBorder="1"/>
    <xf numFmtId="0" fontId="0" fillId="0" borderId="0" xfId="0" applyBorder="1"/>
    <xf numFmtId="44" fontId="2" fillId="0" borderId="0" xfId="0" applyNumberFormat="1" applyFont="1" applyBorder="1"/>
    <xf numFmtId="0" fontId="0" fillId="0" borderId="2" xfId="0" applyNumberFormat="1" applyBorder="1"/>
    <xf numFmtId="44" fontId="2" fillId="0" borderId="2" xfId="0" applyNumberFormat="1" applyFont="1" applyBorder="1"/>
    <xf numFmtId="0" fontId="3" fillId="0" borderId="2" xfId="0" applyFont="1" applyBorder="1"/>
    <xf numFmtId="4" fontId="5" fillId="0" borderId="0" xfId="0" applyNumberFormat="1" applyFont="1" applyAlignment="1">
      <alignment horizontal="right" vertical="top" wrapText="1"/>
    </xf>
    <xf numFmtId="165" fontId="5" fillId="0" borderId="0" xfId="0" applyNumberFormat="1" applyFont="1" applyAlignment="1">
      <alignment horizontal="right" vertical="top" wrapText="1"/>
    </xf>
    <xf numFmtId="0" fontId="5" fillId="0" borderId="0" xfId="0" applyFont="1" applyAlignment="1">
      <alignment horizontal="left" vertical="top" wrapText="1"/>
    </xf>
    <xf numFmtId="2" fontId="5" fillId="0" borderId="0" xfId="0" applyNumberFormat="1" applyFont="1" applyAlignment="1">
      <alignment horizontal="right" vertical="top" wrapText="1"/>
    </xf>
    <xf numFmtId="0" fontId="5" fillId="0" borderId="0" xfId="4" applyFont="1" applyAlignment="1">
      <alignment horizontal="left" vertical="top" wrapText="1"/>
    </xf>
    <xf numFmtId="0" fontId="0" fillId="0" borderId="0" xfId="0" applyNumberFormat="1" applyFill="1" applyBorder="1" applyAlignment="1">
      <alignment vertical="top"/>
    </xf>
    <xf numFmtId="0" fontId="13" fillId="0" borderId="0" xfId="0" applyFont="1"/>
    <xf numFmtId="44" fontId="14" fillId="0" borderId="0" xfId="0" applyNumberFormat="1" applyFont="1"/>
    <xf numFmtId="0" fontId="12" fillId="0" borderId="0" xfId="0" applyFont="1" applyBorder="1" applyAlignment="1">
      <alignment horizontal="left" wrapText="1"/>
    </xf>
    <xf numFmtId="0" fontId="15" fillId="0" borderId="0" xfId="0" applyFont="1" applyAlignment="1">
      <alignment vertical="top" wrapText="1"/>
    </xf>
    <xf numFmtId="0" fontId="8" fillId="0" borderId="0" xfId="0" applyFont="1"/>
    <xf numFmtId="0" fontId="7" fillId="0" borderId="0" xfId="0" applyFont="1"/>
    <xf numFmtId="0" fontId="16" fillId="0" borderId="0" xfId="0" applyFont="1"/>
    <xf numFmtId="49" fontId="35" fillId="0" borderId="0" xfId="0" applyNumberFormat="1" applyFont="1" applyAlignment="1">
      <alignment horizontal="left" vertical="top"/>
    </xf>
    <xf numFmtId="0" fontId="36" fillId="0" borderId="0" xfId="0" applyFont="1" applyAlignment="1">
      <alignment horizontal="justify" vertical="top"/>
    </xf>
    <xf numFmtId="4" fontId="36" fillId="0" borderId="0" xfId="0" applyNumberFormat="1" applyFont="1" applyAlignment="1">
      <alignment horizontal="right"/>
    </xf>
    <xf numFmtId="0" fontId="36" fillId="0" borderId="0" xfId="0" applyFont="1" applyAlignment="1">
      <alignment horizontal="right"/>
    </xf>
    <xf numFmtId="0" fontId="36" fillId="0" borderId="0" xfId="0" applyFont="1" applyAlignment="1">
      <alignment horizontal="right" vertical="top"/>
    </xf>
    <xf numFmtId="49" fontId="36" fillId="0" borderId="0" xfId="0" applyNumberFormat="1" applyFont="1" applyAlignment="1">
      <alignment horizontal="right" vertical="top" wrapText="1"/>
    </xf>
    <xf numFmtId="4" fontId="36" fillId="0" borderId="0" xfId="0" applyNumberFormat="1" applyFont="1" applyAlignment="1">
      <alignment horizontal="right" vertical="top" wrapText="1"/>
    </xf>
    <xf numFmtId="4" fontId="36" fillId="0" borderId="0" xfId="0" applyNumberFormat="1" applyFont="1" applyAlignment="1" applyProtection="1">
      <alignment horizontal="right"/>
      <protection locked="0"/>
    </xf>
    <xf numFmtId="0" fontId="37" fillId="0" borderId="0" xfId="0" applyFont="1"/>
    <xf numFmtId="0" fontId="38" fillId="0" borderId="0" xfId="0" applyFont="1"/>
    <xf numFmtId="0" fontId="39" fillId="0" borderId="0" xfId="0" applyNumberFormat="1" applyFont="1"/>
    <xf numFmtId="0" fontId="39" fillId="0" borderId="0" xfId="0" applyFont="1"/>
    <xf numFmtId="44" fontId="39" fillId="0" borderId="0" xfId="0" applyNumberFormat="1" applyFont="1"/>
    <xf numFmtId="0" fontId="40" fillId="0" borderId="0" xfId="0" applyFont="1" applyBorder="1"/>
    <xf numFmtId="0" fontId="40" fillId="0" borderId="0" xfId="0" applyFont="1" applyFill="1" applyBorder="1"/>
    <xf numFmtId="4" fontId="5" fillId="0" borderId="0" xfId="0" applyNumberFormat="1" applyFont="1" applyAlignment="1">
      <alignment horizontal="center"/>
    </xf>
    <xf numFmtId="44" fontId="5" fillId="0" borderId="0" xfId="1" applyFont="1"/>
    <xf numFmtId="0" fontId="40" fillId="0" borderId="0" xfId="0" applyFont="1"/>
    <xf numFmtId="0" fontId="5" fillId="0" borderId="0" xfId="0" applyFont="1" applyFill="1" applyBorder="1" applyAlignment="1">
      <alignment horizontal="left" vertical="top" wrapText="1"/>
    </xf>
    <xf numFmtId="0" fontId="5" fillId="0" borderId="0" xfId="0" applyFont="1" applyAlignment="1">
      <alignment horizontal="justify"/>
    </xf>
    <xf numFmtId="1" fontId="5" fillId="0" borderId="0" xfId="0" applyNumberFormat="1" applyFont="1" applyAlignment="1">
      <alignment horizontal="center" vertical="top" wrapText="1"/>
    </xf>
    <xf numFmtId="0" fontId="40" fillId="0" borderId="0" xfId="0" applyFont="1" applyAlignment="1">
      <alignment vertical="top" wrapText="1"/>
    </xf>
    <xf numFmtId="0" fontId="5" fillId="0" borderId="0" xfId="0" applyFont="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center"/>
    </xf>
    <xf numFmtId="44" fontId="5" fillId="0" borderId="0" xfId="1" applyFont="1" applyFill="1" applyBorder="1" applyAlignment="1"/>
    <xf numFmtId="44" fontId="5" fillId="0" borderId="0" xfId="1" applyFont="1" applyFill="1" applyBorder="1" applyAlignment="1">
      <alignment horizontal="right"/>
    </xf>
    <xf numFmtId="2" fontId="5" fillId="0" borderId="0" xfId="0" applyNumberFormat="1" applyFont="1" applyFill="1" applyBorder="1" applyAlignment="1">
      <alignment horizontal="left" vertical="top"/>
    </xf>
    <xf numFmtId="44" fontId="5" fillId="0" borderId="0" xfId="1" applyFont="1" applyFill="1" applyBorder="1" applyAlignment="1">
      <alignment horizontal="center"/>
    </xf>
    <xf numFmtId="2" fontId="41" fillId="0" borderId="0" xfId="0" applyNumberFormat="1" applyFont="1" applyFill="1" applyBorder="1" applyAlignment="1">
      <alignment horizontal="left" vertical="top"/>
    </xf>
    <xf numFmtId="0" fontId="41" fillId="0" borderId="0" xfId="0" applyNumberFormat="1" applyFont="1" applyFill="1" applyBorder="1" applyAlignment="1">
      <alignment vertical="top" wrapText="1"/>
    </xf>
    <xf numFmtId="0" fontId="41" fillId="0" borderId="0" xfId="0" applyNumberFormat="1" applyFont="1" applyFill="1" applyBorder="1" applyAlignment="1">
      <alignment horizontal="center"/>
    </xf>
    <xf numFmtId="44" fontId="41" fillId="0" borderId="0" xfId="1" applyFont="1" applyFill="1" applyBorder="1" applyAlignment="1"/>
    <xf numFmtId="0" fontId="5" fillId="0" borderId="0" xfId="0" applyFont="1" applyBorder="1" applyAlignment="1">
      <alignment vertical="top" wrapText="1"/>
    </xf>
    <xf numFmtId="0" fontId="5" fillId="0" borderId="0" xfId="0" applyFont="1" applyBorder="1" applyAlignment="1">
      <alignment horizontal="center"/>
    </xf>
    <xf numFmtId="0" fontId="5" fillId="0" borderId="0" xfId="0" applyNumberFormat="1" applyFont="1" applyBorder="1" applyAlignment="1">
      <alignment horizontal="center"/>
    </xf>
    <xf numFmtId="44" fontId="5" fillId="0" borderId="0" xfId="1" applyFont="1" applyBorder="1" applyAlignment="1"/>
    <xf numFmtId="0" fontId="5" fillId="0" borderId="0" xfId="0" applyFont="1" applyFill="1" applyBorder="1" applyAlignment="1">
      <alignment horizontal="center"/>
    </xf>
    <xf numFmtId="2" fontId="5"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center" vertical="top" wrapText="1"/>
    </xf>
    <xf numFmtId="0" fontId="5" fillId="0" borderId="0" xfId="0" applyNumberFormat="1" applyFont="1" applyFill="1" applyBorder="1" applyAlignment="1">
      <alignment horizontal="left"/>
    </xf>
    <xf numFmtId="44" fontId="5" fillId="0" borderId="0" xfId="1" applyFont="1" applyFill="1" applyBorder="1" applyAlignment="1">
      <alignment vertical="top" wrapText="1"/>
    </xf>
    <xf numFmtId="0" fontId="5" fillId="0" borderId="0" xfId="0" applyFont="1" applyBorder="1" applyAlignment="1">
      <alignment horizontal="left" vertical="top" wrapText="1"/>
    </xf>
    <xf numFmtId="2" fontId="5" fillId="0" borderId="0" xfId="0" applyNumberFormat="1" applyFont="1" applyFill="1" applyBorder="1" applyAlignment="1">
      <alignment vertical="top" wrapText="1"/>
    </xf>
    <xf numFmtId="0" fontId="40" fillId="3" borderId="0" xfId="0" applyFont="1" applyFill="1" applyBorder="1"/>
    <xf numFmtId="4" fontId="5" fillId="0" borderId="0" xfId="0" applyNumberFormat="1" applyFont="1"/>
    <xf numFmtId="0" fontId="41" fillId="0" borderId="0" xfId="5" applyFont="1" applyBorder="1" applyAlignment="1" applyProtection="1">
      <alignment horizontal="left" vertical="top" wrapText="1"/>
    </xf>
    <xf numFmtId="0" fontId="41" fillId="0" borderId="0" xfId="5" applyFont="1" applyFill="1" applyBorder="1" applyAlignment="1" applyProtection="1">
      <alignment horizontal="justify" vertical="top" wrapText="1"/>
    </xf>
    <xf numFmtId="0" fontId="5" fillId="0" borderId="0" xfId="6" applyFont="1" applyFill="1" applyBorder="1" applyAlignment="1" applyProtection="1">
      <alignment horizontal="center"/>
    </xf>
    <xf numFmtId="4" fontId="5" fillId="0" borderId="0" xfId="6" applyNumberFormat="1" applyFont="1" applyFill="1" applyBorder="1" applyAlignment="1" applyProtection="1">
      <alignment horizontal="right" wrapText="1"/>
    </xf>
    <xf numFmtId="4" fontId="41" fillId="0" borderId="0" xfId="2" applyNumberFormat="1" applyFont="1" applyAlignment="1" applyProtection="1">
      <alignment horizontal="right"/>
      <protection locked="0"/>
    </xf>
    <xf numFmtId="4" fontId="41" fillId="0" borderId="0" xfId="2" applyNumberFormat="1" applyFont="1" applyFill="1" applyBorder="1" applyAlignment="1" applyProtection="1">
      <alignment horizontal="right"/>
      <protection locked="0"/>
    </xf>
    <xf numFmtId="0" fontId="42" fillId="0" borderId="0" xfId="0" applyFont="1" applyBorder="1"/>
    <xf numFmtId="49" fontId="41" fillId="0" borderId="0" xfId="6" applyNumberFormat="1" applyFont="1" applyBorder="1" applyAlignment="1" applyProtection="1">
      <alignment vertical="top" wrapText="1"/>
    </xf>
    <xf numFmtId="0" fontId="41" fillId="0" borderId="0" xfId="0" applyFont="1" applyBorder="1" applyAlignment="1" applyProtection="1">
      <alignment vertical="top" wrapText="1"/>
    </xf>
    <xf numFmtId="0" fontId="5" fillId="0" borderId="0" xfId="0" applyFont="1" applyBorder="1" applyAlignment="1" applyProtection="1">
      <alignment horizontal="left"/>
    </xf>
    <xf numFmtId="4" fontId="5" fillId="0" borderId="0" xfId="0" applyNumberFormat="1" applyFont="1" applyBorder="1" applyProtection="1"/>
    <xf numFmtId="0" fontId="5" fillId="0" borderId="0" xfId="6" applyNumberFormat="1" applyFont="1" applyBorder="1" applyAlignment="1" applyProtection="1">
      <alignment vertical="top" wrapText="1"/>
    </xf>
    <xf numFmtId="0" fontId="5" fillId="0" borderId="0" xfId="0" applyFont="1" applyBorder="1" applyAlignment="1" applyProtection="1">
      <alignment vertical="top" wrapText="1"/>
    </xf>
    <xf numFmtId="4" fontId="5" fillId="0" borderId="0" xfId="6" applyNumberFormat="1" applyFont="1" applyAlignment="1" applyProtection="1">
      <alignment horizontal="right" wrapText="1"/>
      <protection locked="0"/>
    </xf>
    <xf numFmtId="4" fontId="5" fillId="0" borderId="0" xfId="6" applyNumberFormat="1" applyFont="1" applyFill="1" applyBorder="1" applyAlignment="1" applyProtection="1">
      <alignment horizontal="right" wrapText="1"/>
      <protection locked="0"/>
    </xf>
    <xf numFmtId="0" fontId="42" fillId="0" borderId="0" xfId="0" applyFont="1" applyBorder="1" applyProtection="1"/>
    <xf numFmtId="2" fontId="5" fillId="0" borderId="0" xfId="0" applyNumberFormat="1" applyFont="1" applyBorder="1" applyAlignment="1" applyProtection="1">
      <alignment horizontal="center"/>
    </xf>
    <xf numFmtId="49" fontId="5" fillId="0" borderId="0" xfId="6" applyNumberFormat="1" applyFont="1" applyBorder="1" applyAlignment="1" applyProtection="1">
      <alignment vertical="top" wrapText="1"/>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left"/>
    </xf>
    <xf numFmtId="4" fontId="5" fillId="0" borderId="0" xfId="0" applyNumberFormat="1" applyFont="1" applyFill="1" applyBorder="1" applyProtection="1"/>
    <xf numFmtId="0" fontId="41" fillId="0" borderId="0" xfId="0" applyFont="1" applyFill="1" applyBorder="1" applyAlignment="1" applyProtection="1">
      <alignment vertical="top" wrapText="1"/>
    </xf>
    <xf numFmtId="0" fontId="5" fillId="0" borderId="0" xfId="6" applyFont="1" applyFill="1" applyBorder="1" applyAlignment="1" applyProtection="1">
      <alignment horizontal="justify" vertical="top" wrapText="1"/>
    </xf>
    <xf numFmtId="0" fontId="5" fillId="0" borderId="0" xfId="0" applyFont="1" applyFill="1" applyBorder="1" applyAlignment="1" applyProtection="1">
      <alignment horizontal="left" wrapText="1"/>
    </xf>
    <xf numFmtId="4" fontId="5" fillId="0" borderId="0" xfId="0" applyNumberFormat="1" applyFont="1" applyFill="1" applyBorder="1" applyAlignment="1" applyProtection="1">
      <alignment wrapText="1"/>
    </xf>
    <xf numFmtId="49" fontId="5" fillId="0" borderId="0" xfId="6" applyNumberFormat="1" applyFont="1" applyFill="1" applyBorder="1" applyAlignment="1" applyProtection="1">
      <alignment vertical="top" wrapText="1"/>
    </xf>
    <xf numFmtId="0" fontId="42" fillId="0" borderId="0" xfId="0" applyFont="1" applyFill="1" applyBorder="1"/>
    <xf numFmtId="0" fontId="5" fillId="0" borderId="0" xfId="6" applyNumberFormat="1" applyFont="1" applyFill="1" applyBorder="1" applyAlignment="1" applyProtection="1">
      <alignment vertical="top" wrapText="1"/>
    </xf>
    <xf numFmtId="0" fontId="42" fillId="0" borderId="0" xfId="0" applyFont="1" applyBorder="1" applyAlignment="1">
      <alignment wrapText="1"/>
    </xf>
    <xf numFmtId="0" fontId="43" fillId="0" borderId="0" xfId="0" applyFont="1" applyBorder="1" applyAlignment="1" applyProtection="1">
      <alignment horizontal="left" vertical="top" wrapText="1"/>
    </xf>
    <xf numFmtId="0" fontId="5" fillId="0" borderId="0" xfId="87" applyFont="1" applyBorder="1" applyAlignment="1">
      <alignment horizontal="center" vertical="top" wrapText="1"/>
    </xf>
    <xf numFmtId="0" fontId="5" fillId="0" borderId="0" xfId="87" applyFont="1" applyBorder="1" applyAlignment="1">
      <alignment vertical="top" wrapText="1"/>
    </xf>
    <xf numFmtId="0" fontId="5" fillId="0" borderId="0" xfId="87" applyFont="1" applyFill="1" applyBorder="1" applyAlignment="1">
      <alignment horizontal="center" vertical="top" wrapText="1"/>
    </xf>
    <xf numFmtId="172" fontId="5" fillId="0" borderId="0" xfId="87" applyNumberFormat="1" applyFont="1" applyAlignment="1">
      <alignment horizontal="right" vertical="top" wrapText="1"/>
    </xf>
    <xf numFmtId="172" fontId="5" fillId="0" borderId="0" xfId="87" applyNumberFormat="1" applyFont="1" applyBorder="1" applyAlignment="1">
      <alignment horizontal="right" vertical="top" wrapText="1"/>
    </xf>
    <xf numFmtId="0" fontId="5" fillId="0" borderId="0" xfId="87" applyFont="1" applyBorder="1" applyAlignment="1">
      <alignment horizontal="center" vertical="top"/>
    </xf>
    <xf numFmtId="0" fontId="44" fillId="0" borderId="0" xfId="87" applyFont="1" applyBorder="1"/>
    <xf numFmtId="0" fontId="5" fillId="0" borderId="0" xfId="87" applyFont="1" applyBorder="1"/>
    <xf numFmtId="172" fontId="5" fillId="0" borderId="0" xfId="87" applyNumberFormat="1" applyFont="1" applyFill="1" applyBorder="1"/>
    <xf numFmtId="172" fontId="5" fillId="0" borderId="0" xfId="87" applyNumberFormat="1" applyFont="1"/>
    <xf numFmtId="172" fontId="41" fillId="0" borderId="0" xfId="87" applyNumberFormat="1" applyFont="1" applyBorder="1"/>
    <xf numFmtId="172" fontId="44" fillId="0" borderId="0" xfId="87" applyNumberFormat="1" applyFont="1" applyFill="1" applyBorder="1"/>
    <xf numFmtId="172" fontId="44" fillId="0" borderId="0" xfId="87" applyNumberFormat="1" applyFont="1"/>
    <xf numFmtId="172" fontId="44" fillId="0" borderId="0" xfId="87" applyNumberFormat="1" applyFont="1" applyBorder="1"/>
    <xf numFmtId="172" fontId="5" fillId="0" borderId="0" xfId="87" applyNumberFormat="1" applyFont="1" applyBorder="1"/>
    <xf numFmtId="172" fontId="5" fillId="0" borderId="0" xfId="87" applyNumberFormat="1" applyFont="1" applyAlignment="1">
      <alignment horizontal="right"/>
    </xf>
    <xf numFmtId="172" fontId="5" fillId="0" borderId="0" xfId="87" applyNumberFormat="1" applyFont="1" applyBorder="1" applyAlignment="1">
      <alignment horizontal="right"/>
    </xf>
    <xf numFmtId="0" fontId="5" fillId="0" borderId="0" xfId="87" applyFont="1" applyBorder="1" applyAlignment="1">
      <alignment horizontal="left" vertical="top" wrapText="1"/>
    </xf>
    <xf numFmtId="172" fontId="5" fillId="0" borderId="0" xfId="87" applyNumberFormat="1" applyFont="1" applyBorder="1" applyAlignment="1">
      <alignment horizontal="center" vertical="top"/>
    </xf>
    <xf numFmtId="0" fontId="44" fillId="0" borderId="0" xfId="87" applyFont="1" applyBorder="1" applyAlignment="1">
      <alignment vertical="top" wrapText="1"/>
    </xf>
    <xf numFmtId="172" fontId="41" fillId="0" borderId="0" xfId="87" applyNumberFormat="1" applyFont="1"/>
    <xf numFmtId="172" fontId="44" fillId="0" borderId="0" xfId="87" applyNumberFormat="1" applyFont="1" applyBorder="1" applyAlignment="1">
      <alignment vertical="top" wrapText="1"/>
    </xf>
    <xf numFmtId="172" fontId="44" fillId="0" borderId="0" xfId="87" applyNumberFormat="1" applyFont="1" applyAlignment="1">
      <alignment vertical="top" wrapText="1"/>
    </xf>
    <xf numFmtId="0" fontId="41" fillId="0" borderId="0" xfId="87" applyFont="1" applyBorder="1" applyAlignment="1">
      <alignment horizontal="center"/>
    </xf>
    <xf numFmtId="172" fontId="41" fillId="0" borderId="0" xfId="87" applyNumberFormat="1" applyFont="1" applyBorder="1" applyAlignment="1">
      <alignment horizontal="center"/>
    </xf>
    <xf numFmtId="172" fontId="41" fillId="0" borderId="0" xfId="87" applyNumberFormat="1" applyFont="1" applyAlignment="1">
      <alignment horizontal="center"/>
    </xf>
    <xf numFmtId="0" fontId="41" fillId="0" borderId="0" xfId="87" applyFont="1" applyBorder="1"/>
    <xf numFmtId="172" fontId="41" fillId="0" borderId="0" xfId="87" applyNumberFormat="1" applyFont="1" applyBorder="1" applyAlignment="1">
      <alignment vertical="top"/>
    </xf>
    <xf numFmtId="172" fontId="5" fillId="0" borderId="0" xfId="6" applyNumberFormat="1" applyFont="1" applyFill="1" applyBorder="1" applyAlignment="1" applyProtection="1">
      <alignment horizontal="right" wrapText="1"/>
    </xf>
    <xf numFmtId="172" fontId="5" fillId="0" borderId="0" xfId="6" applyNumberFormat="1" applyFont="1" applyFill="1" applyBorder="1" applyAlignment="1" applyProtection="1">
      <alignment horizontal="right" wrapText="1"/>
      <protection locked="0"/>
    </xf>
    <xf numFmtId="4" fontId="5" fillId="0" borderId="0" xfId="0" applyNumberFormat="1" applyFont="1" applyAlignment="1">
      <alignment horizontal="justify" vertical="top" wrapText="1"/>
    </xf>
    <xf numFmtId="0" fontId="41" fillId="0" borderId="0" xfId="0" applyFont="1" applyAlignment="1">
      <alignment horizontal="left" vertical="top" wrapText="1"/>
    </xf>
    <xf numFmtId="0" fontId="41" fillId="2" borderId="1" xfId="0" applyFont="1" applyFill="1" applyBorder="1" applyAlignment="1">
      <alignment vertical="top" wrapText="1"/>
    </xf>
    <xf numFmtId="0" fontId="5" fillId="2" borderId="1" xfId="0" applyFont="1" applyFill="1" applyBorder="1" applyAlignment="1">
      <alignment horizontal="center"/>
    </xf>
    <xf numFmtId="0" fontId="5" fillId="2" borderId="1" xfId="0" applyNumberFormat="1" applyFont="1" applyFill="1" applyBorder="1" applyAlignment="1">
      <alignment horizontal="center"/>
    </xf>
    <xf numFmtId="44" fontId="5" fillId="2" borderId="1" xfId="1" applyFont="1" applyFill="1" applyBorder="1"/>
    <xf numFmtId="0" fontId="5" fillId="0" borderId="0" xfId="0" applyFont="1" applyBorder="1"/>
    <xf numFmtId="0" fontId="41" fillId="0" borderId="0" xfId="0" applyFont="1" applyFill="1" applyBorder="1" applyAlignment="1">
      <alignment vertical="top" wrapText="1"/>
    </xf>
    <xf numFmtId="44" fontId="5" fillId="0" borderId="0" xfId="1" applyFont="1" applyFill="1" applyBorder="1"/>
    <xf numFmtId="0" fontId="5" fillId="0" borderId="0" xfId="0" applyFont="1" applyFill="1" applyBorder="1"/>
    <xf numFmtId="166" fontId="41" fillId="0" borderId="0" xfId="0" applyNumberFormat="1" applyFont="1" applyFill="1" applyBorder="1" applyAlignment="1">
      <alignment horizontal="center" vertical="top" wrapText="1"/>
    </xf>
    <xf numFmtId="0" fontId="5" fillId="2" borderId="1" xfId="0" applyFont="1" applyFill="1" applyBorder="1" applyAlignment="1">
      <alignment horizontal="left" vertical="top"/>
    </xf>
    <xf numFmtId="0" fontId="5" fillId="2" borderId="1" xfId="0" applyFont="1" applyFill="1" applyBorder="1" applyAlignment="1">
      <alignment vertical="top" wrapText="1"/>
    </xf>
    <xf numFmtId="44" fontId="41" fillId="2" borderId="1" xfId="1" applyFont="1" applyFill="1" applyBorder="1"/>
    <xf numFmtId="166" fontId="41" fillId="0" borderId="0" xfId="0" applyNumberFormat="1" applyFont="1" applyFill="1" applyBorder="1" applyAlignment="1">
      <alignment vertical="top" wrapText="1"/>
    </xf>
    <xf numFmtId="0" fontId="5" fillId="0" borderId="0" xfId="0" applyFont="1" applyAlignment="1">
      <alignment horizontal="center" vertical="top"/>
    </xf>
    <xf numFmtId="0" fontId="5" fillId="0" borderId="0" xfId="0" applyFont="1" applyAlignment="1">
      <alignment horizontal="center"/>
    </xf>
    <xf numFmtId="0" fontId="5" fillId="0" borderId="0" xfId="0" applyFont="1"/>
    <xf numFmtId="0" fontId="41" fillId="0" borderId="0" xfId="0" applyFont="1" applyFill="1" applyBorder="1" applyAlignment="1">
      <alignment horizontal="center" vertical="top" wrapText="1"/>
    </xf>
    <xf numFmtId="0" fontId="5" fillId="0" borderId="0" xfId="0" applyFont="1" applyFill="1" applyBorder="1" applyAlignment="1">
      <alignment horizontal="left" vertical="top"/>
    </xf>
    <xf numFmtId="0" fontId="5" fillId="0" borderId="0" xfId="0" applyFont="1" applyFill="1" applyBorder="1" applyAlignment="1">
      <alignment vertical="top" wrapText="1"/>
    </xf>
    <xf numFmtId="44" fontId="41" fillId="0" borderId="0" xfId="1" applyFont="1" applyFill="1" applyBorder="1"/>
    <xf numFmtId="0" fontId="5" fillId="0" borderId="0" xfId="0" applyFont="1" applyAlignment="1">
      <alignment horizontal="left" vertical="top"/>
    </xf>
    <xf numFmtId="0" fontId="5" fillId="3" borderId="0" xfId="0" applyFont="1" applyFill="1" applyBorder="1" applyAlignment="1">
      <alignment horizontal="left" vertical="top"/>
    </xf>
    <xf numFmtId="0" fontId="5" fillId="3" borderId="0" xfId="0" applyFont="1" applyFill="1" applyBorder="1" applyAlignment="1">
      <alignment vertical="top" wrapText="1"/>
    </xf>
    <xf numFmtId="0" fontId="5" fillId="3" borderId="0" xfId="0" applyFont="1" applyFill="1" applyBorder="1" applyAlignment="1">
      <alignment horizontal="center"/>
    </xf>
    <xf numFmtId="0" fontId="5" fillId="3" borderId="0" xfId="0" applyNumberFormat="1" applyFont="1" applyFill="1" applyBorder="1" applyAlignment="1">
      <alignment horizontal="center"/>
    </xf>
    <xf numFmtId="44" fontId="5" fillId="3" borderId="0" xfId="1" applyFont="1" applyFill="1" applyBorder="1"/>
    <xf numFmtId="44" fontId="41" fillId="3" borderId="0" xfId="1" applyFont="1" applyFill="1" applyBorder="1"/>
    <xf numFmtId="0" fontId="5" fillId="3" borderId="0" xfId="0" applyFont="1" applyFill="1" applyBorder="1"/>
    <xf numFmtId="0" fontId="5" fillId="0" borderId="0" xfId="0" applyFont="1" applyBorder="1" applyProtection="1"/>
    <xf numFmtId="0" fontId="5" fillId="0" borderId="0" xfId="0" applyFont="1" applyBorder="1" applyAlignment="1">
      <alignment wrapText="1"/>
    </xf>
    <xf numFmtId="172" fontId="5" fillId="0" borderId="0" xfId="7" applyNumberFormat="1" applyFont="1" applyFill="1" applyBorder="1" applyAlignment="1">
      <alignment horizontal="center"/>
    </xf>
    <xf numFmtId="0" fontId="5" fillId="0" borderId="0" xfId="87" applyFont="1" applyBorder="1" applyAlignment="1">
      <alignment horizontal="center"/>
    </xf>
    <xf numFmtId="172" fontId="5" fillId="0" borderId="0" xfId="87" applyNumberFormat="1" applyFont="1" applyBorder="1" applyAlignment="1">
      <alignment horizontal="center"/>
    </xf>
    <xf numFmtId="0" fontId="5" fillId="0" borderId="0" xfId="87" applyFont="1" applyBorder="1" applyAlignment="1">
      <alignment vertical="top"/>
    </xf>
    <xf numFmtId="172" fontId="5" fillId="0" borderId="0" xfId="87" applyNumberFormat="1" applyFont="1" applyAlignment="1">
      <alignment vertical="top"/>
    </xf>
    <xf numFmtId="1"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172" fontId="5" fillId="2" borderId="1" xfId="0" applyNumberFormat="1" applyFont="1" applyFill="1" applyBorder="1" applyAlignment="1">
      <alignment horizontal="center" vertical="top" wrapText="1"/>
    </xf>
    <xf numFmtId="172" fontId="5" fillId="2" borderId="1" xfId="7" applyNumberFormat="1" applyFont="1" applyFill="1" applyBorder="1" applyAlignment="1">
      <alignment horizontal="center" vertical="top" wrapText="1"/>
    </xf>
    <xf numFmtId="172" fontId="41" fillId="2" borderId="1" xfId="7" applyNumberFormat="1" applyFont="1" applyFill="1" applyBorder="1" applyAlignment="1">
      <alignment horizontal="center" vertical="top" wrapText="1"/>
    </xf>
    <xf numFmtId="0" fontId="5" fillId="0" borderId="0" xfId="0" applyFont="1" applyAlignment="1">
      <alignment vertical="top"/>
    </xf>
    <xf numFmtId="0" fontId="5" fillId="0" borderId="0" xfId="0" applyFont="1" applyBorder="1" applyAlignment="1">
      <alignment horizontal="left" vertical="top"/>
    </xf>
    <xf numFmtId="44" fontId="5" fillId="0" borderId="0" xfId="1" applyFont="1" applyBorder="1"/>
    <xf numFmtId="44" fontId="5" fillId="0" borderId="0" xfId="0" applyNumberFormat="1" applyFont="1" applyFill="1" applyBorder="1"/>
    <xf numFmtId="0" fontId="3" fillId="0" borderId="0" xfId="0" applyFont="1" applyAlignment="1">
      <alignment horizontal="justify" vertical="justify" wrapText="1"/>
    </xf>
    <xf numFmtId="0" fontId="3" fillId="0" borderId="0" xfId="0" applyFont="1" applyAlignment="1">
      <alignment horizontal="left" vertical="top" wrapText="1"/>
    </xf>
    <xf numFmtId="0" fontId="3" fillId="0" borderId="0" xfId="0" applyFont="1" applyAlignment="1">
      <alignment horizontal="justify" vertical="justify" wrapText="1"/>
    </xf>
    <xf numFmtId="0" fontId="9" fillId="0" borderId="0" xfId="0" applyFont="1" applyAlignment="1">
      <alignment horizontal="left" vertical="top" wrapText="1"/>
    </xf>
    <xf numFmtId="0" fontId="41" fillId="0" borderId="0" xfId="0" applyFont="1" applyAlignment="1">
      <alignment horizontal="left" vertical="top" wrapText="1"/>
    </xf>
  </cellXfs>
  <cellStyles count="146">
    <cellStyle name="20% - Accent1" xfId="10" xr:uid="{CCC51E36-5F78-461B-88BA-E1BCA997D641}"/>
    <cellStyle name="20% - Accent2" xfId="11" xr:uid="{C8B7244F-173A-478A-BF88-8AD0E9B0CCB2}"/>
    <cellStyle name="20% - Accent3" xfId="12" xr:uid="{BD8669FF-5ECD-4330-A7ED-2E5DE783F5CC}"/>
    <cellStyle name="20% - Accent4" xfId="13" xr:uid="{09FA8B71-57ED-4DD7-B456-7CC30851ABDE}"/>
    <cellStyle name="20% - Accent5" xfId="14" xr:uid="{DCD22462-576A-46D5-9105-35327CAC664F}"/>
    <cellStyle name="20% - Accent6" xfId="15" xr:uid="{E9478936-4DB0-4439-8F3E-B22E6C1B10A0}"/>
    <cellStyle name="40% - Accent1" xfId="16" xr:uid="{DC04135D-6A5B-4D7D-891D-59F64B7B9BD0}"/>
    <cellStyle name="40% - Accent2" xfId="17" xr:uid="{07570552-DF99-4FE3-A215-3F8EB02AE102}"/>
    <cellStyle name="40% - Accent3" xfId="18" xr:uid="{88980407-70EA-4F6F-9B21-E59534082F70}"/>
    <cellStyle name="40% - Accent4" xfId="19" xr:uid="{361622AD-F8EE-4478-BC0E-1327B3EA146D}"/>
    <cellStyle name="40% - Accent5" xfId="20" xr:uid="{78AC7415-64D8-43B4-A0FA-B812BC0D4B6E}"/>
    <cellStyle name="40% - Accent6" xfId="21" xr:uid="{CA6953DE-0773-4C24-872A-542E256850A7}"/>
    <cellStyle name="60% - Accent1" xfId="22" xr:uid="{12F25540-B4CD-4017-B4BC-FAA745C97BDA}"/>
    <cellStyle name="60% - Accent2" xfId="23" xr:uid="{1DCA1F43-FA47-41BE-889C-FA31873ED2E6}"/>
    <cellStyle name="60% - Accent3" xfId="24" xr:uid="{EE97F7B8-2F31-444D-B6A5-8D59AF99E49E}"/>
    <cellStyle name="60% - Accent4" xfId="25" xr:uid="{A8ED714A-D5BA-46B6-A527-8B027A72AB78}"/>
    <cellStyle name="60% - Accent5" xfId="26" xr:uid="{F2B1B31D-09BF-4E2C-91FE-90D0C33FE07E}"/>
    <cellStyle name="60% - Accent6" xfId="27" xr:uid="{C4F362DA-5AA6-4E08-AF61-6980D2F5D223}"/>
    <cellStyle name="Accent1" xfId="28" xr:uid="{0C180763-E754-436B-A5B6-A93AC686B7D6}"/>
    <cellStyle name="Accent2" xfId="29" xr:uid="{56763ABC-F13A-4EAA-8EFD-8D1584FE7A9D}"/>
    <cellStyle name="Accent3" xfId="30" xr:uid="{BE4F00A9-E0CC-490B-86F9-EE969582ED97}"/>
    <cellStyle name="Accent4" xfId="31" xr:uid="{D4A9ADE0-6CDA-41BA-8EDF-89B398149A23}"/>
    <cellStyle name="Accent5" xfId="32" xr:uid="{38EBCD68-F525-4EEC-A89C-0B9CDE320BD4}"/>
    <cellStyle name="Accent6" xfId="33" xr:uid="{4C8FF224-38FD-4BA0-BF6E-F0EE952D417C}"/>
    <cellStyle name="Bad" xfId="34" xr:uid="{F3CADC2C-14B9-4176-8A97-5C46A1876C03}"/>
    <cellStyle name="Calculation" xfId="35" xr:uid="{CD4FC75D-F365-4F4E-9798-5DE644785C0E}"/>
    <cellStyle name="Calculation 2" xfId="36" xr:uid="{54595726-53B4-4748-837F-B3887AF1A683}"/>
    <cellStyle name="Calculation 2 2" xfId="37" xr:uid="{0C3CE780-AA97-43CC-BB14-52C783D2E27E}"/>
    <cellStyle name="Calculation 2 3" xfId="38" xr:uid="{079336DD-3F91-4D17-9E54-D81D9942C25F}"/>
    <cellStyle name="Calculation 3" xfId="39" xr:uid="{3F1A41AF-C3E1-4BE3-8026-4DA8A2EE3EC6}"/>
    <cellStyle name="Calculation 4" xfId="40" xr:uid="{90140173-CAC3-47CF-95E7-55EAB988206F}"/>
    <cellStyle name="Calculation 5" xfId="41" xr:uid="{9E80B513-9E68-4D2D-89D5-D9B0AF1D1891}"/>
    <cellStyle name="Check Cell" xfId="42" xr:uid="{D8A50F2D-0D53-40A3-A7F9-D2E8CC65419C}"/>
    <cellStyle name="Comma [0]" xfId="43" xr:uid="{A018220E-D6A8-4FF3-952A-5FCC7BAE223F}"/>
    <cellStyle name="Comma0" xfId="44" xr:uid="{B53F7285-53D0-4561-A57A-4445A701EDD3}"/>
    <cellStyle name="Currency [0]" xfId="45" xr:uid="{4ACC35FA-5353-4D8F-838F-916364BBA96E}"/>
    <cellStyle name="Currency0" xfId="46" xr:uid="{590EE45A-9372-4854-B941-F775660CFCE0}"/>
    <cellStyle name="Date" xfId="47" xr:uid="{99125244-322D-407E-89AD-5C8C0F9350BF}"/>
    <cellStyle name="Explanatory Text" xfId="48" xr:uid="{043D8BB2-2848-4944-AFD7-CA6F44DD5B3F}"/>
    <cellStyle name="Fixed" xfId="49" xr:uid="{120FE1BB-17ED-4094-9251-B0F6606E54DC}"/>
    <cellStyle name="Good" xfId="50" xr:uid="{1304EB89-90D9-4995-8066-4CEDC513E891}"/>
    <cellStyle name="Heading 1" xfId="51" xr:uid="{C3FC1A0E-E346-4918-9375-5B50E857E0A5}"/>
    <cellStyle name="Heading 2" xfId="52" xr:uid="{9D51D1FC-2FA8-408E-9690-9F7B3D3A8A69}"/>
    <cellStyle name="Heading 3" xfId="53" xr:uid="{F1B5873C-5208-4382-B2BA-EB9686BA1289}"/>
    <cellStyle name="Heading 4" xfId="54" xr:uid="{77558B62-C090-4D3F-B8A4-AB3CB2D5B84F}"/>
    <cellStyle name="Input" xfId="55" xr:uid="{D0A06A5E-5F99-4535-8BB9-6806FA3609FB}"/>
    <cellStyle name="Input 2" xfId="56" xr:uid="{FE0270A6-2A88-43FB-8CE1-1810F4FF08E0}"/>
    <cellStyle name="Input 2 2" xfId="57" xr:uid="{B382F12D-A19A-4AC7-AF64-04DA4FFBA04A}"/>
    <cellStyle name="Input 2 3" xfId="58" xr:uid="{3FE39978-632A-45B7-AAAF-FE7AC4E37F49}"/>
    <cellStyle name="Input 3" xfId="59" xr:uid="{00699E57-C01B-41DF-9F18-6541B40696E1}"/>
    <cellStyle name="Input 4" xfId="60" xr:uid="{565A75BD-48DC-426B-886B-755122D21232}"/>
    <cellStyle name="Input 5" xfId="61" xr:uid="{D672EA53-1F56-4C19-BFEB-C7E2B6813762}"/>
    <cellStyle name="Keš" xfId="62" xr:uid="{BF08B1B6-F45E-4AE2-AC3F-5D23C7D886D8}"/>
    <cellStyle name="Linked Cell" xfId="63" xr:uid="{61DFFBDA-F43A-4D5E-9785-6BFD5AB27067}"/>
    <cellStyle name="Navadno" xfId="0" builtinId="0"/>
    <cellStyle name="Navadno 10" xfId="64" xr:uid="{A7BB4D0D-64B1-4633-9220-1B17EA0C9F2A}"/>
    <cellStyle name="Navadno 10 2" xfId="65" xr:uid="{71204272-0469-4F95-8C8E-0D67CE923CCA}"/>
    <cellStyle name="Navadno 11" xfId="66" xr:uid="{83401DDB-1407-46A5-B04E-2B6AD1F2DA79}"/>
    <cellStyle name="Navadno 13" xfId="67" xr:uid="{335E9412-0E03-460C-BB82-F8778CADD1C0}"/>
    <cellStyle name="Navadno 14" xfId="68" xr:uid="{4DB4F93A-D83D-4CDB-91E3-7E1604FA62BF}"/>
    <cellStyle name="Navadno 15" xfId="6" xr:uid="{00000000-0005-0000-0000-000001000000}"/>
    <cellStyle name="Navadno 17" xfId="69" xr:uid="{999607CC-B085-4780-9205-196642359775}"/>
    <cellStyle name="Navadno 18" xfId="70" xr:uid="{B1119E6C-9E45-45EA-B6AD-01FC89CF3684}"/>
    <cellStyle name="Navadno 2" xfId="2" xr:uid="{00000000-0005-0000-0000-000002000000}"/>
    <cellStyle name="Navadno 2 2" xfId="72" xr:uid="{C82D81CF-AD07-4A51-9530-65976A7DED60}"/>
    <cellStyle name="Navadno 2 2 2" xfId="73" xr:uid="{3762AFE6-A90F-48C9-8143-38F2C711D0DE}"/>
    <cellStyle name="Navadno 2 2 2 2" xfId="74" xr:uid="{021C21B8-A084-4C9F-81DE-A96BC8AD52F0}"/>
    <cellStyle name="Navadno 2 3" xfId="75" xr:uid="{8490B0A4-0492-43BC-8BB6-4C7D2E297BC7}"/>
    <cellStyle name="Navadno 2 4" xfId="71" xr:uid="{E5D64425-DDFB-4898-A908-919F6DDFC261}"/>
    <cellStyle name="Navadno 20" xfId="76" xr:uid="{7C15F263-1A90-4C6F-8C65-98D4EEF826AE}"/>
    <cellStyle name="Navadno 21" xfId="77" xr:uid="{5151DD6B-8300-4F2F-BBA1-3DC7B49FD84C}"/>
    <cellStyle name="Navadno 22" xfId="78" xr:uid="{E304DC3A-1E5B-4173-9C5C-080E9D275BD4}"/>
    <cellStyle name="Navadno 23" xfId="79" xr:uid="{EC8D7243-58B3-40C2-8B12-FA14798A6DE3}"/>
    <cellStyle name="Navadno 24" xfId="80" xr:uid="{78E9C8CF-CFE3-4D6B-95D6-8A0A65B401D1}"/>
    <cellStyle name="Navadno 25" xfId="81" xr:uid="{FFAA3229-1690-4771-9BEA-58E26598B070}"/>
    <cellStyle name="Navadno 26" xfId="82" xr:uid="{86F061DE-FBA1-4CD6-8AC2-FFAB71835D7E}"/>
    <cellStyle name="Navadno 27" xfId="83" xr:uid="{E41E2ED6-EDF7-4C62-8E2A-121A1CE7FFC2}"/>
    <cellStyle name="Navadno 28" xfId="84" xr:uid="{624013A4-36A4-425A-8CD4-8784492F62BC}"/>
    <cellStyle name="Navadno 29" xfId="85" xr:uid="{384D6A9E-BA56-4F37-BA70-D8C959896F96}"/>
    <cellStyle name="Navadno 3" xfId="86" xr:uid="{A92A7728-CEEC-428E-B060-34C925935478}"/>
    <cellStyle name="Navadno 3 2" xfId="87" xr:uid="{5A5CA8AF-A322-4C8F-A14E-93BE8E730A8B}"/>
    <cellStyle name="Navadno 30" xfId="88" xr:uid="{DAF8774D-84A6-4571-8773-914A9E0B4CEE}"/>
    <cellStyle name="Navadno 31" xfId="89" xr:uid="{F2B585AF-5C53-4CC3-AB4A-F1A0D51450BE}"/>
    <cellStyle name="Navadno 32" xfId="90" xr:uid="{DE7570F1-5CB8-4A7C-9907-4C3EA05CCF16}"/>
    <cellStyle name="Navadno 33" xfId="91" xr:uid="{D66CB016-387B-47C0-BAB8-21F107087776}"/>
    <cellStyle name="Navadno 34" xfId="92" xr:uid="{94ECC358-C66D-4837-B51A-FDFF586499ED}"/>
    <cellStyle name="Navadno 35" xfId="93" xr:uid="{67825802-3827-4E2C-9561-48D36F325CF3}"/>
    <cellStyle name="Navadno 36" xfId="94" xr:uid="{0C114F67-FE16-4B7A-8B1E-3CAA66BCEF67}"/>
    <cellStyle name="Navadno 37" xfId="95" xr:uid="{B723EE9A-5D53-4E9B-B15F-B6B5FF5E5548}"/>
    <cellStyle name="Navadno 38" xfId="96" xr:uid="{2C9C7FA6-1F36-4058-A5F3-A9E0F0BD4C8E}"/>
    <cellStyle name="Navadno 39" xfId="97" xr:uid="{3E686E44-2631-4F5D-8CFB-96DA28ADD18E}"/>
    <cellStyle name="Navadno 4" xfId="98" xr:uid="{4E8F0369-59B0-40F8-A875-5703F4BFB3E8}"/>
    <cellStyle name="Navadno 4 2" xfId="99" xr:uid="{8A26FBA3-F9B7-4AE9-BC68-FC34EBC70778}"/>
    <cellStyle name="Navadno 4 3" xfId="100" xr:uid="{DDCE4456-2466-4E6E-AF17-211D609E4EEE}"/>
    <cellStyle name="Navadno 40" xfId="101" xr:uid="{1F6429F3-35D5-4FDF-B1ED-D81AB27016E0}"/>
    <cellStyle name="Navadno 41" xfId="102" xr:uid="{E645B71C-8BEE-4C2B-A906-AAD4BB58B81F}"/>
    <cellStyle name="Navadno 42" xfId="103" xr:uid="{29CCEB49-FF78-45DC-94FF-9C53E9F57204}"/>
    <cellStyle name="Navadno 43" xfId="104" xr:uid="{DD2C698B-2A0B-4E66-A5B3-52C69234A3D3}"/>
    <cellStyle name="Navadno 44" xfId="105" xr:uid="{9CE08B02-1DD8-4055-A81C-E90A1CF49741}"/>
    <cellStyle name="Navadno 5" xfId="106" xr:uid="{45B6E26F-979C-43A7-95B9-A6B3E22E25E2}"/>
    <cellStyle name="Navadno 5 2" xfId="107" xr:uid="{73F22593-ED3C-49E6-9707-F83E8398AE65}"/>
    <cellStyle name="Navadno 5 3" xfId="108" xr:uid="{1E7924F6-9AB2-4359-B9FD-84D65F1B4548}"/>
    <cellStyle name="Navadno 5 3 2" xfId="109" xr:uid="{054C5518-16B5-462B-A964-B58DB1F1EDD0}"/>
    <cellStyle name="Navadno 6" xfId="110" xr:uid="{1D8AA976-3289-4212-8786-2C185D7E19ED}"/>
    <cellStyle name="Navadno 7" xfId="111" xr:uid="{8BAA516C-BC35-4B7A-8806-834C39E7F2A0}"/>
    <cellStyle name="Navadno 7 2" xfId="112" xr:uid="{1AE018F7-EC42-4A2D-88B1-849EDF6DE4E6}"/>
    <cellStyle name="Navadno 8" xfId="113" xr:uid="{8BA0534E-6D6C-4FB0-AE6E-4EC66D7AD8D9}"/>
    <cellStyle name="Navadno 9" xfId="9" xr:uid="{56B32FA7-3BDB-44D2-BBCF-C56D7B7E288B}"/>
    <cellStyle name="Navadno_Gradbeni II nadstropje" xfId="4" xr:uid="{00000000-0005-0000-0000-000003000000}"/>
    <cellStyle name="Neutral" xfId="114" xr:uid="{E5EAC838-840F-481C-9A1F-A2BB1B116052}"/>
    <cellStyle name="Nivo_1_GlNaslov" xfId="5" xr:uid="{00000000-0005-0000-0000-000004000000}"/>
    <cellStyle name="Normal 2" xfId="115" xr:uid="{BCA40B30-0E2D-4352-A798-EDA18A17B401}"/>
    <cellStyle name="Normal 9" xfId="116" xr:uid="{54BA2BF7-260E-4476-92EC-E43F5E03780D}"/>
    <cellStyle name="Normal_BoQ - cene sit_eur 2" xfId="117" xr:uid="{58FB0A0D-2101-4BA1-93C0-9422ACDCB3AD}"/>
    <cellStyle name="normal1" xfId="118" xr:uid="{B26D0A18-BE53-4DD6-8A41-84B9EA457503}"/>
    <cellStyle name="Note" xfId="119" xr:uid="{BE7BCCE9-5754-41CF-81EF-5E241066678C}"/>
    <cellStyle name="Note 2" xfId="120" xr:uid="{C60BC27B-B53B-406C-BC90-54F881794173}"/>
    <cellStyle name="Note 2 2" xfId="121" xr:uid="{7CC5D1AE-D68D-488A-852F-B7812D9C2146}"/>
    <cellStyle name="Note 2 3" xfId="122" xr:uid="{46B15321-F777-47EB-872E-20D685F73296}"/>
    <cellStyle name="Note 3" xfId="123" xr:uid="{488DF714-BDDB-4311-AD57-C61801F73372}"/>
    <cellStyle name="Note 4" xfId="124" xr:uid="{B5E4CCB1-8702-44A3-B15C-19A8A8698196}"/>
    <cellStyle name="Note 5" xfId="125" xr:uid="{B00DA6F0-5F24-433C-9DD6-DB4BDFB4252B}"/>
    <cellStyle name="Odstotek 2" xfId="126" xr:uid="{56E0FFD9-863A-4BC4-9A87-44C101937A9F}"/>
    <cellStyle name="Odstotek 3" xfId="127" xr:uid="{B13A7E02-79DE-4472-A58A-EA4C8F5A48B0}"/>
    <cellStyle name="Odstotek 4" xfId="128" xr:uid="{2865ECAC-A838-46C5-8527-0A930EDDBC5E}"/>
    <cellStyle name="Odstotek 4 2" xfId="129" xr:uid="{FCF52981-A008-45C9-BF33-388FD61C3DB8}"/>
    <cellStyle name="Odstotek 4 3" xfId="130" xr:uid="{3EDC71C9-FF9C-451F-8B03-E698AC9740BB}"/>
    <cellStyle name="Odstotek 4 3 2" xfId="131" xr:uid="{D4402705-BDD2-48F3-92B5-CE95D97CA925}"/>
    <cellStyle name="Output" xfId="132" xr:uid="{DF0AF242-FC70-4B9F-8B0A-426E2F731212}"/>
    <cellStyle name="Output 2" xfId="133" xr:uid="{FF885D05-690A-4080-90A2-CFDAD40AA575}"/>
    <cellStyle name="Output 2 2" xfId="134" xr:uid="{07AB14A1-012E-4E73-93C0-C20A894D2F58}"/>
    <cellStyle name="Output 2 3" xfId="135" xr:uid="{066B70E6-2B52-47F4-B47A-CD9D34DFA794}"/>
    <cellStyle name="Output 3" xfId="136" xr:uid="{E64FA8D3-8545-40BB-AD56-B9DEDF2A335C}"/>
    <cellStyle name="Output 4" xfId="137" xr:uid="{9C2349ED-75F8-48E6-80CE-1F30A8DC6FF5}"/>
    <cellStyle name="Output 5" xfId="138" xr:uid="{CF6CCACA-7A8E-4A9D-A4C2-3EDE62D721EC}"/>
    <cellStyle name="Slog 1" xfId="139" xr:uid="{1EC29A06-F41F-4B91-A6A2-326EF9700BE8}"/>
    <cellStyle name="tekst-levo" xfId="140" xr:uid="{448E8C47-6B74-4F35-988C-58DC0056E203}"/>
    <cellStyle name="tekst-levo 2" xfId="8" xr:uid="{7380C27A-5AAE-46E4-896D-6970A260296A}"/>
    <cellStyle name="Title" xfId="141" xr:uid="{CE26659C-A0DF-436B-A948-8E0169D71764}"/>
    <cellStyle name="Total" xfId="142" xr:uid="{214829EA-486B-4DF3-9FE6-A6D5F59F9926}"/>
    <cellStyle name="Valuta" xfId="1" builtinId="4"/>
    <cellStyle name="Valuta 2" xfId="3" xr:uid="{00000000-0005-0000-0000-000007000000}"/>
    <cellStyle name="Valuta 2 2" xfId="143" xr:uid="{65E9C1D5-BDA8-4E90-AC3A-CEE1C6DE55BA}"/>
    <cellStyle name="Valuta 3" xfId="7" xr:uid="{849323AB-5FBC-4DCB-A054-CF4B35BBA039}"/>
    <cellStyle name="Vejica 2" xfId="144" xr:uid="{7C5BA23D-6882-4B31-AD19-2187F5B39EC4}"/>
    <cellStyle name="Warning Text" xfId="145" xr:uid="{31762B1B-3744-4305-A991-091BF234B88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W31"/>
  <sheetViews>
    <sheetView tabSelected="1" view="pageBreakPreview" zoomScaleNormal="100" zoomScaleSheetLayoutView="100" workbookViewId="0">
      <selection activeCell="F13" sqref="F13"/>
    </sheetView>
  </sheetViews>
  <sheetFormatPr defaultRowHeight="15"/>
  <cols>
    <col min="2" max="2" width="4.7109375" customWidth="1"/>
    <col min="3" max="3" width="50.7109375" customWidth="1"/>
    <col min="4" max="4" width="14.7109375" style="2" bestFit="1" customWidth="1"/>
    <col min="5" max="5" width="15.28515625" customWidth="1"/>
    <col min="6" max="6" width="50.7109375" customWidth="1"/>
  </cols>
  <sheetData>
    <row r="3" spans="2:6" s="20" customFormat="1" ht="21">
      <c r="C3" s="22"/>
      <c r="D3" s="21"/>
    </row>
    <row r="4" spans="2:6">
      <c r="B4" s="3"/>
      <c r="D4" s="1"/>
    </row>
    <row r="5" spans="2:6" s="32" customFormat="1" ht="18.75">
      <c r="B5" s="33"/>
      <c r="C5" s="34" t="s">
        <v>279</v>
      </c>
      <c r="D5" s="35"/>
      <c r="E5" s="32" t="s">
        <v>284</v>
      </c>
    </row>
    <row r="6" spans="2:6" hidden="1">
      <c r="B6" s="3"/>
      <c r="C6" s="16"/>
      <c r="D6" s="17"/>
      <c r="F6" s="1"/>
    </row>
    <row r="7" spans="2:6" s="5" customFormat="1">
      <c r="B7" s="4"/>
      <c r="C7" s="5" t="str">
        <f>'ČP Dobro Polje'!B1</f>
        <v>Črpališče Dobro Polje</v>
      </c>
      <c r="D7" s="6">
        <f>'ČP Dobro Polje'!F21</f>
        <v>0</v>
      </c>
      <c r="E7" s="6">
        <f>'ČP Dobro Polje'!G21</f>
        <v>0</v>
      </c>
    </row>
    <row r="8" spans="2:6" ht="15.75" thickBot="1">
      <c r="B8" s="15"/>
      <c r="C8" s="18"/>
      <c r="D8" s="6"/>
    </row>
    <row r="9" spans="2:6" ht="15.75" thickBot="1">
      <c r="B9" s="7"/>
      <c r="C9" s="9" t="s">
        <v>188</v>
      </c>
      <c r="D9" s="8">
        <f>SUM(D6:D7)</f>
        <v>0</v>
      </c>
      <c r="E9" s="8">
        <f>SUM(E7:E8)</f>
        <v>0</v>
      </c>
    </row>
    <row r="10" spans="2:6" ht="15.75" thickTop="1"/>
    <row r="13" spans="2:6" ht="228.75" customHeight="1">
      <c r="B13" s="176" t="s">
        <v>366</v>
      </c>
      <c r="C13" s="176"/>
      <c r="D13" s="176"/>
    </row>
    <row r="14" spans="2:6" ht="271.5" customHeight="1">
      <c r="B14" s="176" t="s">
        <v>87</v>
      </c>
      <c r="C14" s="176"/>
      <c r="D14" s="176"/>
    </row>
    <row r="15" spans="2:6" ht="65.25" customHeight="1">
      <c r="B15" s="176" t="s">
        <v>276</v>
      </c>
      <c r="C15" s="176"/>
      <c r="D15" s="176"/>
    </row>
    <row r="16" spans="2:6" ht="120.75" customHeight="1">
      <c r="B16" s="177" t="s">
        <v>369</v>
      </c>
      <c r="C16" s="177"/>
      <c r="D16" s="177"/>
    </row>
    <row r="17" spans="1:257" ht="117.75" customHeight="1">
      <c r="B17" s="177" t="s">
        <v>380</v>
      </c>
      <c r="C17" s="177"/>
      <c r="D17" s="177"/>
    </row>
    <row r="18" spans="1:257" ht="178.5" customHeight="1">
      <c r="B18" s="177" t="s">
        <v>370</v>
      </c>
      <c r="C18" s="177"/>
      <c r="D18" s="177"/>
    </row>
    <row r="19" spans="1:257" ht="112.5" customHeight="1">
      <c r="B19" s="177" t="s">
        <v>371</v>
      </c>
      <c r="C19" s="177"/>
      <c r="D19" s="177"/>
    </row>
    <row r="20" spans="1:257" ht="119.25" customHeight="1">
      <c r="B20" s="177" t="s">
        <v>372</v>
      </c>
      <c r="C20" s="177"/>
      <c r="D20" s="177"/>
    </row>
    <row r="21" spans="1:257" ht="71.25" customHeight="1">
      <c r="B21" s="177" t="s">
        <v>373</v>
      </c>
      <c r="C21" s="177"/>
      <c r="D21" s="177"/>
    </row>
    <row r="22" spans="1:257" ht="123" customHeight="1">
      <c r="B22" s="177" t="s">
        <v>374</v>
      </c>
      <c r="C22" s="177"/>
      <c r="D22" s="177"/>
    </row>
    <row r="23" spans="1:257" ht="362.25" customHeight="1">
      <c r="B23" s="177" t="s">
        <v>375</v>
      </c>
      <c r="C23" s="177"/>
      <c r="D23" s="177"/>
    </row>
    <row r="24" spans="1:257" ht="342" customHeight="1">
      <c r="B24" s="177" t="s">
        <v>376</v>
      </c>
      <c r="C24" s="177"/>
      <c r="D24" s="177"/>
    </row>
    <row r="25" spans="1:257" ht="76.5" customHeight="1">
      <c r="B25" s="177" t="s">
        <v>377</v>
      </c>
      <c r="C25" s="177"/>
      <c r="D25" s="177"/>
    </row>
    <row r="26" spans="1:257" ht="108" customHeight="1">
      <c r="B26" s="177" t="s">
        <v>378</v>
      </c>
      <c r="C26" s="177"/>
      <c r="D26" s="177"/>
    </row>
    <row r="27" spans="1:257" ht="65.25" customHeight="1">
      <c r="B27" s="177" t="s">
        <v>379</v>
      </c>
      <c r="C27" s="177"/>
      <c r="D27" s="177"/>
    </row>
    <row r="28" spans="1:257" ht="32.25" customHeight="1">
      <c r="B28" s="175"/>
      <c r="C28" s="175"/>
      <c r="D28" s="175"/>
    </row>
    <row r="29" spans="1:257" s="31" customFormat="1" ht="29.25" customHeight="1">
      <c r="A29" s="23"/>
      <c r="B29" s="176" t="s">
        <v>277</v>
      </c>
      <c r="C29" s="176"/>
      <c r="D29" s="176"/>
      <c r="E29" s="176"/>
      <c r="F29" s="176"/>
      <c r="G29" s="24"/>
      <c r="H29" s="24"/>
      <c r="I29" s="25"/>
      <c r="J29" s="26"/>
      <c r="K29" s="26"/>
      <c r="L29" s="26"/>
      <c r="M29" s="25"/>
      <c r="N29" s="27"/>
      <c r="O29" s="28"/>
      <c r="P29" s="29"/>
      <c r="Q29" s="25"/>
      <c r="R29" s="25"/>
      <c r="S29" s="30"/>
      <c r="T29" s="25"/>
      <c r="U29" s="27"/>
      <c r="V29" s="27"/>
      <c r="W29" s="25"/>
      <c r="X29" s="26"/>
      <c r="Y29" s="26"/>
      <c r="Z29" s="26"/>
      <c r="AA29" s="25"/>
      <c r="AB29" s="27"/>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c r="IW29" s="24"/>
    </row>
    <row r="31" spans="1:257" ht="60.75" customHeight="1">
      <c r="B31" s="178" t="s">
        <v>192</v>
      </c>
      <c r="C31" s="178"/>
      <c r="D31" s="178"/>
    </row>
  </sheetData>
  <mergeCells count="18">
    <mergeCell ref="E29:F29"/>
    <mergeCell ref="B31:D31"/>
    <mergeCell ref="B15:D15"/>
    <mergeCell ref="B13:D13"/>
    <mergeCell ref="B14:D14"/>
    <mergeCell ref="B29:D29"/>
    <mergeCell ref="B16:D16"/>
    <mergeCell ref="B17:D17"/>
    <mergeCell ref="B18:D18"/>
    <mergeCell ref="B19:D19"/>
    <mergeCell ref="B20:D20"/>
    <mergeCell ref="B21:D21"/>
    <mergeCell ref="B22:D22"/>
    <mergeCell ref="B23:D23"/>
    <mergeCell ref="B24:D24"/>
    <mergeCell ref="B25:D25"/>
    <mergeCell ref="B26:D26"/>
    <mergeCell ref="B27:D27"/>
  </mergeCells>
  <pageMargins left="0.70866141732283472" right="0.70866141732283472" top="0.74803149606299213" bottom="0.74803149606299213" header="0.31496062992125984" footer="0.31496062992125984"/>
  <pageSetup paperSize="9" scale="92" orientation="portrait" r:id="rId1"/>
  <headerFooter>
    <oddFooter>Stran &amp;P od &amp;N</oddFooter>
  </headerFooter>
  <rowBreaks count="1" manualBreakCount="1">
    <brk id="1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H746"/>
  <sheetViews>
    <sheetView zoomScaleNormal="100" zoomScaleSheetLayoutView="100" workbookViewId="0">
      <selection activeCell="H739" sqref="H739"/>
    </sheetView>
  </sheetViews>
  <sheetFormatPr defaultColWidth="8.85546875" defaultRowHeight="14.25"/>
  <cols>
    <col min="1" max="1" width="6" style="172" customWidth="1"/>
    <col min="2" max="2" width="55.7109375" style="56" customWidth="1"/>
    <col min="3" max="3" width="7.5703125" style="57" customWidth="1"/>
    <col min="4" max="4" width="9.85546875" style="58" customWidth="1"/>
    <col min="5" max="6" width="15.42578125" style="173" customWidth="1"/>
    <col min="7" max="7" width="21.5703125" style="135" customWidth="1"/>
    <col min="8" max="16384" width="8.85546875" style="36"/>
  </cols>
  <sheetData>
    <row r="1" spans="1:7" ht="15.75" thickBot="1">
      <c r="A1" s="131" t="s">
        <v>278</v>
      </c>
      <c r="B1" s="131" t="s">
        <v>0</v>
      </c>
      <c r="C1" s="132"/>
      <c r="D1" s="133"/>
      <c r="E1" s="134"/>
      <c r="F1" s="134"/>
    </row>
    <row r="2" spans="1:7" s="37" customFormat="1" ht="15">
      <c r="A2" s="136"/>
      <c r="B2" s="136"/>
      <c r="C2" s="60"/>
      <c r="D2" s="47"/>
      <c r="E2" s="137"/>
      <c r="F2" s="137"/>
      <c r="G2" s="138"/>
    </row>
    <row r="3" spans="1:7" s="37" customFormat="1" ht="15">
      <c r="A3" s="136"/>
      <c r="B3" s="136" t="s">
        <v>187</v>
      </c>
      <c r="C3" s="60"/>
      <c r="D3" s="47"/>
      <c r="E3" s="137"/>
      <c r="F3" s="137"/>
      <c r="G3" s="138" t="s">
        <v>284</v>
      </c>
    </row>
    <row r="4" spans="1:7" s="37" customFormat="1" ht="15">
      <c r="A4" s="136"/>
      <c r="B4" s="136"/>
      <c r="C4" s="60"/>
      <c r="D4" s="47"/>
      <c r="E4" s="137"/>
      <c r="F4" s="137"/>
      <c r="G4" s="138"/>
    </row>
    <row r="5" spans="1:7" s="37" customFormat="1" ht="15">
      <c r="A5" s="139">
        <v>1.1000000000000001</v>
      </c>
      <c r="B5" s="179" t="s">
        <v>95</v>
      </c>
      <c r="C5" s="179"/>
      <c r="D5" s="179"/>
      <c r="E5" s="137"/>
      <c r="F5" s="137">
        <f>F40</f>
        <v>0</v>
      </c>
      <c r="G5" s="138"/>
    </row>
    <row r="6" spans="1:7" s="37" customFormat="1" ht="15">
      <c r="A6" s="139">
        <v>1.2</v>
      </c>
      <c r="B6" s="179" t="s">
        <v>96</v>
      </c>
      <c r="C6" s="179"/>
      <c r="D6" s="179"/>
      <c r="E6" s="137"/>
      <c r="F6" s="137">
        <f>F70</f>
        <v>0</v>
      </c>
      <c r="G6" s="138"/>
    </row>
    <row r="7" spans="1:7" s="37" customFormat="1" ht="15">
      <c r="A7" s="139">
        <v>1.3</v>
      </c>
      <c r="B7" s="179" t="s">
        <v>107</v>
      </c>
      <c r="C7" s="179"/>
      <c r="D7" s="179"/>
      <c r="E7" s="137"/>
      <c r="F7" s="137">
        <f>F106</f>
        <v>0</v>
      </c>
      <c r="G7" s="138"/>
    </row>
    <row r="8" spans="1:7" s="37" customFormat="1" ht="15">
      <c r="A8" s="139">
        <v>1.4</v>
      </c>
      <c r="B8" s="179" t="s">
        <v>121</v>
      </c>
      <c r="C8" s="179"/>
      <c r="D8" s="179"/>
      <c r="E8" s="137"/>
      <c r="F8" s="137">
        <f>F128</f>
        <v>0</v>
      </c>
      <c r="G8" s="138"/>
    </row>
    <row r="9" spans="1:7" s="37" customFormat="1" ht="15">
      <c r="A9" s="139">
        <v>1.5</v>
      </c>
      <c r="B9" s="179" t="s">
        <v>128</v>
      </c>
      <c r="C9" s="179"/>
      <c r="D9" s="179"/>
      <c r="E9" s="137"/>
      <c r="F9" s="137">
        <f>F150</f>
        <v>0</v>
      </c>
      <c r="G9" s="138"/>
    </row>
    <row r="10" spans="1:7" s="37" customFormat="1" ht="15">
      <c r="A10" s="139">
        <v>1.6</v>
      </c>
      <c r="B10" s="179" t="s">
        <v>135</v>
      </c>
      <c r="C10" s="179"/>
      <c r="D10" s="179"/>
      <c r="E10" s="137"/>
      <c r="F10" s="137">
        <f>F226</f>
        <v>0</v>
      </c>
      <c r="G10" s="138"/>
    </row>
    <row r="11" spans="1:7" s="37" customFormat="1" ht="15">
      <c r="A11" s="139">
        <v>1.7</v>
      </c>
      <c r="B11" s="179" t="s">
        <v>160</v>
      </c>
      <c r="C11" s="179"/>
      <c r="D11" s="179"/>
      <c r="E11" s="137"/>
      <c r="F11" s="137">
        <f>F271</f>
        <v>0</v>
      </c>
      <c r="G11" s="138"/>
    </row>
    <row r="12" spans="1:7" s="37" customFormat="1" ht="15">
      <c r="A12" s="139">
        <v>2.1</v>
      </c>
      <c r="B12" s="179" t="s">
        <v>173</v>
      </c>
      <c r="C12" s="179"/>
      <c r="D12" s="179"/>
      <c r="E12" s="137"/>
      <c r="F12" s="137">
        <f>F284</f>
        <v>0</v>
      </c>
      <c r="G12" s="138"/>
    </row>
    <row r="13" spans="1:7" s="37" customFormat="1" ht="15">
      <c r="A13" s="139">
        <v>2.2000000000000002</v>
      </c>
      <c r="B13" s="179" t="s">
        <v>180</v>
      </c>
      <c r="C13" s="179"/>
      <c r="D13" s="179"/>
      <c r="E13" s="137"/>
      <c r="F13" s="137">
        <f>F296</f>
        <v>0</v>
      </c>
      <c r="G13" s="138"/>
    </row>
    <row r="14" spans="1:7" s="37" customFormat="1" ht="15">
      <c r="A14" s="139">
        <v>2.2999999999999998</v>
      </c>
      <c r="B14" s="179" t="s">
        <v>179</v>
      </c>
      <c r="C14" s="179"/>
      <c r="D14" s="179"/>
      <c r="E14" s="137"/>
      <c r="F14" s="137">
        <f>F306</f>
        <v>0</v>
      </c>
      <c r="G14" s="138"/>
    </row>
    <row r="15" spans="1:7" s="37" customFormat="1" ht="15" customHeight="1">
      <c r="A15" s="139">
        <v>2.4</v>
      </c>
      <c r="B15" s="179" t="s">
        <v>236</v>
      </c>
      <c r="C15" s="179"/>
      <c r="D15" s="179"/>
      <c r="E15" s="137"/>
      <c r="F15" s="137">
        <f>F331</f>
        <v>0</v>
      </c>
      <c r="G15" s="138"/>
    </row>
    <row r="16" spans="1:7" s="37" customFormat="1" ht="15">
      <c r="A16" s="139">
        <v>3</v>
      </c>
      <c r="B16" s="179" t="s">
        <v>186</v>
      </c>
      <c r="C16" s="179"/>
      <c r="D16" s="179"/>
      <c r="E16" s="137"/>
      <c r="F16" s="137">
        <f>F452</f>
        <v>0</v>
      </c>
      <c r="G16" s="138"/>
    </row>
    <row r="17" spans="1:7" s="37" customFormat="1" ht="15">
      <c r="A17" s="139">
        <v>4</v>
      </c>
      <c r="B17" s="179" t="s">
        <v>191</v>
      </c>
      <c r="C17" s="179"/>
      <c r="D17" s="179"/>
      <c r="E17" s="137"/>
      <c r="F17" s="137">
        <f>F678</f>
        <v>0</v>
      </c>
      <c r="G17" s="138"/>
    </row>
    <row r="18" spans="1:7" s="37" customFormat="1" ht="15">
      <c r="A18" s="139">
        <v>5</v>
      </c>
      <c r="B18" s="130" t="str">
        <f>B681</f>
        <v>ELEKTRO DELA - VAROVANJE</v>
      </c>
      <c r="C18" s="130"/>
      <c r="D18" s="130"/>
      <c r="E18" s="137"/>
      <c r="F18" s="137">
        <f>F725</f>
        <v>0</v>
      </c>
      <c r="G18" s="138"/>
    </row>
    <row r="19" spans="1:7" s="37" customFormat="1" ht="15">
      <c r="A19" s="139">
        <v>6</v>
      </c>
      <c r="B19" s="179" t="s">
        <v>189</v>
      </c>
      <c r="C19" s="179"/>
      <c r="D19" s="179"/>
      <c r="E19" s="137"/>
      <c r="F19" s="174">
        <f>F745</f>
        <v>0</v>
      </c>
      <c r="G19" s="137">
        <f>G745</f>
        <v>0</v>
      </c>
    </row>
    <row r="20" spans="1:7" s="37" customFormat="1" ht="15">
      <c r="A20" s="139"/>
      <c r="B20" s="130"/>
      <c r="C20" s="130"/>
      <c r="D20" s="130"/>
      <c r="E20" s="137"/>
      <c r="F20" s="137"/>
      <c r="G20" s="138"/>
    </row>
    <row r="21" spans="1:7" ht="15.75" thickBot="1">
      <c r="A21" s="140"/>
      <c r="B21" s="141" t="s">
        <v>188</v>
      </c>
      <c r="C21" s="132"/>
      <c r="D21" s="133"/>
      <c r="E21" s="134"/>
      <c r="F21" s="142">
        <f>SUM(F5:F20)</f>
        <v>0</v>
      </c>
      <c r="G21" s="142">
        <f>G745</f>
        <v>0</v>
      </c>
    </row>
    <row r="22" spans="1:7" s="37" customFormat="1" ht="15">
      <c r="A22" s="136"/>
      <c r="B22" s="136"/>
      <c r="C22" s="60"/>
      <c r="D22" s="47"/>
      <c r="E22" s="137"/>
      <c r="F22" s="137"/>
      <c r="G22" s="138"/>
    </row>
    <row r="23" spans="1:7" s="37" customFormat="1" ht="15">
      <c r="A23" s="136"/>
      <c r="B23" s="136"/>
      <c r="C23" s="60"/>
      <c r="D23" s="47"/>
      <c r="E23" s="137"/>
      <c r="F23" s="137"/>
      <c r="G23" s="138"/>
    </row>
    <row r="24" spans="1:7" s="37" customFormat="1" ht="15">
      <c r="A24" s="139">
        <v>1.1000000000000001</v>
      </c>
      <c r="B24" s="179" t="s">
        <v>95</v>
      </c>
      <c r="C24" s="179"/>
      <c r="D24" s="179"/>
      <c r="E24" s="137"/>
      <c r="F24" s="137"/>
      <c r="G24" s="138"/>
    </row>
    <row r="25" spans="1:7" s="37" customFormat="1" ht="15">
      <c r="A25" s="143"/>
      <c r="B25" s="130"/>
      <c r="C25" s="130"/>
      <c r="D25" s="130"/>
      <c r="E25" s="137"/>
      <c r="F25" s="137"/>
      <c r="G25" s="138"/>
    </row>
    <row r="26" spans="1:7" s="37" customFormat="1" ht="183" customHeight="1">
      <c r="A26" s="143"/>
      <c r="B26" s="179" t="s">
        <v>98</v>
      </c>
      <c r="C26" s="179"/>
      <c r="D26" s="179"/>
      <c r="E26" s="179"/>
      <c r="F26" s="179"/>
      <c r="G26" s="138"/>
    </row>
    <row r="27" spans="1:7" s="37" customFormat="1" ht="15">
      <c r="A27" s="136"/>
      <c r="B27" s="136"/>
      <c r="C27" s="60"/>
      <c r="D27" s="47"/>
      <c r="E27" s="137"/>
      <c r="F27" s="137"/>
      <c r="G27" s="138"/>
    </row>
    <row r="28" spans="1:7" s="40" customFormat="1" ht="28.5">
      <c r="A28" s="144">
        <f>1</f>
        <v>1</v>
      </c>
      <c r="B28" s="12" t="s">
        <v>91</v>
      </c>
      <c r="C28" s="145"/>
      <c r="D28" s="38"/>
      <c r="E28" s="39"/>
      <c r="F28" s="39"/>
      <c r="G28" s="146"/>
    </row>
    <row r="29" spans="1:7" s="40" customFormat="1">
      <c r="A29" s="144"/>
      <c r="B29" s="12"/>
      <c r="C29" s="145" t="s">
        <v>2</v>
      </c>
      <c r="D29" s="10">
        <v>1</v>
      </c>
      <c r="E29" s="11"/>
      <c r="F29" s="11">
        <f>D29*E29</f>
        <v>0</v>
      </c>
      <c r="G29" s="146"/>
    </row>
    <row r="30" spans="1:7" s="37" customFormat="1" ht="15">
      <c r="A30" s="147"/>
      <c r="B30" s="12"/>
      <c r="C30" s="60"/>
      <c r="D30" s="10"/>
      <c r="E30" s="11"/>
      <c r="F30" s="11"/>
      <c r="G30" s="138"/>
    </row>
    <row r="31" spans="1:7" s="40" customFormat="1" ht="18" customHeight="1">
      <c r="A31" s="144">
        <f>A28+1</f>
        <v>2</v>
      </c>
      <c r="B31" s="12" t="s">
        <v>92</v>
      </c>
      <c r="C31" s="145"/>
      <c r="D31" s="68"/>
      <c r="E31" s="11"/>
      <c r="F31" s="11"/>
      <c r="G31" s="146"/>
    </row>
    <row r="32" spans="1:7" s="40" customFormat="1">
      <c r="A32" s="144"/>
      <c r="B32" s="12"/>
      <c r="C32" s="145" t="s">
        <v>2</v>
      </c>
      <c r="D32" s="10">
        <v>1</v>
      </c>
      <c r="E32" s="11"/>
      <c r="F32" s="11">
        <f>D32*E32</f>
        <v>0</v>
      </c>
      <c r="G32" s="146"/>
    </row>
    <row r="33" spans="1:7" s="37" customFormat="1" ht="15">
      <c r="A33" s="147"/>
      <c r="B33" s="12"/>
      <c r="C33" s="60"/>
      <c r="D33" s="10"/>
      <c r="E33" s="11"/>
      <c r="F33" s="11"/>
      <c r="G33" s="138"/>
    </row>
    <row r="34" spans="1:7" s="40" customFormat="1" ht="42.75">
      <c r="A34" s="144">
        <f>A31+1</f>
        <v>3</v>
      </c>
      <c r="B34" s="12" t="s">
        <v>93</v>
      </c>
      <c r="C34" s="145"/>
      <c r="D34" s="68"/>
      <c r="E34" s="11"/>
      <c r="F34" s="11"/>
      <c r="G34" s="146"/>
    </row>
    <row r="35" spans="1:7" s="40" customFormat="1">
      <c r="A35" s="144"/>
      <c r="B35" s="12"/>
      <c r="C35" s="145" t="s">
        <v>86</v>
      </c>
      <c r="D35" s="10">
        <v>0.2</v>
      </c>
      <c r="E35" s="11"/>
      <c r="F35" s="11">
        <f>D35*E35</f>
        <v>0</v>
      </c>
      <c r="G35" s="146"/>
    </row>
    <row r="36" spans="1:7" s="37" customFormat="1" ht="15">
      <c r="A36" s="147"/>
      <c r="B36" s="12"/>
      <c r="C36" s="60"/>
      <c r="D36" s="10"/>
      <c r="E36" s="11"/>
      <c r="F36" s="11"/>
      <c r="G36" s="138"/>
    </row>
    <row r="37" spans="1:7" s="40" customFormat="1" ht="32.25" customHeight="1">
      <c r="A37" s="144">
        <f>A34+1</f>
        <v>4</v>
      </c>
      <c r="B37" s="12" t="s">
        <v>94</v>
      </c>
      <c r="C37" s="145"/>
      <c r="D37" s="68"/>
      <c r="E37" s="11"/>
      <c r="F37" s="11"/>
      <c r="G37" s="146"/>
    </row>
    <row r="38" spans="1:7" s="40" customFormat="1">
      <c r="A38" s="144"/>
      <c r="B38" s="12"/>
      <c r="C38" s="145" t="s">
        <v>88</v>
      </c>
      <c r="D38" s="10">
        <v>20</v>
      </c>
      <c r="E38" s="11"/>
      <c r="F38" s="11">
        <f>D38*E38</f>
        <v>0</v>
      </c>
      <c r="G38" s="146"/>
    </row>
    <row r="39" spans="1:7" s="40" customFormat="1">
      <c r="A39" s="144"/>
      <c r="B39" s="41"/>
      <c r="C39" s="145"/>
      <c r="D39" s="38"/>
      <c r="E39" s="39"/>
      <c r="F39" s="39"/>
      <c r="G39" s="146"/>
    </row>
    <row r="40" spans="1:7" ht="15.75" thickBot="1">
      <c r="A40" s="140"/>
      <c r="B40" s="141"/>
      <c r="C40" s="132"/>
      <c r="D40" s="133"/>
      <c r="E40" s="134"/>
      <c r="F40" s="142">
        <f>SUM(F29:F38)</f>
        <v>0</v>
      </c>
    </row>
    <row r="41" spans="1:7" s="37" customFormat="1" ht="15">
      <c r="A41" s="148"/>
      <c r="B41" s="149"/>
      <c r="C41" s="60"/>
      <c r="D41" s="47"/>
      <c r="E41" s="137"/>
      <c r="F41" s="150"/>
      <c r="G41" s="138"/>
    </row>
    <row r="42" spans="1:7" s="37" customFormat="1" ht="15">
      <c r="A42" s="139">
        <v>1.2</v>
      </c>
      <c r="B42" s="179" t="s">
        <v>96</v>
      </c>
      <c r="C42" s="179"/>
      <c r="D42" s="179"/>
      <c r="E42" s="137"/>
      <c r="F42" s="137"/>
      <c r="G42" s="138"/>
    </row>
    <row r="43" spans="1:7" s="37" customFormat="1" ht="15">
      <c r="A43" s="143"/>
      <c r="B43" s="130"/>
      <c r="C43" s="130"/>
      <c r="D43" s="130"/>
      <c r="E43" s="137"/>
      <c r="F43" s="137"/>
      <c r="G43" s="138"/>
    </row>
    <row r="44" spans="1:7" s="37" customFormat="1" ht="154.5" customHeight="1">
      <c r="A44" s="143"/>
      <c r="B44" s="179" t="s">
        <v>97</v>
      </c>
      <c r="C44" s="179"/>
      <c r="D44" s="179"/>
      <c r="E44" s="179"/>
      <c r="F44" s="179"/>
      <c r="G44" s="138"/>
    </row>
    <row r="45" spans="1:7" s="37" customFormat="1" ht="15">
      <c r="A45" s="136"/>
      <c r="B45" s="136"/>
      <c r="C45" s="60"/>
      <c r="D45" s="47"/>
      <c r="E45" s="137"/>
      <c r="F45" s="137"/>
      <c r="G45" s="138"/>
    </row>
    <row r="46" spans="1:7" s="40" customFormat="1" ht="57">
      <c r="A46" s="144">
        <f>1</f>
        <v>1</v>
      </c>
      <c r="B46" s="12" t="s">
        <v>99</v>
      </c>
      <c r="C46" s="145"/>
      <c r="D46" s="38"/>
      <c r="E46" s="39"/>
      <c r="F46" s="39"/>
      <c r="G46" s="146"/>
    </row>
    <row r="47" spans="1:7" s="40" customFormat="1">
      <c r="A47" s="144"/>
      <c r="B47" s="12"/>
      <c r="C47" s="145" t="s">
        <v>86</v>
      </c>
      <c r="D47" s="10">
        <v>9.6</v>
      </c>
      <c r="E47" s="11"/>
      <c r="F47" s="11">
        <f>D47*E47</f>
        <v>0</v>
      </c>
      <c r="G47" s="146"/>
    </row>
    <row r="48" spans="1:7" s="37" customFormat="1" ht="15">
      <c r="A48" s="147"/>
      <c r="B48" s="12"/>
      <c r="C48" s="60"/>
      <c r="D48" s="10"/>
      <c r="E48" s="11"/>
      <c r="F48" s="11"/>
      <c r="G48" s="138"/>
    </row>
    <row r="49" spans="1:7" s="40" customFormat="1" ht="47.25" customHeight="1">
      <c r="A49" s="144">
        <f>A46+1</f>
        <v>2</v>
      </c>
      <c r="B49" s="12" t="s">
        <v>100</v>
      </c>
      <c r="C49" s="145"/>
      <c r="D49" s="68"/>
      <c r="E49" s="11"/>
      <c r="F49" s="11"/>
      <c r="G49" s="146"/>
    </row>
    <row r="50" spans="1:7" s="40" customFormat="1">
      <c r="A50" s="144"/>
      <c r="B50" s="12"/>
      <c r="C50" s="145" t="s">
        <v>86</v>
      </c>
      <c r="D50" s="10">
        <v>14.4</v>
      </c>
      <c r="E50" s="11"/>
      <c r="F50" s="11">
        <f>D50*E50</f>
        <v>0</v>
      </c>
      <c r="G50" s="146"/>
    </row>
    <row r="51" spans="1:7" s="37" customFormat="1" ht="15">
      <c r="A51" s="147"/>
      <c r="B51" s="12"/>
      <c r="C51" s="60"/>
      <c r="D51" s="10"/>
      <c r="E51" s="11"/>
      <c r="F51" s="11"/>
      <c r="G51" s="138"/>
    </row>
    <row r="52" spans="1:7" s="40" customFormat="1" ht="57">
      <c r="A52" s="144">
        <f>A49+1</f>
        <v>3</v>
      </c>
      <c r="B52" s="12" t="s">
        <v>101</v>
      </c>
      <c r="C52" s="145"/>
      <c r="D52" s="68"/>
      <c r="E52" s="11"/>
      <c r="F52" s="11"/>
      <c r="G52" s="146"/>
    </row>
    <row r="53" spans="1:7" s="40" customFormat="1">
      <c r="A53" s="144"/>
      <c r="B53" s="12"/>
      <c r="C53" s="145" t="s">
        <v>86</v>
      </c>
      <c r="D53" s="10">
        <v>16</v>
      </c>
      <c r="E53" s="11"/>
      <c r="F53" s="11">
        <f>D53*E53</f>
        <v>0</v>
      </c>
      <c r="G53" s="146"/>
    </row>
    <row r="54" spans="1:7" s="37" customFormat="1" ht="15">
      <c r="A54" s="147"/>
      <c r="B54" s="12"/>
      <c r="C54" s="60"/>
      <c r="D54" s="10"/>
      <c r="E54" s="11"/>
      <c r="F54" s="11"/>
      <c r="G54" s="138"/>
    </row>
    <row r="55" spans="1:7" s="40" customFormat="1" ht="59.25" customHeight="1">
      <c r="A55" s="144">
        <f>A52+1</f>
        <v>4</v>
      </c>
      <c r="B55" s="12" t="s">
        <v>102</v>
      </c>
      <c r="C55" s="145"/>
      <c r="D55" s="68"/>
      <c r="E55" s="11"/>
      <c r="F55" s="11"/>
      <c r="G55" s="146"/>
    </row>
    <row r="56" spans="1:7" s="40" customFormat="1">
      <c r="A56" s="144"/>
      <c r="B56" s="12"/>
      <c r="C56" s="145" t="s">
        <v>86</v>
      </c>
      <c r="D56" s="10">
        <v>6.63</v>
      </c>
      <c r="E56" s="11"/>
      <c r="F56" s="11">
        <f>D56*E56</f>
        <v>0</v>
      </c>
      <c r="G56" s="146"/>
    </row>
    <row r="57" spans="1:7" s="40" customFormat="1">
      <c r="A57" s="144"/>
      <c r="B57" s="12"/>
      <c r="C57" s="145"/>
      <c r="D57" s="10"/>
      <c r="E57" s="11"/>
      <c r="F57" s="11"/>
      <c r="G57" s="146"/>
    </row>
    <row r="58" spans="1:7" s="40" customFormat="1" ht="28.5">
      <c r="A58" s="144">
        <f>A55+1</f>
        <v>5</v>
      </c>
      <c r="B58" s="12" t="s">
        <v>103</v>
      </c>
      <c r="C58" s="145"/>
      <c r="D58" s="10"/>
      <c r="E58" s="11"/>
      <c r="F58" s="11"/>
      <c r="G58" s="146"/>
    </row>
    <row r="59" spans="1:7" s="40" customFormat="1">
      <c r="A59" s="144"/>
      <c r="B59" s="12"/>
      <c r="C59" s="145" t="s">
        <v>89</v>
      </c>
      <c r="D59" s="10">
        <v>18.48</v>
      </c>
      <c r="E59" s="11"/>
      <c r="F59" s="11">
        <f>D59*E59</f>
        <v>0</v>
      </c>
      <c r="G59" s="146"/>
    </row>
    <row r="60" spans="1:7" s="37" customFormat="1" ht="15">
      <c r="A60" s="147"/>
      <c r="B60" s="12"/>
      <c r="C60" s="60"/>
      <c r="D60" s="10"/>
      <c r="E60" s="11"/>
      <c r="F60" s="11"/>
      <c r="G60" s="138"/>
    </row>
    <row r="61" spans="1:7" s="40" customFormat="1" ht="102" customHeight="1">
      <c r="A61" s="144">
        <f>A58+1</f>
        <v>6</v>
      </c>
      <c r="B61" s="12" t="s">
        <v>104</v>
      </c>
      <c r="C61" s="145"/>
      <c r="D61" s="10"/>
      <c r="E61" s="11"/>
      <c r="F61" s="11"/>
      <c r="G61" s="146"/>
    </row>
    <row r="62" spans="1:7" s="40" customFormat="1">
      <c r="A62" s="144"/>
      <c r="B62" s="12"/>
      <c r="C62" s="145" t="s">
        <v>86</v>
      </c>
      <c r="D62" s="10">
        <v>14.4</v>
      </c>
      <c r="E62" s="11"/>
      <c r="F62" s="11">
        <f>D62*E62</f>
        <v>0</v>
      </c>
      <c r="G62" s="146"/>
    </row>
    <row r="63" spans="1:7" s="37" customFormat="1" ht="15">
      <c r="A63" s="147"/>
      <c r="B63" s="12"/>
      <c r="C63" s="60"/>
      <c r="D63" s="10"/>
      <c r="E63" s="11"/>
      <c r="F63" s="11"/>
      <c r="G63" s="138"/>
    </row>
    <row r="64" spans="1:7" s="40" customFormat="1" ht="102.75" customHeight="1">
      <c r="A64" s="144">
        <f>A61+1</f>
        <v>7</v>
      </c>
      <c r="B64" s="12" t="s">
        <v>105</v>
      </c>
      <c r="C64" s="145"/>
      <c r="D64" s="10"/>
      <c r="E64" s="11"/>
      <c r="F64" s="11"/>
      <c r="G64" s="146"/>
    </row>
    <row r="65" spans="1:7" s="40" customFormat="1">
      <c r="A65" s="144"/>
      <c r="B65" s="12"/>
      <c r="C65" s="145" t="s">
        <v>86</v>
      </c>
      <c r="D65" s="10">
        <v>4.75</v>
      </c>
      <c r="E65" s="11"/>
      <c r="F65" s="11">
        <f>D65*E65</f>
        <v>0</v>
      </c>
      <c r="G65" s="146"/>
    </row>
    <row r="66" spans="1:7" s="37" customFormat="1" ht="15">
      <c r="A66" s="147"/>
      <c r="B66" s="12"/>
      <c r="C66" s="60"/>
      <c r="D66" s="10"/>
      <c r="E66" s="11"/>
      <c r="F66" s="11"/>
      <c r="G66" s="138"/>
    </row>
    <row r="67" spans="1:7" s="40" customFormat="1" ht="42.75">
      <c r="A67" s="144">
        <f>A64+1</f>
        <v>8</v>
      </c>
      <c r="B67" s="12" t="s">
        <v>106</v>
      </c>
      <c r="C67" s="145"/>
      <c r="D67" s="10"/>
      <c r="E67" s="11"/>
      <c r="F67" s="11"/>
      <c r="G67" s="146"/>
    </row>
    <row r="68" spans="1:7" s="40" customFormat="1">
      <c r="A68" s="144"/>
      <c r="B68" s="12"/>
      <c r="C68" s="145" t="s">
        <v>86</v>
      </c>
      <c r="D68" s="10">
        <f>D50+D53+D56-D65</f>
        <v>32.28</v>
      </c>
      <c r="E68" s="11"/>
      <c r="F68" s="11">
        <f>D68*E68</f>
        <v>0</v>
      </c>
      <c r="G68" s="146"/>
    </row>
    <row r="69" spans="1:7" s="40" customFormat="1">
      <c r="A69" s="144"/>
      <c r="B69" s="41"/>
      <c r="C69" s="145"/>
      <c r="D69" s="38"/>
      <c r="E69" s="39"/>
      <c r="F69" s="39"/>
      <c r="G69" s="146"/>
    </row>
    <row r="70" spans="1:7" ht="15.75" thickBot="1">
      <c r="A70" s="140"/>
      <c r="B70" s="141"/>
      <c r="C70" s="132"/>
      <c r="D70" s="133"/>
      <c r="E70" s="134"/>
      <c r="F70" s="142">
        <f>SUM(F47:F68)</f>
        <v>0</v>
      </c>
    </row>
    <row r="71" spans="1:7" s="37" customFormat="1" ht="15">
      <c r="A71" s="148"/>
      <c r="B71" s="149"/>
      <c r="C71" s="60"/>
      <c r="D71" s="47"/>
      <c r="E71" s="137"/>
      <c r="F71" s="150"/>
      <c r="G71" s="138"/>
    </row>
    <row r="72" spans="1:7" s="37" customFormat="1" ht="15">
      <c r="A72" s="139">
        <v>1.3</v>
      </c>
      <c r="B72" s="179" t="s">
        <v>107</v>
      </c>
      <c r="C72" s="179"/>
      <c r="D72" s="179"/>
      <c r="E72" s="137"/>
      <c r="F72" s="137"/>
      <c r="G72" s="138"/>
    </row>
    <row r="73" spans="1:7" s="37" customFormat="1" ht="15">
      <c r="A73" s="143"/>
      <c r="B73" s="130"/>
      <c r="C73" s="130"/>
      <c r="D73" s="130"/>
      <c r="E73" s="137"/>
      <c r="F73" s="137"/>
      <c r="G73" s="138"/>
    </row>
    <row r="74" spans="1:7" s="40" customFormat="1" ht="28.5">
      <c r="A74" s="144">
        <f>1</f>
        <v>1</v>
      </c>
      <c r="B74" s="12" t="s">
        <v>108</v>
      </c>
      <c r="C74" s="145"/>
      <c r="D74" s="38"/>
      <c r="E74" s="39"/>
      <c r="F74" s="39"/>
      <c r="G74" s="146"/>
    </row>
    <row r="75" spans="1:7" s="40" customFormat="1">
      <c r="A75" s="144"/>
      <c r="B75" s="12"/>
      <c r="C75" s="145" t="s">
        <v>86</v>
      </c>
      <c r="D75" s="10">
        <v>1.85</v>
      </c>
      <c r="E75" s="11"/>
      <c r="F75" s="11">
        <f>D75*E75</f>
        <v>0</v>
      </c>
      <c r="G75" s="146"/>
    </row>
    <row r="76" spans="1:7" s="37" customFormat="1" ht="15">
      <c r="A76" s="147"/>
      <c r="B76" s="12"/>
      <c r="C76" s="60"/>
      <c r="D76" s="10"/>
      <c r="E76" s="11"/>
      <c r="F76" s="11"/>
      <c r="G76" s="138"/>
    </row>
    <row r="77" spans="1:7" s="40" customFormat="1" ht="42.75">
      <c r="A77" s="144">
        <f>A74+1</f>
        <v>2</v>
      </c>
      <c r="B77" s="12" t="s">
        <v>109</v>
      </c>
      <c r="C77" s="145"/>
      <c r="D77" s="10"/>
      <c r="E77" s="11"/>
      <c r="F77" s="11"/>
      <c r="G77" s="146"/>
    </row>
    <row r="78" spans="1:7" s="40" customFormat="1">
      <c r="A78" s="144"/>
      <c r="B78" s="12"/>
      <c r="C78" s="145" t="s">
        <v>86</v>
      </c>
      <c r="D78" s="10">
        <v>17.28</v>
      </c>
      <c r="E78" s="11"/>
      <c r="F78" s="11">
        <f>D78*E78</f>
        <v>0</v>
      </c>
      <c r="G78" s="146"/>
    </row>
    <row r="79" spans="1:7" s="37" customFormat="1" ht="15">
      <c r="A79" s="147"/>
      <c r="B79" s="12"/>
      <c r="C79" s="60"/>
      <c r="D79" s="10"/>
      <c r="E79" s="11"/>
      <c r="F79" s="11"/>
      <c r="G79" s="138"/>
    </row>
    <row r="80" spans="1:7" s="40" customFormat="1" ht="27.75" customHeight="1">
      <c r="A80" s="144">
        <f>A77+1</f>
        <v>3</v>
      </c>
      <c r="B80" s="12" t="s">
        <v>110</v>
      </c>
      <c r="C80" s="145"/>
      <c r="D80" s="10"/>
      <c r="E80" s="11"/>
      <c r="F80" s="11"/>
      <c r="G80" s="146"/>
    </row>
    <row r="81" spans="1:7" s="40" customFormat="1">
      <c r="A81" s="144"/>
      <c r="B81" s="12"/>
      <c r="C81" s="145" t="s">
        <v>86</v>
      </c>
      <c r="D81" s="10">
        <v>4.26</v>
      </c>
      <c r="E81" s="11"/>
      <c r="F81" s="11">
        <f>D81*E81</f>
        <v>0</v>
      </c>
      <c r="G81" s="146"/>
    </row>
    <row r="82" spans="1:7" s="37" customFormat="1" ht="15">
      <c r="A82" s="147"/>
      <c r="B82" s="12"/>
      <c r="C82" s="60"/>
      <c r="D82" s="10"/>
      <c r="E82" s="11"/>
      <c r="F82" s="11"/>
      <c r="G82" s="138"/>
    </row>
    <row r="83" spans="1:7" s="40" customFormat="1" ht="42.75">
      <c r="A83" s="144">
        <f>A80+1</f>
        <v>4</v>
      </c>
      <c r="B83" s="12" t="s">
        <v>111</v>
      </c>
      <c r="C83" s="145"/>
      <c r="D83" s="10"/>
      <c r="E83" s="11"/>
      <c r="F83" s="11"/>
      <c r="G83" s="146"/>
    </row>
    <row r="84" spans="1:7" s="40" customFormat="1">
      <c r="A84" s="144"/>
      <c r="B84" s="12"/>
      <c r="C84" s="145" t="s">
        <v>86</v>
      </c>
      <c r="D84" s="10">
        <v>10.64</v>
      </c>
      <c r="E84" s="11"/>
      <c r="F84" s="11">
        <f>D84*E84</f>
        <v>0</v>
      </c>
      <c r="G84" s="146"/>
    </row>
    <row r="85" spans="1:7" s="40" customFormat="1">
      <c r="A85" s="144"/>
      <c r="B85" s="12"/>
      <c r="C85" s="145"/>
      <c r="D85" s="10"/>
      <c r="E85" s="11"/>
      <c r="F85" s="11"/>
      <c r="G85" s="146"/>
    </row>
    <row r="86" spans="1:7" s="40" customFormat="1" ht="18.75" customHeight="1">
      <c r="A86" s="144">
        <f>A83+1</f>
        <v>5</v>
      </c>
      <c r="B86" s="12" t="s">
        <v>112</v>
      </c>
      <c r="C86" s="145"/>
      <c r="D86" s="10"/>
      <c r="E86" s="11"/>
      <c r="F86" s="11"/>
      <c r="G86" s="146"/>
    </row>
    <row r="87" spans="1:7" s="40" customFormat="1">
      <c r="A87" s="144"/>
      <c r="B87" s="12"/>
      <c r="C87" s="145" t="s">
        <v>89</v>
      </c>
      <c r="D87" s="10">
        <v>35</v>
      </c>
      <c r="E87" s="11"/>
      <c r="F87" s="11">
        <f>D87*E87</f>
        <v>0</v>
      </c>
      <c r="G87" s="146"/>
    </row>
    <row r="88" spans="1:7" s="37" customFormat="1" ht="15">
      <c r="A88" s="147"/>
      <c r="B88" s="12"/>
      <c r="C88" s="60"/>
      <c r="D88" s="10"/>
      <c r="E88" s="11"/>
      <c r="F88" s="11"/>
      <c r="G88" s="138"/>
    </row>
    <row r="89" spans="1:7" s="40" customFormat="1" ht="33" customHeight="1">
      <c r="A89" s="144">
        <f>A86+1</f>
        <v>6</v>
      </c>
      <c r="B89" s="12" t="s">
        <v>113</v>
      </c>
      <c r="C89" s="145"/>
      <c r="D89" s="10"/>
      <c r="E89" s="11"/>
      <c r="F89" s="11"/>
      <c r="G89" s="146"/>
    </row>
    <row r="90" spans="1:7" s="40" customFormat="1">
      <c r="A90" s="144"/>
      <c r="B90" s="12"/>
      <c r="C90" s="145" t="s">
        <v>86</v>
      </c>
      <c r="D90" s="10">
        <v>5.37</v>
      </c>
      <c r="E90" s="11"/>
      <c r="F90" s="11">
        <f>D90*E90</f>
        <v>0</v>
      </c>
      <c r="G90" s="146"/>
    </row>
    <row r="91" spans="1:7" s="37" customFormat="1" ht="15">
      <c r="A91" s="147"/>
      <c r="B91" s="12"/>
      <c r="C91" s="60"/>
      <c r="D91" s="10"/>
      <c r="E91" s="11"/>
      <c r="F91" s="11"/>
      <c r="G91" s="138"/>
    </row>
    <row r="92" spans="1:7" s="40" customFormat="1" ht="47.25" customHeight="1">
      <c r="A92" s="144">
        <f>A89+1</f>
        <v>7</v>
      </c>
      <c r="B92" s="12" t="s">
        <v>114</v>
      </c>
      <c r="C92" s="145"/>
      <c r="D92" s="10"/>
      <c r="E92" s="11"/>
      <c r="F92" s="11"/>
      <c r="G92" s="146"/>
    </row>
    <row r="93" spans="1:7" s="40" customFormat="1">
      <c r="A93" s="144"/>
      <c r="B93" s="12"/>
      <c r="C93" s="145" t="s">
        <v>86</v>
      </c>
      <c r="D93" s="10">
        <v>5.4</v>
      </c>
      <c r="E93" s="11"/>
      <c r="F93" s="11">
        <f>D93*E93</f>
        <v>0</v>
      </c>
      <c r="G93" s="146"/>
    </row>
    <row r="94" spans="1:7" s="37" customFormat="1" ht="15">
      <c r="A94" s="147"/>
      <c r="B94" s="12"/>
      <c r="C94" s="60"/>
      <c r="D94" s="10"/>
      <c r="E94" s="11"/>
      <c r="F94" s="11"/>
      <c r="G94" s="138"/>
    </row>
    <row r="95" spans="1:7" s="40" customFormat="1" ht="28.5">
      <c r="A95" s="144">
        <f>A92+1</f>
        <v>8</v>
      </c>
      <c r="B95" s="12" t="s">
        <v>115</v>
      </c>
      <c r="C95" s="145"/>
      <c r="D95" s="10"/>
      <c r="E95" s="11"/>
      <c r="F95" s="11"/>
      <c r="G95" s="146"/>
    </row>
    <row r="96" spans="1:7" s="40" customFormat="1">
      <c r="A96" s="144"/>
      <c r="B96" s="12" t="s">
        <v>116</v>
      </c>
      <c r="C96" s="57"/>
      <c r="D96" s="10"/>
      <c r="E96" s="11"/>
      <c r="F96" s="11"/>
      <c r="G96" s="146"/>
    </row>
    <row r="97" spans="1:7" s="40" customFormat="1">
      <c r="A97" s="144"/>
      <c r="B97" s="12" t="s">
        <v>117</v>
      </c>
      <c r="C97" s="145" t="s">
        <v>117</v>
      </c>
      <c r="D97" s="10">
        <v>1500</v>
      </c>
      <c r="E97" s="11"/>
      <c r="F97" s="11">
        <f>D97*E97</f>
        <v>0</v>
      </c>
      <c r="G97" s="146"/>
    </row>
    <row r="98" spans="1:7" s="40" customFormat="1">
      <c r="A98" s="144"/>
      <c r="B98" s="12" t="s">
        <v>118</v>
      </c>
      <c r="C98" s="145"/>
      <c r="D98" s="10"/>
      <c r="E98" s="11"/>
      <c r="F98" s="11"/>
      <c r="G98" s="146"/>
    </row>
    <row r="99" spans="1:7" s="37" customFormat="1" ht="15">
      <c r="A99" s="147"/>
      <c r="B99" s="12" t="s">
        <v>117</v>
      </c>
      <c r="C99" s="145" t="s">
        <v>117</v>
      </c>
      <c r="D99" s="10">
        <v>500</v>
      </c>
      <c r="E99" s="11"/>
      <c r="F99" s="11">
        <f>D99*E99</f>
        <v>0</v>
      </c>
      <c r="G99" s="138"/>
    </row>
    <row r="100" spans="1:7" s="37" customFormat="1" ht="15">
      <c r="A100" s="147"/>
      <c r="B100" s="12" t="s">
        <v>119</v>
      </c>
      <c r="C100" s="60"/>
      <c r="D100" s="10"/>
      <c r="E100" s="11"/>
      <c r="F100" s="11"/>
      <c r="G100" s="138"/>
    </row>
    <row r="101" spans="1:7" s="37" customFormat="1" ht="15">
      <c r="A101" s="147"/>
      <c r="B101" s="12" t="s">
        <v>117</v>
      </c>
      <c r="C101" s="145" t="s">
        <v>117</v>
      </c>
      <c r="D101" s="10">
        <v>1500</v>
      </c>
      <c r="E101" s="11"/>
      <c r="F101" s="11">
        <f>D101*E101</f>
        <v>0</v>
      </c>
      <c r="G101" s="11"/>
    </row>
    <row r="102" spans="1:7" s="37" customFormat="1" ht="15">
      <c r="A102" s="147"/>
      <c r="B102" s="12"/>
      <c r="C102" s="145"/>
      <c r="D102" s="10"/>
      <c r="E102" s="11"/>
      <c r="F102" s="11"/>
      <c r="G102" s="11"/>
    </row>
    <row r="103" spans="1:7" s="40" customFormat="1" ht="30.75" customHeight="1">
      <c r="A103" s="144">
        <f>A95+1</f>
        <v>9</v>
      </c>
      <c r="B103" s="12" t="s">
        <v>120</v>
      </c>
      <c r="C103" s="145"/>
      <c r="D103" s="10"/>
      <c r="E103" s="11"/>
      <c r="F103" s="11"/>
      <c r="G103" s="146"/>
    </row>
    <row r="104" spans="1:7" s="40" customFormat="1">
      <c r="A104" s="144"/>
      <c r="B104" s="12" t="s">
        <v>89</v>
      </c>
      <c r="C104" s="145" t="s">
        <v>86</v>
      </c>
      <c r="D104" s="10">
        <v>68.959999999999994</v>
      </c>
      <c r="E104" s="11"/>
      <c r="F104" s="11">
        <f>D104*E104</f>
        <v>0</v>
      </c>
      <c r="G104" s="146"/>
    </row>
    <row r="105" spans="1:7" s="40" customFormat="1">
      <c r="A105" s="144"/>
      <c r="B105" s="41"/>
      <c r="C105" s="145"/>
      <c r="D105" s="38"/>
      <c r="E105" s="39"/>
      <c r="F105" s="39"/>
      <c r="G105" s="146"/>
    </row>
    <row r="106" spans="1:7" ht="15.75" thickBot="1">
      <c r="A106" s="140"/>
      <c r="B106" s="141"/>
      <c r="C106" s="132"/>
      <c r="D106" s="133"/>
      <c r="E106" s="134"/>
      <c r="F106" s="142">
        <f>SUM(F75:F104)</f>
        <v>0</v>
      </c>
    </row>
    <row r="107" spans="1:7" s="37" customFormat="1" ht="15">
      <c r="A107" s="148"/>
      <c r="B107" s="149"/>
      <c r="C107" s="60"/>
      <c r="D107" s="47"/>
      <c r="E107" s="137"/>
      <c r="F107" s="150"/>
      <c r="G107" s="138"/>
    </row>
    <row r="108" spans="1:7" s="37" customFormat="1" ht="15">
      <c r="A108" s="139">
        <v>1.4</v>
      </c>
      <c r="B108" s="179" t="s">
        <v>121</v>
      </c>
      <c r="C108" s="179"/>
      <c r="D108" s="179"/>
      <c r="E108" s="137"/>
      <c r="F108" s="137"/>
      <c r="G108" s="138"/>
    </row>
    <row r="109" spans="1:7" s="37" customFormat="1" ht="15">
      <c r="A109" s="143"/>
      <c r="B109" s="130"/>
      <c r="C109" s="130"/>
      <c r="D109" s="130"/>
      <c r="E109" s="137"/>
      <c r="F109" s="137"/>
      <c r="G109" s="138"/>
    </row>
    <row r="110" spans="1:7" s="40" customFormat="1" ht="42.75">
      <c r="A110" s="144">
        <f>1</f>
        <v>1</v>
      </c>
      <c r="B110" s="12" t="s">
        <v>122</v>
      </c>
      <c r="C110" s="145"/>
      <c r="D110" s="38"/>
      <c r="E110" s="39"/>
      <c r="F110" s="39"/>
      <c r="G110" s="146"/>
    </row>
    <row r="111" spans="1:7" s="40" customFormat="1">
      <c r="A111" s="144"/>
      <c r="B111" s="12"/>
      <c r="C111" s="145" t="s">
        <v>86</v>
      </c>
      <c r="D111" s="10">
        <v>32.380000000000003</v>
      </c>
      <c r="E111" s="11"/>
      <c r="F111" s="11">
        <f>D111*E111</f>
        <v>0</v>
      </c>
      <c r="G111" s="146"/>
    </row>
    <row r="112" spans="1:7" s="37" customFormat="1" ht="15">
      <c r="A112" s="147"/>
      <c r="B112" s="12"/>
      <c r="C112" s="60"/>
      <c r="D112" s="10"/>
      <c r="E112" s="11"/>
      <c r="F112" s="11"/>
      <c r="G112" s="138"/>
    </row>
    <row r="113" spans="1:7" s="40" customFormat="1" ht="42.75">
      <c r="A113" s="144">
        <f>A110+1</f>
        <v>2</v>
      </c>
      <c r="B113" s="12" t="s">
        <v>123</v>
      </c>
      <c r="C113" s="145"/>
      <c r="D113" s="10"/>
      <c r="E113" s="11"/>
      <c r="F113" s="11"/>
      <c r="G113" s="146"/>
    </row>
    <row r="114" spans="1:7" s="40" customFormat="1">
      <c r="A114" s="144"/>
      <c r="B114" s="12"/>
      <c r="C114" s="145" t="s">
        <v>89</v>
      </c>
      <c r="D114" s="10">
        <v>84</v>
      </c>
      <c r="E114" s="11"/>
      <c r="F114" s="11">
        <f>D114*E114</f>
        <v>0</v>
      </c>
      <c r="G114" s="146"/>
    </row>
    <row r="115" spans="1:7" s="37" customFormat="1" ht="15">
      <c r="A115" s="147"/>
      <c r="B115" s="12"/>
      <c r="C115" s="60"/>
      <c r="D115" s="10"/>
      <c r="E115" s="11"/>
      <c r="F115" s="11"/>
      <c r="G115" s="138"/>
    </row>
    <row r="116" spans="1:7" s="40" customFormat="1" ht="57">
      <c r="A116" s="144">
        <f>A113+1</f>
        <v>3</v>
      </c>
      <c r="B116" s="12" t="s">
        <v>124</v>
      </c>
      <c r="C116" s="145"/>
      <c r="D116" s="10"/>
      <c r="E116" s="11"/>
      <c r="F116" s="11"/>
      <c r="G116" s="146"/>
    </row>
    <row r="117" spans="1:7" s="40" customFormat="1">
      <c r="A117" s="144"/>
      <c r="B117" s="12"/>
      <c r="C117" s="145" t="s">
        <v>89</v>
      </c>
      <c r="D117" s="10">
        <v>42.56</v>
      </c>
      <c r="E117" s="11"/>
      <c r="F117" s="11">
        <f>D117*E117</f>
        <v>0</v>
      </c>
      <c r="G117" s="146"/>
    </row>
    <row r="118" spans="1:7" s="37" customFormat="1" ht="15">
      <c r="A118" s="147"/>
      <c r="B118" s="12"/>
      <c r="C118" s="60"/>
      <c r="D118" s="10"/>
      <c r="E118" s="11"/>
      <c r="F118" s="11"/>
      <c r="G118" s="138"/>
    </row>
    <row r="119" spans="1:7" s="40" customFormat="1" ht="57">
      <c r="A119" s="144">
        <f>A116+1</f>
        <v>4</v>
      </c>
      <c r="B119" s="12" t="s">
        <v>125</v>
      </c>
      <c r="C119" s="145"/>
      <c r="D119" s="10"/>
      <c r="E119" s="11"/>
      <c r="F119" s="11"/>
      <c r="G119" s="146"/>
    </row>
    <row r="120" spans="1:7" s="40" customFormat="1">
      <c r="A120" s="144"/>
      <c r="B120" s="12"/>
      <c r="C120" s="145" t="s">
        <v>89</v>
      </c>
      <c r="D120" s="10">
        <v>26.4</v>
      </c>
      <c r="E120" s="11"/>
      <c r="F120" s="11">
        <f>D120*E120</f>
        <v>0</v>
      </c>
      <c r="G120" s="146"/>
    </row>
    <row r="121" spans="1:7" s="40" customFormat="1">
      <c r="A121" s="144"/>
      <c r="B121" s="12"/>
      <c r="C121" s="145"/>
      <c r="D121" s="10"/>
      <c r="E121" s="11"/>
      <c r="F121" s="11"/>
      <c r="G121" s="146"/>
    </row>
    <row r="122" spans="1:7" s="40" customFormat="1" ht="28.5">
      <c r="A122" s="144">
        <f>A119+1</f>
        <v>5</v>
      </c>
      <c r="B122" s="12" t="s">
        <v>126</v>
      </c>
      <c r="C122" s="145"/>
      <c r="D122" s="10"/>
      <c r="E122" s="11"/>
      <c r="F122" s="11"/>
      <c r="G122" s="146"/>
    </row>
    <row r="123" spans="1:7" s="40" customFormat="1">
      <c r="A123" s="144"/>
      <c r="B123" s="12"/>
      <c r="C123" s="145" t="s">
        <v>89</v>
      </c>
      <c r="D123" s="10">
        <v>42.56</v>
      </c>
      <c r="E123" s="11"/>
      <c r="F123" s="11">
        <f>D123*E123</f>
        <v>0</v>
      </c>
      <c r="G123" s="146"/>
    </row>
    <row r="124" spans="1:7" s="37" customFormat="1" ht="15">
      <c r="A124" s="147"/>
      <c r="B124" s="12"/>
      <c r="C124" s="60"/>
      <c r="D124" s="10"/>
      <c r="E124" s="11"/>
      <c r="F124" s="11"/>
      <c r="G124" s="138"/>
    </row>
    <row r="125" spans="1:7" s="40" customFormat="1" ht="18" customHeight="1">
      <c r="A125" s="144">
        <f>A122+1</f>
        <v>6</v>
      </c>
      <c r="B125" s="12" t="s">
        <v>127</v>
      </c>
      <c r="C125" s="145"/>
      <c r="D125" s="10"/>
      <c r="E125" s="11"/>
      <c r="F125" s="11"/>
      <c r="G125" s="146"/>
    </row>
    <row r="126" spans="1:7" s="40" customFormat="1">
      <c r="A126" s="144"/>
      <c r="B126" s="12"/>
      <c r="C126" s="145" t="s">
        <v>89</v>
      </c>
      <c r="D126" s="10">
        <v>42.56</v>
      </c>
      <c r="E126" s="11"/>
      <c r="F126" s="11">
        <f>D126*E126</f>
        <v>0</v>
      </c>
      <c r="G126" s="146"/>
    </row>
    <row r="127" spans="1:7" s="40" customFormat="1">
      <c r="A127" s="144"/>
      <c r="B127" s="41"/>
      <c r="C127" s="145"/>
      <c r="D127" s="38"/>
      <c r="E127" s="39"/>
      <c r="F127" s="39"/>
      <c r="G127" s="146"/>
    </row>
    <row r="128" spans="1:7" ht="15.75" thickBot="1">
      <c r="A128" s="140"/>
      <c r="B128" s="141"/>
      <c r="C128" s="132"/>
      <c r="D128" s="133"/>
      <c r="E128" s="134"/>
      <c r="F128" s="142">
        <f>SUM(F111:F126)</f>
        <v>0</v>
      </c>
    </row>
    <row r="129" spans="1:7" s="37" customFormat="1" ht="15">
      <c r="A129" s="148"/>
      <c r="B129" s="149"/>
      <c r="C129" s="60"/>
      <c r="D129" s="47"/>
      <c r="E129" s="137"/>
      <c r="F129" s="150"/>
      <c r="G129" s="138"/>
    </row>
    <row r="130" spans="1:7" s="37" customFormat="1" ht="15">
      <c r="A130" s="139">
        <v>1.5</v>
      </c>
      <c r="B130" s="179" t="s">
        <v>128</v>
      </c>
      <c r="C130" s="179"/>
      <c r="D130" s="179"/>
      <c r="E130" s="137"/>
      <c r="F130" s="137"/>
      <c r="G130" s="138"/>
    </row>
    <row r="131" spans="1:7" s="37" customFormat="1" ht="15">
      <c r="A131" s="143"/>
      <c r="B131" s="130"/>
      <c r="C131" s="130"/>
      <c r="D131" s="130"/>
      <c r="E131" s="137"/>
      <c r="F131" s="137"/>
      <c r="G131" s="138"/>
    </row>
    <row r="132" spans="1:7" s="40" customFormat="1" ht="28.5">
      <c r="A132" s="144">
        <f>1</f>
        <v>1</v>
      </c>
      <c r="B132" s="12" t="s">
        <v>129</v>
      </c>
      <c r="C132" s="145"/>
      <c r="D132" s="38"/>
      <c r="E132" s="39"/>
      <c r="F132" s="39"/>
      <c r="G132" s="146"/>
    </row>
    <row r="133" spans="1:7" s="40" customFormat="1">
      <c r="A133" s="144"/>
      <c r="B133" s="12" t="s">
        <v>89</v>
      </c>
      <c r="C133" s="145" t="s">
        <v>89</v>
      </c>
      <c r="D133" s="10">
        <v>64.92</v>
      </c>
      <c r="E133" s="11"/>
      <c r="F133" s="11">
        <f>D133*E133</f>
        <v>0</v>
      </c>
      <c r="G133" s="146"/>
    </row>
    <row r="134" spans="1:7" s="37" customFormat="1" ht="15">
      <c r="A134" s="147"/>
      <c r="B134" s="12"/>
      <c r="C134" s="60"/>
      <c r="D134" s="10"/>
      <c r="E134" s="11"/>
      <c r="F134" s="11"/>
      <c r="G134" s="138"/>
    </row>
    <row r="135" spans="1:7" s="40" customFormat="1" ht="28.5">
      <c r="A135" s="144">
        <f>A132+1</f>
        <v>2</v>
      </c>
      <c r="B135" s="12" t="s">
        <v>130</v>
      </c>
      <c r="C135" s="145"/>
      <c r="D135" s="10"/>
      <c r="E135" s="11"/>
      <c r="F135" s="11"/>
      <c r="G135" s="146"/>
    </row>
    <row r="136" spans="1:7" s="40" customFormat="1">
      <c r="A136" s="144"/>
      <c r="B136" s="12" t="s">
        <v>88</v>
      </c>
      <c r="C136" s="145" t="s">
        <v>88</v>
      </c>
      <c r="D136" s="10">
        <v>52.8</v>
      </c>
      <c r="E136" s="11"/>
      <c r="F136" s="11">
        <f>D136*E136</f>
        <v>0</v>
      </c>
      <c r="G136" s="146"/>
    </row>
    <row r="137" spans="1:7" s="37" customFormat="1" ht="15">
      <c r="A137" s="147"/>
      <c r="B137" s="12"/>
      <c r="C137" s="60"/>
      <c r="D137" s="10"/>
      <c r="E137" s="11"/>
      <c r="F137" s="11"/>
      <c r="G137" s="138"/>
    </row>
    <row r="138" spans="1:7" s="40" customFormat="1" ht="33.75" customHeight="1">
      <c r="A138" s="144">
        <f>A135+1</f>
        <v>3</v>
      </c>
      <c r="B138" s="12" t="s">
        <v>131</v>
      </c>
      <c r="C138" s="145"/>
      <c r="D138" s="10"/>
      <c r="E138" s="11"/>
      <c r="F138" s="11"/>
      <c r="G138" s="146"/>
    </row>
    <row r="139" spans="1:7" s="40" customFormat="1">
      <c r="A139" s="144"/>
      <c r="B139" s="12" t="s">
        <v>89</v>
      </c>
      <c r="C139" s="145" t="s">
        <v>89</v>
      </c>
      <c r="D139" s="10">
        <v>38.880000000000003</v>
      </c>
      <c r="E139" s="11"/>
      <c r="F139" s="11">
        <f>D139*E139</f>
        <v>0</v>
      </c>
      <c r="G139" s="146"/>
    </row>
    <row r="140" spans="1:7" s="37" customFormat="1" ht="15">
      <c r="A140" s="147"/>
      <c r="B140" s="12"/>
      <c r="C140" s="60"/>
      <c r="D140" s="10"/>
      <c r="E140" s="11"/>
      <c r="F140" s="11"/>
      <c r="G140" s="138"/>
    </row>
    <row r="141" spans="1:7" s="40" customFormat="1" ht="28.5">
      <c r="A141" s="144">
        <f>A138+1</f>
        <v>4</v>
      </c>
      <c r="B141" s="12" t="s">
        <v>132</v>
      </c>
      <c r="C141" s="145"/>
      <c r="D141" s="10"/>
      <c r="E141" s="11"/>
      <c r="F141" s="11"/>
      <c r="G141" s="146"/>
    </row>
    <row r="142" spans="1:7" s="40" customFormat="1">
      <c r="A142" s="144"/>
      <c r="B142" s="12" t="s">
        <v>89</v>
      </c>
      <c r="C142" s="145" t="s">
        <v>89</v>
      </c>
      <c r="D142" s="10">
        <v>35</v>
      </c>
      <c r="E142" s="11"/>
      <c r="F142" s="11">
        <f>D142*E142</f>
        <v>0</v>
      </c>
      <c r="G142" s="146"/>
    </row>
    <row r="143" spans="1:7" s="40" customFormat="1">
      <c r="A143" s="144"/>
      <c r="B143" s="12"/>
      <c r="C143" s="145"/>
      <c r="D143" s="10"/>
      <c r="E143" s="11"/>
      <c r="F143" s="11"/>
      <c r="G143" s="146"/>
    </row>
    <row r="144" spans="1:7" s="40" customFormat="1" ht="42.75">
      <c r="A144" s="144">
        <f>A141+1</f>
        <v>5</v>
      </c>
      <c r="B144" s="12" t="s">
        <v>133</v>
      </c>
      <c r="C144" s="145"/>
      <c r="D144" s="10"/>
      <c r="E144" s="11"/>
      <c r="F144" s="11"/>
      <c r="G144" s="146"/>
    </row>
    <row r="145" spans="1:7" s="40" customFormat="1">
      <c r="A145" s="144"/>
      <c r="B145" s="12" t="s">
        <v>89</v>
      </c>
      <c r="C145" s="145" t="s">
        <v>89</v>
      </c>
      <c r="D145" s="10">
        <v>35</v>
      </c>
      <c r="E145" s="11"/>
      <c r="F145" s="11">
        <f>D145*E145</f>
        <v>0</v>
      </c>
      <c r="G145" s="146"/>
    </row>
    <row r="146" spans="1:7" s="37" customFormat="1" ht="15">
      <c r="A146" s="147"/>
      <c r="B146" s="12"/>
      <c r="C146" s="60"/>
      <c r="D146" s="10"/>
      <c r="E146" s="11"/>
      <c r="F146" s="11"/>
      <c r="G146" s="138"/>
    </row>
    <row r="147" spans="1:7" s="40" customFormat="1" ht="28.5">
      <c r="A147" s="144">
        <f>A144+1</f>
        <v>6</v>
      </c>
      <c r="B147" s="12" t="s">
        <v>134</v>
      </c>
      <c r="C147" s="145"/>
      <c r="D147" s="10"/>
      <c r="E147" s="11"/>
      <c r="F147" s="11"/>
      <c r="G147" s="146"/>
    </row>
    <row r="148" spans="1:7" s="40" customFormat="1">
      <c r="A148" s="144"/>
      <c r="B148" s="12" t="s">
        <v>89</v>
      </c>
      <c r="C148" s="145" t="s">
        <v>89</v>
      </c>
      <c r="D148" s="10">
        <v>140</v>
      </c>
      <c r="E148" s="11"/>
      <c r="F148" s="11">
        <f>D148*E148</f>
        <v>0</v>
      </c>
      <c r="G148" s="146"/>
    </row>
    <row r="149" spans="1:7" s="40" customFormat="1">
      <c r="A149" s="144"/>
      <c r="B149" s="41"/>
      <c r="C149" s="145"/>
      <c r="D149" s="38"/>
      <c r="E149" s="39"/>
      <c r="F149" s="39"/>
      <c r="G149" s="146"/>
    </row>
    <row r="150" spans="1:7" ht="15.75" thickBot="1">
      <c r="A150" s="140"/>
      <c r="B150" s="141"/>
      <c r="C150" s="132"/>
      <c r="D150" s="133"/>
      <c r="E150" s="134"/>
      <c r="F150" s="142">
        <f>SUM(F133:F148)</f>
        <v>0</v>
      </c>
    </row>
    <row r="151" spans="1:7" s="37" customFormat="1" ht="15">
      <c r="A151" s="148"/>
      <c r="B151" s="149"/>
      <c r="C151" s="60"/>
      <c r="D151" s="47"/>
      <c r="E151" s="137"/>
      <c r="F151" s="150"/>
      <c r="G151" s="138"/>
    </row>
    <row r="152" spans="1:7" s="37" customFormat="1" ht="15">
      <c r="A152" s="139">
        <v>1.6</v>
      </c>
      <c r="B152" s="179" t="s">
        <v>135</v>
      </c>
      <c r="C152" s="179"/>
      <c r="D152" s="179"/>
      <c r="E152" s="137"/>
      <c r="F152" s="137"/>
      <c r="G152" s="138"/>
    </row>
    <row r="153" spans="1:7" s="37" customFormat="1" ht="15">
      <c r="A153" s="143"/>
      <c r="B153" s="130"/>
      <c r="C153" s="130"/>
      <c r="D153" s="130"/>
      <c r="E153" s="137"/>
      <c r="F153" s="137"/>
      <c r="G153" s="138"/>
    </row>
    <row r="154" spans="1:7" s="40" customFormat="1">
      <c r="A154" s="144">
        <f>1</f>
        <v>1</v>
      </c>
      <c r="B154" s="12" t="s">
        <v>136</v>
      </c>
      <c r="C154" s="145"/>
      <c r="D154" s="38"/>
      <c r="E154" s="39"/>
      <c r="F154" s="39"/>
      <c r="G154" s="146"/>
    </row>
    <row r="155" spans="1:7" s="40" customFormat="1">
      <c r="A155" s="144"/>
      <c r="B155" s="12"/>
      <c r="C155" s="145" t="s">
        <v>88</v>
      </c>
      <c r="D155" s="10">
        <v>30</v>
      </c>
      <c r="E155" s="11"/>
      <c r="F155" s="11">
        <f>D155*E155</f>
        <v>0</v>
      </c>
      <c r="G155" s="146"/>
    </row>
    <row r="156" spans="1:7" s="37" customFormat="1" ht="15">
      <c r="A156" s="147"/>
      <c r="B156" s="12"/>
      <c r="C156" s="60"/>
      <c r="D156" s="10"/>
      <c r="E156" s="11"/>
      <c r="F156" s="11"/>
      <c r="G156" s="138"/>
    </row>
    <row r="157" spans="1:7" s="40" customFormat="1" ht="28.5">
      <c r="A157" s="144">
        <f>A154+1</f>
        <v>2</v>
      </c>
      <c r="B157" s="12" t="s">
        <v>137</v>
      </c>
      <c r="C157" s="145"/>
      <c r="D157" s="10"/>
      <c r="E157" s="11"/>
      <c r="F157" s="11"/>
      <c r="G157" s="146"/>
    </row>
    <row r="158" spans="1:7" s="40" customFormat="1">
      <c r="A158" s="144"/>
      <c r="B158" s="12"/>
      <c r="C158" s="145" t="s">
        <v>2</v>
      </c>
      <c r="D158" s="10">
        <v>5</v>
      </c>
      <c r="E158" s="11"/>
      <c r="F158" s="11">
        <f>D158*E158</f>
        <v>0</v>
      </c>
      <c r="G158" s="146"/>
    </row>
    <row r="159" spans="1:7" s="37" customFormat="1" ht="15">
      <c r="A159" s="147"/>
      <c r="B159" s="12"/>
      <c r="C159" s="60"/>
      <c r="D159" s="10"/>
      <c r="E159" s="11"/>
      <c r="F159" s="11"/>
      <c r="G159" s="138"/>
    </row>
    <row r="160" spans="1:7" s="40" customFormat="1" ht="19.5" customHeight="1">
      <c r="A160" s="144">
        <f>A157+1</f>
        <v>3</v>
      </c>
      <c r="B160" s="12" t="s">
        <v>138</v>
      </c>
      <c r="C160" s="145"/>
      <c r="D160" s="10"/>
      <c r="E160" s="11"/>
      <c r="F160" s="11"/>
      <c r="G160" s="146"/>
    </row>
    <row r="161" spans="1:7" s="40" customFormat="1">
      <c r="A161" s="144"/>
      <c r="B161" s="12"/>
      <c r="C161" s="145" t="s">
        <v>88</v>
      </c>
      <c r="D161" s="10">
        <v>40</v>
      </c>
      <c r="E161" s="11"/>
      <c r="F161" s="11">
        <f>D161*E161</f>
        <v>0</v>
      </c>
      <c r="G161" s="146"/>
    </row>
    <row r="162" spans="1:7" s="37" customFormat="1" ht="15">
      <c r="A162" s="147"/>
      <c r="B162" s="12"/>
      <c r="C162" s="60"/>
      <c r="D162" s="10"/>
      <c r="E162" s="11"/>
      <c r="F162" s="11"/>
      <c r="G162" s="138"/>
    </row>
    <row r="163" spans="1:7" s="40" customFormat="1" ht="28.5">
      <c r="A163" s="144">
        <f>A160+1</f>
        <v>4</v>
      </c>
      <c r="B163" s="12" t="s">
        <v>139</v>
      </c>
      <c r="C163" s="145"/>
      <c r="D163" s="10"/>
      <c r="E163" s="11"/>
      <c r="F163" s="11"/>
      <c r="G163" s="146"/>
    </row>
    <row r="164" spans="1:7" s="40" customFormat="1">
      <c r="A164" s="144"/>
      <c r="B164" s="12"/>
      <c r="C164" s="145" t="s">
        <v>89</v>
      </c>
      <c r="D164" s="10">
        <v>20</v>
      </c>
      <c r="E164" s="11"/>
      <c r="F164" s="11">
        <f>D164*E164</f>
        <v>0</v>
      </c>
      <c r="G164" s="146"/>
    </row>
    <row r="165" spans="1:7" s="40" customFormat="1">
      <c r="A165" s="144"/>
      <c r="B165" s="12"/>
      <c r="C165" s="145"/>
      <c r="D165" s="10"/>
      <c r="E165" s="11"/>
      <c r="F165" s="11"/>
      <c r="G165" s="146"/>
    </row>
    <row r="166" spans="1:7" s="40" customFormat="1" ht="28.5">
      <c r="A166" s="144">
        <f>A163+1</f>
        <v>5</v>
      </c>
      <c r="B166" s="12" t="s">
        <v>140</v>
      </c>
      <c r="C166" s="145"/>
      <c r="D166" s="10"/>
      <c r="E166" s="11"/>
      <c r="F166" s="11"/>
      <c r="G166" s="146"/>
    </row>
    <row r="167" spans="1:7" s="40" customFormat="1">
      <c r="A167" s="144"/>
      <c r="B167" s="12"/>
      <c r="C167" s="145" t="s">
        <v>88</v>
      </c>
      <c r="D167" s="10">
        <v>20</v>
      </c>
      <c r="E167" s="11"/>
      <c r="F167" s="11">
        <f>D167*E167</f>
        <v>0</v>
      </c>
      <c r="G167" s="146"/>
    </row>
    <row r="168" spans="1:7" s="37" customFormat="1" ht="15">
      <c r="A168" s="147"/>
      <c r="B168" s="12"/>
      <c r="C168" s="60"/>
      <c r="D168" s="10"/>
      <c r="E168" s="11"/>
      <c r="F168" s="11"/>
      <c r="G168" s="138"/>
    </row>
    <row r="169" spans="1:7" s="40" customFormat="1" ht="42.75">
      <c r="A169" s="144">
        <f>A166+1</f>
        <v>6</v>
      </c>
      <c r="B169" s="12" t="s">
        <v>141</v>
      </c>
      <c r="C169" s="145"/>
      <c r="D169" s="10"/>
      <c r="E169" s="11"/>
      <c r="F169" s="11"/>
      <c r="G169" s="146"/>
    </row>
    <row r="170" spans="1:7" s="40" customFormat="1">
      <c r="A170" s="144"/>
      <c r="B170" s="12"/>
      <c r="C170" s="145" t="s">
        <v>89</v>
      </c>
      <c r="D170" s="10">
        <v>20</v>
      </c>
      <c r="E170" s="11"/>
      <c r="F170" s="11">
        <f>D170*E170</f>
        <v>0</v>
      </c>
      <c r="G170" s="146"/>
    </row>
    <row r="171" spans="1:7" s="40" customFormat="1">
      <c r="A171" s="144"/>
      <c r="B171" s="12"/>
      <c r="C171" s="145"/>
      <c r="D171" s="10"/>
      <c r="E171" s="11"/>
      <c r="F171" s="11"/>
      <c r="G171" s="146"/>
    </row>
    <row r="172" spans="1:7" s="40" customFormat="1" ht="42.75">
      <c r="A172" s="144">
        <f>A169+1</f>
        <v>7</v>
      </c>
      <c r="B172" s="12" t="s">
        <v>142</v>
      </c>
      <c r="C172" s="145"/>
      <c r="D172" s="10"/>
      <c r="E172" s="11"/>
      <c r="F172" s="11"/>
      <c r="G172" s="146"/>
    </row>
    <row r="173" spans="1:7" s="40" customFormat="1">
      <c r="A173" s="144"/>
      <c r="B173" s="12"/>
      <c r="C173" s="145" t="s">
        <v>86</v>
      </c>
      <c r="D173" s="10">
        <v>80</v>
      </c>
      <c r="E173" s="11"/>
      <c r="F173" s="11">
        <f>D173*E173</f>
        <v>0</v>
      </c>
      <c r="G173" s="146"/>
    </row>
    <row r="174" spans="1:7" s="37" customFormat="1" ht="15">
      <c r="A174" s="147"/>
      <c r="B174" s="12"/>
      <c r="C174" s="60"/>
      <c r="D174" s="10"/>
      <c r="E174" s="11"/>
      <c r="F174" s="11"/>
      <c r="G174" s="138"/>
    </row>
    <row r="175" spans="1:7" s="40" customFormat="1" ht="42.75">
      <c r="A175" s="144">
        <f>A172+1</f>
        <v>8</v>
      </c>
      <c r="B175" s="12" t="s">
        <v>143</v>
      </c>
      <c r="C175" s="145"/>
      <c r="D175" s="10"/>
      <c r="E175" s="11"/>
      <c r="F175" s="11"/>
      <c r="G175" s="146"/>
    </row>
    <row r="176" spans="1:7" s="40" customFormat="1">
      <c r="A176" s="144"/>
      <c r="B176" s="12"/>
      <c r="C176" s="145" t="s">
        <v>86</v>
      </c>
      <c r="D176" s="10">
        <f>D173</f>
        <v>80</v>
      </c>
      <c r="E176" s="11"/>
      <c r="F176" s="11">
        <f>D176*E176</f>
        <v>0</v>
      </c>
      <c r="G176" s="146"/>
    </row>
    <row r="177" spans="1:7" s="37" customFormat="1" ht="15">
      <c r="A177" s="147"/>
      <c r="B177" s="12"/>
      <c r="C177" s="60"/>
      <c r="D177" s="10"/>
      <c r="E177" s="11"/>
      <c r="F177" s="11"/>
      <c r="G177" s="138"/>
    </row>
    <row r="178" spans="1:7" s="40" customFormat="1" ht="33.75" customHeight="1">
      <c r="A178" s="144">
        <f>A175+1</f>
        <v>9</v>
      </c>
      <c r="B178" s="12" t="s">
        <v>144</v>
      </c>
      <c r="C178" s="145"/>
      <c r="D178" s="10"/>
      <c r="E178" s="11"/>
      <c r="F178" s="11"/>
      <c r="G178" s="146"/>
    </row>
    <row r="179" spans="1:7" s="40" customFormat="1">
      <c r="A179" s="144"/>
      <c r="B179" s="12"/>
      <c r="C179" s="145" t="s">
        <v>89</v>
      </c>
      <c r="D179" s="10">
        <v>160</v>
      </c>
      <c r="E179" s="11"/>
      <c r="F179" s="11">
        <f>D179*E179</f>
        <v>0</v>
      </c>
      <c r="G179" s="146"/>
    </row>
    <row r="180" spans="1:7" s="37" customFormat="1" ht="15">
      <c r="A180" s="147"/>
      <c r="B180" s="12"/>
      <c r="C180" s="60"/>
      <c r="D180" s="10"/>
      <c r="E180" s="11"/>
      <c r="F180" s="11"/>
      <c r="G180" s="138"/>
    </row>
    <row r="181" spans="1:7" s="40" customFormat="1" ht="101.25" customHeight="1">
      <c r="A181" s="144">
        <f>A178+1</f>
        <v>10</v>
      </c>
      <c r="B181" s="12" t="s">
        <v>145</v>
      </c>
      <c r="C181" s="145"/>
      <c r="D181" s="10"/>
      <c r="E181" s="11"/>
      <c r="F181" s="11"/>
      <c r="G181" s="146"/>
    </row>
    <row r="182" spans="1:7" s="40" customFormat="1">
      <c r="A182" s="144"/>
      <c r="B182" s="12"/>
      <c r="C182" s="145" t="s">
        <v>86</v>
      </c>
      <c r="D182" s="10">
        <v>48</v>
      </c>
      <c r="E182" s="11"/>
      <c r="F182" s="11">
        <f>D182*E182</f>
        <v>0</v>
      </c>
      <c r="G182" s="146"/>
    </row>
    <row r="183" spans="1:7" s="40" customFormat="1">
      <c r="A183" s="144"/>
      <c r="B183" s="12"/>
      <c r="C183" s="145"/>
      <c r="D183" s="10"/>
      <c r="E183" s="11"/>
      <c r="F183" s="11"/>
      <c r="G183" s="146"/>
    </row>
    <row r="184" spans="1:7" s="40" customFormat="1" ht="28.5">
      <c r="A184" s="144">
        <f>A181+1</f>
        <v>11</v>
      </c>
      <c r="B184" s="12" t="s">
        <v>146</v>
      </c>
      <c r="C184" s="145"/>
      <c r="D184" s="10"/>
      <c r="E184" s="11"/>
      <c r="F184" s="11"/>
      <c r="G184" s="146"/>
    </row>
    <row r="185" spans="1:7" s="40" customFormat="1">
      <c r="A185" s="144"/>
      <c r="B185" s="12"/>
      <c r="C185" s="145" t="s">
        <v>89</v>
      </c>
      <c r="D185" s="10">
        <v>160</v>
      </c>
      <c r="E185" s="11"/>
      <c r="F185" s="11">
        <f>D185*E185</f>
        <v>0</v>
      </c>
      <c r="G185" s="146"/>
    </row>
    <row r="186" spans="1:7" s="37" customFormat="1" ht="15">
      <c r="A186" s="147"/>
      <c r="B186" s="12"/>
      <c r="C186" s="60"/>
      <c r="D186" s="10"/>
      <c r="E186" s="11"/>
      <c r="F186" s="11"/>
      <c r="G186" s="138"/>
    </row>
    <row r="187" spans="1:7" s="40" customFormat="1" ht="28.5">
      <c r="A187" s="144">
        <f>A184+1</f>
        <v>12</v>
      </c>
      <c r="B187" s="12" t="s">
        <v>147</v>
      </c>
      <c r="C187" s="145"/>
      <c r="D187" s="10"/>
      <c r="E187" s="11"/>
      <c r="F187" s="11"/>
      <c r="G187" s="146"/>
    </row>
    <row r="188" spans="1:7" s="40" customFormat="1">
      <c r="A188" s="144"/>
      <c r="B188" s="12"/>
      <c r="C188" s="145" t="s">
        <v>89</v>
      </c>
      <c r="D188" s="10">
        <v>180</v>
      </c>
      <c r="E188" s="11"/>
      <c r="F188" s="11">
        <f>D188*E188</f>
        <v>0</v>
      </c>
      <c r="G188" s="146"/>
    </row>
    <row r="189" spans="1:7" s="40" customFormat="1">
      <c r="A189" s="144"/>
      <c r="B189" s="12"/>
      <c r="C189" s="145"/>
      <c r="D189" s="10"/>
      <c r="E189" s="11"/>
      <c r="F189" s="11"/>
      <c r="G189" s="146"/>
    </row>
    <row r="190" spans="1:7" s="40" customFormat="1" ht="28.5">
      <c r="A190" s="144">
        <f>A187+1</f>
        <v>13</v>
      </c>
      <c r="B190" s="12" t="s">
        <v>148</v>
      </c>
      <c r="C190" s="145"/>
      <c r="D190" s="10"/>
      <c r="E190" s="11"/>
      <c r="F190" s="11"/>
      <c r="G190" s="146"/>
    </row>
    <row r="191" spans="1:7" s="40" customFormat="1">
      <c r="A191" s="144"/>
      <c r="B191" s="12"/>
      <c r="C191" s="145" t="s">
        <v>88</v>
      </c>
      <c r="D191" s="10">
        <v>20</v>
      </c>
      <c r="E191" s="11"/>
      <c r="F191" s="11">
        <f>D191*E191</f>
        <v>0</v>
      </c>
      <c r="G191" s="146"/>
    </row>
    <row r="192" spans="1:7" s="40" customFormat="1">
      <c r="A192" s="144"/>
      <c r="B192" s="12"/>
      <c r="C192" s="145"/>
      <c r="D192" s="10"/>
      <c r="E192" s="11"/>
      <c r="F192" s="11"/>
      <c r="G192" s="146"/>
    </row>
    <row r="193" spans="1:7" s="40" customFormat="1" ht="57">
      <c r="A193" s="144">
        <f>A190+1</f>
        <v>14</v>
      </c>
      <c r="B193" s="12" t="s">
        <v>149</v>
      </c>
      <c r="C193" s="145"/>
      <c r="D193" s="10"/>
      <c r="E193" s="11"/>
      <c r="F193" s="11"/>
      <c r="G193" s="146"/>
    </row>
    <row r="194" spans="1:7" s="40" customFormat="1">
      <c r="A194" s="144"/>
      <c r="B194" s="12"/>
      <c r="C194" s="145" t="s">
        <v>88</v>
      </c>
      <c r="D194" s="10">
        <v>17</v>
      </c>
      <c r="E194" s="11"/>
      <c r="F194" s="11">
        <f>D194*E194</f>
        <v>0</v>
      </c>
      <c r="G194" s="146"/>
    </row>
    <row r="195" spans="1:7" s="37" customFormat="1" ht="15">
      <c r="A195" s="147"/>
      <c r="B195" s="12"/>
      <c r="C195" s="60"/>
      <c r="D195" s="10"/>
      <c r="E195" s="11"/>
      <c r="F195" s="11"/>
      <c r="G195" s="138"/>
    </row>
    <row r="196" spans="1:7" s="40" customFormat="1" ht="85.5">
      <c r="A196" s="144">
        <f>A193+1</f>
        <v>15</v>
      </c>
      <c r="B196" s="12" t="s">
        <v>150</v>
      </c>
      <c r="C196" s="145"/>
      <c r="D196" s="10"/>
      <c r="E196" s="11"/>
      <c r="F196" s="11"/>
      <c r="G196" s="146"/>
    </row>
    <row r="197" spans="1:7" s="40" customFormat="1">
      <c r="A197" s="144"/>
      <c r="B197" s="12"/>
      <c r="C197" s="145" t="s">
        <v>88</v>
      </c>
      <c r="D197" s="10">
        <v>50</v>
      </c>
      <c r="E197" s="11"/>
      <c r="F197" s="11">
        <f>D197*E197</f>
        <v>0</v>
      </c>
      <c r="G197" s="146"/>
    </row>
    <row r="198" spans="1:7" s="40" customFormat="1">
      <c r="A198" s="144"/>
      <c r="B198" s="12"/>
      <c r="C198" s="145"/>
      <c r="D198" s="10"/>
      <c r="E198" s="11"/>
      <c r="F198" s="11"/>
      <c r="G198" s="146"/>
    </row>
    <row r="199" spans="1:7" s="40" customFormat="1" ht="71.25">
      <c r="A199" s="144">
        <f>A196+1</f>
        <v>16</v>
      </c>
      <c r="B199" s="12" t="s">
        <v>151</v>
      </c>
      <c r="C199" s="145"/>
      <c r="D199" s="10"/>
      <c r="E199" s="11"/>
      <c r="F199" s="11"/>
      <c r="G199" s="146"/>
    </row>
    <row r="200" spans="1:7" s="40" customFormat="1">
      <c r="A200" s="144"/>
      <c r="B200" s="12"/>
      <c r="C200" s="145" t="s">
        <v>2</v>
      </c>
      <c r="D200" s="10">
        <v>3</v>
      </c>
      <c r="E200" s="11"/>
      <c r="F200" s="11">
        <f>D200*E200</f>
        <v>0</v>
      </c>
      <c r="G200" s="146"/>
    </row>
    <row r="201" spans="1:7" s="37" customFormat="1" ht="15">
      <c r="A201" s="147"/>
      <c r="B201" s="12"/>
      <c r="C201" s="60"/>
      <c r="D201" s="10"/>
      <c r="E201" s="11"/>
      <c r="F201" s="11"/>
      <c r="G201" s="138"/>
    </row>
    <row r="202" spans="1:7" s="40" customFormat="1" ht="42.75">
      <c r="A202" s="144">
        <f>A199+1</f>
        <v>17</v>
      </c>
      <c r="B202" s="12" t="s">
        <v>152</v>
      </c>
      <c r="C202" s="145"/>
      <c r="D202" s="10"/>
      <c r="E202" s="11"/>
      <c r="F202" s="11"/>
      <c r="G202" s="146"/>
    </row>
    <row r="203" spans="1:7" s="40" customFormat="1">
      <c r="A203" s="144"/>
      <c r="B203" s="12"/>
      <c r="C203" s="145" t="s">
        <v>2</v>
      </c>
      <c r="D203" s="10">
        <v>2</v>
      </c>
      <c r="E203" s="11"/>
      <c r="F203" s="11">
        <f>D203*E203</f>
        <v>0</v>
      </c>
      <c r="G203" s="146"/>
    </row>
    <row r="204" spans="1:7" s="37" customFormat="1" ht="15">
      <c r="A204" s="147"/>
      <c r="B204" s="12"/>
      <c r="C204" s="60"/>
      <c r="D204" s="10"/>
      <c r="E204" s="11"/>
      <c r="F204" s="11"/>
      <c r="G204" s="138"/>
    </row>
    <row r="205" spans="1:7" s="40" customFormat="1" ht="42.75">
      <c r="A205" s="144">
        <f>A202+1</f>
        <v>18</v>
      </c>
      <c r="B205" s="12" t="s">
        <v>153</v>
      </c>
      <c r="C205" s="145"/>
      <c r="D205" s="10"/>
      <c r="E205" s="11"/>
      <c r="F205" s="11"/>
      <c r="G205" s="146"/>
    </row>
    <row r="206" spans="1:7" s="40" customFormat="1">
      <c r="A206" s="144"/>
      <c r="B206" s="12"/>
      <c r="C206" s="145" t="s">
        <v>2</v>
      </c>
      <c r="D206" s="10">
        <v>1</v>
      </c>
      <c r="E206" s="11"/>
      <c r="F206" s="11">
        <f>D206*E206</f>
        <v>0</v>
      </c>
      <c r="G206" s="146"/>
    </row>
    <row r="207" spans="1:7" s="37" customFormat="1" ht="15">
      <c r="A207" s="147"/>
      <c r="B207" s="12"/>
      <c r="C207" s="60"/>
      <c r="D207" s="10"/>
      <c r="E207" s="11"/>
      <c r="F207" s="11"/>
      <c r="G207" s="138"/>
    </row>
    <row r="208" spans="1:7" s="40" customFormat="1" ht="42.75">
      <c r="A208" s="144">
        <f>A205+1</f>
        <v>19</v>
      </c>
      <c r="B208" s="12" t="s">
        <v>154</v>
      </c>
      <c r="C208" s="145"/>
      <c r="D208" s="10"/>
      <c r="E208" s="11"/>
      <c r="F208" s="11"/>
      <c r="G208" s="146"/>
    </row>
    <row r="209" spans="1:7" s="40" customFormat="1">
      <c r="A209" s="144"/>
      <c r="B209" s="12"/>
      <c r="C209" s="145" t="s">
        <v>2</v>
      </c>
      <c r="D209" s="10">
        <v>1</v>
      </c>
      <c r="E209" s="11"/>
      <c r="F209" s="11">
        <f>D209*E209</f>
        <v>0</v>
      </c>
      <c r="G209" s="146"/>
    </row>
    <row r="210" spans="1:7" s="40" customFormat="1">
      <c r="A210" s="144"/>
      <c r="B210" s="12"/>
      <c r="C210" s="145"/>
      <c r="D210" s="10"/>
      <c r="E210" s="11"/>
      <c r="F210" s="11"/>
      <c r="G210" s="146"/>
    </row>
    <row r="211" spans="1:7" s="40" customFormat="1" ht="28.5">
      <c r="A211" s="144">
        <f>A208+1</f>
        <v>20</v>
      </c>
      <c r="B211" s="12" t="s">
        <v>155</v>
      </c>
      <c r="C211" s="145"/>
      <c r="D211" s="10"/>
      <c r="E211" s="11"/>
      <c r="F211" s="11"/>
      <c r="G211" s="146"/>
    </row>
    <row r="212" spans="1:7" s="40" customFormat="1">
      <c r="A212" s="144"/>
      <c r="B212" s="12"/>
      <c r="C212" s="145" t="s">
        <v>88</v>
      </c>
      <c r="D212" s="10">
        <v>100</v>
      </c>
      <c r="E212" s="11"/>
      <c r="F212" s="11">
        <f>D212*E212</f>
        <v>0</v>
      </c>
      <c r="G212" s="146"/>
    </row>
    <row r="213" spans="1:7" s="37" customFormat="1" ht="15">
      <c r="A213" s="147"/>
      <c r="B213" s="12"/>
      <c r="C213" s="60"/>
      <c r="D213" s="10"/>
      <c r="E213" s="11"/>
      <c r="F213" s="11"/>
      <c r="G213" s="138"/>
    </row>
    <row r="214" spans="1:7" s="40" customFormat="1" ht="28.5">
      <c r="A214" s="144">
        <f>A211+1</f>
        <v>21</v>
      </c>
      <c r="B214" s="12" t="s">
        <v>156</v>
      </c>
      <c r="C214" s="145"/>
      <c r="D214" s="10"/>
      <c r="E214" s="11"/>
      <c r="F214" s="11"/>
      <c r="G214" s="146"/>
    </row>
    <row r="215" spans="1:7" s="40" customFormat="1">
      <c r="A215" s="144"/>
      <c r="B215" s="12"/>
      <c r="C215" s="145" t="s">
        <v>88</v>
      </c>
      <c r="D215" s="10">
        <v>10</v>
      </c>
      <c r="E215" s="11"/>
      <c r="F215" s="11">
        <f>D215*E215</f>
        <v>0</v>
      </c>
      <c r="G215" s="146"/>
    </row>
    <row r="216" spans="1:7" s="40" customFormat="1">
      <c r="A216" s="144"/>
      <c r="B216" s="12"/>
      <c r="C216" s="145"/>
      <c r="D216" s="10"/>
      <c r="E216" s="11"/>
      <c r="F216" s="11"/>
      <c r="G216" s="146"/>
    </row>
    <row r="217" spans="1:7" s="40" customFormat="1" ht="28.5">
      <c r="A217" s="144">
        <f>A214+1</f>
        <v>22</v>
      </c>
      <c r="B217" s="12" t="s">
        <v>157</v>
      </c>
      <c r="C217" s="145"/>
      <c r="D217" s="10"/>
      <c r="E217" s="11"/>
      <c r="F217" s="11"/>
      <c r="G217" s="146"/>
    </row>
    <row r="218" spans="1:7" s="40" customFormat="1">
      <c r="A218" s="144"/>
      <c r="B218" s="12"/>
      <c r="C218" s="145" t="s">
        <v>88</v>
      </c>
      <c r="D218" s="10">
        <v>50</v>
      </c>
      <c r="E218" s="11"/>
      <c r="F218" s="11">
        <f>D218*E218</f>
        <v>0</v>
      </c>
      <c r="G218" s="146"/>
    </row>
    <row r="219" spans="1:7" s="40" customFormat="1">
      <c r="A219" s="144"/>
      <c r="B219" s="12"/>
      <c r="C219" s="145"/>
      <c r="D219" s="10"/>
      <c r="E219" s="11"/>
      <c r="F219" s="11"/>
      <c r="G219" s="146"/>
    </row>
    <row r="220" spans="1:7" s="40" customFormat="1" ht="28.5">
      <c r="A220" s="144">
        <f>A217+1</f>
        <v>23</v>
      </c>
      <c r="B220" s="12" t="s">
        <v>158</v>
      </c>
      <c r="C220" s="145"/>
      <c r="D220" s="10"/>
      <c r="E220" s="11"/>
      <c r="F220" s="11"/>
      <c r="G220" s="146"/>
    </row>
    <row r="221" spans="1:7" s="40" customFormat="1">
      <c r="A221" s="144"/>
      <c r="B221" s="12"/>
      <c r="C221" s="145" t="s">
        <v>2</v>
      </c>
      <c r="D221" s="10">
        <v>1</v>
      </c>
      <c r="E221" s="11"/>
      <c r="F221" s="11">
        <f>D221*E221</f>
        <v>0</v>
      </c>
      <c r="G221" s="146"/>
    </row>
    <row r="222" spans="1:7" s="37" customFormat="1" ht="15">
      <c r="A222" s="147"/>
      <c r="B222" s="12"/>
      <c r="C222" s="60"/>
      <c r="D222" s="10"/>
      <c r="E222" s="11"/>
      <c r="F222" s="11"/>
      <c r="G222" s="138"/>
    </row>
    <row r="223" spans="1:7" s="40" customFormat="1" ht="28.5">
      <c r="A223" s="144">
        <f>A220+1</f>
        <v>24</v>
      </c>
      <c r="B223" s="12" t="s">
        <v>159</v>
      </c>
      <c r="C223" s="145"/>
      <c r="D223" s="10"/>
      <c r="E223" s="11"/>
      <c r="F223" s="11"/>
      <c r="G223" s="146"/>
    </row>
    <row r="224" spans="1:7" s="40" customFormat="1">
      <c r="A224" s="144"/>
      <c r="B224" s="12"/>
      <c r="C224" s="145" t="s">
        <v>89</v>
      </c>
      <c r="D224" s="10">
        <f>D188</f>
        <v>180</v>
      </c>
      <c r="E224" s="11"/>
      <c r="F224" s="11">
        <f>D224*E224</f>
        <v>0</v>
      </c>
      <c r="G224" s="146"/>
    </row>
    <row r="225" spans="1:7" s="40" customFormat="1">
      <c r="A225" s="144"/>
      <c r="B225" s="41"/>
      <c r="C225" s="145"/>
      <c r="D225" s="38"/>
      <c r="E225" s="39"/>
      <c r="F225" s="39"/>
      <c r="G225" s="146"/>
    </row>
    <row r="226" spans="1:7" ht="15.75" thickBot="1">
      <c r="A226" s="140"/>
      <c r="B226" s="141"/>
      <c r="C226" s="132"/>
      <c r="D226" s="133"/>
      <c r="E226" s="134"/>
      <c r="F226" s="142">
        <f>SUM(F155:F224)</f>
        <v>0</v>
      </c>
    </row>
    <row r="227" spans="1:7" s="37" customFormat="1" ht="15">
      <c r="A227" s="148"/>
      <c r="B227" s="149"/>
      <c r="C227" s="60"/>
      <c r="D227" s="47"/>
      <c r="E227" s="137"/>
      <c r="F227" s="150"/>
      <c r="G227" s="138"/>
    </row>
    <row r="228" spans="1:7" s="37" customFormat="1" ht="15">
      <c r="A228" s="139">
        <v>1.7</v>
      </c>
      <c r="B228" s="179" t="s">
        <v>160</v>
      </c>
      <c r="C228" s="179"/>
      <c r="D228" s="179"/>
      <c r="E228" s="137"/>
      <c r="F228" s="137"/>
      <c r="G228" s="138"/>
    </row>
    <row r="229" spans="1:7" s="37" customFormat="1" ht="15">
      <c r="A229" s="139"/>
      <c r="B229" s="130"/>
      <c r="C229" s="130"/>
      <c r="D229" s="130"/>
      <c r="E229" s="137"/>
      <c r="F229" s="137"/>
      <c r="G229" s="138"/>
    </row>
    <row r="230" spans="1:7" s="37" customFormat="1" ht="184.5" customHeight="1">
      <c r="A230" s="143"/>
      <c r="B230" s="179" t="s">
        <v>161</v>
      </c>
      <c r="C230" s="179"/>
      <c r="D230" s="179"/>
      <c r="E230" s="179"/>
      <c r="F230" s="179"/>
      <c r="G230" s="138"/>
    </row>
    <row r="231" spans="1:7" s="37" customFormat="1" ht="15">
      <c r="A231" s="143"/>
      <c r="B231" s="130"/>
      <c r="C231" s="130"/>
      <c r="D231" s="130"/>
      <c r="E231" s="137"/>
      <c r="F231" s="137"/>
      <c r="G231" s="138"/>
    </row>
    <row r="232" spans="1:7" s="40" customFormat="1">
      <c r="A232" s="144">
        <f>1</f>
        <v>1</v>
      </c>
      <c r="B232" s="12" t="s">
        <v>162</v>
      </c>
      <c r="C232" s="145"/>
      <c r="D232" s="38"/>
      <c r="E232" s="39"/>
      <c r="F232" s="39"/>
      <c r="G232" s="146"/>
    </row>
    <row r="233" spans="1:7" s="40" customFormat="1">
      <c r="A233" s="144"/>
      <c r="B233" s="12"/>
      <c r="C233" s="145" t="s">
        <v>88</v>
      </c>
      <c r="D233" s="10">
        <v>5</v>
      </c>
      <c r="E233" s="11"/>
      <c r="F233" s="11">
        <f>D233*E233</f>
        <v>0</v>
      </c>
      <c r="G233" s="146"/>
    </row>
    <row r="234" spans="1:7" s="37" customFormat="1" ht="15">
      <c r="A234" s="147"/>
      <c r="B234" s="12"/>
      <c r="C234" s="60"/>
      <c r="D234" s="10"/>
      <c r="E234" s="11"/>
      <c r="F234" s="11"/>
      <c r="G234" s="138"/>
    </row>
    <row r="235" spans="1:7" s="40" customFormat="1" ht="28.5">
      <c r="A235" s="144">
        <f>A232+1</f>
        <v>2</v>
      </c>
      <c r="B235" s="12" t="s">
        <v>163</v>
      </c>
      <c r="C235" s="145"/>
      <c r="D235" s="10"/>
      <c r="E235" s="11"/>
      <c r="F235" s="11"/>
      <c r="G235" s="146"/>
    </row>
    <row r="236" spans="1:7" s="40" customFormat="1">
      <c r="A236" s="144"/>
      <c r="B236" s="12"/>
      <c r="C236" s="145" t="s">
        <v>2</v>
      </c>
      <c r="D236" s="10">
        <v>3</v>
      </c>
      <c r="E236" s="11"/>
      <c r="F236" s="11">
        <f>D236*E236</f>
        <v>0</v>
      </c>
      <c r="G236" s="146"/>
    </row>
    <row r="237" spans="1:7" s="37" customFormat="1" ht="15">
      <c r="A237" s="147"/>
      <c r="B237" s="12"/>
      <c r="C237" s="60"/>
      <c r="D237" s="10"/>
      <c r="E237" s="11"/>
      <c r="F237" s="11"/>
      <c r="G237" s="138"/>
    </row>
    <row r="238" spans="1:7" s="40" customFormat="1" ht="57">
      <c r="A238" s="144">
        <f>A235+1</f>
        <v>3</v>
      </c>
      <c r="B238" s="12" t="s">
        <v>164</v>
      </c>
      <c r="C238" s="145"/>
      <c r="D238" s="10"/>
      <c r="E238" s="11"/>
      <c r="F238" s="11"/>
      <c r="G238" s="146"/>
    </row>
    <row r="239" spans="1:7" s="40" customFormat="1">
      <c r="A239" s="144"/>
      <c r="B239" s="12"/>
      <c r="C239" s="145" t="s">
        <v>86</v>
      </c>
      <c r="D239" s="10">
        <v>7</v>
      </c>
      <c r="E239" s="11"/>
      <c r="F239" s="11">
        <f>D239*E239</f>
        <v>0</v>
      </c>
      <c r="G239" s="146"/>
    </row>
    <row r="240" spans="1:7" s="37" customFormat="1" ht="15">
      <c r="A240" s="147"/>
      <c r="B240" s="12"/>
      <c r="C240" s="60"/>
      <c r="D240" s="10"/>
      <c r="E240" s="11"/>
      <c r="F240" s="11"/>
      <c r="G240" s="138"/>
    </row>
    <row r="241" spans="1:7" s="40" customFormat="1" ht="57">
      <c r="A241" s="144">
        <f>A238+1</f>
        <v>4</v>
      </c>
      <c r="B241" s="12" t="s">
        <v>165</v>
      </c>
      <c r="C241" s="145"/>
      <c r="D241" s="68"/>
      <c r="E241" s="11"/>
      <c r="F241" s="11"/>
      <c r="G241" s="146"/>
    </row>
    <row r="242" spans="1:7" s="40" customFormat="1">
      <c r="A242" s="144"/>
      <c r="B242" s="12"/>
      <c r="C242" s="145" t="s">
        <v>86</v>
      </c>
      <c r="D242" s="10">
        <v>3</v>
      </c>
      <c r="E242" s="11"/>
      <c r="F242" s="11">
        <f>D242*E242</f>
        <v>0</v>
      </c>
      <c r="G242" s="146"/>
    </row>
    <row r="243" spans="1:7" s="40" customFormat="1">
      <c r="A243" s="144"/>
      <c r="B243" s="12"/>
      <c r="C243" s="145"/>
      <c r="D243" s="10"/>
      <c r="E243" s="11"/>
      <c r="F243" s="11"/>
      <c r="G243" s="146"/>
    </row>
    <row r="244" spans="1:7" s="40" customFormat="1" ht="28.5">
      <c r="A244" s="144">
        <f>A241+1</f>
        <v>5</v>
      </c>
      <c r="B244" s="12" t="s">
        <v>166</v>
      </c>
      <c r="C244" s="145"/>
      <c r="D244" s="10"/>
      <c r="E244" s="11"/>
      <c r="F244" s="11"/>
      <c r="G244" s="146"/>
    </row>
    <row r="245" spans="1:7" s="40" customFormat="1">
      <c r="A245" s="144"/>
      <c r="B245" s="12"/>
      <c r="C245" s="145" t="s">
        <v>89</v>
      </c>
      <c r="D245" s="10">
        <v>5</v>
      </c>
      <c r="E245" s="11"/>
      <c r="F245" s="11">
        <f>D245*E245</f>
        <v>0</v>
      </c>
      <c r="G245" s="146"/>
    </row>
    <row r="246" spans="1:7" s="37" customFormat="1" ht="15">
      <c r="A246" s="147"/>
      <c r="B246" s="12"/>
      <c r="C246" s="60"/>
      <c r="D246" s="10"/>
      <c r="E246" s="11"/>
      <c r="F246" s="11"/>
      <c r="G246" s="138"/>
    </row>
    <row r="247" spans="1:7" s="40" customFormat="1" ht="57">
      <c r="A247" s="144">
        <f>A244+1</f>
        <v>6</v>
      </c>
      <c r="B247" s="12" t="s">
        <v>90</v>
      </c>
      <c r="C247" s="145"/>
      <c r="D247" s="10"/>
      <c r="E247" s="11"/>
      <c r="F247" s="11"/>
      <c r="G247" s="146"/>
    </row>
    <row r="248" spans="1:7" s="40" customFormat="1">
      <c r="A248" s="144"/>
      <c r="B248" s="12"/>
      <c r="C248" s="145" t="s">
        <v>86</v>
      </c>
      <c r="D248" s="10">
        <v>8</v>
      </c>
      <c r="E248" s="11"/>
      <c r="F248" s="11">
        <f>D248*E248</f>
        <v>0</v>
      </c>
      <c r="G248" s="146"/>
    </row>
    <row r="249" spans="1:7" s="40" customFormat="1">
      <c r="A249" s="144"/>
      <c r="B249" s="12"/>
      <c r="C249" s="145"/>
      <c r="D249" s="10"/>
      <c r="E249" s="11"/>
      <c r="F249" s="11"/>
      <c r="G249" s="146"/>
    </row>
    <row r="250" spans="1:7" s="40" customFormat="1" ht="100.5" customHeight="1">
      <c r="A250" s="144">
        <f>A247+1</f>
        <v>7</v>
      </c>
      <c r="B250" s="12" t="s">
        <v>167</v>
      </c>
      <c r="C250" s="145"/>
      <c r="D250" s="10"/>
      <c r="E250" s="11"/>
      <c r="F250" s="11"/>
      <c r="G250" s="146"/>
    </row>
    <row r="251" spans="1:7" s="40" customFormat="1">
      <c r="A251" s="144"/>
      <c r="B251" s="12"/>
      <c r="C251" s="145" t="s">
        <v>86</v>
      </c>
      <c r="D251" s="10">
        <v>1.5</v>
      </c>
      <c r="E251" s="11"/>
      <c r="F251" s="11">
        <f>D251*E251</f>
        <v>0</v>
      </c>
      <c r="G251" s="146"/>
    </row>
    <row r="252" spans="1:7" s="37" customFormat="1" ht="15">
      <c r="A252" s="147"/>
      <c r="B252" s="12"/>
      <c r="C252" s="60"/>
      <c r="D252" s="10"/>
      <c r="E252" s="11"/>
      <c r="F252" s="11"/>
      <c r="G252" s="138"/>
    </row>
    <row r="253" spans="1:7" s="40" customFormat="1" ht="42.75">
      <c r="A253" s="144">
        <f>A250+1</f>
        <v>8</v>
      </c>
      <c r="B253" s="12" t="s">
        <v>143</v>
      </c>
      <c r="C253" s="145"/>
      <c r="D253" s="10"/>
      <c r="E253" s="11"/>
      <c r="F253" s="11"/>
      <c r="G253" s="146"/>
    </row>
    <row r="254" spans="1:7" s="40" customFormat="1">
      <c r="A254" s="144"/>
      <c r="B254" s="12"/>
      <c r="C254" s="145" t="s">
        <v>86</v>
      </c>
      <c r="D254" s="10">
        <v>5</v>
      </c>
      <c r="E254" s="11"/>
      <c r="F254" s="11">
        <f>D254*E254</f>
        <v>0</v>
      </c>
      <c r="G254" s="146"/>
    </row>
    <row r="255" spans="1:7" s="37" customFormat="1" ht="15">
      <c r="A255" s="147"/>
      <c r="B255" s="12"/>
      <c r="C255" s="60"/>
      <c r="D255" s="10"/>
      <c r="E255" s="11"/>
      <c r="F255" s="11"/>
      <c r="G255" s="138"/>
    </row>
    <row r="256" spans="1:7" s="40" customFormat="1" ht="99.75">
      <c r="A256" s="144">
        <f>A253+1</f>
        <v>9</v>
      </c>
      <c r="B256" s="12" t="s">
        <v>168</v>
      </c>
      <c r="C256" s="145"/>
      <c r="D256" s="13"/>
      <c r="E256" s="11"/>
      <c r="F256" s="11"/>
      <c r="G256" s="146"/>
    </row>
    <row r="257" spans="1:7" s="40" customFormat="1">
      <c r="A257" s="144"/>
      <c r="B257" s="12" t="s">
        <v>2</v>
      </c>
      <c r="C257" s="145" t="s">
        <v>2</v>
      </c>
      <c r="D257" s="13">
        <v>1</v>
      </c>
      <c r="E257" s="11"/>
      <c r="F257" s="11">
        <f>D257*E257</f>
        <v>0</v>
      </c>
      <c r="G257" s="146"/>
    </row>
    <row r="258" spans="1:7" s="37" customFormat="1" ht="15">
      <c r="A258" s="147"/>
      <c r="B258" s="12"/>
      <c r="C258" s="60"/>
      <c r="D258" s="13"/>
      <c r="E258" s="11"/>
      <c r="F258" s="11"/>
      <c r="G258" s="138"/>
    </row>
    <row r="259" spans="1:7" s="40" customFormat="1" ht="99.75">
      <c r="A259" s="144">
        <f>A256+1</f>
        <v>10</v>
      </c>
      <c r="B259" s="12" t="s">
        <v>169</v>
      </c>
      <c r="C259" s="145"/>
      <c r="D259" s="13"/>
      <c r="E259" s="11"/>
      <c r="F259" s="11"/>
      <c r="G259" s="146"/>
    </row>
    <row r="260" spans="1:7" s="40" customFormat="1">
      <c r="A260" s="144"/>
      <c r="B260" s="12"/>
      <c r="C260" s="145" t="s">
        <v>2</v>
      </c>
      <c r="D260" s="13">
        <v>1</v>
      </c>
      <c r="E260" s="11"/>
      <c r="F260" s="11">
        <f>D260*E260</f>
        <v>0</v>
      </c>
      <c r="G260" s="146"/>
    </row>
    <row r="261" spans="1:7" s="40" customFormat="1">
      <c r="A261" s="144"/>
      <c r="B261" s="12"/>
      <c r="C261" s="145"/>
      <c r="D261" s="13"/>
      <c r="E261" s="11"/>
      <c r="F261" s="11"/>
      <c r="G261" s="146"/>
    </row>
    <row r="262" spans="1:7" s="40" customFormat="1" ht="71.25">
      <c r="A262" s="144">
        <f>A259+1</f>
        <v>11</v>
      </c>
      <c r="B262" s="12" t="s">
        <v>170</v>
      </c>
      <c r="C262" s="145"/>
      <c r="D262" s="10"/>
      <c r="E262" s="11"/>
      <c r="F262" s="11"/>
      <c r="G262" s="146"/>
    </row>
    <row r="263" spans="1:7" s="40" customFormat="1">
      <c r="A263" s="144"/>
      <c r="B263" s="12"/>
      <c r="C263" s="145" t="s">
        <v>88</v>
      </c>
      <c r="D263" s="10">
        <v>5</v>
      </c>
      <c r="E263" s="11"/>
      <c r="F263" s="11">
        <f>D263*E263</f>
        <v>0</v>
      </c>
      <c r="G263" s="146"/>
    </row>
    <row r="264" spans="1:7" s="37" customFormat="1" ht="15">
      <c r="A264" s="147"/>
      <c r="B264" s="12"/>
      <c r="C264" s="60"/>
      <c r="D264" s="10"/>
      <c r="E264" s="11"/>
      <c r="F264" s="11"/>
      <c r="G264" s="138"/>
    </row>
    <row r="265" spans="1:7" s="40" customFormat="1" ht="28.5">
      <c r="A265" s="144">
        <f>A262+1</f>
        <v>12</v>
      </c>
      <c r="B265" s="12" t="s">
        <v>171</v>
      </c>
      <c r="C265" s="145"/>
      <c r="D265" s="13"/>
      <c r="E265" s="11"/>
      <c r="F265" s="11"/>
      <c r="G265" s="146"/>
    </row>
    <row r="266" spans="1:7" s="40" customFormat="1">
      <c r="A266" s="144"/>
      <c r="B266" s="12"/>
      <c r="C266" s="145" t="s">
        <v>2</v>
      </c>
      <c r="D266" s="13">
        <v>1</v>
      </c>
      <c r="E266" s="11"/>
      <c r="F266" s="11">
        <f>D266*E266</f>
        <v>0</v>
      </c>
      <c r="G266" s="146"/>
    </row>
    <row r="267" spans="1:7" s="40" customFormat="1">
      <c r="A267" s="144"/>
      <c r="B267" s="12"/>
      <c r="C267" s="145"/>
      <c r="D267" s="13"/>
      <c r="E267" s="11"/>
      <c r="F267" s="11"/>
      <c r="G267" s="146"/>
    </row>
    <row r="268" spans="1:7" s="40" customFormat="1" ht="85.5">
      <c r="A268" s="144">
        <f>A265+1</f>
        <v>13</v>
      </c>
      <c r="B268" s="12" t="s">
        <v>172</v>
      </c>
      <c r="C268" s="145"/>
      <c r="D268" s="10"/>
      <c r="E268" s="11"/>
      <c r="F268" s="11"/>
      <c r="G268" s="146"/>
    </row>
    <row r="269" spans="1:7" s="40" customFormat="1">
      <c r="A269" s="144"/>
      <c r="B269" s="12"/>
      <c r="C269" s="145" t="s">
        <v>2</v>
      </c>
      <c r="D269" s="10">
        <v>1</v>
      </c>
      <c r="E269" s="11"/>
      <c r="F269" s="11">
        <f>D269*E269</f>
        <v>0</v>
      </c>
      <c r="G269" s="146"/>
    </row>
    <row r="270" spans="1:7" s="40" customFormat="1">
      <c r="A270" s="144"/>
      <c r="B270" s="41"/>
      <c r="C270" s="145"/>
      <c r="D270" s="38"/>
      <c r="E270" s="39"/>
      <c r="F270" s="39"/>
      <c r="G270" s="146"/>
    </row>
    <row r="271" spans="1:7" ht="15.75" thickBot="1">
      <c r="A271" s="140"/>
      <c r="B271" s="141"/>
      <c r="C271" s="132"/>
      <c r="D271" s="133"/>
      <c r="E271" s="134"/>
      <c r="F271" s="142">
        <f>SUM(F233:F269)</f>
        <v>0</v>
      </c>
    </row>
    <row r="272" spans="1:7" s="40" customFormat="1">
      <c r="A272" s="144"/>
      <c r="B272" s="41"/>
      <c r="C272" s="145"/>
      <c r="D272" s="38"/>
      <c r="E272" s="39"/>
      <c r="F272" s="39"/>
      <c r="G272" s="146"/>
    </row>
    <row r="273" spans="1:7" s="37" customFormat="1" ht="15">
      <c r="A273" s="139">
        <v>2.1</v>
      </c>
      <c r="B273" s="179" t="s">
        <v>173</v>
      </c>
      <c r="C273" s="179"/>
      <c r="D273" s="179"/>
      <c r="E273" s="137"/>
      <c r="F273" s="137"/>
      <c r="G273" s="138"/>
    </row>
    <row r="274" spans="1:7" s="37" customFormat="1" ht="15">
      <c r="A274" s="139"/>
      <c r="B274" s="130"/>
      <c r="C274" s="130"/>
      <c r="D274" s="130"/>
      <c r="E274" s="137"/>
      <c r="F274" s="137"/>
      <c r="G274" s="138"/>
    </row>
    <row r="275" spans="1:7" s="40" customFormat="1" ht="75" customHeight="1">
      <c r="A275" s="144">
        <f>1</f>
        <v>1</v>
      </c>
      <c r="B275" s="12" t="s">
        <v>174</v>
      </c>
      <c r="C275" s="145"/>
      <c r="D275" s="38"/>
      <c r="E275" s="39"/>
      <c r="F275" s="39"/>
      <c r="G275" s="146"/>
    </row>
    <row r="276" spans="1:7" s="40" customFormat="1">
      <c r="A276" s="144"/>
      <c r="B276" s="12"/>
      <c r="C276" s="145" t="s">
        <v>89</v>
      </c>
      <c r="D276" s="10">
        <v>35</v>
      </c>
      <c r="E276" s="11"/>
      <c r="F276" s="11">
        <f>D276*E276</f>
        <v>0</v>
      </c>
      <c r="G276" s="146"/>
    </row>
    <row r="277" spans="1:7" s="37" customFormat="1" ht="15">
      <c r="A277" s="147"/>
      <c r="B277" s="12"/>
      <c r="C277" s="60"/>
      <c r="D277" s="10"/>
      <c r="E277" s="11"/>
      <c r="F277" s="11"/>
      <c r="G277" s="138"/>
    </row>
    <row r="278" spans="1:7" s="40" customFormat="1" ht="57">
      <c r="A278" s="144">
        <f>A275+1</f>
        <v>2</v>
      </c>
      <c r="B278" s="12" t="s">
        <v>175</v>
      </c>
      <c r="C278" s="145"/>
      <c r="D278" s="10"/>
      <c r="E278" s="11"/>
      <c r="F278" s="11"/>
      <c r="G278" s="146"/>
    </row>
    <row r="279" spans="1:7" s="40" customFormat="1">
      <c r="A279" s="144"/>
      <c r="B279" s="12"/>
      <c r="C279" s="145" t="s">
        <v>89</v>
      </c>
      <c r="D279" s="10">
        <v>39.6</v>
      </c>
      <c r="E279" s="11"/>
      <c r="F279" s="11">
        <f>D279*E279</f>
        <v>0</v>
      </c>
      <c r="G279" s="146"/>
    </row>
    <row r="280" spans="1:7" s="37" customFormat="1" ht="15">
      <c r="A280" s="147"/>
      <c r="B280" s="12"/>
      <c r="C280" s="60"/>
      <c r="D280" s="10"/>
      <c r="E280" s="11"/>
      <c r="F280" s="11"/>
      <c r="G280" s="138"/>
    </row>
    <row r="281" spans="1:7" s="40" customFormat="1" ht="57">
      <c r="A281" s="144">
        <f>A278+1</f>
        <v>3</v>
      </c>
      <c r="B281" s="14" t="s">
        <v>176</v>
      </c>
      <c r="C281" s="145"/>
      <c r="D281" s="10"/>
      <c r="E281" s="11"/>
      <c r="F281" s="11"/>
      <c r="G281" s="146"/>
    </row>
    <row r="282" spans="1:7" s="40" customFormat="1">
      <c r="A282" s="144"/>
      <c r="B282" s="12"/>
      <c r="C282" s="145" t="s">
        <v>88</v>
      </c>
      <c r="D282" s="10">
        <v>5</v>
      </c>
      <c r="E282" s="11"/>
      <c r="F282" s="11">
        <f>D282*E282</f>
        <v>0</v>
      </c>
      <c r="G282" s="146"/>
    </row>
    <row r="283" spans="1:7" s="40" customFormat="1">
      <c r="A283" s="144"/>
      <c r="B283" s="41"/>
      <c r="C283" s="145"/>
      <c r="D283" s="38"/>
      <c r="E283" s="39"/>
      <c r="F283" s="39"/>
      <c r="G283" s="146"/>
    </row>
    <row r="284" spans="1:7" ht="15.75" thickBot="1">
      <c r="A284" s="140"/>
      <c r="B284" s="141"/>
      <c r="C284" s="132"/>
      <c r="D284" s="133"/>
      <c r="E284" s="134"/>
      <c r="F284" s="142">
        <f>SUM(F276:F282)</f>
        <v>0</v>
      </c>
    </row>
    <row r="285" spans="1:7" s="37" customFormat="1" ht="15">
      <c r="A285" s="148"/>
      <c r="B285" s="149"/>
      <c r="C285" s="60"/>
      <c r="D285" s="47"/>
      <c r="E285" s="137"/>
      <c r="F285" s="150"/>
      <c r="G285" s="138"/>
    </row>
    <row r="286" spans="1:7" s="37" customFormat="1" ht="15">
      <c r="A286" s="139">
        <v>2.2000000000000002</v>
      </c>
      <c r="B286" s="179" t="s">
        <v>180</v>
      </c>
      <c r="C286" s="179"/>
      <c r="D286" s="179"/>
      <c r="E286" s="137"/>
      <c r="F286" s="137"/>
      <c r="G286" s="138"/>
    </row>
    <row r="287" spans="1:7" s="37" customFormat="1" ht="15">
      <c r="A287" s="139"/>
      <c r="B287" s="130"/>
      <c r="C287" s="130"/>
      <c r="D287" s="130"/>
      <c r="E287" s="137"/>
      <c r="F287" s="137"/>
      <c r="G287" s="138"/>
    </row>
    <row r="288" spans="1:7" s="37" customFormat="1" ht="30">
      <c r="A288" s="139"/>
      <c r="B288" s="130" t="s">
        <v>181</v>
      </c>
      <c r="C288" s="130"/>
      <c r="D288" s="130"/>
      <c r="E288" s="137"/>
      <c r="F288" s="137"/>
      <c r="G288" s="138"/>
    </row>
    <row r="289" spans="1:7" s="37" customFormat="1" ht="15">
      <c r="A289" s="139"/>
      <c r="B289" s="130"/>
      <c r="C289" s="130"/>
      <c r="D289" s="130"/>
      <c r="E289" s="137"/>
      <c r="F289" s="137"/>
      <c r="G289" s="138"/>
    </row>
    <row r="290" spans="1:7" s="40" customFormat="1" ht="133.5" customHeight="1">
      <c r="A290" s="144">
        <f>1</f>
        <v>1</v>
      </c>
      <c r="B290" s="14" t="s">
        <v>280</v>
      </c>
      <c r="C290" s="145"/>
      <c r="D290" s="38"/>
      <c r="E290" s="39"/>
      <c r="F290" s="39"/>
      <c r="G290" s="146"/>
    </row>
    <row r="291" spans="1:7" s="40" customFormat="1">
      <c r="A291" s="144"/>
      <c r="B291" s="42"/>
      <c r="C291" s="145" t="s">
        <v>2</v>
      </c>
      <c r="D291" s="10">
        <v>1</v>
      </c>
      <c r="E291" s="11"/>
      <c r="F291" s="11">
        <f>D291*E291</f>
        <v>0</v>
      </c>
      <c r="G291" s="146"/>
    </row>
    <row r="292" spans="1:7" s="37" customFormat="1" ht="15">
      <c r="A292" s="147"/>
      <c r="B292" s="42"/>
      <c r="C292" s="60"/>
      <c r="D292" s="10"/>
      <c r="E292" s="11"/>
      <c r="F292" s="11"/>
      <c r="G292" s="138"/>
    </row>
    <row r="293" spans="1:7" s="40" customFormat="1" ht="128.25">
      <c r="A293" s="144">
        <f>A290+1</f>
        <v>2</v>
      </c>
      <c r="B293" s="14" t="s">
        <v>182</v>
      </c>
      <c r="C293" s="145"/>
      <c r="D293" s="10"/>
      <c r="E293" s="11"/>
      <c r="F293" s="11"/>
      <c r="G293" s="146"/>
    </row>
    <row r="294" spans="1:7" s="40" customFormat="1">
      <c r="A294" s="144"/>
      <c r="B294" s="42"/>
      <c r="C294" s="145" t="s">
        <v>2</v>
      </c>
      <c r="D294" s="10">
        <v>3</v>
      </c>
      <c r="E294" s="11"/>
      <c r="F294" s="11">
        <f>D294*E294</f>
        <v>0</v>
      </c>
      <c r="G294" s="146"/>
    </row>
    <row r="295" spans="1:7" s="40" customFormat="1">
      <c r="A295" s="144"/>
      <c r="B295" s="41"/>
      <c r="C295" s="145"/>
      <c r="D295" s="38"/>
      <c r="E295" s="39"/>
      <c r="F295" s="39"/>
      <c r="G295" s="146"/>
    </row>
    <row r="296" spans="1:7" ht="15.75" thickBot="1">
      <c r="A296" s="140"/>
      <c r="B296" s="141"/>
      <c r="C296" s="132"/>
      <c r="D296" s="133"/>
      <c r="E296" s="134"/>
      <c r="F296" s="142">
        <f>SUM(F291:F294)</f>
        <v>0</v>
      </c>
    </row>
    <row r="297" spans="1:7" s="40" customFormat="1">
      <c r="A297" s="144"/>
      <c r="B297" s="41"/>
      <c r="C297" s="145"/>
      <c r="D297" s="38"/>
      <c r="E297" s="39"/>
      <c r="F297" s="39"/>
      <c r="G297" s="146"/>
    </row>
    <row r="298" spans="1:7" s="37" customFormat="1" ht="15">
      <c r="A298" s="139">
        <v>2.2999999999999998</v>
      </c>
      <c r="B298" s="179" t="s">
        <v>179</v>
      </c>
      <c r="C298" s="179"/>
      <c r="D298" s="179"/>
      <c r="E298" s="137"/>
      <c r="F298" s="137"/>
      <c r="G298" s="138"/>
    </row>
    <row r="299" spans="1:7" s="37" customFormat="1" ht="15">
      <c r="A299" s="139"/>
      <c r="B299" s="130"/>
      <c r="C299" s="130"/>
      <c r="D299" s="130"/>
      <c r="E299" s="137"/>
      <c r="F299" s="137"/>
      <c r="G299" s="138"/>
    </row>
    <row r="300" spans="1:7" s="40" customFormat="1" ht="57">
      <c r="A300" s="144">
        <f>1</f>
        <v>1</v>
      </c>
      <c r="B300" s="12" t="s">
        <v>177</v>
      </c>
      <c r="C300" s="145"/>
      <c r="D300" s="38"/>
      <c r="E300" s="39"/>
      <c r="F300" s="39"/>
      <c r="G300" s="146"/>
    </row>
    <row r="301" spans="1:7" s="40" customFormat="1">
      <c r="A301" s="144"/>
      <c r="B301" s="12" t="s">
        <v>88</v>
      </c>
      <c r="C301" s="145" t="s">
        <v>88</v>
      </c>
      <c r="D301" s="10">
        <v>28</v>
      </c>
      <c r="E301" s="11"/>
      <c r="F301" s="11">
        <f>D301*E301</f>
        <v>0</v>
      </c>
      <c r="G301" s="146"/>
    </row>
    <row r="302" spans="1:7" s="37" customFormat="1" ht="15">
      <c r="A302" s="147"/>
      <c r="B302" s="12"/>
      <c r="C302" s="60"/>
      <c r="D302" s="10"/>
      <c r="E302" s="11"/>
      <c r="F302" s="11"/>
      <c r="G302" s="138"/>
    </row>
    <row r="303" spans="1:7" s="40" customFormat="1" ht="28.5">
      <c r="A303" s="144">
        <f>A300+1</f>
        <v>2</v>
      </c>
      <c r="B303" s="14" t="s">
        <v>178</v>
      </c>
      <c r="C303" s="145"/>
      <c r="D303" s="10"/>
      <c r="E303" s="11"/>
      <c r="F303" s="11"/>
      <c r="G303" s="146"/>
    </row>
    <row r="304" spans="1:7" s="40" customFormat="1">
      <c r="A304" s="144"/>
      <c r="B304" s="12" t="s">
        <v>89</v>
      </c>
      <c r="C304" s="145" t="s">
        <v>89</v>
      </c>
      <c r="D304" s="10">
        <v>28</v>
      </c>
      <c r="E304" s="11"/>
      <c r="F304" s="11">
        <f>D304*E304</f>
        <v>0</v>
      </c>
      <c r="G304" s="146"/>
    </row>
    <row r="305" spans="1:8" s="40" customFormat="1">
      <c r="A305" s="144"/>
      <c r="B305" s="41"/>
      <c r="C305" s="145"/>
      <c r="D305" s="38"/>
      <c r="E305" s="39"/>
      <c r="F305" s="39"/>
      <c r="G305" s="146"/>
    </row>
    <row r="306" spans="1:8" ht="15.75" thickBot="1">
      <c r="A306" s="140"/>
      <c r="B306" s="141"/>
      <c r="C306" s="132"/>
      <c r="D306" s="133"/>
      <c r="E306" s="134"/>
      <c r="F306" s="142">
        <f>SUM(F301:F304)</f>
        <v>0</v>
      </c>
    </row>
    <row r="307" spans="1:8" s="40" customFormat="1">
      <c r="A307" s="144"/>
      <c r="B307" s="41"/>
      <c r="C307" s="145"/>
      <c r="D307" s="38"/>
      <c r="E307" s="39"/>
      <c r="F307" s="39"/>
      <c r="G307" s="146"/>
    </row>
    <row r="308" spans="1:8" s="37" customFormat="1" ht="15" customHeight="1">
      <c r="A308" s="139">
        <v>2.4</v>
      </c>
      <c r="B308" s="179" t="s">
        <v>236</v>
      </c>
      <c r="C308" s="179"/>
      <c r="D308" s="179"/>
      <c r="E308" s="137"/>
      <c r="F308" s="137"/>
      <c r="G308" s="138"/>
    </row>
    <row r="309" spans="1:8" s="37" customFormat="1" ht="15">
      <c r="A309" s="139"/>
      <c r="B309" s="130"/>
      <c r="C309" s="130"/>
      <c r="D309" s="130"/>
      <c r="E309" s="137"/>
      <c r="F309" s="137"/>
      <c r="G309" s="138"/>
    </row>
    <row r="310" spans="1:8" s="40" customFormat="1" ht="71.25" customHeight="1">
      <c r="A310" s="144">
        <f>1</f>
        <v>1</v>
      </c>
      <c r="B310" s="12" t="s">
        <v>183</v>
      </c>
      <c r="C310" s="145"/>
      <c r="D310" s="38"/>
      <c r="E310" s="39"/>
      <c r="F310" s="39"/>
      <c r="G310" s="146"/>
    </row>
    <row r="311" spans="1:8" s="40" customFormat="1">
      <c r="A311" s="144"/>
      <c r="B311" s="12"/>
      <c r="C311" s="145" t="s">
        <v>89</v>
      </c>
      <c r="D311" s="10">
        <v>119</v>
      </c>
      <c r="E311" s="11"/>
      <c r="F311" s="11">
        <f>D311*E311</f>
        <v>0</v>
      </c>
      <c r="G311" s="146"/>
    </row>
    <row r="312" spans="1:8" s="37" customFormat="1" ht="15">
      <c r="A312" s="147"/>
      <c r="B312" s="12"/>
      <c r="C312" s="60"/>
      <c r="D312" s="10"/>
      <c r="E312" s="11"/>
      <c r="F312" s="11"/>
      <c r="G312" s="138"/>
    </row>
    <row r="313" spans="1:8" s="40" customFormat="1" ht="114" customHeight="1">
      <c r="A313" s="144">
        <f>A310+1</f>
        <v>2</v>
      </c>
      <c r="B313" s="12" t="s">
        <v>184</v>
      </c>
      <c r="C313" s="145"/>
      <c r="D313" s="10"/>
      <c r="E313" s="11"/>
      <c r="F313" s="11"/>
      <c r="G313" s="146"/>
    </row>
    <row r="314" spans="1:8" s="40" customFormat="1">
      <c r="A314" s="144"/>
      <c r="B314" s="12"/>
      <c r="C314" s="145" t="s">
        <v>89</v>
      </c>
      <c r="D314" s="10">
        <v>108.24</v>
      </c>
      <c r="E314" s="11"/>
      <c r="F314" s="11">
        <f>D314*E314</f>
        <v>0</v>
      </c>
      <c r="G314" s="146"/>
    </row>
    <row r="315" spans="1:8" s="40" customFormat="1">
      <c r="A315" s="144"/>
      <c r="B315" s="12"/>
      <c r="C315" s="145"/>
      <c r="D315" s="10"/>
      <c r="E315" s="11"/>
      <c r="F315" s="11"/>
      <c r="G315" s="146"/>
    </row>
    <row r="316" spans="1:8" s="40" customFormat="1" ht="120" customHeight="1">
      <c r="A316" s="144">
        <f>A313+1</f>
        <v>3</v>
      </c>
      <c r="B316" s="12" t="s">
        <v>185</v>
      </c>
      <c r="C316" s="145"/>
      <c r="D316" s="10"/>
      <c r="E316" s="11"/>
      <c r="F316" s="11"/>
      <c r="G316" s="146"/>
    </row>
    <row r="317" spans="1:8" s="40" customFormat="1">
      <c r="A317" s="144"/>
      <c r="B317" s="12"/>
      <c r="C317" s="145" t="s">
        <v>89</v>
      </c>
      <c r="D317" s="10">
        <v>13.2</v>
      </c>
      <c r="E317" s="11"/>
      <c r="F317" s="11">
        <f>D317*E317</f>
        <v>0</v>
      </c>
      <c r="G317" s="146"/>
    </row>
    <row r="318" spans="1:8" s="40" customFormat="1">
      <c r="A318" s="144"/>
      <c r="B318" s="12"/>
      <c r="C318" s="145"/>
      <c r="D318" s="10"/>
      <c r="E318" s="11"/>
      <c r="F318" s="11"/>
      <c r="G318" s="146"/>
    </row>
    <row r="319" spans="1:8" s="44" customFormat="1" ht="43.5" customHeight="1">
      <c r="A319" s="43">
        <f>A316+1</f>
        <v>4</v>
      </c>
      <c r="B319" s="45" t="s">
        <v>232</v>
      </c>
      <c r="C319" s="10"/>
      <c r="D319" s="11"/>
      <c r="E319" s="11"/>
      <c r="F319" s="10"/>
      <c r="G319" s="45"/>
      <c r="H319" s="19"/>
    </row>
    <row r="320" spans="1:8" s="44" customFormat="1">
      <c r="A320" s="43"/>
      <c r="B320" s="45"/>
      <c r="C320" s="10" t="s">
        <v>89</v>
      </c>
      <c r="D320" s="11">
        <v>16</v>
      </c>
      <c r="E320" s="11"/>
      <c r="F320" s="10">
        <f>D320*E320</f>
        <v>0</v>
      </c>
      <c r="G320" s="45"/>
    </row>
    <row r="321" spans="1:8" s="44" customFormat="1">
      <c r="A321" s="43"/>
      <c r="B321" s="45"/>
      <c r="C321" s="10"/>
      <c r="D321" s="11"/>
      <c r="E321" s="11"/>
      <c r="F321" s="10"/>
      <c r="G321" s="45"/>
    </row>
    <row r="322" spans="1:8" s="44" customFormat="1" ht="42.75">
      <c r="A322" s="43">
        <f>A319+1</f>
        <v>5</v>
      </c>
      <c r="B322" s="45" t="s">
        <v>233</v>
      </c>
      <c r="C322" s="10"/>
      <c r="D322" s="11"/>
      <c r="E322" s="11"/>
      <c r="F322" s="10"/>
      <c r="G322" s="45"/>
      <c r="H322" s="19"/>
    </row>
    <row r="323" spans="1:8" s="44" customFormat="1">
      <c r="A323" s="43"/>
      <c r="B323" s="45"/>
      <c r="C323" s="10" t="s">
        <v>89</v>
      </c>
      <c r="D323" s="11">
        <v>167</v>
      </c>
      <c r="E323" s="11"/>
      <c r="F323" s="10">
        <f>D323*E323</f>
        <v>0</v>
      </c>
      <c r="G323" s="45"/>
    </row>
    <row r="324" spans="1:8" s="44" customFormat="1">
      <c r="A324" s="43"/>
      <c r="B324" s="45"/>
      <c r="C324" s="10"/>
      <c r="D324" s="11"/>
      <c r="E324" s="11"/>
      <c r="F324" s="10"/>
      <c r="G324" s="45"/>
    </row>
    <row r="325" spans="1:8" s="44" customFormat="1" ht="28.5">
      <c r="A325" s="43">
        <f>A322+1</f>
        <v>6</v>
      </c>
      <c r="B325" s="45" t="s">
        <v>234</v>
      </c>
      <c r="C325" s="10"/>
      <c r="D325" s="11"/>
      <c r="E325" s="11"/>
      <c r="F325" s="10"/>
      <c r="G325" s="45"/>
      <c r="H325" s="19"/>
    </row>
    <row r="326" spans="1:8" s="44" customFormat="1">
      <c r="A326" s="43"/>
      <c r="B326" s="45"/>
      <c r="C326" s="10" t="s">
        <v>89</v>
      </c>
      <c r="D326" s="11">
        <v>24</v>
      </c>
      <c r="E326" s="11"/>
      <c r="F326" s="10">
        <f>D326*E326</f>
        <v>0</v>
      </c>
      <c r="G326" s="45"/>
    </row>
    <row r="327" spans="1:8" s="44" customFormat="1">
      <c r="A327" s="43"/>
      <c r="B327" s="45"/>
      <c r="C327" s="10"/>
      <c r="D327" s="11"/>
      <c r="E327" s="11"/>
      <c r="F327" s="10"/>
      <c r="G327" s="45"/>
    </row>
    <row r="328" spans="1:8" s="44" customFormat="1" ht="28.5">
      <c r="A328" s="43">
        <f>A325+1</f>
        <v>7</v>
      </c>
      <c r="B328" s="45" t="s">
        <v>235</v>
      </c>
      <c r="C328" s="10"/>
      <c r="D328" s="11"/>
      <c r="E328" s="11"/>
      <c r="F328" s="10"/>
      <c r="G328" s="45"/>
      <c r="H328" s="19"/>
    </row>
    <row r="329" spans="1:8" s="44" customFormat="1">
      <c r="A329" s="43"/>
      <c r="B329" s="45"/>
      <c r="C329" s="10" t="s">
        <v>89</v>
      </c>
      <c r="D329" s="11">
        <v>40</v>
      </c>
      <c r="E329" s="11"/>
      <c r="F329" s="10">
        <f>D329*E329</f>
        <v>0</v>
      </c>
      <c r="G329" s="45"/>
    </row>
    <row r="330" spans="1:8" s="40" customFormat="1">
      <c r="A330" s="144"/>
      <c r="B330" s="41"/>
      <c r="C330" s="145"/>
      <c r="D330" s="38"/>
      <c r="E330" s="39"/>
      <c r="F330" s="39"/>
      <c r="G330" s="146"/>
    </row>
    <row r="331" spans="1:8" ht="15.75" thickBot="1">
      <c r="A331" s="140"/>
      <c r="B331" s="141"/>
      <c r="C331" s="132"/>
      <c r="D331" s="133"/>
      <c r="E331" s="134"/>
      <c r="F331" s="142">
        <f>SUM(F311:F329)</f>
        <v>0</v>
      </c>
    </row>
    <row r="332" spans="1:8" s="40" customFormat="1">
      <c r="A332" s="144"/>
      <c r="B332" s="41"/>
      <c r="C332" s="145"/>
      <c r="D332" s="38"/>
      <c r="E332" s="39"/>
      <c r="F332" s="39"/>
      <c r="G332" s="146"/>
    </row>
    <row r="333" spans="1:8" s="37" customFormat="1" ht="15">
      <c r="A333" s="139">
        <v>3</v>
      </c>
      <c r="B333" s="179" t="s">
        <v>186</v>
      </c>
      <c r="C333" s="179"/>
      <c r="D333" s="179"/>
      <c r="E333" s="137"/>
      <c r="F333" s="137"/>
      <c r="G333" s="138"/>
    </row>
    <row r="334" spans="1:8" s="37" customFormat="1" ht="15">
      <c r="A334" s="136"/>
      <c r="B334" s="136"/>
      <c r="C334" s="60"/>
      <c r="D334" s="47"/>
      <c r="E334" s="137"/>
      <c r="F334" s="137"/>
      <c r="G334" s="138"/>
    </row>
    <row r="335" spans="1:8" ht="71.25">
      <c r="A335" s="144">
        <f>1</f>
        <v>1</v>
      </c>
      <c r="B335" s="46" t="s">
        <v>1</v>
      </c>
      <c r="C335" s="47"/>
      <c r="D335" s="47"/>
      <c r="E335" s="48"/>
      <c r="F335" s="49"/>
    </row>
    <row r="336" spans="1:8">
      <c r="A336" s="50"/>
      <c r="B336" s="46" t="s">
        <v>42</v>
      </c>
      <c r="C336" s="47"/>
      <c r="D336" s="47"/>
      <c r="E336" s="48"/>
      <c r="F336" s="49"/>
    </row>
    <row r="337" spans="1:6">
      <c r="A337" s="50"/>
      <c r="B337" s="46" t="s">
        <v>29</v>
      </c>
      <c r="C337" s="47"/>
      <c r="D337" s="47"/>
      <c r="E337" s="48"/>
      <c r="F337" s="49"/>
    </row>
    <row r="338" spans="1:6">
      <c r="A338" s="50"/>
      <c r="B338" s="46" t="s">
        <v>43</v>
      </c>
      <c r="C338" s="47"/>
      <c r="D338" s="47"/>
      <c r="E338" s="48"/>
      <c r="F338" s="49"/>
    </row>
    <row r="339" spans="1:6">
      <c r="A339" s="50"/>
      <c r="B339" s="46" t="s">
        <v>44</v>
      </c>
      <c r="C339" s="47" t="s">
        <v>2</v>
      </c>
      <c r="D339" s="47">
        <v>1</v>
      </c>
      <c r="E339" s="51"/>
      <c r="F339" s="49">
        <f>D339*E339</f>
        <v>0</v>
      </c>
    </row>
    <row r="340" spans="1:6" ht="15">
      <c r="A340" s="52"/>
      <c r="B340" s="53"/>
      <c r="C340" s="54"/>
      <c r="D340" s="54"/>
      <c r="E340" s="55"/>
      <c r="F340" s="49"/>
    </row>
    <row r="341" spans="1:6" ht="71.25">
      <c r="A341" s="144">
        <f>A335+1</f>
        <v>2</v>
      </c>
      <c r="B341" s="46" t="s">
        <v>1</v>
      </c>
      <c r="C341" s="47"/>
      <c r="D341" s="47"/>
      <c r="E341" s="48"/>
      <c r="F341" s="49"/>
    </row>
    <row r="342" spans="1:6">
      <c r="A342" s="50"/>
      <c r="B342" s="46" t="s">
        <v>45</v>
      </c>
      <c r="C342" s="47"/>
      <c r="D342" s="47"/>
      <c r="E342" s="48"/>
      <c r="F342" s="49"/>
    </row>
    <row r="343" spans="1:6">
      <c r="A343" s="50"/>
      <c r="B343" s="46" t="s">
        <v>46</v>
      </c>
      <c r="C343" s="47"/>
      <c r="D343" s="47"/>
      <c r="E343" s="48"/>
      <c r="F343" s="49"/>
    </row>
    <row r="344" spans="1:6">
      <c r="A344" s="50"/>
      <c r="B344" s="46" t="s">
        <v>47</v>
      </c>
      <c r="C344" s="47"/>
      <c r="D344" s="47"/>
      <c r="E344" s="48"/>
      <c r="F344" s="49"/>
    </row>
    <row r="345" spans="1:6">
      <c r="A345" s="50"/>
      <c r="B345" s="46" t="s">
        <v>48</v>
      </c>
      <c r="C345" s="47" t="s">
        <v>2</v>
      </c>
      <c r="D345" s="47">
        <v>2</v>
      </c>
      <c r="E345" s="51"/>
      <c r="F345" s="49">
        <f>D345*E345</f>
        <v>0</v>
      </c>
    </row>
    <row r="346" spans="1:6">
      <c r="A346" s="50"/>
      <c r="B346" s="46"/>
      <c r="C346" s="47"/>
      <c r="D346" s="47"/>
      <c r="E346" s="48"/>
      <c r="F346" s="49"/>
    </row>
    <row r="347" spans="1:6" ht="57">
      <c r="A347" s="144">
        <f>A341+1</f>
        <v>3</v>
      </c>
      <c r="B347" s="46" t="s">
        <v>3</v>
      </c>
      <c r="C347" s="47"/>
      <c r="D347" s="47"/>
      <c r="E347" s="48"/>
      <c r="F347" s="49"/>
    </row>
    <row r="348" spans="1:6">
      <c r="A348" s="50"/>
      <c r="B348" s="46" t="s">
        <v>49</v>
      </c>
      <c r="C348" s="47" t="s">
        <v>2</v>
      </c>
      <c r="D348" s="47">
        <v>2</v>
      </c>
      <c r="E348" s="48"/>
      <c r="F348" s="49">
        <f t="shared" ref="F348:F354" si="0">D348*E348</f>
        <v>0</v>
      </c>
    </row>
    <row r="349" spans="1:6">
      <c r="A349" s="50"/>
      <c r="B349" s="46" t="s">
        <v>50</v>
      </c>
      <c r="C349" s="47" t="s">
        <v>2</v>
      </c>
      <c r="D349" s="47">
        <v>1</v>
      </c>
      <c r="E349" s="48"/>
      <c r="F349" s="49">
        <f t="shared" si="0"/>
        <v>0</v>
      </c>
    </row>
    <row r="350" spans="1:6">
      <c r="A350" s="50"/>
      <c r="B350" s="46" t="s">
        <v>33</v>
      </c>
      <c r="C350" s="47" t="s">
        <v>2</v>
      </c>
      <c r="D350" s="47">
        <v>1</v>
      </c>
      <c r="E350" s="48"/>
      <c r="F350" s="49">
        <f t="shared" si="0"/>
        <v>0</v>
      </c>
    </row>
    <row r="351" spans="1:6">
      <c r="A351" s="50"/>
      <c r="B351" s="46" t="s">
        <v>34</v>
      </c>
      <c r="C351" s="47" t="s">
        <v>2</v>
      </c>
      <c r="D351" s="47">
        <v>2</v>
      </c>
      <c r="E351" s="48"/>
      <c r="F351" s="49">
        <f t="shared" si="0"/>
        <v>0</v>
      </c>
    </row>
    <row r="352" spans="1:6">
      <c r="A352" s="50"/>
      <c r="B352" s="46"/>
      <c r="C352" s="47"/>
      <c r="D352" s="47"/>
      <c r="E352" s="48"/>
      <c r="F352" s="49"/>
    </row>
    <row r="353" spans="1:7" ht="57">
      <c r="A353" s="144">
        <f>A347+1</f>
        <v>4</v>
      </c>
      <c r="B353" s="46" t="s">
        <v>4</v>
      </c>
      <c r="C353" s="47"/>
      <c r="D353" s="47"/>
      <c r="E353" s="48"/>
      <c r="F353" s="49"/>
    </row>
    <row r="354" spans="1:7">
      <c r="A354" s="50"/>
      <c r="B354" s="46" t="s">
        <v>51</v>
      </c>
      <c r="C354" s="47" t="s">
        <v>2</v>
      </c>
      <c r="D354" s="47">
        <v>1</v>
      </c>
      <c r="E354" s="48"/>
      <c r="F354" s="49">
        <f t="shared" si="0"/>
        <v>0</v>
      </c>
    </row>
    <row r="355" spans="1:7">
      <c r="A355" s="50"/>
      <c r="B355" s="46"/>
      <c r="C355" s="47"/>
      <c r="D355" s="47"/>
      <c r="E355" s="48"/>
      <c r="F355" s="49"/>
    </row>
    <row r="356" spans="1:7" ht="71.25">
      <c r="A356" s="144">
        <f>A353+1</f>
        <v>5</v>
      </c>
      <c r="B356" s="56" t="s">
        <v>5</v>
      </c>
      <c r="E356" s="59"/>
      <c r="F356" s="59"/>
    </row>
    <row r="357" spans="1:7">
      <c r="A357" s="50"/>
      <c r="B357" s="46" t="s">
        <v>52</v>
      </c>
      <c r="C357" s="47" t="s">
        <v>2</v>
      </c>
      <c r="D357" s="47">
        <v>2</v>
      </c>
      <c r="E357" s="48"/>
      <c r="F357" s="49">
        <f t="shared" ref="F357:F361" si="1">D357*E357</f>
        <v>0</v>
      </c>
    </row>
    <row r="358" spans="1:7">
      <c r="A358" s="50"/>
      <c r="B358" s="46" t="s">
        <v>53</v>
      </c>
      <c r="C358" s="47" t="s">
        <v>2</v>
      </c>
      <c r="D358" s="47">
        <v>3</v>
      </c>
      <c r="E358" s="48"/>
      <c r="F358" s="49">
        <f t="shared" si="1"/>
        <v>0</v>
      </c>
    </row>
    <row r="359" spans="1:7">
      <c r="A359" s="50"/>
      <c r="B359" s="46" t="s">
        <v>54</v>
      </c>
      <c r="C359" s="47" t="s">
        <v>2</v>
      </c>
      <c r="D359" s="47">
        <v>1</v>
      </c>
      <c r="E359" s="48"/>
      <c r="F359" s="49">
        <f t="shared" si="1"/>
        <v>0</v>
      </c>
    </row>
    <row r="360" spans="1:7">
      <c r="A360" s="50"/>
      <c r="B360" s="46" t="s">
        <v>30</v>
      </c>
      <c r="C360" s="47" t="s">
        <v>2</v>
      </c>
      <c r="D360" s="47">
        <v>1</v>
      </c>
      <c r="E360" s="48"/>
      <c r="F360" s="49">
        <f t="shared" si="1"/>
        <v>0</v>
      </c>
    </row>
    <row r="361" spans="1:7">
      <c r="A361" s="50"/>
      <c r="B361" s="46" t="s">
        <v>31</v>
      </c>
      <c r="C361" s="47" t="s">
        <v>2</v>
      </c>
      <c r="D361" s="47">
        <v>2</v>
      </c>
      <c r="E361" s="48"/>
      <c r="F361" s="49">
        <f t="shared" si="1"/>
        <v>0</v>
      </c>
    </row>
    <row r="362" spans="1:7">
      <c r="A362" s="50"/>
      <c r="B362" s="46"/>
      <c r="C362" s="47"/>
      <c r="D362" s="47"/>
      <c r="E362" s="48"/>
      <c r="F362" s="49"/>
    </row>
    <row r="363" spans="1:7" ht="42.75">
      <c r="A363" s="144">
        <f>A356+1</f>
        <v>6</v>
      </c>
      <c r="B363" s="46" t="s">
        <v>55</v>
      </c>
      <c r="C363" s="48"/>
      <c r="D363" s="47"/>
      <c r="E363" s="48"/>
      <c r="F363" s="49"/>
    </row>
    <row r="364" spans="1:7">
      <c r="A364" s="50"/>
      <c r="B364" s="46" t="s">
        <v>56</v>
      </c>
      <c r="C364" s="47" t="s">
        <v>2</v>
      </c>
      <c r="D364" s="47">
        <v>2</v>
      </c>
      <c r="E364" s="48"/>
      <c r="F364" s="49">
        <f t="shared" ref="F364" si="2">D364*E364</f>
        <v>0</v>
      </c>
    </row>
    <row r="365" spans="1:7">
      <c r="A365" s="50"/>
      <c r="B365" s="46"/>
      <c r="C365" s="47"/>
      <c r="D365" s="47"/>
      <c r="E365" s="48"/>
      <c r="F365" s="49"/>
    </row>
    <row r="366" spans="1:7" s="40" customFormat="1" ht="28.5">
      <c r="A366" s="144">
        <f>A363+1</f>
        <v>7</v>
      </c>
      <c r="B366" s="46" t="s">
        <v>32</v>
      </c>
      <c r="C366" s="47"/>
      <c r="D366" s="47"/>
      <c r="E366" s="48"/>
      <c r="F366" s="49"/>
      <c r="G366" s="146"/>
    </row>
    <row r="367" spans="1:7" s="40" customFormat="1">
      <c r="A367" s="50"/>
      <c r="B367" s="46" t="s">
        <v>49</v>
      </c>
      <c r="C367" s="47" t="s">
        <v>2</v>
      </c>
      <c r="D367" s="47">
        <v>1</v>
      </c>
      <c r="E367" s="48"/>
      <c r="F367" s="49">
        <f>D367*E367</f>
        <v>0</v>
      </c>
      <c r="G367" s="146"/>
    </row>
    <row r="368" spans="1:7">
      <c r="A368" s="50"/>
      <c r="B368" s="46"/>
      <c r="C368" s="47"/>
      <c r="D368" s="47"/>
      <c r="E368" s="48"/>
      <c r="F368" s="49"/>
    </row>
    <row r="369" spans="1:6" ht="28.5">
      <c r="A369" s="144">
        <f>A366+1</f>
        <v>8</v>
      </c>
      <c r="B369" s="46" t="s">
        <v>6</v>
      </c>
      <c r="C369" s="47"/>
      <c r="D369" s="47"/>
      <c r="E369" s="48"/>
      <c r="F369" s="49"/>
    </row>
    <row r="370" spans="1:6">
      <c r="A370" s="50"/>
      <c r="B370" s="46" t="s">
        <v>33</v>
      </c>
      <c r="C370" s="47" t="s">
        <v>2</v>
      </c>
      <c r="D370" s="47">
        <v>1</v>
      </c>
      <c r="E370" s="48"/>
      <c r="F370" s="49">
        <f t="shared" ref="F370:F371" si="3">D370*E370</f>
        <v>0</v>
      </c>
    </row>
    <row r="371" spans="1:6">
      <c r="A371" s="50"/>
      <c r="B371" s="46" t="s">
        <v>34</v>
      </c>
      <c r="C371" s="47" t="s">
        <v>2</v>
      </c>
      <c r="D371" s="47">
        <v>2</v>
      </c>
      <c r="E371" s="48"/>
      <c r="F371" s="49">
        <f t="shared" si="3"/>
        <v>0</v>
      </c>
    </row>
    <row r="372" spans="1:6">
      <c r="A372" s="50"/>
      <c r="B372" s="46"/>
      <c r="C372" s="47"/>
      <c r="D372" s="47"/>
      <c r="E372" s="48"/>
      <c r="F372" s="49"/>
    </row>
    <row r="373" spans="1:6" ht="57">
      <c r="A373" s="144">
        <f>A369+1</f>
        <v>9</v>
      </c>
      <c r="B373" s="46" t="s">
        <v>22</v>
      </c>
      <c r="C373" s="47"/>
      <c r="D373" s="47"/>
      <c r="E373" s="48"/>
      <c r="F373" s="49"/>
    </row>
    <row r="374" spans="1:6">
      <c r="A374" s="50"/>
      <c r="B374" s="46" t="s">
        <v>23</v>
      </c>
      <c r="C374" s="47" t="s">
        <v>2</v>
      </c>
      <c r="D374" s="47">
        <v>1</v>
      </c>
      <c r="E374" s="48"/>
      <c r="F374" s="49">
        <f t="shared" ref="F374" si="4">D374*E374</f>
        <v>0</v>
      </c>
    </row>
    <row r="375" spans="1:6">
      <c r="A375" s="50"/>
      <c r="B375" s="46"/>
      <c r="C375" s="47"/>
      <c r="D375" s="47"/>
      <c r="E375" s="48"/>
      <c r="F375" s="49"/>
    </row>
    <row r="376" spans="1:6" ht="28.5">
      <c r="A376" s="144">
        <f>A373+1</f>
        <v>10</v>
      </c>
      <c r="B376" s="46" t="s">
        <v>7</v>
      </c>
      <c r="C376" s="60"/>
      <c r="D376" s="47"/>
      <c r="E376" s="48"/>
      <c r="F376" s="49"/>
    </row>
    <row r="377" spans="1:6">
      <c r="A377" s="50"/>
      <c r="B377" s="46" t="s">
        <v>57</v>
      </c>
      <c r="C377" s="60" t="s">
        <v>2</v>
      </c>
      <c r="D377" s="47">
        <v>1</v>
      </c>
      <c r="E377" s="48"/>
      <c r="F377" s="49">
        <f t="shared" ref="F377:F379" si="5">D377*E377</f>
        <v>0</v>
      </c>
    </row>
    <row r="378" spans="1:6">
      <c r="A378" s="50"/>
      <c r="B378" s="46" t="s">
        <v>35</v>
      </c>
      <c r="C378" s="60" t="s">
        <v>2</v>
      </c>
      <c r="D378" s="47">
        <v>1</v>
      </c>
      <c r="E378" s="48"/>
      <c r="F378" s="49">
        <f t="shared" si="5"/>
        <v>0</v>
      </c>
    </row>
    <row r="379" spans="1:6">
      <c r="A379" s="61"/>
      <c r="B379" s="46" t="s">
        <v>36</v>
      </c>
      <c r="C379" s="62" t="s">
        <v>2</v>
      </c>
      <c r="D379" s="62">
        <v>2</v>
      </c>
      <c r="E379" s="48"/>
      <c r="F379" s="49">
        <f t="shared" si="5"/>
        <v>0</v>
      </c>
    </row>
    <row r="380" spans="1:6">
      <c r="A380" s="50"/>
      <c r="B380" s="46"/>
      <c r="C380" s="47"/>
      <c r="D380" s="47"/>
      <c r="E380" s="48"/>
      <c r="F380" s="49"/>
    </row>
    <row r="381" spans="1:6" ht="28.5">
      <c r="A381" s="144">
        <f>A376+1</f>
        <v>11</v>
      </c>
      <c r="B381" s="46" t="s">
        <v>8</v>
      </c>
      <c r="C381" s="47"/>
      <c r="D381" s="47"/>
      <c r="E381" s="48"/>
      <c r="F381" s="49"/>
    </row>
    <row r="382" spans="1:6">
      <c r="A382" s="50"/>
      <c r="B382" s="46" t="s">
        <v>37</v>
      </c>
      <c r="C382" s="47" t="s">
        <v>2</v>
      </c>
      <c r="D382" s="47">
        <v>2</v>
      </c>
      <c r="E382" s="48"/>
      <c r="F382" s="49">
        <f t="shared" ref="F382:F383" si="6">D382*E382</f>
        <v>0</v>
      </c>
    </row>
    <row r="383" spans="1:6">
      <c r="A383" s="50"/>
      <c r="B383" s="46" t="s">
        <v>38</v>
      </c>
      <c r="C383" s="47" t="s">
        <v>2</v>
      </c>
      <c r="D383" s="47">
        <v>1</v>
      </c>
      <c r="E383" s="48"/>
      <c r="F383" s="49">
        <f t="shared" si="6"/>
        <v>0</v>
      </c>
    </row>
    <row r="384" spans="1:6">
      <c r="A384" s="50"/>
      <c r="B384" s="46"/>
      <c r="C384" s="47"/>
      <c r="D384" s="47"/>
      <c r="E384" s="48"/>
      <c r="F384" s="49"/>
    </row>
    <row r="385" spans="1:6" ht="28.5">
      <c r="A385" s="144">
        <f>A381+1</f>
        <v>12</v>
      </c>
      <c r="B385" s="46" t="s">
        <v>9</v>
      </c>
      <c r="C385" s="47"/>
      <c r="D385" s="47"/>
      <c r="E385" s="48"/>
      <c r="F385" s="49"/>
    </row>
    <row r="386" spans="1:6">
      <c r="A386" s="50"/>
      <c r="B386" s="46" t="s">
        <v>57</v>
      </c>
      <c r="C386" s="47" t="s">
        <v>2</v>
      </c>
      <c r="D386" s="47">
        <v>1</v>
      </c>
      <c r="E386" s="48"/>
      <c r="F386" s="49">
        <f t="shared" ref="F386" si="7">D386*E386</f>
        <v>0</v>
      </c>
    </row>
    <row r="387" spans="1:6">
      <c r="A387" s="50"/>
      <c r="B387" s="63"/>
      <c r="C387" s="47"/>
      <c r="D387" s="47"/>
      <c r="E387" s="48"/>
      <c r="F387" s="49"/>
    </row>
    <row r="388" spans="1:6" ht="28.5">
      <c r="A388" s="144">
        <f>A385+1</f>
        <v>13</v>
      </c>
      <c r="B388" s="46" t="s">
        <v>10</v>
      </c>
      <c r="C388" s="47"/>
      <c r="D388" s="47"/>
      <c r="E388" s="48"/>
      <c r="F388" s="49"/>
    </row>
    <row r="389" spans="1:6">
      <c r="A389" s="50"/>
      <c r="B389" s="46" t="s">
        <v>39</v>
      </c>
      <c r="C389" s="47" t="s">
        <v>2</v>
      </c>
      <c r="D389" s="47">
        <v>4</v>
      </c>
      <c r="E389" s="48"/>
      <c r="F389" s="49">
        <f t="shared" ref="F389" si="8">D389*E389</f>
        <v>0</v>
      </c>
    </row>
    <row r="390" spans="1:6">
      <c r="A390" s="50"/>
      <c r="B390" s="46"/>
      <c r="C390" s="47"/>
      <c r="D390" s="47"/>
      <c r="E390" s="48"/>
      <c r="F390" s="49"/>
    </row>
    <row r="391" spans="1:6" ht="28.5">
      <c r="A391" s="144">
        <f>A388+1</f>
        <v>14</v>
      </c>
      <c r="B391" s="46" t="s">
        <v>11</v>
      </c>
      <c r="C391" s="47"/>
      <c r="D391" s="47"/>
      <c r="E391" s="48"/>
      <c r="F391" s="49"/>
    </row>
    <row r="392" spans="1:6">
      <c r="A392" s="50"/>
      <c r="B392" s="46" t="s">
        <v>40</v>
      </c>
      <c r="C392" s="47" t="s">
        <v>2</v>
      </c>
      <c r="D392" s="47">
        <v>8</v>
      </c>
      <c r="E392" s="48"/>
      <c r="F392" s="49">
        <f t="shared" ref="F392" si="9">D392*E392</f>
        <v>0</v>
      </c>
    </row>
    <row r="393" spans="1:6">
      <c r="A393" s="50"/>
      <c r="B393" s="46"/>
      <c r="C393" s="47"/>
      <c r="D393" s="47"/>
      <c r="E393" s="48"/>
      <c r="F393" s="49"/>
    </row>
    <row r="394" spans="1:6" ht="42.75">
      <c r="A394" s="144">
        <f>A391+1</f>
        <v>15</v>
      </c>
      <c r="B394" s="45" t="s">
        <v>12</v>
      </c>
      <c r="C394" s="47"/>
      <c r="D394" s="47"/>
      <c r="E394" s="64"/>
      <c r="F394" s="49"/>
    </row>
    <row r="395" spans="1:6">
      <c r="A395" s="50"/>
      <c r="B395" s="46" t="s">
        <v>58</v>
      </c>
      <c r="C395" s="47" t="s">
        <v>2</v>
      </c>
      <c r="D395" s="47">
        <v>2</v>
      </c>
      <c r="E395" s="48"/>
      <c r="F395" s="49">
        <f t="shared" ref="F395:F423" si="10">D395*E395</f>
        <v>0</v>
      </c>
    </row>
    <row r="396" spans="1:6">
      <c r="A396" s="65"/>
      <c r="B396" s="56" t="s">
        <v>59</v>
      </c>
      <c r="C396" s="57" t="s">
        <v>2</v>
      </c>
      <c r="D396" s="58">
        <v>2</v>
      </c>
      <c r="E396" s="59"/>
      <c r="F396" s="49">
        <f t="shared" si="10"/>
        <v>0</v>
      </c>
    </row>
    <row r="397" spans="1:6">
      <c r="A397" s="65"/>
      <c r="B397" s="56" t="s">
        <v>60</v>
      </c>
      <c r="C397" s="57" t="s">
        <v>2</v>
      </c>
      <c r="D397" s="58">
        <v>2</v>
      </c>
      <c r="E397" s="59"/>
      <c r="F397" s="49">
        <f t="shared" si="10"/>
        <v>0</v>
      </c>
    </row>
    <row r="398" spans="1:6">
      <c r="A398" s="50"/>
      <c r="B398" s="46" t="s">
        <v>61</v>
      </c>
      <c r="C398" s="47" t="s">
        <v>2</v>
      </c>
      <c r="D398" s="47">
        <v>1</v>
      </c>
      <c r="E398" s="48"/>
      <c r="F398" s="49">
        <f t="shared" si="10"/>
        <v>0</v>
      </c>
    </row>
    <row r="399" spans="1:6">
      <c r="A399" s="50"/>
      <c r="B399" s="46" t="s">
        <v>62</v>
      </c>
      <c r="C399" s="47" t="s">
        <v>2</v>
      </c>
      <c r="D399" s="47">
        <v>1</v>
      </c>
      <c r="E399" s="48"/>
      <c r="F399" s="49">
        <f t="shared" si="10"/>
        <v>0</v>
      </c>
    </row>
    <row r="400" spans="1:6">
      <c r="A400" s="50"/>
      <c r="B400" s="46" t="s">
        <v>28</v>
      </c>
      <c r="C400" s="47" t="s">
        <v>2</v>
      </c>
      <c r="D400" s="47">
        <v>2</v>
      </c>
      <c r="E400" s="48"/>
      <c r="F400" s="49">
        <f t="shared" si="10"/>
        <v>0</v>
      </c>
    </row>
    <row r="401" spans="1:6">
      <c r="A401" s="50"/>
      <c r="B401" s="46" t="s">
        <v>63</v>
      </c>
      <c r="C401" s="47" t="s">
        <v>2</v>
      </c>
      <c r="D401" s="47">
        <v>2</v>
      </c>
      <c r="E401" s="48"/>
      <c r="F401" s="49">
        <f t="shared" si="10"/>
        <v>0</v>
      </c>
    </row>
    <row r="402" spans="1:6">
      <c r="A402" s="50"/>
      <c r="B402" s="46" t="s">
        <v>64</v>
      </c>
      <c r="C402" s="47" t="s">
        <v>2</v>
      </c>
      <c r="D402" s="47">
        <v>2</v>
      </c>
      <c r="E402" s="48"/>
      <c r="F402" s="49">
        <f t="shared" si="10"/>
        <v>0</v>
      </c>
    </row>
    <row r="403" spans="1:6">
      <c r="A403" s="50"/>
      <c r="B403" s="46" t="s">
        <v>65</v>
      </c>
      <c r="C403" s="47" t="s">
        <v>2</v>
      </c>
      <c r="D403" s="47">
        <v>4</v>
      </c>
      <c r="E403" s="48"/>
      <c r="F403" s="49">
        <f t="shared" si="10"/>
        <v>0</v>
      </c>
    </row>
    <row r="404" spans="1:6">
      <c r="A404" s="50"/>
      <c r="B404" s="46" t="s">
        <v>66</v>
      </c>
      <c r="C404" s="47" t="s">
        <v>2</v>
      </c>
      <c r="D404" s="47">
        <v>4</v>
      </c>
      <c r="E404" s="48"/>
      <c r="F404" s="49">
        <f t="shared" si="10"/>
        <v>0</v>
      </c>
    </row>
    <row r="405" spans="1:6">
      <c r="A405" s="50"/>
      <c r="B405" s="46" t="s">
        <v>67</v>
      </c>
      <c r="C405" s="47" t="s">
        <v>2</v>
      </c>
      <c r="D405" s="47">
        <v>4</v>
      </c>
      <c r="E405" s="48"/>
      <c r="F405" s="49">
        <f t="shared" si="10"/>
        <v>0</v>
      </c>
    </row>
    <row r="406" spans="1:6">
      <c r="A406" s="50"/>
      <c r="B406" s="46" t="s">
        <v>27</v>
      </c>
      <c r="C406" s="47" t="s">
        <v>2</v>
      </c>
      <c r="D406" s="47">
        <v>1</v>
      </c>
      <c r="E406" s="48"/>
      <c r="F406" s="49">
        <f t="shared" si="10"/>
        <v>0</v>
      </c>
    </row>
    <row r="407" spans="1:6">
      <c r="A407" s="50"/>
      <c r="B407" s="46" t="s">
        <v>68</v>
      </c>
      <c r="C407" s="47" t="s">
        <v>2</v>
      </c>
      <c r="D407" s="47">
        <v>1</v>
      </c>
      <c r="E407" s="48"/>
      <c r="F407" s="49">
        <f t="shared" si="10"/>
        <v>0</v>
      </c>
    </row>
    <row r="408" spans="1:6">
      <c r="A408" s="50"/>
      <c r="B408" s="46" t="s">
        <v>69</v>
      </c>
      <c r="C408" s="47" t="s">
        <v>2</v>
      </c>
      <c r="D408" s="47">
        <v>1</v>
      </c>
      <c r="E408" s="48"/>
      <c r="F408" s="49">
        <f t="shared" si="10"/>
        <v>0</v>
      </c>
    </row>
    <row r="409" spans="1:6">
      <c r="A409" s="50"/>
      <c r="B409" s="46" t="s">
        <v>70</v>
      </c>
      <c r="C409" s="47" t="s">
        <v>2</v>
      </c>
      <c r="D409" s="47">
        <v>2</v>
      </c>
      <c r="E409" s="48"/>
      <c r="F409" s="49">
        <f t="shared" si="10"/>
        <v>0</v>
      </c>
    </row>
    <row r="410" spans="1:6">
      <c r="A410" s="50"/>
      <c r="B410" s="46" t="s">
        <v>71</v>
      </c>
      <c r="C410" s="47" t="s">
        <v>2</v>
      </c>
      <c r="D410" s="47">
        <v>2</v>
      </c>
      <c r="E410" s="48"/>
      <c r="F410" s="49">
        <f t="shared" si="10"/>
        <v>0</v>
      </c>
    </row>
    <row r="411" spans="1:6">
      <c r="A411" s="50"/>
      <c r="B411" s="46" t="s">
        <v>72</v>
      </c>
      <c r="C411" s="47" t="s">
        <v>2</v>
      </c>
      <c r="D411" s="47">
        <v>1</v>
      </c>
      <c r="E411" s="48"/>
      <c r="F411" s="49">
        <f t="shared" si="10"/>
        <v>0</v>
      </c>
    </row>
    <row r="412" spans="1:6">
      <c r="A412" s="50"/>
      <c r="B412" s="46" t="s">
        <v>73</v>
      </c>
      <c r="C412" s="47" t="s">
        <v>2</v>
      </c>
      <c r="D412" s="47">
        <v>1</v>
      </c>
      <c r="E412" s="48"/>
      <c r="F412" s="49">
        <f t="shared" si="10"/>
        <v>0</v>
      </c>
    </row>
    <row r="413" spans="1:6">
      <c r="A413" s="50"/>
      <c r="B413" s="46" t="s">
        <v>74</v>
      </c>
      <c r="C413" s="47" t="s">
        <v>2</v>
      </c>
      <c r="D413" s="47">
        <v>1</v>
      </c>
      <c r="E413" s="48"/>
      <c r="F413" s="49">
        <f t="shared" si="10"/>
        <v>0</v>
      </c>
    </row>
    <row r="414" spans="1:6">
      <c r="A414" s="50"/>
      <c r="B414" s="46" t="s">
        <v>75</v>
      </c>
      <c r="C414" s="47" t="s">
        <v>2</v>
      </c>
      <c r="D414" s="47">
        <v>1</v>
      </c>
      <c r="E414" s="48"/>
      <c r="F414" s="49">
        <f t="shared" si="10"/>
        <v>0</v>
      </c>
    </row>
    <row r="415" spans="1:6">
      <c r="A415" s="50"/>
      <c r="B415" s="46" t="s">
        <v>76</v>
      </c>
      <c r="C415" s="47" t="s">
        <v>2</v>
      </c>
      <c r="D415" s="47">
        <v>1</v>
      </c>
      <c r="E415" s="48"/>
      <c r="F415" s="49">
        <f t="shared" si="10"/>
        <v>0</v>
      </c>
    </row>
    <row r="416" spans="1:6">
      <c r="A416" s="50"/>
      <c r="B416" s="46" t="s">
        <v>77</v>
      </c>
      <c r="C416" s="47" t="s">
        <v>2</v>
      </c>
      <c r="D416" s="47">
        <v>2</v>
      </c>
      <c r="E416" s="48"/>
      <c r="F416" s="49">
        <f t="shared" si="10"/>
        <v>0</v>
      </c>
    </row>
    <row r="417" spans="1:7">
      <c r="A417" s="50"/>
      <c r="B417" s="46" t="s">
        <v>78</v>
      </c>
      <c r="C417" s="47" t="s">
        <v>2</v>
      </c>
      <c r="D417" s="47">
        <v>3</v>
      </c>
      <c r="E417" s="48"/>
      <c r="F417" s="49">
        <f t="shared" si="10"/>
        <v>0</v>
      </c>
    </row>
    <row r="418" spans="1:7">
      <c r="A418" s="50"/>
      <c r="B418" s="46" t="s">
        <v>79</v>
      </c>
      <c r="C418" s="47" t="s">
        <v>2</v>
      </c>
      <c r="D418" s="47">
        <v>6</v>
      </c>
      <c r="E418" s="48"/>
      <c r="F418" s="49">
        <f t="shared" si="10"/>
        <v>0</v>
      </c>
    </row>
    <row r="419" spans="1:7">
      <c r="A419" s="50"/>
      <c r="B419" s="46" t="s">
        <v>80</v>
      </c>
      <c r="C419" s="47" t="s">
        <v>2</v>
      </c>
      <c r="D419" s="47">
        <v>6</v>
      </c>
      <c r="E419" s="48"/>
      <c r="F419" s="49">
        <f t="shared" si="10"/>
        <v>0</v>
      </c>
    </row>
    <row r="420" spans="1:7">
      <c r="A420" s="50"/>
      <c r="B420" s="46" t="s">
        <v>81</v>
      </c>
      <c r="C420" s="47" t="s">
        <v>2</v>
      </c>
      <c r="D420" s="47">
        <v>6</v>
      </c>
      <c r="E420" s="48"/>
      <c r="F420" s="49">
        <f t="shared" si="10"/>
        <v>0</v>
      </c>
    </row>
    <row r="421" spans="1:7">
      <c r="A421" s="50"/>
      <c r="B421" s="46" t="s">
        <v>82</v>
      </c>
      <c r="C421" s="47" t="s">
        <v>2</v>
      </c>
      <c r="D421" s="47">
        <v>3</v>
      </c>
      <c r="E421" s="48"/>
      <c r="F421" s="49">
        <f t="shared" si="10"/>
        <v>0</v>
      </c>
    </row>
    <row r="422" spans="1:7">
      <c r="A422" s="50"/>
      <c r="B422" s="46" t="s">
        <v>83</v>
      </c>
      <c r="C422" s="47" t="s">
        <v>2</v>
      </c>
      <c r="D422" s="47">
        <v>2</v>
      </c>
      <c r="E422" s="48"/>
      <c r="F422" s="49">
        <f t="shared" si="10"/>
        <v>0</v>
      </c>
    </row>
    <row r="423" spans="1:7">
      <c r="A423" s="50"/>
      <c r="B423" s="46" t="s">
        <v>84</v>
      </c>
      <c r="C423" s="47" t="s">
        <v>2</v>
      </c>
      <c r="D423" s="47">
        <v>2</v>
      </c>
      <c r="E423" s="48"/>
      <c r="F423" s="49">
        <f t="shared" si="10"/>
        <v>0</v>
      </c>
    </row>
    <row r="424" spans="1:7">
      <c r="A424" s="50"/>
      <c r="B424" s="46"/>
      <c r="C424" s="47"/>
      <c r="D424" s="47"/>
      <c r="E424" s="48"/>
      <c r="F424" s="49"/>
    </row>
    <row r="425" spans="1:7" ht="57">
      <c r="A425" s="144">
        <f>A394+1</f>
        <v>16</v>
      </c>
      <c r="B425" s="46" t="s">
        <v>24</v>
      </c>
      <c r="C425" s="47"/>
      <c r="D425" s="47"/>
      <c r="E425" s="48"/>
      <c r="F425" s="49"/>
    </row>
    <row r="426" spans="1:7">
      <c r="A426" s="50"/>
      <c r="B426" s="46" t="s">
        <v>41</v>
      </c>
      <c r="C426" s="47" t="s">
        <v>13</v>
      </c>
      <c r="D426" s="47">
        <v>10</v>
      </c>
      <c r="E426" s="48"/>
      <c r="F426" s="49">
        <f t="shared" ref="F426:F427" si="11">D426*E426</f>
        <v>0</v>
      </c>
    </row>
    <row r="427" spans="1:7">
      <c r="A427" s="50"/>
      <c r="B427" s="46" t="s">
        <v>85</v>
      </c>
      <c r="C427" s="47" t="s">
        <v>13</v>
      </c>
      <c r="D427" s="47">
        <v>10</v>
      </c>
      <c r="E427" s="48"/>
      <c r="F427" s="49">
        <f t="shared" si="11"/>
        <v>0</v>
      </c>
    </row>
    <row r="428" spans="1:7">
      <c r="A428" s="50"/>
      <c r="B428" s="46"/>
      <c r="C428" s="47"/>
      <c r="D428" s="47"/>
      <c r="E428" s="48"/>
      <c r="F428" s="49"/>
    </row>
    <row r="429" spans="1:7" ht="42.75">
      <c r="A429" s="144">
        <f>A425+1</f>
        <v>17</v>
      </c>
      <c r="B429" s="46" t="s">
        <v>25</v>
      </c>
      <c r="C429" s="47"/>
      <c r="D429" s="47"/>
      <c r="E429" s="48"/>
      <c r="F429" s="49"/>
    </row>
    <row r="430" spans="1:7">
      <c r="A430" s="50"/>
      <c r="B430" s="46"/>
      <c r="C430" s="47" t="s">
        <v>17</v>
      </c>
      <c r="D430" s="47">
        <v>1</v>
      </c>
      <c r="E430" s="48"/>
      <c r="F430" s="49">
        <f t="shared" ref="F430" si="12">D430*E430</f>
        <v>0</v>
      </c>
    </row>
    <row r="431" spans="1:7" s="44" customFormat="1" ht="42.75">
      <c r="A431" s="144">
        <f>A429+1</f>
        <v>18</v>
      </c>
      <c r="B431" s="46" t="s">
        <v>14</v>
      </c>
      <c r="C431" s="62"/>
      <c r="D431" s="62"/>
      <c r="E431" s="64"/>
      <c r="F431" s="64"/>
      <c r="G431" s="45"/>
    </row>
    <row r="432" spans="1:7" s="44" customFormat="1">
      <c r="A432" s="66"/>
      <c r="B432" s="46" t="s">
        <v>16</v>
      </c>
      <c r="C432" s="62" t="s">
        <v>2</v>
      </c>
      <c r="D432" s="62">
        <v>1</v>
      </c>
      <c r="E432" s="64"/>
      <c r="F432" s="64">
        <f t="shared" ref="F432" si="13">D432*E432</f>
        <v>0</v>
      </c>
      <c r="G432" s="45"/>
    </row>
    <row r="433" spans="1:7" s="44" customFormat="1">
      <c r="A433" s="66"/>
      <c r="B433" s="46"/>
      <c r="C433" s="62"/>
      <c r="D433" s="62"/>
      <c r="E433" s="64"/>
      <c r="F433" s="64"/>
      <c r="G433" s="45"/>
    </row>
    <row r="434" spans="1:7" s="44" customFormat="1" ht="57">
      <c r="A434" s="144">
        <f>A431+1</f>
        <v>19</v>
      </c>
      <c r="B434" s="46" t="s">
        <v>15</v>
      </c>
      <c r="C434" s="62"/>
      <c r="D434" s="62"/>
      <c r="E434" s="64"/>
      <c r="F434" s="64"/>
      <c r="G434" s="45"/>
    </row>
    <row r="435" spans="1:7" s="44" customFormat="1">
      <c r="A435" s="66"/>
      <c r="B435" s="46" t="s">
        <v>16</v>
      </c>
      <c r="C435" s="62" t="s">
        <v>17</v>
      </c>
      <c r="D435" s="62">
        <v>1</v>
      </c>
      <c r="E435" s="64"/>
      <c r="F435" s="64">
        <f t="shared" ref="F435" si="14">D435*E435</f>
        <v>0</v>
      </c>
      <c r="G435" s="45"/>
    </row>
    <row r="436" spans="1:7">
      <c r="A436" s="50"/>
      <c r="B436" s="46"/>
      <c r="C436" s="47"/>
      <c r="D436" s="47"/>
      <c r="E436" s="48"/>
      <c r="F436" s="49"/>
    </row>
    <row r="437" spans="1:7" ht="28.5">
      <c r="A437" s="144">
        <f>A434+1</f>
        <v>20</v>
      </c>
      <c r="B437" s="46" t="s">
        <v>26</v>
      </c>
      <c r="C437" s="47"/>
      <c r="D437" s="47"/>
      <c r="E437" s="48"/>
      <c r="F437" s="49"/>
    </row>
    <row r="438" spans="1:7">
      <c r="A438" s="50"/>
      <c r="B438" s="46"/>
      <c r="C438" s="47" t="s">
        <v>17</v>
      </c>
      <c r="D438" s="47">
        <v>1</v>
      </c>
      <c r="E438" s="48"/>
      <c r="F438" s="49">
        <f t="shared" ref="F438" si="15">D438*E438</f>
        <v>0</v>
      </c>
    </row>
    <row r="439" spans="1:7">
      <c r="A439" s="50"/>
      <c r="B439" s="46"/>
      <c r="C439" s="47"/>
      <c r="D439" s="47"/>
      <c r="E439" s="48"/>
      <c r="F439" s="49"/>
    </row>
    <row r="440" spans="1:7" ht="28.5">
      <c r="A440" s="144">
        <f>A437+1</f>
        <v>21</v>
      </c>
      <c r="B440" s="45" t="s">
        <v>18</v>
      </c>
      <c r="C440" s="145"/>
      <c r="D440" s="145"/>
      <c r="E440" s="39"/>
      <c r="F440" s="39"/>
    </row>
    <row r="441" spans="1:7">
      <c r="A441" s="151"/>
      <c r="B441" s="45"/>
      <c r="C441" s="145" t="s">
        <v>17</v>
      </c>
      <c r="D441" s="145">
        <v>1</v>
      </c>
      <c r="E441" s="39"/>
      <c r="F441" s="39">
        <f>D441*E441</f>
        <v>0</v>
      </c>
    </row>
    <row r="442" spans="1:7">
      <c r="A442" s="151"/>
      <c r="B442" s="45"/>
      <c r="C442" s="145"/>
      <c r="D442" s="145"/>
      <c r="E442" s="39"/>
      <c r="F442" s="39"/>
    </row>
    <row r="443" spans="1:7" ht="42.75">
      <c r="A443" s="144">
        <f>A440+1</f>
        <v>22</v>
      </c>
      <c r="B443" s="45" t="s">
        <v>19</v>
      </c>
      <c r="C443" s="145"/>
      <c r="D443" s="145"/>
      <c r="E443" s="39"/>
      <c r="F443" s="39"/>
    </row>
    <row r="444" spans="1:7">
      <c r="A444" s="151"/>
      <c r="B444" s="45"/>
      <c r="C444" s="145" t="s">
        <v>17</v>
      </c>
      <c r="D444" s="145">
        <v>1</v>
      </c>
      <c r="E444" s="39"/>
      <c r="F444" s="39">
        <f>D444*E444</f>
        <v>0</v>
      </c>
    </row>
    <row r="445" spans="1:7">
      <c r="A445" s="151"/>
      <c r="B445" s="45"/>
      <c r="C445" s="145"/>
      <c r="D445" s="145"/>
      <c r="E445" s="39"/>
      <c r="F445" s="39"/>
    </row>
    <row r="446" spans="1:7" ht="33.75" customHeight="1">
      <c r="A446" s="144">
        <f>A443+1</f>
        <v>23</v>
      </c>
      <c r="B446" s="45" t="s">
        <v>21</v>
      </c>
      <c r="C446" s="145"/>
      <c r="D446" s="145"/>
      <c r="E446" s="39"/>
      <c r="F446" s="39"/>
    </row>
    <row r="447" spans="1:7">
      <c r="A447" s="151"/>
      <c r="B447" s="45"/>
      <c r="C447" s="145" t="s">
        <v>13</v>
      </c>
      <c r="D447" s="145">
        <v>36</v>
      </c>
      <c r="E447" s="39"/>
      <c r="F447" s="39">
        <f>D447*E447</f>
        <v>0</v>
      </c>
    </row>
    <row r="448" spans="1:7">
      <c r="A448" s="151"/>
      <c r="B448" s="45"/>
      <c r="C448" s="145"/>
      <c r="D448" s="145"/>
      <c r="E448" s="39"/>
      <c r="F448" s="39"/>
    </row>
    <row r="449" spans="1:7" ht="42.75">
      <c r="A449" s="144">
        <f>A446+1</f>
        <v>24</v>
      </c>
      <c r="B449" s="45" t="s">
        <v>20</v>
      </c>
      <c r="C449" s="145"/>
      <c r="D449" s="145"/>
      <c r="E449" s="39"/>
      <c r="F449" s="39"/>
    </row>
    <row r="450" spans="1:7">
      <c r="A450" s="151"/>
      <c r="B450" s="45"/>
      <c r="C450" s="145" t="s">
        <v>17</v>
      </c>
      <c r="D450" s="145">
        <v>1</v>
      </c>
      <c r="E450" s="39"/>
      <c r="F450" s="39">
        <f>D450*E450</f>
        <v>0</v>
      </c>
    </row>
    <row r="452" spans="1:7" ht="15.75" thickBot="1">
      <c r="A452" s="140"/>
      <c r="B452" s="141"/>
      <c r="C452" s="132"/>
      <c r="D452" s="133"/>
      <c r="E452" s="134"/>
      <c r="F452" s="142">
        <f>SUM(F338:F451)</f>
        <v>0</v>
      </c>
    </row>
    <row r="453" spans="1:7" s="37" customFormat="1" ht="19.5" customHeight="1">
      <c r="A453" s="148"/>
      <c r="B453" s="149"/>
      <c r="C453" s="60"/>
      <c r="D453" s="47"/>
      <c r="E453" s="137"/>
      <c r="F453" s="150"/>
      <c r="G453" s="138"/>
    </row>
    <row r="454" spans="1:7" s="67" customFormat="1" ht="15" customHeight="1">
      <c r="A454" s="152"/>
      <c r="B454" s="153"/>
      <c r="C454" s="154"/>
      <c r="D454" s="155"/>
      <c r="E454" s="156"/>
      <c r="F454" s="157"/>
      <c r="G454" s="158"/>
    </row>
    <row r="455" spans="1:7" s="37" customFormat="1" ht="2.25" hidden="1" customHeight="1">
      <c r="A455" s="148"/>
      <c r="B455" s="149"/>
      <c r="C455" s="60"/>
      <c r="D455" s="47"/>
      <c r="E455" s="137"/>
      <c r="F455" s="150"/>
      <c r="G455" s="138"/>
    </row>
    <row r="456" spans="1:7" s="37" customFormat="1" ht="15">
      <c r="A456" s="139"/>
      <c r="B456" s="179" t="s">
        <v>193</v>
      </c>
      <c r="C456" s="179"/>
      <c r="D456" s="179"/>
      <c r="E456" s="137"/>
      <c r="F456" s="137"/>
      <c r="G456" s="138"/>
    </row>
    <row r="457" spans="1:7" s="75" customFormat="1" ht="12.75" customHeight="1">
      <c r="A457" s="69"/>
      <c r="B457" s="70"/>
      <c r="C457" s="71"/>
      <c r="D457" s="72"/>
      <c r="E457" s="73"/>
      <c r="F457" s="74"/>
      <c r="G457" s="135"/>
    </row>
    <row r="458" spans="1:7" s="75" customFormat="1" ht="15">
      <c r="A458" s="76" t="s">
        <v>281</v>
      </c>
      <c r="B458" s="77" t="s">
        <v>282</v>
      </c>
      <c r="C458" s="78"/>
      <c r="D458" s="79"/>
      <c r="E458" s="73"/>
      <c r="F458" s="74"/>
      <c r="G458" s="135"/>
    </row>
    <row r="459" spans="1:7" s="75" customFormat="1" ht="12.75" customHeight="1">
      <c r="A459" s="80"/>
      <c r="B459" s="81"/>
      <c r="C459" s="78"/>
      <c r="D459" s="79"/>
      <c r="E459" s="82"/>
      <c r="F459" s="83"/>
      <c r="G459" s="135"/>
    </row>
    <row r="460" spans="1:7" s="75" customFormat="1" ht="12.75" customHeight="1">
      <c r="A460" s="159"/>
      <c r="B460" s="77" t="s">
        <v>285</v>
      </c>
      <c r="C460" s="78" t="s">
        <v>194</v>
      </c>
      <c r="D460" s="85" t="s">
        <v>194</v>
      </c>
      <c r="E460" s="82"/>
      <c r="F460" s="83"/>
      <c r="G460" s="135"/>
    </row>
    <row r="461" spans="1:7" s="75" customFormat="1" ht="43.5" customHeight="1">
      <c r="A461" s="86"/>
      <c r="B461" s="81" t="s">
        <v>286</v>
      </c>
      <c r="C461" s="78" t="s">
        <v>195</v>
      </c>
      <c r="D461" s="79">
        <v>1</v>
      </c>
      <c r="E461" s="82"/>
      <c r="F461" s="83">
        <f>D461*E461</f>
        <v>0</v>
      </c>
      <c r="G461" s="135"/>
    </row>
    <row r="462" spans="1:7" s="75" customFormat="1" ht="12.75" customHeight="1">
      <c r="A462" s="86"/>
      <c r="B462" s="81"/>
      <c r="C462" s="78"/>
      <c r="D462" s="79"/>
      <c r="E462" s="82"/>
      <c r="F462" s="83"/>
      <c r="G462" s="135"/>
    </row>
    <row r="463" spans="1:7" s="75" customFormat="1" ht="12.75" customHeight="1">
      <c r="A463" s="86"/>
      <c r="B463" s="81" t="s">
        <v>287</v>
      </c>
      <c r="C463" s="78" t="s">
        <v>195</v>
      </c>
      <c r="D463" s="79">
        <v>1</v>
      </c>
      <c r="E463" s="82"/>
      <c r="F463" s="83">
        <f>D463*E463</f>
        <v>0</v>
      </c>
      <c r="G463" s="135"/>
    </row>
    <row r="464" spans="1:7" s="75" customFormat="1" ht="12.75" customHeight="1">
      <c r="A464" s="86"/>
      <c r="B464" s="81"/>
      <c r="C464" s="78"/>
      <c r="D464" s="79"/>
      <c r="E464" s="82"/>
      <c r="F464" s="83"/>
      <c r="G464" s="135"/>
    </row>
    <row r="465" spans="1:7" s="75" customFormat="1" ht="12.75" customHeight="1">
      <c r="A465" s="86"/>
      <c r="B465" s="81" t="s">
        <v>288</v>
      </c>
      <c r="C465" s="78" t="s">
        <v>195</v>
      </c>
      <c r="D465" s="79">
        <v>1</v>
      </c>
      <c r="E465" s="82"/>
      <c r="F465" s="83">
        <f>D465*E465</f>
        <v>0</v>
      </c>
      <c r="G465" s="135"/>
    </row>
    <row r="466" spans="1:7" s="75" customFormat="1" ht="12.75" customHeight="1">
      <c r="A466" s="86"/>
      <c r="B466" s="81"/>
      <c r="C466" s="78"/>
      <c r="D466" s="79"/>
      <c r="E466" s="82"/>
      <c r="F466" s="83"/>
      <c r="G466" s="135"/>
    </row>
    <row r="467" spans="1:7" s="75" customFormat="1">
      <c r="A467" s="86"/>
      <c r="B467" s="81" t="s">
        <v>289</v>
      </c>
      <c r="C467" s="78" t="s">
        <v>195</v>
      </c>
      <c r="D467" s="79">
        <v>1</v>
      </c>
      <c r="E467" s="82"/>
      <c r="F467" s="83">
        <f>D467*E467</f>
        <v>0</v>
      </c>
      <c r="G467" s="135"/>
    </row>
    <row r="468" spans="1:7" s="75" customFormat="1" ht="12.75" customHeight="1">
      <c r="A468" s="86"/>
      <c r="B468" s="87"/>
      <c r="C468" s="88"/>
      <c r="D468" s="89"/>
      <c r="E468" s="82"/>
      <c r="F468" s="83"/>
      <c r="G468" s="135"/>
    </row>
    <row r="469" spans="1:7" s="75" customFormat="1" ht="12.75" customHeight="1">
      <c r="A469" s="86"/>
      <c r="B469" s="87" t="s">
        <v>290</v>
      </c>
      <c r="C469" s="88" t="s">
        <v>195</v>
      </c>
      <c r="D469" s="89">
        <v>1</v>
      </c>
      <c r="E469" s="82"/>
      <c r="F469" s="83">
        <f>D469*E469</f>
        <v>0</v>
      </c>
      <c r="G469" s="135"/>
    </row>
    <row r="470" spans="1:7" s="75" customFormat="1" ht="12.75" customHeight="1">
      <c r="A470" s="86"/>
      <c r="B470" s="87"/>
      <c r="C470" s="88"/>
      <c r="D470" s="89"/>
      <c r="E470" s="82"/>
      <c r="F470" s="83"/>
      <c r="G470" s="135"/>
    </row>
    <row r="471" spans="1:7" s="75" customFormat="1" ht="12.75" customHeight="1">
      <c r="A471" s="86"/>
      <c r="B471" s="87" t="s">
        <v>291</v>
      </c>
      <c r="C471" s="88" t="s">
        <v>195</v>
      </c>
      <c r="D471" s="89">
        <v>1</v>
      </c>
      <c r="E471" s="82"/>
      <c r="F471" s="83">
        <f>D471*E471</f>
        <v>0</v>
      </c>
      <c r="G471" s="135"/>
    </row>
    <row r="472" spans="1:7" s="75" customFormat="1" ht="12.75" customHeight="1">
      <c r="A472" s="86"/>
      <c r="B472" s="87"/>
      <c r="C472" s="88"/>
      <c r="D472" s="89"/>
      <c r="E472" s="82"/>
      <c r="F472" s="83"/>
      <c r="G472" s="135"/>
    </row>
    <row r="473" spans="1:7" s="75" customFormat="1" ht="12.75" customHeight="1">
      <c r="A473" s="86"/>
      <c r="B473" s="87" t="s">
        <v>292</v>
      </c>
      <c r="C473" s="88" t="s">
        <v>195</v>
      </c>
      <c r="D473" s="89">
        <v>1</v>
      </c>
      <c r="E473" s="82"/>
      <c r="F473" s="83">
        <f>D473*E473</f>
        <v>0</v>
      </c>
      <c r="G473" s="135"/>
    </row>
    <row r="474" spans="1:7" s="75" customFormat="1" ht="12.75" customHeight="1">
      <c r="A474" s="86"/>
      <c r="B474" s="87"/>
      <c r="C474" s="88"/>
      <c r="D474" s="89"/>
      <c r="E474" s="82"/>
      <c r="F474" s="83"/>
      <c r="G474" s="135"/>
    </row>
    <row r="475" spans="1:7" s="75" customFormat="1" ht="25.5" customHeight="1">
      <c r="A475" s="86"/>
      <c r="B475" s="87" t="s">
        <v>293</v>
      </c>
      <c r="C475" s="88" t="s">
        <v>195</v>
      </c>
      <c r="D475" s="89">
        <v>4</v>
      </c>
      <c r="E475" s="82"/>
      <c r="F475" s="83">
        <f>D475*E475</f>
        <v>0</v>
      </c>
      <c r="G475" s="135"/>
    </row>
    <row r="476" spans="1:7" s="75" customFormat="1" ht="12.75" customHeight="1">
      <c r="A476" s="86"/>
      <c r="B476" s="87"/>
      <c r="C476" s="88"/>
      <c r="D476" s="89"/>
      <c r="E476" s="82"/>
      <c r="F476" s="83"/>
      <c r="G476" s="135"/>
    </row>
    <row r="477" spans="1:7" s="75" customFormat="1" ht="12.75" customHeight="1">
      <c r="A477" s="86"/>
      <c r="B477" s="87" t="s">
        <v>294</v>
      </c>
      <c r="C477" s="88" t="s">
        <v>194</v>
      </c>
      <c r="D477" s="89" t="s">
        <v>194</v>
      </c>
      <c r="E477" s="82"/>
      <c r="F477" s="83"/>
      <c r="G477" s="135"/>
    </row>
    <row r="478" spans="1:7" s="75" customFormat="1" ht="12.75" customHeight="1">
      <c r="A478" s="86"/>
      <c r="B478" s="87" t="s">
        <v>295</v>
      </c>
      <c r="C478" s="88" t="s">
        <v>195</v>
      </c>
      <c r="D478" s="89">
        <v>20</v>
      </c>
      <c r="E478" s="82"/>
      <c r="F478" s="83">
        <f>D478*E478</f>
        <v>0</v>
      </c>
      <c r="G478" s="135"/>
    </row>
    <row r="479" spans="1:7" s="75" customFormat="1">
      <c r="A479" s="86"/>
      <c r="B479" s="87"/>
      <c r="C479" s="88"/>
      <c r="D479" s="89"/>
      <c r="E479" s="82"/>
      <c r="F479" s="83"/>
      <c r="G479" s="135"/>
    </row>
    <row r="480" spans="1:7" s="75" customFormat="1" ht="71.25">
      <c r="A480" s="86"/>
      <c r="B480" s="87" t="s">
        <v>296</v>
      </c>
      <c r="C480" s="88" t="s">
        <v>195</v>
      </c>
      <c r="D480" s="89">
        <v>1</v>
      </c>
      <c r="E480" s="82"/>
      <c r="F480" s="83">
        <f>D480*E480</f>
        <v>0</v>
      </c>
      <c r="G480" s="135"/>
    </row>
    <row r="481" spans="1:7" s="75" customFormat="1">
      <c r="A481" s="86"/>
      <c r="B481" s="87"/>
      <c r="C481" s="88"/>
      <c r="D481" s="89"/>
      <c r="E481" s="82"/>
      <c r="F481" s="83"/>
      <c r="G481" s="135"/>
    </row>
    <row r="482" spans="1:7" s="75" customFormat="1">
      <c r="A482" s="86"/>
      <c r="B482" s="87" t="s">
        <v>297</v>
      </c>
      <c r="C482" s="88" t="s">
        <v>195</v>
      </c>
      <c r="D482" s="89">
        <v>1</v>
      </c>
      <c r="E482" s="82"/>
      <c r="F482" s="83">
        <f>D482*E482</f>
        <v>0</v>
      </c>
      <c r="G482" s="135"/>
    </row>
    <row r="483" spans="1:7" s="75" customFormat="1">
      <c r="A483" s="86"/>
      <c r="B483" s="87"/>
      <c r="C483" s="88"/>
      <c r="D483" s="89"/>
      <c r="E483" s="82"/>
      <c r="F483" s="83"/>
      <c r="G483" s="135"/>
    </row>
    <row r="484" spans="1:7" s="75" customFormat="1" ht="28.5">
      <c r="A484" s="86"/>
      <c r="B484" s="87" t="s">
        <v>298</v>
      </c>
      <c r="C484" s="88" t="s">
        <v>195</v>
      </c>
      <c r="D484" s="89">
        <v>1</v>
      </c>
      <c r="E484" s="82"/>
      <c r="F484" s="83">
        <f>D484*E484</f>
        <v>0</v>
      </c>
      <c r="G484" s="135"/>
    </row>
    <row r="485" spans="1:7" s="75" customFormat="1">
      <c r="A485" s="86"/>
      <c r="B485" s="87"/>
      <c r="C485" s="88"/>
      <c r="D485" s="89"/>
      <c r="E485" s="82"/>
      <c r="F485" s="83"/>
      <c r="G485" s="135"/>
    </row>
    <row r="486" spans="1:7" s="75" customFormat="1" ht="28.5">
      <c r="A486" s="86"/>
      <c r="B486" s="87" t="s">
        <v>299</v>
      </c>
      <c r="C486" s="88" t="s">
        <v>195</v>
      </c>
      <c r="D486" s="89">
        <v>4</v>
      </c>
      <c r="E486" s="82"/>
      <c r="F486" s="83">
        <f>D486*E486</f>
        <v>0</v>
      </c>
      <c r="G486" s="135"/>
    </row>
    <row r="487" spans="1:7" s="75" customFormat="1">
      <c r="A487" s="86"/>
      <c r="B487" s="87"/>
      <c r="C487" s="88"/>
      <c r="D487" s="89"/>
      <c r="E487" s="82"/>
      <c r="F487" s="83"/>
      <c r="G487" s="135"/>
    </row>
    <row r="488" spans="1:7" s="75" customFormat="1" ht="71.25">
      <c r="A488" s="86"/>
      <c r="B488" s="87" t="s">
        <v>300</v>
      </c>
      <c r="C488" s="88" t="s">
        <v>195</v>
      </c>
      <c r="D488" s="89">
        <v>1</v>
      </c>
      <c r="E488" s="82"/>
      <c r="F488" s="83">
        <f>D488*E488</f>
        <v>0</v>
      </c>
      <c r="G488" s="135"/>
    </row>
    <row r="489" spans="1:7" s="75" customFormat="1">
      <c r="A489" s="86"/>
      <c r="B489" s="87"/>
      <c r="C489" s="88"/>
      <c r="D489" s="89"/>
      <c r="E489" s="82"/>
      <c r="F489" s="83"/>
      <c r="G489" s="135"/>
    </row>
    <row r="490" spans="1:7" s="75" customFormat="1" ht="71.25">
      <c r="A490" s="86"/>
      <c r="B490" s="87" t="s">
        <v>301</v>
      </c>
      <c r="C490" s="88" t="s">
        <v>195</v>
      </c>
      <c r="D490" s="89">
        <v>2</v>
      </c>
      <c r="E490" s="82"/>
      <c r="F490" s="83">
        <f>D490*E490</f>
        <v>0</v>
      </c>
      <c r="G490" s="135"/>
    </row>
    <row r="491" spans="1:7" s="75" customFormat="1">
      <c r="A491" s="86"/>
      <c r="B491" s="87"/>
      <c r="C491" s="88"/>
      <c r="D491" s="89"/>
      <c r="E491" s="82"/>
      <c r="F491" s="83"/>
      <c r="G491" s="135"/>
    </row>
    <row r="492" spans="1:7" s="75" customFormat="1" ht="28.5">
      <c r="A492" s="86"/>
      <c r="B492" s="87" t="s">
        <v>302</v>
      </c>
      <c r="C492" s="88" t="s">
        <v>195</v>
      </c>
      <c r="D492" s="89">
        <v>6</v>
      </c>
      <c r="E492" s="82"/>
      <c r="F492" s="83">
        <f>D492*E492</f>
        <v>0</v>
      </c>
      <c r="G492" s="135"/>
    </row>
    <row r="493" spans="1:7" s="75" customFormat="1">
      <c r="A493" s="86"/>
      <c r="B493" s="87"/>
      <c r="C493" s="88"/>
      <c r="D493" s="89"/>
      <c r="E493" s="82"/>
      <c r="F493" s="83"/>
      <c r="G493" s="135"/>
    </row>
    <row r="494" spans="1:7" s="75" customFormat="1">
      <c r="A494" s="86"/>
      <c r="B494" s="87" t="s">
        <v>196</v>
      </c>
      <c r="C494" s="88" t="s">
        <v>195</v>
      </c>
      <c r="D494" s="89">
        <v>20</v>
      </c>
      <c r="E494" s="82"/>
      <c r="F494" s="83">
        <f>D494*E494</f>
        <v>0</v>
      </c>
      <c r="G494" s="135"/>
    </row>
    <row r="495" spans="1:7" s="75" customFormat="1">
      <c r="A495" s="86"/>
      <c r="B495" s="87"/>
      <c r="C495" s="88"/>
      <c r="D495" s="89"/>
      <c r="E495" s="82"/>
      <c r="F495" s="83"/>
      <c r="G495" s="135"/>
    </row>
    <row r="496" spans="1:7" s="75" customFormat="1" ht="42.75">
      <c r="A496" s="86"/>
      <c r="B496" s="87" t="s">
        <v>224</v>
      </c>
      <c r="C496" s="88" t="s">
        <v>195</v>
      </c>
      <c r="D496" s="89">
        <v>3</v>
      </c>
      <c r="E496" s="146"/>
      <c r="F496" s="83">
        <f>D496*E496</f>
        <v>0</v>
      </c>
      <c r="G496" s="135"/>
    </row>
    <row r="497" spans="1:7" s="75" customFormat="1">
      <c r="A497" s="86"/>
      <c r="B497" s="87"/>
      <c r="C497" s="88"/>
      <c r="D497" s="89"/>
      <c r="E497" s="146"/>
      <c r="F497" s="135"/>
      <c r="G497" s="135"/>
    </row>
    <row r="498" spans="1:7" s="75" customFormat="1" ht="42.75">
      <c r="A498" s="86"/>
      <c r="B498" s="87" t="s">
        <v>225</v>
      </c>
      <c r="C498" s="88" t="s">
        <v>195</v>
      </c>
      <c r="D498" s="89">
        <v>6</v>
      </c>
      <c r="E498" s="82"/>
      <c r="F498" s="83">
        <f>D496*E498</f>
        <v>0</v>
      </c>
      <c r="G498" s="135"/>
    </row>
    <row r="499" spans="1:7" s="75" customFormat="1">
      <c r="A499" s="86"/>
      <c r="B499" s="87"/>
      <c r="C499" s="88"/>
      <c r="D499" s="89"/>
      <c r="E499" s="82"/>
      <c r="F499" s="83"/>
      <c r="G499" s="135"/>
    </row>
    <row r="500" spans="1:7" s="75" customFormat="1" ht="28.5">
      <c r="A500" s="86"/>
      <c r="B500" s="87" t="s">
        <v>303</v>
      </c>
      <c r="C500" s="88" t="s">
        <v>195</v>
      </c>
      <c r="D500" s="89">
        <v>4</v>
      </c>
      <c r="E500" s="82"/>
      <c r="F500" s="83">
        <f>D498*E500</f>
        <v>0</v>
      </c>
      <c r="G500" s="135"/>
    </row>
    <row r="501" spans="1:7" s="75" customFormat="1">
      <c r="A501" s="86"/>
      <c r="B501" s="87"/>
      <c r="C501" s="88"/>
      <c r="D501" s="89"/>
      <c r="E501" s="82"/>
      <c r="F501" s="83"/>
      <c r="G501" s="135"/>
    </row>
    <row r="502" spans="1:7" s="75" customFormat="1">
      <c r="A502" s="86"/>
      <c r="B502" s="87" t="s">
        <v>226</v>
      </c>
      <c r="C502" s="88" t="s">
        <v>195</v>
      </c>
      <c r="D502" s="89">
        <v>1</v>
      </c>
      <c r="E502" s="82"/>
      <c r="F502" s="83">
        <f>D500*E502</f>
        <v>0</v>
      </c>
      <c r="G502" s="135"/>
    </row>
    <row r="503" spans="1:7" s="75" customFormat="1">
      <c r="A503" s="86"/>
      <c r="B503" s="87"/>
      <c r="C503" s="88"/>
      <c r="D503" s="89"/>
      <c r="E503" s="82"/>
      <c r="F503" s="83"/>
      <c r="G503" s="135"/>
    </row>
    <row r="504" spans="1:7" s="75" customFormat="1">
      <c r="A504" s="86"/>
      <c r="B504" s="87" t="s">
        <v>227</v>
      </c>
      <c r="C504" s="88" t="s">
        <v>195</v>
      </c>
      <c r="D504" s="89">
        <v>2</v>
      </c>
      <c r="E504" s="82"/>
      <c r="F504" s="83">
        <f>D502*E504</f>
        <v>0</v>
      </c>
      <c r="G504" s="135"/>
    </row>
    <row r="505" spans="1:7" s="75" customFormat="1">
      <c r="A505" s="86"/>
      <c r="B505" s="87"/>
      <c r="C505" s="88"/>
      <c r="D505" s="89"/>
      <c r="E505" s="82"/>
      <c r="F505" s="83"/>
      <c r="G505" s="135"/>
    </row>
    <row r="506" spans="1:7" s="75" customFormat="1" ht="28.5">
      <c r="A506" s="86"/>
      <c r="B506" s="87" t="s">
        <v>304</v>
      </c>
      <c r="C506" s="88" t="s">
        <v>195</v>
      </c>
      <c r="D506" s="89">
        <v>12</v>
      </c>
      <c r="E506" s="82"/>
      <c r="F506" s="83">
        <f>D506*E506</f>
        <v>0</v>
      </c>
      <c r="G506" s="135"/>
    </row>
    <row r="507" spans="1:7" s="75" customFormat="1">
      <c r="A507" s="86"/>
      <c r="B507" s="87"/>
      <c r="C507" s="88"/>
      <c r="D507" s="89"/>
      <c r="E507" s="82"/>
      <c r="F507" s="83"/>
      <c r="G507" s="135"/>
    </row>
    <row r="508" spans="1:7" s="75" customFormat="1">
      <c r="A508" s="86"/>
      <c r="B508" s="87" t="s">
        <v>305</v>
      </c>
      <c r="C508" s="88"/>
      <c r="D508" s="89" t="s">
        <v>194</v>
      </c>
      <c r="E508" s="82"/>
      <c r="F508" s="83"/>
      <c r="G508" s="135"/>
    </row>
    <row r="509" spans="1:7" s="75" customFormat="1">
      <c r="A509" s="86"/>
      <c r="B509" s="87" t="s">
        <v>306</v>
      </c>
      <c r="C509" s="88" t="s">
        <v>2</v>
      </c>
      <c r="D509" s="89">
        <v>80</v>
      </c>
      <c r="E509" s="82"/>
      <c r="F509" s="83">
        <f>D509*E509</f>
        <v>0</v>
      </c>
      <c r="G509" s="135"/>
    </row>
    <row r="510" spans="1:7" s="75" customFormat="1">
      <c r="A510" s="86"/>
      <c r="B510" s="87"/>
      <c r="C510" s="88"/>
      <c r="D510" s="89"/>
      <c r="E510" s="82"/>
      <c r="F510" s="83"/>
      <c r="G510" s="135"/>
    </row>
    <row r="511" spans="1:7" s="75" customFormat="1">
      <c r="A511" s="86"/>
      <c r="B511" s="87" t="s">
        <v>307</v>
      </c>
      <c r="C511" s="88" t="s">
        <v>88</v>
      </c>
      <c r="D511" s="89">
        <v>30</v>
      </c>
      <c r="E511" s="82"/>
      <c r="F511" s="83">
        <f>D511*E511</f>
        <v>0</v>
      </c>
      <c r="G511" s="135"/>
    </row>
    <row r="512" spans="1:7" s="75" customFormat="1">
      <c r="A512" s="86"/>
      <c r="B512" s="87"/>
      <c r="C512" s="88"/>
      <c r="D512" s="89"/>
      <c r="E512" s="82"/>
      <c r="F512" s="83"/>
      <c r="G512" s="135"/>
    </row>
    <row r="513" spans="1:7" s="75" customFormat="1">
      <c r="A513" s="86"/>
      <c r="B513" s="87" t="s">
        <v>197</v>
      </c>
      <c r="C513" s="88" t="s">
        <v>195</v>
      </c>
      <c r="D513" s="89">
        <v>1</v>
      </c>
      <c r="E513" s="82"/>
      <c r="F513" s="83">
        <f>D513*E513</f>
        <v>0</v>
      </c>
      <c r="G513" s="135"/>
    </row>
    <row r="514" spans="1:7" s="75" customFormat="1">
      <c r="A514" s="86"/>
      <c r="B514" s="87"/>
      <c r="C514" s="88"/>
      <c r="D514" s="89"/>
      <c r="E514" s="82"/>
      <c r="F514" s="83"/>
      <c r="G514" s="135"/>
    </row>
    <row r="515" spans="1:7" s="75" customFormat="1" ht="28.5">
      <c r="A515" s="86"/>
      <c r="B515" s="87" t="s">
        <v>308</v>
      </c>
      <c r="C515" s="88"/>
      <c r="D515" s="89" t="s">
        <v>194</v>
      </c>
      <c r="E515" s="82"/>
      <c r="F515" s="83"/>
      <c r="G515" s="135"/>
    </row>
    <row r="516" spans="1:7" s="75" customFormat="1">
      <c r="A516" s="86"/>
      <c r="B516" s="87" t="s">
        <v>309</v>
      </c>
      <c r="C516" s="88" t="s">
        <v>2</v>
      </c>
      <c r="D516" s="89">
        <v>16</v>
      </c>
      <c r="E516" s="82"/>
      <c r="F516" s="83">
        <f>D516*E516</f>
        <v>0</v>
      </c>
      <c r="G516" s="135"/>
    </row>
    <row r="517" spans="1:7" s="75" customFormat="1">
      <c r="A517" s="86"/>
      <c r="B517" s="87"/>
      <c r="C517" s="88"/>
      <c r="D517" s="89"/>
      <c r="E517" s="82"/>
      <c r="F517" s="83"/>
      <c r="G517" s="135"/>
    </row>
    <row r="518" spans="1:7" s="75" customFormat="1">
      <c r="A518" s="86"/>
      <c r="B518" s="87" t="s">
        <v>198</v>
      </c>
      <c r="C518" s="88" t="s">
        <v>195</v>
      </c>
      <c r="D518" s="89">
        <v>1</v>
      </c>
      <c r="E518" s="82"/>
      <c r="F518" s="83">
        <f>D518*E518</f>
        <v>0</v>
      </c>
      <c r="G518" s="135"/>
    </row>
    <row r="519" spans="1:7" s="75" customFormat="1">
      <c r="A519" s="86"/>
      <c r="B519" s="87"/>
      <c r="C519" s="88"/>
      <c r="D519" s="89"/>
      <c r="E519" s="82"/>
      <c r="F519" s="83"/>
      <c r="G519" s="135"/>
    </row>
    <row r="520" spans="1:7" s="75" customFormat="1">
      <c r="A520" s="86"/>
      <c r="B520" s="87" t="s">
        <v>199</v>
      </c>
      <c r="C520" s="88" t="s">
        <v>195</v>
      </c>
      <c r="D520" s="89">
        <v>1</v>
      </c>
      <c r="E520" s="82"/>
      <c r="F520" s="83">
        <f>D520*E520</f>
        <v>0</v>
      </c>
      <c r="G520" s="135"/>
    </row>
    <row r="521" spans="1:7" s="75" customFormat="1">
      <c r="A521" s="86"/>
      <c r="B521" s="87"/>
      <c r="C521" s="88"/>
      <c r="D521" s="89"/>
      <c r="E521" s="82"/>
      <c r="F521" s="83"/>
      <c r="G521" s="135"/>
    </row>
    <row r="522" spans="1:7" s="75" customFormat="1" ht="15">
      <c r="A522" s="86"/>
      <c r="B522" s="90" t="s">
        <v>310</v>
      </c>
      <c r="C522" s="88" t="s">
        <v>194</v>
      </c>
      <c r="D522" s="89" t="s">
        <v>194</v>
      </c>
      <c r="E522" s="82"/>
      <c r="F522" s="83"/>
      <c r="G522" s="135"/>
    </row>
    <row r="523" spans="1:7" s="75" customFormat="1">
      <c r="A523" s="80"/>
      <c r="B523" s="87" t="s">
        <v>311</v>
      </c>
      <c r="C523" s="88" t="s">
        <v>194</v>
      </c>
      <c r="D523" s="89" t="s">
        <v>194</v>
      </c>
      <c r="E523" s="82"/>
      <c r="F523" s="83"/>
      <c r="G523" s="135"/>
    </row>
    <row r="524" spans="1:7" s="75" customFormat="1">
      <c r="A524" s="86"/>
      <c r="B524" s="87" t="s">
        <v>200</v>
      </c>
      <c r="C524" s="88" t="s">
        <v>195</v>
      </c>
      <c r="D524" s="89">
        <v>1</v>
      </c>
      <c r="E524" s="82"/>
      <c r="F524" s="83">
        <f>D524*E524</f>
        <v>0</v>
      </c>
      <c r="G524" s="135"/>
    </row>
    <row r="525" spans="1:7" s="75" customFormat="1">
      <c r="A525" s="86"/>
      <c r="B525" s="87"/>
      <c r="C525" s="88"/>
      <c r="D525" s="89"/>
      <c r="E525" s="82"/>
      <c r="F525" s="83"/>
      <c r="G525" s="135"/>
    </row>
    <row r="526" spans="1:7" s="75" customFormat="1" ht="30" customHeight="1">
      <c r="A526" s="86"/>
      <c r="B526" s="87" t="s">
        <v>201</v>
      </c>
      <c r="C526" s="88" t="s">
        <v>195</v>
      </c>
      <c r="D526" s="89">
        <v>2</v>
      </c>
      <c r="E526" s="82"/>
      <c r="F526" s="83">
        <f>D526*E526</f>
        <v>0</v>
      </c>
      <c r="G526" s="135"/>
    </row>
    <row r="527" spans="1:7" s="75" customFormat="1">
      <c r="A527" s="86"/>
      <c r="B527" s="87"/>
      <c r="C527" s="88"/>
      <c r="D527" s="89"/>
      <c r="E527" s="82"/>
      <c r="F527" s="83"/>
      <c r="G527" s="135"/>
    </row>
    <row r="528" spans="1:7" s="75" customFormat="1" ht="28.5">
      <c r="A528" s="86"/>
      <c r="B528" s="87" t="s">
        <v>202</v>
      </c>
      <c r="C528" s="88" t="s">
        <v>195</v>
      </c>
      <c r="D528" s="89">
        <v>1</v>
      </c>
      <c r="E528" s="82"/>
      <c r="F528" s="83">
        <f>D528*E528</f>
        <v>0</v>
      </c>
      <c r="G528" s="135"/>
    </row>
    <row r="529" spans="1:7" s="75" customFormat="1">
      <c r="A529" s="86"/>
      <c r="B529" s="87"/>
      <c r="C529" s="88"/>
      <c r="D529" s="89"/>
      <c r="E529" s="82"/>
      <c r="F529" s="83"/>
      <c r="G529" s="135"/>
    </row>
    <row r="530" spans="1:7" s="75" customFormat="1" ht="28.5">
      <c r="A530" s="86"/>
      <c r="B530" s="87" t="s">
        <v>203</v>
      </c>
      <c r="C530" s="88" t="s">
        <v>195</v>
      </c>
      <c r="D530" s="89">
        <v>1</v>
      </c>
      <c r="E530" s="82"/>
      <c r="F530" s="83">
        <f>D530*E530</f>
        <v>0</v>
      </c>
      <c r="G530" s="135"/>
    </row>
    <row r="531" spans="1:7" s="75" customFormat="1">
      <c r="A531" s="86"/>
      <c r="B531" s="87"/>
      <c r="C531" s="88"/>
      <c r="D531" s="89"/>
      <c r="E531" s="82"/>
      <c r="F531" s="83"/>
      <c r="G531" s="135"/>
    </row>
    <row r="532" spans="1:7" s="75" customFormat="1">
      <c r="A532" s="86"/>
      <c r="B532" s="87" t="s">
        <v>204</v>
      </c>
      <c r="C532" s="88" t="s">
        <v>195</v>
      </c>
      <c r="D532" s="89">
        <v>1</v>
      </c>
      <c r="E532" s="82"/>
      <c r="F532" s="83">
        <f>D532*E532</f>
        <v>0</v>
      </c>
      <c r="G532" s="135"/>
    </row>
    <row r="533" spans="1:7" s="75" customFormat="1">
      <c r="A533" s="86"/>
      <c r="B533" s="87"/>
      <c r="C533" s="88"/>
      <c r="D533" s="89"/>
      <c r="E533" s="82"/>
      <c r="F533" s="83"/>
      <c r="G533" s="135"/>
    </row>
    <row r="534" spans="1:7" s="75" customFormat="1" ht="42.75">
      <c r="A534" s="86"/>
      <c r="B534" s="87" t="s">
        <v>312</v>
      </c>
      <c r="C534" s="88" t="s">
        <v>195</v>
      </c>
      <c r="D534" s="89">
        <v>1</v>
      </c>
      <c r="E534" s="82"/>
      <c r="F534" s="83">
        <f>D534*E534</f>
        <v>0</v>
      </c>
      <c r="G534" s="135"/>
    </row>
    <row r="535" spans="1:7" s="75" customFormat="1">
      <c r="A535" s="86"/>
      <c r="B535" s="87"/>
      <c r="C535" s="88"/>
      <c r="D535" s="89"/>
      <c r="E535" s="82"/>
      <c r="F535" s="83"/>
      <c r="G535" s="135"/>
    </row>
    <row r="536" spans="1:7" s="75" customFormat="1" ht="28.5">
      <c r="A536" s="86"/>
      <c r="B536" s="87" t="s">
        <v>205</v>
      </c>
      <c r="C536" s="88" t="s">
        <v>195</v>
      </c>
      <c r="D536" s="89">
        <v>1</v>
      </c>
      <c r="E536" s="82"/>
      <c r="F536" s="83">
        <f>D536*E536</f>
        <v>0</v>
      </c>
      <c r="G536" s="135"/>
    </row>
    <row r="537" spans="1:7" s="75" customFormat="1">
      <c r="A537" s="86"/>
      <c r="B537" s="87"/>
      <c r="C537" s="88"/>
      <c r="D537" s="89"/>
      <c r="E537" s="82"/>
      <c r="F537" s="83"/>
      <c r="G537" s="135"/>
    </row>
    <row r="538" spans="1:7" s="75" customFormat="1" ht="42.75">
      <c r="A538" s="86"/>
      <c r="B538" s="87" t="s">
        <v>206</v>
      </c>
      <c r="C538" s="88" t="s">
        <v>195</v>
      </c>
      <c r="D538" s="89">
        <v>1</v>
      </c>
      <c r="E538" s="82"/>
      <c r="F538" s="83">
        <f>D538*E538</f>
        <v>0</v>
      </c>
      <c r="G538" s="135"/>
    </row>
    <row r="539" spans="1:7" s="75" customFormat="1">
      <c r="A539" s="80"/>
      <c r="B539" s="91"/>
      <c r="C539" s="71"/>
      <c r="D539" s="72"/>
      <c r="E539" s="82"/>
      <c r="F539" s="83"/>
      <c r="G539" s="135"/>
    </row>
    <row r="540" spans="1:7" s="75" customFormat="1" ht="15">
      <c r="A540" s="86"/>
      <c r="B540" s="90" t="s">
        <v>207</v>
      </c>
      <c r="C540" s="88" t="s">
        <v>194</v>
      </c>
      <c r="D540" s="89" t="s">
        <v>194</v>
      </c>
      <c r="E540" s="82"/>
      <c r="F540" s="83"/>
      <c r="G540" s="135"/>
    </row>
    <row r="541" spans="1:7" s="75" customFormat="1" ht="30" customHeight="1">
      <c r="A541" s="86"/>
      <c r="B541" s="87" t="s">
        <v>313</v>
      </c>
      <c r="C541" s="88" t="s">
        <v>195</v>
      </c>
      <c r="D541" s="89">
        <v>2</v>
      </c>
      <c r="E541" s="82"/>
      <c r="F541" s="83">
        <f>D541*E541</f>
        <v>0</v>
      </c>
      <c r="G541" s="135"/>
    </row>
    <row r="542" spans="1:7" s="75" customFormat="1">
      <c r="A542" s="86"/>
      <c r="B542" s="87"/>
      <c r="C542" s="88"/>
      <c r="D542" s="89"/>
      <c r="E542" s="82"/>
      <c r="F542" s="83"/>
      <c r="G542" s="135"/>
    </row>
    <row r="543" spans="1:7" s="75" customFormat="1" ht="42.75">
      <c r="A543" s="86"/>
      <c r="B543" s="87" t="s">
        <v>314</v>
      </c>
      <c r="C543" s="88" t="s">
        <v>195</v>
      </c>
      <c r="D543" s="89">
        <v>1</v>
      </c>
      <c r="E543" s="82"/>
      <c r="F543" s="83">
        <f>D543*E543</f>
        <v>0</v>
      </c>
      <c r="G543" s="135"/>
    </row>
    <row r="544" spans="1:7" s="75" customFormat="1">
      <c r="A544" s="86"/>
      <c r="B544" s="87"/>
      <c r="C544" s="88"/>
      <c r="D544" s="89"/>
      <c r="E544" s="82"/>
      <c r="F544" s="83"/>
      <c r="G544" s="135"/>
    </row>
    <row r="545" spans="1:7" s="75" customFormat="1" ht="28.5">
      <c r="A545" s="86"/>
      <c r="B545" s="87" t="s">
        <v>237</v>
      </c>
      <c r="C545" s="88" t="s">
        <v>195</v>
      </c>
      <c r="D545" s="89">
        <v>2</v>
      </c>
      <c r="E545" s="82"/>
      <c r="F545" s="83">
        <f>D545*E545</f>
        <v>0</v>
      </c>
      <c r="G545" s="135"/>
    </row>
    <row r="546" spans="1:7" s="75" customFormat="1">
      <c r="A546" s="86"/>
      <c r="B546" s="87"/>
      <c r="C546" s="88"/>
      <c r="D546" s="89"/>
      <c r="E546" s="82"/>
      <c r="F546" s="83"/>
      <c r="G546" s="135"/>
    </row>
    <row r="547" spans="1:7" s="75" customFormat="1" ht="42.75">
      <c r="A547" s="86"/>
      <c r="B547" s="87" t="s">
        <v>208</v>
      </c>
      <c r="C547" s="88" t="s">
        <v>195</v>
      </c>
      <c r="D547" s="89">
        <v>1</v>
      </c>
      <c r="E547" s="82"/>
      <c r="F547" s="83">
        <f>D547*E547</f>
        <v>0</v>
      </c>
      <c r="G547" s="135"/>
    </row>
    <row r="548" spans="1:7" s="75" customFormat="1">
      <c r="A548" s="86"/>
      <c r="B548" s="87"/>
      <c r="C548" s="88"/>
      <c r="D548" s="89"/>
      <c r="E548" s="82"/>
      <c r="F548" s="83"/>
      <c r="G548" s="135"/>
    </row>
    <row r="549" spans="1:7" s="75" customFormat="1">
      <c r="A549" s="86"/>
      <c r="B549" s="87" t="s">
        <v>209</v>
      </c>
      <c r="C549" s="88" t="s">
        <v>195</v>
      </c>
      <c r="D549" s="89">
        <v>3</v>
      </c>
      <c r="E549" s="82"/>
      <c r="F549" s="83">
        <f>D549*E549</f>
        <v>0</v>
      </c>
      <c r="G549" s="135"/>
    </row>
    <row r="550" spans="1:7" s="75" customFormat="1">
      <c r="A550" s="80"/>
      <c r="B550" s="91"/>
      <c r="C550" s="71"/>
      <c r="D550" s="72"/>
      <c r="E550" s="82"/>
      <c r="F550" s="83"/>
      <c r="G550" s="135"/>
    </row>
    <row r="551" spans="1:7" s="75" customFormat="1" ht="28.5">
      <c r="A551" s="80"/>
      <c r="B551" s="91" t="s">
        <v>210</v>
      </c>
      <c r="C551" s="88" t="s">
        <v>195</v>
      </c>
      <c r="D551" s="89">
        <v>2</v>
      </c>
      <c r="E551" s="82"/>
      <c r="F551" s="83">
        <f>D551*E551</f>
        <v>0</v>
      </c>
      <c r="G551" s="135"/>
    </row>
    <row r="552" spans="1:7" s="75" customFormat="1">
      <c r="A552" s="80"/>
      <c r="B552" s="91"/>
      <c r="C552" s="71"/>
      <c r="D552" s="72"/>
      <c r="E552" s="82"/>
      <c r="F552" s="83"/>
      <c r="G552" s="135"/>
    </row>
    <row r="553" spans="1:7" s="75" customFormat="1">
      <c r="A553" s="80"/>
      <c r="B553" s="91" t="s">
        <v>211</v>
      </c>
      <c r="C553" s="71" t="s">
        <v>195</v>
      </c>
      <c r="D553" s="72">
        <v>3</v>
      </c>
      <c r="E553" s="82"/>
      <c r="F553" s="83">
        <f>D553*E553</f>
        <v>0</v>
      </c>
      <c r="G553" s="135"/>
    </row>
    <row r="554" spans="1:7" s="75" customFormat="1">
      <c r="A554" s="80"/>
      <c r="B554" s="91"/>
      <c r="C554" s="71"/>
      <c r="D554" s="72"/>
      <c r="E554" s="82"/>
      <c r="F554" s="83"/>
      <c r="G554" s="135"/>
    </row>
    <row r="555" spans="1:7" s="75" customFormat="1" ht="28.5">
      <c r="A555" s="80"/>
      <c r="B555" s="87" t="s">
        <v>212</v>
      </c>
      <c r="C555" s="88" t="s">
        <v>195</v>
      </c>
      <c r="D555" s="89">
        <v>2</v>
      </c>
      <c r="E555" s="82"/>
      <c r="F555" s="83">
        <f>D555*E555</f>
        <v>0</v>
      </c>
      <c r="G555" s="135"/>
    </row>
    <row r="556" spans="1:7" s="75" customFormat="1">
      <c r="A556" s="80"/>
      <c r="B556" s="87"/>
      <c r="C556" s="88"/>
      <c r="D556" s="89"/>
      <c r="E556" s="82"/>
      <c r="F556" s="83"/>
      <c r="G556" s="135"/>
    </row>
    <row r="557" spans="1:7" s="75" customFormat="1" ht="28.5">
      <c r="A557" s="80"/>
      <c r="B557" s="87" t="s">
        <v>213</v>
      </c>
      <c r="C557" s="92" t="s">
        <v>195</v>
      </c>
      <c r="D557" s="93">
        <v>1</v>
      </c>
      <c r="E557" s="82"/>
      <c r="F557" s="83">
        <f>D557*E557</f>
        <v>0</v>
      </c>
      <c r="G557" s="135"/>
    </row>
    <row r="558" spans="1:7" s="75" customFormat="1">
      <c r="A558" s="80"/>
      <c r="B558" s="91"/>
      <c r="C558" s="71"/>
      <c r="D558" s="72"/>
      <c r="E558" s="82"/>
      <c r="F558" s="83"/>
      <c r="G558" s="135"/>
    </row>
    <row r="559" spans="1:7" s="95" customFormat="1" ht="30">
      <c r="A559" s="94"/>
      <c r="B559" s="90" t="s">
        <v>214</v>
      </c>
      <c r="C559" s="88"/>
      <c r="D559" s="89"/>
      <c r="E559" s="82"/>
      <c r="F559" s="83"/>
      <c r="G559" s="138"/>
    </row>
    <row r="560" spans="1:7" s="95" customFormat="1">
      <c r="A560" s="96"/>
      <c r="B560" s="87" t="s">
        <v>315</v>
      </c>
      <c r="C560" s="88" t="s">
        <v>194</v>
      </c>
      <c r="D560" s="89" t="s">
        <v>194</v>
      </c>
      <c r="E560" s="82"/>
      <c r="F560" s="83"/>
      <c r="G560" s="138"/>
    </row>
    <row r="561" spans="1:7" s="95" customFormat="1" ht="30" customHeight="1">
      <c r="A561" s="94"/>
      <c r="B561" s="87" t="s">
        <v>228</v>
      </c>
      <c r="C561" s="88" t="s">
        <v>88</v>
      </c>
      <c r="D561" s="89">
        <v>20</v>
      </c>
      <c r="E561" s="82"/>
      <c r="F561" s="83">
        <f>D561*E561</f>
        <v>0</v>
      </c>
      <c r="G561" s="138"/>
    </row>
    <row r="562" spans="1:7" s="95" customFormat="1">
      <c r="A562" s="94"/>
      <c r="B562" s="87"/>
      <c r="C562" s="88"/>
      <c r="D562" s="89"/>
      <c r="E562" s="82"/>
      <c r="F562" s="83"/>
      <c r="G562" s="138"/>
    </row>
    <row r="563" spans="1:7" s="95" customFormat="1" ht="28.5">
      <c r="A563" s="94"/>
      <c r="B563" s="87" t="s">
        <v>316</v>
      </c>
      <c r="C563" s="88" t="s">
        <v>195</v>
      </c>
      <c r="D563" s="89">
        <v>1</v>
      </c>
      <c r="E563" s="82"/>
      <c r="F563" s="83">
        <f>D563*E563</f>
        <v>0</v>
      </c>
      <c r="G563" s="138"/>
    </row>
    <row r="564" spans="1:7" s="95" customFormat="1">
      <c r="A564" s="94"/>
      <c r="B564" s="87"/>
      <c r="C564" s="88"/>
      <c r="D564" s="89"/>
      <c r="E564" s="82"/>
      <c r="F564" s="83"/>
      <c r="G564" s="138"/>
    </row>
    <row r="565" spans="1:7" s="95" customFormat="1" ht="57">
      <c r="A565" s="94"/>
      <c r="B565" s="87" t="s">
        <v>317</v>
      </c>
      <c r="C565" s="88" t="s">
        <v>88</v>
      </c>
      <c r="D565" s="89">
        <v>13</v>
      </c>
      <c r="E565" s="82"/>
      <c r="F565" s="83">
        <f>D565*E565</f>
        <v>0</v>
      </c>
      <c r="G565" s="138"/>
    </row>
    <row r="566" spans="1:7" s="95" customFormat="1">
      <c r="A566" s="94"/>
      <c r="B566" s="87"/>
      <c r="C566" s="88"/>
      <c r="D566" s="89"/>
      <c r="E566" s="82"/>
      <c r="F566" s="83"/>
      <c r="G566" s="138"/>
    </row>
    <row r="567" spans="1:7" s="95" customFormat="1">
      <c r="A567" s="94"/>
      <c r="B567" s="87" t="s">
        <v>318</v>
      </c>
      <c r="C567" s="88" t="s">
        <v>88</v>
      </c>
      <c r="D567" s="89">
        <v>13</v>
      </c>
      <c r="E567" s="82"/>
      <c r="F567" s="83">
        <f>D567*E567</f>
        <v>0</v>
      </c>
      <c r="G567" s="138"/>
    </row>
    <row r="568" spans="1:7" s="95" customFormat="1">
      <c r="A568" s="94"/>
      <c r="B568" s="87"/>
      <c r="C568" s="88"/>
      <c r="D568" s="89"/>
      <c r="E568" s="82"/>
      <c r="F568" s="83"/>
      <c r="G568" s="138"/>
    </row>
    <row r="569" spans="1:7" s="95" customFormat="1" ht="142.5">
      <c r="A569" s="94"/>
      <c r="B569" s="87" t="s">
        <v>229</v>
      </c>
      <c r="C569" s="88" t="s">
        <v>13</v>
      </c>
      <c r="D569" s="89">
        <v>13</v>
      </c>
      <c r="E569" s="82"/>
      <c r="F569" s="83">
        <f>D569*E569</f>
        <v>0</v>
      </c>
      <c r="G569" s="138"/>
    </row>
    <row r="570" spans="1:7" s="95" customFormat="1">
      <c r="A570" s="94"/>
      <c r="B570" s="87"/>
      <c r="C570" s="88"/>
      <c r="D570" s="89"/>
      <c r="E570" s="82"/>
      <c r="F570" s="83"/>
      <c r="G570" s="138"/>
    </row>
    <row r="571" spans="1:7" s="95" customFormat="1" ht="85.5">
      <c r="A571" s="94"/>
      <c r="B571" s="87" t="s">
        <v>215</v>
      </c>
      <c r="C571" s="88" t="s">
        <v>195</v>
      </c>
      <c r="D571" s="89">
        <v>1</v>
      </c>
      <c r="E571" s="82"/>
      <c r="F571" s="83">
        <f>D571*E571</f>
        <v>0</v>
      </c>
      <c r="G571" s="138"/>
    </row>
    <row r="572" spans="1:7" s="95" customFormat="1">
      <c r="A572" s="96"/>
      <c r="B572" s="91"/>
      <c r="C572" s="71"/>
      <c r="D572" s="72"/>
      <c r="E572" s="82"/>
      <c r="F572" s="83"/>
      <c r="G572" s="138"/>
    </row>
    <row r="573" spans="1:7" s="75" customFormat="1" ht="15">
      <c r="A573" s="86"/>
      <c r="B573" s="90" t="s">
        <v>216</v>
      </c>
      <c r="C573" s="88"/>
      <c r="D573" s="89"/>
      <c r="E573" s="82"/>
      <c r="F573" s="83"/>
      <c r="G573" s="135"/>
    </row>
    <row r="574" spans="1:7" s="75" customFormat="1" ht="28.5">
      <c r="A574" s="86"/>
      <c r="B574" s="87" t="s">
        <v>319</v>
      </c>
      <c r="C574" s="88" t="s">
        <v>195</v>
      </c>
      <c r="D574" s="89">
        <v>4</v>
      </c>
      <c r="E574" s="82"/>
      <c r="F574" s="83">
        <f>D574*E574</f>
        <v>0</v>
      </c>
      <c r="G574" s="135"/>
    </row>
    <row r="575" spans="1:7" s="75" customFormat="1">
      <c r="A575" s="86"/>
      <c r="B575" s="87"/>
      <c r="C575" s="88"/>
      <c r="D575" s="89"/>
      <c r="E575" s="82"/>
      <c r="F575" s="83"/>
      <c r="G575" s="135"/>
    </row>
    <row r="576" spans="1:7" s="75" customFormat="1" ht="18.75" customHeight="1">
      <c r="A576" s="86"/>
      <c r="B576" s="87" t="s">
        <v>320</v>
      </c>
      <c r="C576" s="88" t="s">
        <v>195</v>
      </c>
      <c r="D576" s="89">
        <v>1</v>
      </c>
      <c r="E576" s="82"/>
      <c r="F576" s="83">
        <f>D576*E576</f>
        <v>0</v>
      </c>
      <c r="G576" s="135"/>
    </row>
    <row r="577" spans="1:7" s="75" customFormat="1">
      <c r="A577" s="86"/>
      <c r="B577" s="87"/>
      <c r="C577" s="88"/>
      <c r="D577" s="89"/>
      <c r="E577" s="82"/>
      <c r="F577" s="83"/>
      <c r="G577" s="135"/>
    </row>
    <row r="578" spans="1:7" s="75" customFormat="1">
      <c r="A578" s="86"/>
      <c r="B578" s="87" t="s">
        <v>321</v>
      </c>
      <c r="C578" s="88" t="s">
        <v>322</v>
      </c>
      <c r="D578" s="89">
        <v>3</v>
      </c>
      <c r="E578" s="82"/>
      <c r="F578" s="83">
        <f>D578*E578</f>
        <v>0</v>
      </c>
      <c r="G578" s="135"/>
    </row>
    <row r="579" spans="1:7" s="75" customFormat="1">
      <c r="A579" s="86"/>
      <c r="B579" s="87"/>
      <c r="C579" s="88"/>
      <c r="D579" s="89"/>
      <c r="E579" s="82"/>
      <c r="F579" s="83"/>
      <c r="G579" s="135"/>
    </row>
    <row r="580" spans="1:7" s="75" customFormat="1">
      <c r="A580" s="86"/>
      <c r="B580" s="87" t="s">
        <v>323</v>
      </c>
      <c r="C580" s="88" t="s">
        <v>322</v>
      </c>
      <c r="D580" s="89">
        <v>10</v>
      </c>
      <c r="E580" s="82"/>
      <c r="F580" s="83">
        <f>D580*E580</f>
        <v>0</v>
      </c>
      <c r="G580" s="135"/>
    </row>
    <row r="581" spans="1:7" s="75" customFormat="1">
      <c r="A581" s="86"/>
      <c r="B581" s="87"/>
      <c r="C581" s="88"/>
      <c r="D581" s="89"/>
      <c r="E581" s="82"/>
      <c r="F581" s="83"/>
      <c r="G581" s="135"/>
    </row>
    <row r="582" spans="1:7" s="75" customFormat="1">
      <c r="A582" s="86"/>
      <c r="B582" s="87" t="s">
        <v>324</v>
      </c>
      <c r="C582" s="88" t="s">
        <v>195</v>
      </c>
      <c r="D582" s="89">
        <v>1</v>
      </c>
      <c r="E582" s="82"/>
      <c r="F582" s="83">
        <f>D582*E582</f>
        <v>0</v>
      </c>
      <c r="G582" s="135"/>
    </row>
    <row r="583" spans="1:7" s="75" customFormat="1">
      <c r="A583" s="86"/>
      <c r="B583" s="87"/>
      <c r="C583" s="88"/>
      <c r="D583" s="89"/>
      <c r="E583" s="82"/>
      <c r="F583" s="83"/>
      <c r="G583" s="135"/>
    </row>
    <row r="584" spans="1:7" s="75" customFormat="1">
      <c r="A584" s="86"/>
      <c r="B584" s="87" t="s">
        <v>325</v>
      </c>
      <c r="C584" s="88" t="s">
        <v>322</v>
      </c>
      <c r="D584" s="89">
        <v>4</v>
      </c>
      <c r="E584" s="82"/>
      <c r="F584" s="83">
        <f>D584*E584</f>
        <v>0</v>
      </c>
      <c r="G584" s="135"/>
    </row>
    <row r="585" spans="1:7" s="75" customFormat="1">
      <c r="A585" s="86"/>
      <c r="B585" s="87"/>
      <c r="C585" s="88"/>
      <c r="D585" s="89"/>
      <c r="E585" s="82"/>
      <c r="F585" s="83"/>
      <c r="G585" s="135"/>
    </row>
    <row r="586" spans="1:7" s="75" customFormat="1">
      <c r="A586" s="86"/>
      <c r="B586" s="87" t="s">
        <v>326</v>
      </c>
      <c r="C586" s="88" t="s">
        <v>322</v>
      </c>
      <c r="D586" s="89">
        <v>2</v>
      </c>
      <c r="E586" s="82"/>
      <c r="F586" s="83">
        <f>D586*E586</f>
        <v>0</v>
      </c>
      <c r="G586" s="135"/>
    </row>
    <row r="587" spans="1:7" s="75" customFormat="1">
      <c r="A587" s="86"/>
      <c r="B587" s="87"/>
      <c r="C587" s="88"/>
      <c r="D587" s="89"/>
      <c r="E587" s="82"/>
      <c r="F587" s="83"/>
      <c r="G587" s="135"/>
    </row>
    <row r="588" spans="1:7" s="75" customFormat="1">
      <c r="A588" s="86"/>
      <c r="B588" s="87" t="s">
        <v>327</v>
      </c>
      <c r="C588" s="88" t="s">
        <v>88</v>
      </c>
      <c r="D588" s="89">
        <v>16</v>
      </c>
      <c r="E588" s="82"/>
      <c r="F588" s="83">
        <f>D588*E588</f>
        <v>0</v>
      </c>
      <c r="G588" s="135"/>
    </row>
    <row r="589" spans="1:7" s="75" customFormat="1">
      <c r="A589" s="86"/>
      <c r="B589" s="87"/>
      <c r="C589" s="88"/>
      <c r="D589" s="89"/>
      <c r="E589" s="82"/>
      <c r="F589" s="83"/>
      <c r="G589" s="135"/>
    </row>
    <row r="590" spans="1:7" s="75" customFormat="1">
      <c r="A590" s="86"/>
      <c r="B590" s="87" t="s">
        <v>328</v>
      </c>
      <c r="C590" s="88" t="s">
        <v>88</v>
      </c>
      <c r="D590" s="89">
        <v>16</v>
      </c>
      <c r="E590" s="82"/>
      <c r="F590" s="83">
        <f>D590*E590</f>
        <v>0</v>
      </c>
      <c r="G590" s="135"/>
    </row>
    <row r="591" spans="1:7" s="75" customFormat="1">
      <c r="A591" s="86"/>
      <c r="B591" s="87"/>
      <c r="C591" s="88"/>
      <c r="D591" s="89"/>
      <c r="E591" s="82"/>
      <c r="F591" s="83"/>
      <c r="G591" s="135"/>
    </row>
    <row r="592" spans="1:7" s="75" customFormat="1">
      <c r="A592" s="86"/>
      <c r="B592" s="87" t="s">
        <v>217</v>
      </c>
      <c r="C592" s="88" t="s">
        <v>88</v>
      </c>
      <c r="D592" s="89">
        <v>60</v>
      </c>
      <c r="E592" s="82"/>
      <c r="F592" s="83">
        <f>D592*E592</f>
        <v>0</v>
      </c>
      <c r="G592" s="135"/>
    </row>
    <row r="593" spans="1:7" s="75" customFormat="1">
      <c r="A593" s="86"/>
      <c r="B593" s="87"/>
      <c r="C593" s="88"/>
      <c r="D593" s="89"/>
      <c r="E593" s="82"/>
      <c r="F593" s="83"/>
      <c r="G593" s="135"/>
    </row>
    <row r="594" spans="1:7" s="75" customFormat="1">
      <c r="A594" s="86"/>
      <c r="B594" s="87" t="s">
        <v>329</v>
      </c>
      <c r="C594" s="88" t="s">
        <v>88</v>
      </c>
      <c r="D594" s="89">
        <v>80</v>
      </c>
      <c r="E594" s="82"/>
      <c r="F594" s="83">
        <f>D594*E594</f>
        <v>0</v>
      </c>
      <c r="G594" s="135"/>
    </row>
    <row r="595" spans="1:7" s="75" customFormat="1">
      <c r="A595" s="86"/>
      <c r="B595" s="87"/>
      <c r="C595" s="88"/>
      <c r="D595" s="89"/>
      <c r="E595" s="82"/>
      <c r="F595" s="83"/>
      <c r="G595" s="135"/>
    </row>
    <row r="596" spans="1:7" s="75" customFormat="1">
      <c r="A596" s="86"/>
      <c r="B596" s="87" t="s">
        <v>330</v>
      </c>
      <c r="C596" s="88" t="s">
        <v>88</v>
      </c>
      <c r="D596" s="89">
        <v>50</v>
      </c>
      <c r="E596" s="82"/>
      <c r="F596" s="83">
        <f>D596*E596</f>
        <v>0</v>
      </c>
      <c r="G596" s="135"/>
    </row>
    <row r="597" spans="1:7" s="75" customFormat="1">
      <c r="A597" s="86"/>
      <c r="B597" s="87"/>
      <c r="C597" s="88"/>
      <c r="D597" s="89"/>
      <c r="E597" s="82"/>
      <c r="F597" s="83"/>
      <c r="G597" s="135"/>
    </row>
    <row r="598" spans="1:7" s="75" customFormat="1">
      <c r="A598" s="86"/>
      <c r="B598" s="87" t="s">
        <v>331</v>
      </c>
      <c r="C598" s="88" t="s">
        <v>88</v>
      </c>
      <c r="D598" s="89">
        <v>40</v>
      </c>
      <c r="E598" s="82"/>
      <c r="F598" s="83">
        <f>D598*E598</f>
        <v>0</v>
      </c>
      <c r="G598" s="135"/>
    </row>
    <row r="599" spans="1:7" s="75" customFormat="1">
      <c r="A599" s="86"/>
      <c r="B599" s="87"/>
      <c r="C599" s="88"/>
      <c r="D599" s="89"/>
      <c r="E599" s="82"/>
      <c r="F599" s="83"/>
      <c r="G599" s="135"/>
    </row>
    <row r="600" spans="1:7" s="75" customFormat="1">
      <c r="A600" s="86"/>
      <c r="B600" s="87" t="s">
        <v>332</v>
      </c>
      <c r="C600" s="88" t="s">
        <v>88</v>
      </c>
      <c r="D600" s="89">
        <v>25</v>
      </c>
      <c r="E600" s="82"/>
      <c r="F600" s="83">
        <f>D600*E600</f>
        <v>0</v>
      </c>
      <c r="G600" s="135"/>
    </row>
    <row r="601" spans="1:7" s="75" customFormat="1">
      <c r="A601" s="86"/>
      <c r="B601" s="87"/>
      <c r="C601" s="88"/>
      <c r="D601" s="89"/>
      <c r="E601" s="82"/>
      <c r="F601" s="83"/>
      <c r="G601" s="135"/>
    </row>
    <row r="602" spans="1:7" s="75" customFormat="1">
      <c r="A602" s="86"/>
      <c r="B602" s="87" t="s">
        <v>333</v>
      </c>
      <c r="C602" s="88" t="s">
        <v>88</v>
      </c>
      <c r="D602" s="89">
        <v>12</v>
      </c>
      <c r="E602" s="82"/>
      <c r="F602" s="83">
        <f>D602*E602</f>
        <v>0</v>
      </c>
      <c r="G602" s="135"/>
    </row>
    <row r="603" spans="1:7" s="75" customFormat="1">
      <c r="A603" s="86"/>
      <c r="B603" s="87"/>
      <c r="C603" s="88"/>
      <c r="D603" s="89"/>
      <c r="E603" s="82"/>
      <c r="F603" s="83"/>
      <c r="G603" s="135"/>
    </row>
    <row r="604" spans="1:7" s="75" customFormat="1">
      <c r="A604" s="86"/>
      <c r="B604" s="87" t="s">
        <v>334</v>
      </c>
      <c r="C604" s="88" t="s">
        <v>88</v>
      </c>
      <c r="D604" s="89">
        <v>6</v>
      </c>
      <c r="E604" s="82"/>
      <c r="F604" s="83">
        <f>D604*E604</f>
        <v>0</v>
      </c>
      <c r="G604" s="135"/>
    </row>
    <row r="605" spans="1:7" s="75" customFormat="1">
      <c r="A605" s="86"/>
      <c r="B605" s="87"/>
      <c r="C605" s="88"/>
      <c r="D605" s="89"/>
      <c r="E605" s="82"/>
      <c r="F605" s="83"/>
      <c r="G605" s="135"/>
    </row>
    <row r="606" spans="1:7" s="75" customFormat="1">
      <c r="A606" s="86"/>
      <c r="B606" s="87" t="s">
        <v>335</v>
      </c>
      <c r="C606" s="88" t="s">
        <v>88</v>
      </c>
      <c r="D606" s="89">
        <v>40</v>
      </c>
      <c r="E606" s="82"/>
      <c r="F606" s="83">
        <f>D606*E606</f>
        <v>0</v>
      </c>
      <c r="G606" s="135"/>
    </row>
    <row r="607" spans="1:7" s="75" customFormat="1">
      <c r="A607" s="86"/>
      <c r="B607" s="87"/>
      <c r="C607" s="88"/>
      <c r="D607" s="89"/>
      <c r="E607" s="82"/>
      <c r="F607" s="83"/>
      <c r="G607" s="135"/>
    </row>
    <row r="608" spans="1:7" s="75" customFormat="1">
      <c r="A608" s="86"/>
      <c r="B608" s="87" t="s">
        <v>336</v>
      </c>
      <c r="C608" s="88" t="s">
        <v>88</v>
      </c>
      <c r="D608" s="89">
        <v>40</v>
      </c>
      <c r="E608" s="82"/>
      <c r="F608" s="83">
        <f>D608*E608</f>
        <v>0</v>
      </c>
      <c r="G608" s="135"/>
    </row>
    <row r="609" spans="1:7" s="75" customFormat="1">
      <c r="A609" s="86"/>
      <c r="B609" s="87"/>
      <c r="C609" s="88"/>
      <c r="D609" s="89"/>
      <c r="E609" s="82"/>
      <c r="F609" s="83"/>
      <c r="G609" s="135"/>
    </row>
    <row r="610" spans="1:7" s="75" customFormat="1">
      <c r="A610" s="86"/>
      <c r="B610" s="87" t="s">
        <v>337</v>
      </c>
      <c r="C610" s="88" t="s">
        <v>88</v>
      </c>
      <c r="D610" s="89">
        <v>6</v>
      </c>
      <c r="E610" s="82"/>
      <c r="F610" s="83">
        <f>D610*E610</f>
        <v>0</v>
      </c>
      <c r="G610" s="135"/>
    </row>
    <row r="611" spans="1:7" s="75" customFormat="1">
      <c r="A611" s="86"/>
      <c r="B611" s="87"/>
      <c r="C611" s="88"/>
      <c r="D611" s="89"/>
      <c r="E611" s="82"/>
      <c r="F611" s="83"/>
      <c r="G611" s="135"/>
    </row>
    <row r="612" spans="1:7" s="75" customFormat="1">
      <c r="A612" s="86"/>
      <c r="B612" s="87" t="s">
        <v>338</v>
      </c>
      <c r="C612" s="88" t="s">
        <v>88</v>
      </c>
      <c r="D612" s="89">
        <v>12</v>
      </c>
      <c r="E612" s="82"/>
      <c r="F612" s="83">
        <f>D612*E612</f>
        <v>0</v>
      </c>
      <c r="G612" s="135"/>
    </row>
    <row r="613" spans="1:7" s="75" customFormat="1">
      <c r="A613" s="86"/>
      <c r="B613" s="87"/>
      <c r="C613" s="88"/>
      <c r="D613" s="89"/>
      <c r="E613" s="82"/>
      <c r="F613" s="83"/>
      <c r="G613" s="135"/>
    </row>
    <row r="614" spans="1:7" s="75" customFormat="1">
      <c r="A614" s="86"/>
      <c r="B614" s="87" t="s">
        <v>339</v>
      </c>
      <c r="C614" s="88" t="s">
        <v>195</v>
      </c>
      <c r="D614" s="89">
        <v>1</v>
      </c>
      <c r="E614" s="82"/>
      <c r="F614" s="83">
        <f>D614*E614</f>
        <v>0</v>
      </c>
      <c r="G614" s="135"/>
    </row>
    <row r="615" spans="1:7" s="75" customFormat="1">
      <c r="A615" s="86"/>
      <c r="B615" s="87"/>
      <c r="C615" s="88"/>
      <c r="D615" s="89"/>
      <c r="E615" s="82"/>
      <c r="F615" s="83"/>
      <c r="G615" s="135"/>
    </row>
    <row r="616" spans="1:7" s="75" customFormat="1">
      <c r="A616" s="86"/>
      <c r="B616" s="87" t="s">
        <v>340</v>
      </c>
      <c r="C616" s="88" t="s">
        <v>195</v>
      </c>
      <c r="D616" s="89">
        <v>2</v>
      </c>
      <c r="E616" s="82"/>
      <c r="F616" s="83">
        <f>D616*E616</f>
        <v>0</v>
      </c>
      <c r="G616" s="135"/>
    </row>
    <row r="617" spans="1:7" s="75" customFormat="1">
      <c r="A617" s="86"/>
      <c r="B617" s="87"/>
      <c r="C617" s="88"/>
      <c r="D617" s="89"/>
      <c r="E617" s="82"/>
      <c r="F617" s="83"/>
      <c r="G617" s="135"/>
    </row>
    <row r="618" spans="1:7" s="75" customFormat="1" ht="28.5">
      <c r="A618" s="86"/>
      <c r="B618" s="87" t="s">
        <v>341</v>
      </c>
      <c r="C618" s="88" t="s">
        <v>88</v>
      </c>
      <c r="D618" s="89">
        <v>50</v>
      </c>
      <c r="E618" s="82"/>
      <c r="F618" s="83">
        <f>D618*E618</f>
        <v>0</v>
      </c>
      <c r="G618" s="135"/>
    </row>
    <row r="619" spans="1:7" s="75" customFormat="1">
      <c r="A619" s="86"/>
      <c r="B619" s="87"/>
      <c r="C619" s="88"/>
      <c r="D619" s="89"/>
      <c r="E619" s="82"/>
      <c r="F619" s="83"/>
      <c r="G619" s="135"/>
    </row>
    <row r="620" spans="1:7" s="75" customFormat="1">
      <c r="A620" s="86"/>
      <c r="B620" s="87" t="s">
        <v>342</v>
      </c>
      <c r="C620" s="88" t="s">
        <v>88</v>
      </c>
      <c r="D620" s="89">
        <v>40</v>
      </c>
      <c r="E620" s="82"/>
      <c r="F620" s="83">
        <f>D620*E620</f>
        <v>0</v>
      </c>
      <c r="G620" s="135"/>
    </row>
    <row r="621" spans="1:7" s="75" customFormat="1">
      <c r="A621" s="86"/>
      <c r="B621" s="87"/>
      <c r="C621" s="88"/>
      <c r="D621" s="89"/>
      <c r="E621" s="82"/>
      <c r="F621" s="83"/>
      <c r="G621" s="135"/>
    </row>
    <row r="622" spans="1:7" s="75" customFormat="1">
      <c r="A622" s="86"/>
      <c r="B622" s="87" t="s">
        <v>343</v>
      </c>
      <c r="C622" s="88" t="s">
        <v>322</v>
      </c>
      <c r="D622" s="89">
        <v>8</v>
      </c>
      <c r="E622" s="82"/>
      <c r="F622" s="83">
        <f>D622*E622</f>
        <v>0</v>
      </c>
      <c r="G622" s="135"/>
    </row>
    <row r="623" spans="1:7" s="75" customFormat="1">
      <c r="A623" s="86"/>
      <c r="B623" s="87"/>
      <c r="C623" s="88"/>
      <c r="D623" s="89"/>
      <c r="E623" s="82"/>
      <c r="F623" s="83"/>
      <c r="G623" s="135"/>
    </row>
    <row r="624" spans="1:7" s="75" customFormat="1">
      <c r="A624" s="86"/>
      <c r="B624" s="87" t="s">
        <v>344</v>
      </c>
      <c r="C624" s="88" t="s">
        <v>322</v>
      </c>
      <c r="D624" s="89">
        <v>3</v>
      </c>
      <c r="E624" s="82"/>
      <c r="F624" s="83">
        <f>D624*E624</f>
        <v>0</v>
      </c>
      <c r="G624" s="135"/>
    </row>
    <row r="625" spans="1:7" s="75" customFormat="1">
      <c r="A625" s="86"/>
      <c r="B625" s="87"/>
      <c r="C625" s="88"/>
      <c r="D625" s="89"/>
      <c r="E625" s="82"/>
      <c r="F625" s="83"/>
      <c r="G625" s="135"/>
    </row>
    <row r="626" spans="1:7" s="75" customFormat="1">
      <c r="A626" s="86"/>
      <c r="B626" s="87" t="s">
        <v>345</v>
      </c>
      <c r="C626" s="88" t="s">
        <v>322</v>
      </c>
      <c r="D626" s="89">
        <v>5</v>
      </c>
      <c r="E626" s="82"/>
      <c r="F626" s="83">
        <f>D626*E626</f>
        <v>0</v>
      </c>
      <c r="G626" s="135"/>
    </row>
    <row r="627" spans="1:7" s="75" customFormat="1">
      <c r="A627" s="86"/>
      <c r="B627" s="87"/>
      <c r="C627" s="88"/>
      <c r="D627" s="89"/>
      <c r="E627" s="82"/>
      <c r="F627" s="83"/>
      <c r="G627" s="135"/>
    </row>
    <row r="628" spans="1:7" s="75" customFormat="1">
      <c r="A628" s="86"/>
      <c r="B628" s="87"/>
      <c r="C628" s="88"/>
      <c r="D628" s="89"/>
      <c r="E628" s="82"/>
      <c r="F628" s="83"/>
      <c r="G628" s="135"/>
    </row>
    <row r="629" spans="1:7" s="75" customFormat="1" ht="42.75">
      <c r="A629" s="86"/>
      <c r="B629" s="87" t="s">
        <v>346</v>
      </c>
      <c r="C629" s="88" t="s">
        <v>322</v>
      </c>
      <c r="D629" s="89">
        <v>5</v>
      </c>
      <c r="E629" s="82"/>
      <c r="F629" s="83">
        <f>D629*E629</f>
        <v>0</v>
      </c>
      <c r="G629" s="135"/>
    </row>
    <row r="630" spans="1:7" s="75" customFormat="1">
      <c r="A630" s="86"/>
      <c r="B630" s="87"/>
      <c r="C630" s="88"/>
      <c r="D630" s="89"/>
      <c r="E630" s="82"/>
      <c r="F630" s="83"/>
      <c r="G630" s="135"/>
    </row>
    <row r="631" spans="1:7" s="75" customFormat="1" ht="42.75">
      <c r="A631" s="86"/>
      <c r="B631" s="87" t="s">
        <v>347</v>
      </c>
      <c r="C631" s="88" t="s">
        <v>322</v>
      </c>
      <c r="D631" s="89">
        <v>20</v>
      </c>
      <c r="E631" s="82"/>
      <c r="F631" s="83">
        <f>D631*E631</f>
        <v>0</v>
      </c>
      <c r="G631" s="135"/>
    </row>
    <row r="632" spans="1:7" s="75" customFormat="1">
      <c r="A632" s="86"/>
      <c r="B632" s="87"/>
      <c r="C632" s="88"/>
      <c r="D632" s="89"/>
      <c r="E632" s="82"/>
      <c r="F632" s="83"/>
      <c r="G632" s="135"/>
    </row>
    <row r="633" spans="1:7" s="75" customFormat="1" ht="42.75">
      <c r="A633" s="86"/>
      <c r="B633" s="87" t="s">
        <v>348</v>
      </c>
      <c r="C633" s="88" t="s">
        <v>322</v>
      </c>
      <c r="D633" s="89">
        <v>15</v>
      </c>
      <c r="E633" s="82"/>
      <c r="F633" s="83">
        <f>D633*E633</f>
        <v>0</v>
      </c>
      <c r="G633" s="135"/>
    </row>
    <row r="634" spans="1:7" s="75" customFormat="1">
      <c r="A634" s="86"/>
      <c r="B634" s="87"/>
      <c r="C634" s="88"/>
      <c r="D634" s="89"/>
      <c r="E634" s="82"/>
      <c r="F634" s="83"/>
      <c r="G634" s="135"/>
    </row>
    <row r="635" spans="1:7" s="75" customFormat="1" ht="42.75">
      <c r="A635" s="86"/>
      <c r="B635" s="87" t="s">
        <v>348</v>
      </c>
      <c r="C635" s="88" t="s">
        <v>322</v>
      </c>
      <c r="D635" s="89">
        <v>20</v>
      </c>
      <c r="E635" s="82"/>
      <c r="F635" s="83">
        <f>D635*E635</f>
        <v>0</v>
      </c>
      <c r="G635" s="135"/>
    </row>
    <row r="636" spans="1:7" s="75" customFormat="1">
      <c r="A636" s="86"/>
      <c r="B636" s="87"/>
      <c r="C636" s="88"/>
      <c r="D636" s="89"/>
      <c r="E636" s="82"/>
      <c r="F636" s="83"/>
      <c r="G636" s="135"/>
    </row>
    <row r="637" spans="1:7" s="75" customFormat="1" ht="42.75">
      <c r="A637" s="86"/>
      <c r="B637" s="87" t="s">
        <v>349</v>
      </c>
      <c r="C637" s="88" t="s">
        <v>88</v>
      </c>
      <c r="D637" s="89">
        <v>40</v>
      </c>
      <c r="E637" s="82"/>
      <c r="F637" s="83">
        <f>D637*E637</f>
        <v>0</v>
      </c>
      <c r="G637" s="135"/>
    </row>
    <row r="638" spans="1:7" s="75" customFormat="1">
      <c r="A638" s="86"/>
      <c r="B638" s="87"/>
      <c r="C638" s="88"/>
      <c r="D638" s="89"/>
      <c r="E638" s="82"/>
      <c r="F638" s="83"/>
      <c r="G638" s="135"/>
    </row>
    <row r="639" spans="1:7" s="75" customFormat="1">
      <c r="A639" s="86"/>
      <c r="B639" s="87" t="s">
        <v>350</v>
      </c>
      <c r="C639" s="88" t="s">
        <v>195</v>
      </c>
      <c r="D639" s="89">
        <v>8</v>
      </c>
      <c r="E639" s="82"/>
      <c r="F639" s="83">
        <f>D639*E639</f>
        <v>0</v>
      </c>
      <c r="G639" s="135"/>
    </row>
    <row r="640" spans="1:7" s="75" customFormat="1">
      <c r="A640" s="86"/>
      <c r="B640" s="87"/>
      <c r="C640" s="88"/>
      <c r="D640" s="89"/>
      <c r="E640" s="82"/>
      <c r="F640" s="83"/>
      <c r="G640" s="135"/>
    </row>
    <row r="641" spans="1:7" s="75" customFormat="1">
      <c r="A641" s="86"/>
      <c r="B641" s="87" t="s">
        <v>351</v>
      </c>
      <c r="C641" s="88" t="s">
        <v>195</v>
      </c>
      <c r="D641" s="89">
        <v>2</v>
      </c>
      <c r="E641" s="82"/>
      <c r="F641" s="83">
        <f>D641*E641</f>
        <v>0</v>
      </c>
      <c r="G641" s="135"/>
    </row>
    <row r="642" spans="1:7" s="75" customFormat="1">
      <c r="A642" s="86"/>
      <c r="B642" s="87"/>
      <c r="C642" s="88"/>
      <c r="D642" s="89"/>
      <c r="E642" s="82"/>
      <c r="F642" s="83"/>
      <c r="G642" s="135"/>
    </row>
    <row r="643" spans="1:7" s="75" customFormat="1">
      <c r="A643" s="86"/>
      <c r="B643" s="87" t="s">
        <v>352</v>
      </c>
      <c r="C643" s="88" t="s">
        <v>195</v>
      </c>
      <c r="D643" s="89">
        <v>2</v>
      </c>
      <c r="E643" s="82"/>
      <c r="F643" s="83"/>
      <c r="G643" s="135"/>
    </row>
    <row r="644" spans="1:7" s="75" customFormat="1">
      <c r="A644" s="80"/>
      <c r="B644" s="87"/>
      <c r="C644" s="88"/>
      <c r="D644" s="89"/>
      <c r="E644" s="82"/>
      <c r="F644" s="83"/>
      <c r="G644" s="135"/>
    </row>
    <row r="645" spans="1:7" s="75" customFormat="1" ht="57">
      <c r="A645" s="80"/>
      <c r="B645" s="87" t="s">
        <v>353</v>
      </c>
      <c r="C645" s="88" t="s">
        <v>194</v>
      </c>
      <c r="D645" s="89" t="s">
        <v>194</v>
      </c>
      <c r="E645" s="82"/>
      <c r="F645" s="83"/>
      <c r="G645" s="135"/>
    </row>
    <row r="646" spans="1:7" s="75" customFormat="1" ht="28.5">
      <c r="A646" s="80"/>
      <c r="B646" s="87" t="s">
        <v>354</v>
      </c>
      <c r="C646" s="88" t="s">
        <v>194</v>
      </c>
      <c r="D646" s="89" t="s">
        <v>194</v>
      </c>
      <c r="E646" s="82"/>
      <c r="F646" s="83"/>
      <c r="G646" s="135"/>
    </row>
    <row r="647" spans="1:7" s="75" customFormat="1">
      <c r="A647" s="80"/>
      <c r="B647" s="87" t="s">
        <v>355</v>
      </c>
      <c r="C647" s="88" t="s">
        <v>194</v>
      </c>
      <c r="D647" s="89" t="s">
        <v>194</v>
      </c>
      <c r="E647" s="82"/>
      <c r="F647" s="83"/>
      <c r="G647" s="135"/>
    </row>
    <row r="648" spans="1:7" s="75" customFormat="1">
      <c r="A648" s="80"/>
      <c r="B648" s="87" t="s">
        <v>356</v>
      </c>
      <c r="C648" s="88" t="s">
        <v>194</v>
      </c>
      <c r="D648" s="89" t="s">
        <v>194</v>
      </c>
      <c r="E648" s="82"/>
      <c r="F648" s="83"/>
      <c r="G648" s="135"/>
    </row>
    <row r="649" spans="1:7" s="75" customFormat="1">
      <c r="A649" s="80"/>
      <c r="B649" s="87" t="s">
        <v>357</v>
      </c>
      <c r="C649" s="88" t="s">
        <v>194</v>
      </c>
      <c r="D649" s="89" t="s">
        <v>194</v>
      </c>
      <c r="E649" s="82"/>
      <c r="F649" s="83"/>
      <c r="G649" s="135"/>
    </row>
    <row r="650" spans="1:7" s="75" customFormat="1">
      <c r="A650" s="80"/>
      <c r="B650" s="87" t="s">
        <v>358</v>
      </c>
      <c r="C650" s="88" t="s">
        <v>194</v>
      </c>
      <c r="D650" s="89" t="s">
        <v>194</v>
      </c>
      <c r="E650" s="82"/>
      <c r="F650" s="83"/>
      <c r="G650" s="135"/>
    </row>
    <row r="651" spans="1:7" s="75" customFormat="1" ht="28.5">
      <c r="A651" s="86"/>
      <c r="B651" s="87" t="s">
        <v>359</v>
      </c>
      <c r="C651" s="88" t="s">
        <v>88</v>
      </c>
      <c r="D651" s="89">
        <v>15</v>
      </c>
      <c r="E651" s="82"/>
      <c r="F651" s="83">
        <f>D651*E651</f>
        <v>0</v>
      </c>
      <c r="G651" s="135"/>
    </row>
    <row r="652" spans="1:7" s="75" customFormat="1">
      <c r="A652" s="86"/>
      <c r="B652" s="87"/>
      <c r="C652" s="88"/>
      <c r="D652" s="89"/>
      <c r="E652" s="82"/>
      <c r="F652" s="83"/>
      <c r="G652" s="135"/>
    </row>
    <row r="653" spans="1:7" s="75" customFormat="1">
      <c r="A653" s="86"/>
      <c r="B653" s="87" t="s">
        <v>360</v>
      </c>
      <c r="C653" s="88" t="s">
        <v>195</v>
      </c>
      <c r="D653" s="89">
        <v>4</v>
      </c>
      <c r="E653" s="82"/>
      <c r="F653" s="83">
        <f>D653*E653</f>
        <v>0</v>
      </c>
      <c r="G653" s="135"/>
    </row>
    <row r="654" spans="1:7" s="75" customFormat="1">
      <c r="A654" s="86"/>
      <c r="B654" s="87"/>
      <c r="C654" s="88"/>
      <c r="D654" s="89"/>
      <c r="E654" s="82"/>
      <c r="F654" s="83"/>
      <c r="G654" s="135"/>
    </row>
    <row r="655" spans="1:7" s="75" customFormat="1" ht="28.5">
      <c r="A655" s="86"/>
      <c r="B655" s="87" t="s">
        <v>361</v>
      </c>
      <c r="C655" s="88" t="s">
        <v>195</v>
      </c>
      <c r="D655" s="89">
        <v>1</v>
      </c>
      <c r="E655" s="82"/>
      <c r="F655" s="83">
        <f>D655*E655</f>
        <v>0</v>
      </c>
      <c r="G655" s="135"/>
    </row>
    <row r="656" spans="1:7" s="75" customFormat="1">
      <c r="A656" s="80"/>
      <c r="B656" s="87"/>
      <c r="C656" s="88"/>
      <c r="D656" s="89"/>
      <c r="E656" s="82"/>
      <c r="F656" s="83"/>
      <c r="G656" s="135"/>
    </row>
    <row r="657" spans="1:7" s="75" customFormat="1" ht="15">
      <c r="A657" s="86"/>
      <c r="B657" s="90" t="s">
        <v>230</v>
      </c>
      <c r="C657" s="88" t="s">
        <v>194</v>
      </c>
      <c r="D657" s="89" t="s">
        <v>194</v>
      </c>
      <c r="E657" s="82"/>
      <c r="F657" s="83"/>
      <c r="G657" s="135"/>
    </row>
    <row r="658" spans="1:7" s="75" customFormat="1" ht="71.25" customHeight="1">
      <c r="A658" s="86"/>
      <c r="B658" s="87" t="s">
        <v>362</v>
      </c>
      <c r="C658" s="88" t="s">
        <v>195</v>
      </c>
      <c r="D658" s="89">
        <v>1</v>
      </c>
      <c r="E658" s="82"/>
      <c r="F658" s="83">
        <f>D658*E658</f>
        <v>0</v>
      </c>
      <c r="G658" s="135"/>
    </row>
    <row r="659" spans="1:7" s="75" customFormat="1">
      <c r="A659" s="80"/>
      <c r="B659" s="87"/>
      <c r="C659" s="88"/>
      <c r="D659" s="89"/>
      <c r="E659" s="82"/>
      <c r="F659" s="83"/>
      <c r="G659" s="135"/>
    </row>
    <row r="660" spans="1:7" s="75" customFormat="1" ht="15">
      <c r="A660" s="86"/>
      <c r="B660" s="90" t="s">
        <v>218</v>
      </c>
      <c r="C660" s="88" t="s">
        <v>194</v>
      </c>
      <c r="D660" s="89" t="s">
        <v>194</v>
      </c>
      <c r="E660" s="82"/>
      <c r="F660" s="83"/>
      <c r="G660" s="135"/>
    </row>
    <row r="661" spans="1:7" s="75" customFormat="1" ht="52.5" customHeight="1">
      <c r="A661" s="86"/>
      <c r="B661" s="87" t="s">
        <v>363</v>
      </c>
      <c r="C661" s="88" t="s">
        <v>195</v>
      </c>
      <c r="D661" s="89">
        <v>1</v>
      </c>
      <c r="E661" s="82"/>
      <c r="F661" s="83">
        <f>D661*E661</f>
        <v>0</v>
      </c>
      <c r="G661" s="135"/>
    </row>
    <row r="662" spans="1:7" s="75" customFormat="1">
      <c r="A662" s="86"/>
      <c r="B662" s="87"/>
      <c r="C662" s="88"/>
      <c r="D662" s="89"/>
      <c r="E662" s="82"/>
      <c r="F662" s="83"/>
      <c r="G662" s="135"/>
    </row>
    <row r="663" spans="1:7" s="75" customFormat="1" ht="28.5">
      <c r="A663" s="86"/>
      <c r="B663" s="87" t="s">
        <v>364</v>
      </c>
      <c r="C663" s="88" t="s">
        <v>195</v>
      </c>
      <c r="D663" s="89">
        <v>1</v>
      </c>
      <c r="E663" s="82"/>
      <c r="F663" s="83">
        <f>D663*E663</f>
        <v>0</v>
      </c>
      <c r="G663" s="135"/>
    </row>
    <row r="664" spans="1:7" s="75" customFormat="1">
      <c r="A664" s="86"/>
      <c r="B664" s="87"/>
      <c r="C664" s="88"/>
      <c r="D664" s="89"/>
      <c r="E664" s="82"/>
      <c r="F664" s="83"/>
      <c r="G664" s="135"/>
    </row>
    <row r="665" spans="1:7" s="75" customFormat="1" ht="71.25">
      <c r="A665" s="86"/>
      <c r="B665" s="87" t="s">
        <v>365</v>
      </c>
      <c r="C665" s="88" t="s">
        <v>195</v>
      </c>
      <c r="D665" s="89">
        <v>1</v>
      </c>
      <c r="E665" s="82"/>
      <c r="F665" s="83">
        <f>D665*E665</f>
        <v>0</v>
      </c>
      <c r="G665" s="135"/>
    </row>
    <row r="666" spans="1:7" s="75" customFormat="1">
      <c r="A666" s="86"/>
      <c r="B666" s="87"/>
      <c r="C666" s="88"/>
      <c r="D666" s="89"/>
      <c r="E666" s="82"/>
      <c r="F666" s="83"/>
      <c r="G666" s="135"/>
    </row>
    <row r="667" spans="1:7" s="97" customFormat="1" ht="28.5">
      <c r="A667" s="86"/>
      <c r="B667" s="87" t="s">
        <v>231</v>
      </c>
      <c r="C667" s="92" t="s">
        <v>195</v>
      </c>
      <c r="D667" s="93">
        <v>1</v>
      </c>
      <c r="E667" s="82"/>
      <c r="F667" s="83">
        <f>D667*E667</f>
        <v>0</v>
      </c>
      <c r="G667" s="160"/>
    </row>
    <row r="668" spans="1:7" s="75" customFormat="1">
      <c r="A668" s="86"/>
      <c r="B668" s="87"/>
      <c r="C668" s="88"/>
      <c r="D668" s="89"/>
      <c r="E668" s="82"/>
      <c r="F668" s="83"/>
      <c r="G668" s="135"/>
    </row>
    <row r="669" spans="1:7" s="75" customFormat="1" ht="15">
      <c r="A669" s="86"/>
      <c r="B669" s="90" t="s">
        <v>219</v>
      </c>
      <c r="C669" s="71"/>
      <c r="D669" s="72"/>
      <c r="E669" s="82"/>
      <c r="F669" s="83"/>
      <c r="G669" s="135"/>
    </row>
    <row r="670" spans="1:7" s="75" customFormat="1" ht="15">
      <c r="A670" s="86"/>
      <c r="B670" s="90"/>
      <c r="C670" s="71"/>
      <c r="D670" s="72"/>
      <c r="E670" s="82"/>
      <c r="F670" s="83"/>
      <c r="G670" s="135"/>
    </row>
    <row r="671" spans="1:7" s="84" customFormat="1">
      <c r="A671" s="86"/>
      <c r="B671" s="81" t="s">
        <v>220</v>
      </c>
      <c r="C671" s="88" t="s">
        <v>195</v>
      </c>
      <c r="D671" s="79">
        <v>1</v>
      </c>
      <c r="E671" s="82"/>
      <c r="F671" s="83">
        <f>D671*E671</f>
        <v>0</v>
      </c>
      <c r="G671" s="159"/>
    </row>
    <row r="672" spans="1:7" s="84" customFormat="1">
      <c r="A672" s="86"/>
      <c r="B672" s="98"/>
      <c r="C672" s="78"/>
      <c r="D672" s="79"/>
      <c r="E672" s="82"/>
      <c r="F672" s="72"/>
      <c r="G672" s="159"/>
    </row>
    <row r="673" spans="1:7" s="84" customFormat="1">
      <c r="A673" s="86"/>
      <c r="B673" s="81" t="s">
        <v>221</v>
      </c>
      <c r="C673" s="88" t="s">
        <v>195</v>
      </c>
      <c r="D673" s="79">
        <v>1</v>
      </c>
      <c r="E673" s="82"/>
      <c r="F673" s="83">
        <f>D673*E673</f>
        <v>0</v>
      </c>
      <c r="G673" s="159"/>
    </row>
    <row r="674" spans="1:7" s="84" customFormat="1">
      <c r="A674" s="86"/>
      <c r="B674" s="98"/>
      <c r="C674" s="78"/>
      <c r="D674" s="79"/>
      <c r="E674" s="82"/>
      <c r="F674" s="72"/>
      <c r="G674" s="159"/>
    </row>
    <row r="675" spans="1:7" s="84" customFormat="1">
      <c r="A675" s="86"/>
      <c r="B675" s="81" t="s">
        <v>222</v>
      </c>
      <c r="C675" s="88" t="s">
        <v>195</v>
      </c>
      <c r="D675" s="89">
        <v>1</v>
      </c>
      <c r="E675" s="82"/>
      <c r="F675" s="83">
        <f>D675*E675</f>
        <v>0</v>
      </c>
      <c r="G675" s="159"/>
    </row>
    <row r="676" spans="1:7" s="84" customFormat="1">
      <c r="A676" s="86"/>
      <c r="B676" s="81"/>
      <c r="C676" s="88"/>
      <c r="D676" s="89"/>
      <c r="E676" s="82"/>
      <c r="F676" s="83"/>
      <c r="G676" s="159"/>
    </row>
    <row r="677" spans="1:7" s="84" customFormat="1">
      <c r="A677" s="86"/>
      <c r="B677" s="81"/>
      <c r="C677" s="88"/>
      <c r="D677" s="89"/>
      <c r="E677" s="82"/>
      <c r="F677" s="72"/>
      <c r="G677" s="159"/>
    </row>
    <row r="678" spans="1:7" ht="15.75" thickBot="1">
      <c r="A678" s="140"/>
      <c r="B678" s="141" t="s">
        <v>223</v>
      </c>
      <c r="C678" s="132"/>
      <c r="D678" s="133"/>
      <c r="E678" s="134"/>
      <c r="F678" s="142">
        <f>SUM(F461:F677)</f>
        <v>0</v>
      </c>
    </row>
    <row r="679" spans="1:7" s="75" customFormat="1">
      <c r="A679" s="80"/>
      <c r="B679" s="91"/>
      <c r="C679" s="71"/>
      <c r="D679" s="72"/>
      <c r="E679" s="82"/>
      <c r="F679" s="83"/>
      <c r="G679" s="135"/>
    </row>
    <row r="680" spans="1:7" s="75" customFormat="1">
      <c r="A680" s="80"/>
      <c r="B680" s="91"/>
      <c r="C680" s="71"/>
      <c r="D680" s="72"/>
      <c r="E680" s="82"/>
      <c r="F680" s="83"/>
      <c r="G680" s="135"/>
    </row>
    <row r="681" spans="1:7" s="40" customFormat="1" ht="15">
      <c r="A681" s="139">
        <v>5</v>
      </c>
      <c r="B681" s="179" t="s">
        <v>238</v>
      </c>
      <c r="C681" s="179"/>
      <c r="D681" s="179"/>
      <c r="E681" s="161"/>
      <c r="F681" s="161"/>
      <c r="G681" s="138"/>
    </row>
    <row r="682" spans="1:7" s="75" customFormat="1">
      <c r="A682" s="80"/>
      <c r="B682" s="91"/>
      <c r="C682" s="71"/>
      <c r="D682" s="72"/>
      <c r="E682" s="82"/>
      <c r="F682" s="83"/>
      <c r="G682" s="135"/>
    </row>
    <row r="683" spans="1:7" s="75" customFormat="1" ht="42.75">
      <c r="A683" s="99">
        <v>1</v>
      </c>
      <c r="B683" s="100" t="s">
        <v>239</v>
      </c>
      <c r="C683" s="99" t="s">
        <v>2</v>
      </c>
      <c r="D683" s="101">
        <v>1</v>
      </c>
      <c r="E683" s="102"/>
      <c r="F683" s="103">
        <f>E683*D683</f>
        <v>0</v>
      </c>
      <c r="G683" s="135"/>
    </row>
    <row r="684" spans="1:7" s="75" customFormat="1">
      <c r="A684" s="99">
        <v>2</v>
      </c>
      <c r="B684" s="100" t="s">
        <v>240</v>
      </c>
      <c r="C684" s="99" t="s">
        <v>2</v>
      </c>
      <c r="D684" s="101">
        <v>1</v>
      </c>
      <c r="E684" s="102"/>
      <c r="F684" s="103">
        <f t="shared" ref="F684:F702" si="16">E684*D684</f>
        <v>0</v>
      </c>
      <c r="G684" s="135"/>
    </row>
    <row r="685" spans="1:7" s="75" customFormat="1">
      <c r="A685" s="99">
        <v>3</v>
      </c>
      <c r="B685" s="100" t="s">
        <v>241</v>
      </c>
      <c r="C685" s="99" t="s">
        <v>2</v>
      </c>
      <c r="D685" s="101">
        <v>1</v>
      </c>
      <c r="E685" s="102"/>
      <c r="F685" s="103">
        <f t="shared" si="16"/>
        <v>0</v>
      </c>
      <c r="G685" s="135"/>
    </row>
    <row r="686" spans="1:7" s="75" customFormat="1">
      <c r="A686" s="99">
        <v>4</v>
      </c>
      <c r="B686" s="100" t="s">
        <v>242</v>
      </c>
      <c r="C686" s="99" t="s">
        <v>2</v>
      </c>
      <c r="D686" s="101">
        <v>1</v>
      </c>
      <c r="E686" s="102"/>
      <c r="F686" s="103">
        <f t="shared" si="16"/>
        <v>0</v>
      </c>
      <c r="G686" s="135"/>
    </row>
    <row r="687" spans="1:7" s="75" customFormat="1">
      <c r="A687" s="99">
        <v>5</v>
      </c>
      <c r="B687" s="100" t="s">
        <v>243</v>
      </c>
      <c r="C687" s="99" t="s">
        <v>2</v>
      </c>
      <c r="D687" s="101">
        <v>1</v>
      </c>
      <c r="E687" s="102"/>
      <c r="F687" s="103">
        <f t="shared" si="16"/>
        <v>0</v>
      </c>
      <c r="G687" s="135"/>
    </row>
    <row r="688" spans="1:7" s="75" customFormat="1">
      <c r="A688" s="99">
        <v>6</v>
      </c>
      <c r="B688" s="100" t="s">
        <v>244</v>
      </c>
      <c r="C688" s="99" t="s">
        <v>2</v>
      </c>
      <c r="D688" s="101">
        <v>4</v>
      </c>
      <c r="E688" s="102"/>
      <c r="F688" s="103">
        <f t="shared" si="16"/>
        <v>0</v>
      </c>
      <c r="G688" s="135"/>
    </row>
    <row r="689" spans="1:7" s="75" customFormat="1">
      <c r="A689" s="99">
        <v>7</v>
      </c>
      <c r="B689" s="100" t="s">
        <v>245</v>
      </c>
      <c r="C689" s="99" t="s">
        <v>2</v>
      </c>
      <c r="D689" s="101">
        <v>1</v>
      </c>
      <c r="E689" s="102"/>
      <c r="F689" s="103">
        <f t="shared" si="16"/>
        <v>0</v>
      </c>
      <c r="G689" s="135"/>
    </row>
    <row r="690" spans="1:7" s="75" customFormat="1" ht="28.5">
      <c r="A690" s="99">
        <v>8</v>
      </c>
      <c r="B690" s="100" t="s">
        <v>246</v>
      </c>
      <c r="C690" s="99" t="s">
        <v>2</v>
      </c>
      <c r="D690" s="101">
        <v>1</v>
      </c>
      <c r="E690" s="102"/>
      <c r="F690" s="103">
        <f t="shared" si="16"/>
        <v>0</v>
      </c>
      <c r="G690" s="135"/>
    </row>
    <row r="691" spans="1:7" s="75" customFormat="1">
      <c r="A691" s="99">
        <v>9</v>
      </c>
      <c r="B691" s="100" t="s">
        <v>247</v>
      </c>
      <c r="C691" s="99" t="s">
        <v>2</v>
      </c>
      <c r="D691" s="101">
        <v>3</v>
      </c>
      <c r="E691" s="102"/>
      <c r="F691" s="103">
        <f t="shared" si="16"/>
        <v>0</v>
      </c>
      <c r="G691" s="135"/>
    </row>
    <row r="692" spans="1:7" s="75" customFormat="1" ht="28.5">
      <c r="A692" s="99">
        <v>10</v>
      </c>
      <c r="B692" s="100" t="s">
        <v>248</v>
      </c>
      <c r="C692" s="99" t="s">
        <v>2</v>
      </c>
      <c r="D692" s="101">
        <v>2</v>
      </c>
      <c r="E692" s="102"/>
      <c r="F692" s="103">
        <f t="shared" si="16"/>
        <v>0</v>
      </c>
      <c r="G692" s="135"/>
    </row>
    <row r="693" spans="1:7" s="75" customFormat="1" ht="28.5">
      <c r="A693" s="99">
        <v>11</v>
      </c>
      <c r="B693" s="100" t="s">
        <v>249</v>
      </c>
      <c r="C693" s="99" t="s">
        <v>2</v>
      </c>
      <c r="D693" s="101">
        <v>1</v>
      </c>
      <c r="E693" s="102"/>
      <c r="F693" s="103">
        <f t="shared" si="16"/>
        <v>0</v>
      </c>
      <c r="G693" s="135"/>
    </row>
    <row r="694" spans="1:7" s="75" customFormat="1">
      <c r="A694" s="99">
        <v>12</v>
      </c>
      <c r="B694" s="100" t="s">
        <v>250</v>
      </c>
      <c r="C694" s="99" t="s">
        <v>2</v>
      </c>
      <c r="D694" s="101">
        <v>1</v>
      </c>
      <c r="E694" s="102"/>
      <c r="F694" s="103">
        <f t="shared" si="16"/>
        <v>0</v>
      </c>
      <c r="G694" s="135"/>
    </row>
    <row r="695" spans="1:7" s="75" customFormat="1">
      <c r="A695" s="99">
        <v>13</v>
      </c>
      <c r="B695" s="100" t="s">
        <v>251</v>
      </c>
      <c r="C695" s="99" t="s">
        <v>2</v>
      </c>
      <c r="D695" s="101">
        <v>0</v>
      </c>
      <c r="E695" s="102"/>
      <c r="F695" s="103">
        <f t="shared" si="16"/>
        <v>0</v>
      </c>
      <c r="G695" s="135"/>
    </row>
    <row r="696" spans="1:7" s="75" customFormat="1" ht="28.5">
      <c r="A696" s="99">
        <v>14</v>
      </c>
      <c r="B696" s="100" t="s">
        <v>252</v>
      </c>
      <c r="C696" s="99" t="s">
        <v>2</v>
      </c>
      <c r="D696" s="101">
        <v>2</v>
      </c>
      <c r="E696" s="102"/>
      <c r="F696" s="103">
        <f t="shared" si="16"/>
        <v>0</v>
      </c>
      <c r="G696" s="135"/>
    </row>
    <row r="697" spans="1:7" s="75" customFormat="1">
      <c r="A697" s="99">
        <v>15</v>
      </c>
      <c r="B697" s="100" t="s">
        <v>253</v>
      </c>
      <c r="C697" s="99" t="s">
        <v>13</v>
      </c>
      <c r="D697" s="101">
        <v>300</v>
      </c>
      <c r="E697" s="102"/>
      <c r="F697" s="103">
        <f t="shared" si="16"/>
        <v>0</v>
      </c>
      <c r="G697" s="135"/>
    </row>
    <row r="698" spans="1:7" s="75" customFormat="1">
      <c r="A698" s="99">
        <v>16</v>
      </c>
      <c r="B698" s="100" t="s">
        <v>254</v>
      </c>
      <c r="C698" s="99" t="s">
        <v>2</v>
      </c>
      <c r="D698" s="101">
        <v>2</v>
      </c>
      <c r="E698" s="102"/>
      <c r="F698" s="103">
        <f t="shared" si="16"/>
        <v>0</v>
      </c>
      <c r="G698" s="135"/>
    </row>
    <row r="699" spans="1:7" s="75" customFormat="1">
      <c r="A699" s="99">
        <v>17</v>
      </c>
      <c r="B699" s="100" t="s">
        <v>255</v>
      </c>
      <c r="C699" s="99" t="s">
        <v>2</v>
      </c>
      <c r="D699" s="101">
        <v>1</v>
      </c>
      <c r="E699" s="102"/>
      <c r="F699" s="103">
        <f t="shared" si="16"/>
        <v>0</v>
      </c>
      <c r="G699" s="135"/>
    </row>
    <row r="700" spans="1:7" s="75" customFormat="1">
      <c r="A700" s="99">
        <v>18</v>
      </c>
      <c r="B700" s="100" t="s">
        <v>256</v>
      </c>
      <c r="C700" s="99" t="s">
        <v>2</v>
      </c>
      <c r="D700" s="101">
        <v>1</v>
      </c>
      <c r="E700" s="102"/>
      <c r="F700" s="103">
        <f t="shared" si="16"/>
        <v>0</v>
      </c>
      <c r="G700" s="135"/>
    </row>
    <row r="701" spans="1:7" s="75" customFormat="1">
      <c r="A701" s="99">
        <v>19</v>
      </c>
      <c r="B701" s="100" t="s">
        <v>257</v>
      </c>
      <c r="C701" s="99" t="s">
        <v>2</v>
      </c>
      <c r="D701" s="101">
        <v>1</v>
      </c>
      <c r="E701" s="102"/>
      <c r="F701" s="103">
        <f t="shared" si="16"/>
        <v>0</v>
      </c>
      <c r="G701" s="135"/>
    </row>
    <row r="702" spans="1:7" s="75" customFormat="1">
      <c r="A702" s="99">
        <v>20</v>
      </c>
      <c r="B702" s="100" t="s">
        <v>258</v>
      </c>
      <c r="C702" s="99" t="s">
        <v>17</v>
      </c>
      <c r="D702" s="101">
        <v>1</v>
      </c>
      <c r="E702" s="102"/>
      <c r="F702" s="103">
        <f t="shared" si="16"/>
        <v>0</v>
      </c>
      <c r="G702" s="135"/>
    </row>
    <row r="703" spans="1:7" s="75" customFormat="1" ht="15">
      <c r="A703" s="104" t="s">
        <v>194</v>
      </c>
      <c r="B703" s="105" t="s">
        <v>259</v>
      </c>
      <c r="C703" s="106" t="s">
        <v>194</v>
      </c>
      <c r="D703" s="107"/>
      <c r="E703" s="108"/>
      <c r="F703" s="109">
        <f>SUM(F683:F702)</f>
        <v>0</v>
      </c>
      <c r="G703" s="135"/>
    </row>
    <row r="704" spans="1:7" s="75" customFormat="1" ht="15">
      <c r="A704" s="104"/>
      <c r="B704" s="105"/>
      <c r="C704" s="106"/>
      <c r="D704" s="107"/>
      <c r="E704" s="108"/>
      <c r="F704" s="109"/>
      <c r="G704" s="135"/>
    </row>
    <row r="705" spans="1:7" s="75" customFormat="1">
      <c r="A705" s="104"/>
      <c r="B705" s="105"/>
      <c r="C705" s="105"/>
      <c r="D705" s="110"/>
      <c r="E705" s="111"/>
      <c r="F705" s="112"/>
      <c r="G705" s="135"/>
    </row>
    <row r="706" spans="1:7" s="75" customFormat="1">
      <c r="A706" s="105" t="s">
        <v>260</v>
      </c>
      <c r="B706" s="106"/>
      <c r="C706" s="106"/>
      <c r="D706" s="113"/>
      <c r="E706" s="114"/>
      <c r="F706" s="115" t="s">
        <v>261</v>
      </c>
      <c r="G706" s="135"/>
    </row>
    <row r="707" spans="1:7" s="75" customFormat="1" ht="42.75">
      <c r="A707" s="99">
        <v>1</v>
      </c>
      <c r="B707" s="116" t="s">
        <v>262</v>
      </c>
      <c r="C707" s="104" t="s">
        <v>17</v>
      </c>
      <c r="D707" s="117">
        <v>1</v>
      </c>
      <c r="E707" s="102"/>
      <c r="F707" s="103">
        <f>E707*D707</f>
        <v>0</v>
      </c>
      <c r="G707" s="135"/>
    </row>
    <row r="708" spans="1:7" s="75" customFormat="1" ht="15">
      <c r="A708" s="106"/>
      <c r="B708" s="118" t="s">
        <v>263</v>
      </c>
      <c r="C708" s="106"/>
      <c r="D708" s="113"/>
      <c r="E708" s="119"/>
      <c r="F708" s="109">
        <f>F707</f>
        <v>0</v>
      </c>
      <c r="G708" s="135"/>
    </row>
    <row r="709" spans="1:7" s="75" customFormat="1" ht="15">
      <c r="A709" s="106"/>
      <c r="B709" s="118"/>
      <c r="C709" s="106"/>
      <c r="D709" s="113"/>
      <c r="E709" s="119"/>
      <c r="F709" s="113"/>
      <c r="G709" s="135"/>
    </row>
    <row r="710" spans="1:7" s="75" customFormat="1">
      <c r="A710" s="106"/>
      <c r="B710" s="118"/>
      <c r="C710" s="118"/>
      <c r="D710" s="120"/>
      <c r="E710" s="121"/>
      <c r="F710" s="120"/>
      <c r="G710" s="135"/>
    </row>
    <row r="711" spans="1:7" s="75" customFormat="1" ht="15">
      <c r="A711" s="122"/>
      <c r="B711" s="122"/>
      <c r="C711" s="122"/>
      <c r="D711" s="123"/>
      <c r="E711" s="124"/>
      <c r="F711" s="109"/>
      <c r="G711" s="135"/>
    </row>
    <row r="712" spans="1:7" s="75" customFormat="1">
      <c r="A712" s="105" t="s">
        <v>264</v>
      </c>
      <c r="B712" s="106"/>
      <c r="C712" s="162"/>
      <c r="D712" s="163"/>
      <c r="E712" s="108"/>
      <c r="F712" s="113"/>
      <c r="G712" s="135"/>
    </row>
    <row r="713" spans="1:7" s="75" customFormat="1">
      <c r="A713" s="99">
        <v>1</v>
      </c>
      <c r="B713" s="164" t="s">
        <v>265</v>
      </c>
      <c r="C713" s="104" t="s">
        <v>13</v>
      </c>
      <c r="D713" s="104">
        <v>10</v>
      </c>
      <c r="E713" s="165"/>
      <c r="F713" s="103">
        <f t="shared" ref="F713:F722" si="17">E713*D713</f>
        <v>0</v>
      </c>
      <c r="G713" s="135"/>
    </row>
    <row r="714" spans="1:7" s="75" customFormat="1">
      <c r="A714" s="99">
        <v>2</v>
      </c>
      <c r="B714" s="164" t="s">
        <v>266</v>
      </c>
      <c r="C714" s="104" t="s">
        <v>13</v>
      </c>
      <c r="D714" s="104">
        <v>80</v>
      </c>
      <c r="E714" s="165"/>
      <c r="F714" s="103">
        <f t="shared" si="17"/>
        <v>0</v>
      </c>
      <c r="G714" s="135"/>
    </row>
    <row r="715" spans="1:7" s="75" customFormat="1">
      <c r="A715" s="99">
        <v>3</v>
      </c>
      <c r="B715" s="164" t="s">
        <v>267</v>
      </c>
      <c r="C715" s="104" t="s">
        <v>13</v>
      </c>
      <c r="D715" s="104">
        <v>75</v>
      </c>
      <c r="E715" s="165"/>
      <c r="F715" s="103">
        <f t="shared" si="17"/>
        <v>0</v>
      </c>
      <c r="G715" s="135"/>
    </row>
    <row r="716" spans="1:7" s="75" customFormat="1">
      <c r="A716" s="99">
        <v>4</v>
      </c>
      <c r="B716" s="164" t="s">
        <v>268</v>
      </c>
      <c r="C716" s="104" t="s">
        <v>13</v>
      </c>
      <c r="D716" s="104">
        <v>180</v>
      </c>
      <c r="E716" s="165"/>
      <c r="F716" s="103">
        <f t="shared" si="17"/>
        <v>0</v>
      </c>
      <c r="G716" s="135"/>
    </row>
    <row r="717" spans="1:7" s="75" customFormat="1">
      <c r="A717" s="99">
        <v>5</v>
      </c>
      <c r="B717" s="164" t="s">
        <v>269</v>
      </c>
      <c r="C717" s="104" t="s">
        <v>13</v>
      </c>
      <c r="D717" s="104">
        <v>180</v>
      </c>
      <c r="E717" s="165"/>
      <c r="F717" s="103">
        <f t="shared" si="17"/>
        <v>0</v>
      </c>
      <c r="G717" s="135"/>
    </row>
    <row r="718" spans="1:7" s="75" customFormat="1">
      <c r="A718" s="99">
        <v>6</v>
      </c>
      <c r="B718" s="164" t="s">
        <v>270</v>
      </c>
      <c r="C718" s="104" t="s">
        <v>13</v>
      </c>
      <c r="D718" s="104">
        <v>40</v>
      </c>
      <c r="E718" s="165"/>
      <c r="F718" s="103">
        <f t="shared" si="17"/>
        <v>0</v>
      </c>
      <c r="G718" s="135"/>
    </row>
    <row r="719" spans="1:7" s="75" customFormat="1">
      <c r="A719" s="99">
        <v>7</v>
      </c>
      <c r="B719" s="164" t="s">
        <v>271</v>
      </c>
      <c r="C719" s="104" t="s">
        <v>13</v>
      </c>
      <c r="D719" s="104">
        <v>30</v>
      </c>
      <c r="E719" s="165"/>
      <c r="F719" s="103">
        <f t="shared" si="17"/>
        <v>0</v>
      </c>
      <c r="G719" s="135"/>
    </row>
    <row r="720" spans="1:7" s="75" customFormat="1">
      <c r="A720" s="99">
        <v>8</v>
      </c>
      <c r="B720" s="164" t="s">
        <v>272</v>
      </c>
      <c r="C720" s="104" t="s">
        <v>2</v>
      </c>
      <c r="D720" s="104">
        <v>3</v>
      </c>
      <c r="E720" s="165"/>
      <c r="F720" s="103">
        <f t="shared" si="17"/>
        <v>0</v>
      </c>
      <c r="G720" s="135"/>
    </row>
    <row r="721" spans="1:7" s="75" customFormat="1">
      <c r="A721" s="99">
        <v>9</v>
      </c>
      <c r="B721" s="164" t="s">
        <v>273</v>
      </c>
      <c r="C721" s="104" t="s">
        <v>2</v>
      </c>
      <c r="D721" s="104">
        <v>10</v>
      </c>
      <c r="E721" s="165"/>
      <c r="F721" s="103">
        <f t="shared" si="17"/>
        <v>0</v>
      </c>
      <c r="G721" s="135"/>
    </row>
    <row r="722" spans="1:7" s="75" customFormat="1">
      <c r="A722" s="99">
        <v>10</v>
      </c>
      <c r="B722" s="100" t="s">
        <v>274</v>
      </c>
      <c r="C722" s="99" t="s">
        <v>17</v>
      </c>
      <c r="D722" s="99">
        <v>1</v>
      </c>
      <c r="E722" s="102"/>
      <c r="F722" s="103">
        <f t="shared" si="17"/>
        <v>0</v>
      </c>
      <c r="G722" s="135"/>
    </row>
    <row r="723" spans="1:7" s="75" customFormat="1" ht="15">
      <c r="A723" s="104" t="s">
        <v>194</v>
      </c>
      <c r="B723" s="125" t="s">
        <v>275</v>
      </c>
      <c r="C723" s="162"/>
      <c r="D723" s="163"/>
      <c r="E723" s="108"/>
      <c r="F723" s="126">
        <f>SUM(F712:F722)</f>
        <v>0</v>
      </c>
      <c r="G723" s="135"/>
    </row>
    <row r="724" spans="1:7" s="75" customFormat="1">
      <c r="A724" s="80"/>
      <c r="B724" s="91"/>
      <c r="C724" s="71"/>
      <c r="D724" s="127"/>
      <c r="E724" s="128"/>
      <c r="F724" s="128"/>
      <c r="G724" s="135"/>
    </row>
    <row r="725" spans="1:7" s="40" customFormat="1" ht="15.75" thickBot="1">
      <c r="A725" s="166"/>
      <c r="B725" s="141"/>
      <c r="C725" s="167"/>
      <c r="D725" s="168"/>
      <c r="E725" s="169"/>
      <c r="F725" s="170">
        <f>F723+F708+F703</f>
        <v>0</v>
      </c>
      <c r="G725" s="146"/>
    </row>
    <row r="726" spans="1:7" s="75" customFormat="1">
      <c r="A726" s="80"/>
      <c r="B726" s="91"/>
      <c r="C726" s="71"/>
      <c r="D726" s="72"/>
      <c r="E726" s="83"/>
      <c r="F726" s="83"/>
      <c r="G726" s="135"/>
    </row>
    <row r="727" spans="1:7" s="75" customFormat="1">
      <c r="A727" s="80"/>
      <c r="B727" s="91"/>
      <c r="C727" s="71"/>
      <c r="D727" s="72"/>
      <c r="E727" s="83"/>
      <c r="F727" s="83"/>
      <c r="G727" s="135"/>
    </row>
    <row r="728" spans="1:7" s="37" customFormat="1" ht="15">
      <c r="A728" s="139">
        <v>6</v>
      </c>
      <c r="B728" s="179" t="s">
        <v>189</v>
      </c>
      <c r="C728" s="179"/>
      <c r="D728" s="179"/>
      <c r="E728" s="130"/>
      <c r="F728" s="137"/>
      <c r="G728" s="138"/>
    </row>
    <row r="729" spans="1:7" s="37" customFormat="1" ht="15">
      <c r="A729" s="139"/>
      <c r="B729" s="130"/>
      <c r="C729" s="130"/>
      <c r="D729" s="130"/>
      <c r="E729" s="137"/>
      <c r="F729" s="137"/>
      <c r="G729" s="138"/>
    </row>
    <row r="730" spans="1:7" s="40" customFormat="1" ht="28.5">
      <c r="A730" s="144">
        <f>1</f>
        <v>1</v>
      </c>
      <c r="B730" s="12" t="s">
        <v>381</v>
      </c>
      <c r="C730" s="145"/>
      <c r="D730" s="38"/>
      <c r="E730" s="39"/>
      <c r="F730" s="39"/>
      <c r="G730" s="146"/>
    </row>
    <row r="731" spans="1:7" s="40" customFormat="1">
      <c r="A731" s="144"/>
      <c r="B731" s="12"/>
      <c r="C731" s="145" t="s">
        <v>88</v>
      </c>
      <c r="D731" s="10">
        <f>D155+D233+D426+D427+D561</f>
        <v>75</v>
      </c>
      <c r="E731" s="11"/>
      <c r="G731" s="11">
        <f>D731*E731</f>
        <v>0</v>
      </c>
    </row>
    <row r="732" spans="1:7" s="37" customFormat="1" ht="15">
      <c r="A732" s="147"/>
      <c r="B732" s="12"/>
      <c r="C732" s="60"/>
      <c r="D732" s="10"/>
      <c r="E732" s="11"/>
      <c r="F732" s="11"/>
      <c r="G732" s="138"/>
    </row>
    <row r="733" spans="1:7" s="40" customFormat="1">
      <c r="A733" s="144">
        <f>A730+1</f>
        <v>2</v>
      </c>
      <c r="B733" s="12" t="s">
        <v>382</v>
      </c>
      <c r="C733" s="145"/>
      <c r="D733" s="10"/>
      <c r="E733" s="11"/>
      <c r="F733" s="11"/>
      <c r="G733" s="146"/>
    </row>
    <row r="734" spans="1:7" s="40" customFormat="1">
      <c r="A734" s="144"/>
      <c r="B734" s="12"/>
      <c r="C734" s="145" t="s">
        <v>2</v>
      </c>
      <c r="D734" s="10">
        <v>1</v>
      </c>
      <c r="E734" s="11"/>
      <c r="G734" s="11">
        <f>D734*E734</f>
        <v>0</v>
      </c>
    </row>
    <row r="735" spans="1:7" s="40" customFormat="1">
      <c r="A735" s="144"/>
      <c r="B735" s="12"/>
      <c r="C735" s="145"/>
      <c r="D735" s="10"/>
      <c r="E735" s="11"/>
      <c r="F735" s="11"/>
      <c r="G735" s="146"/>
    </row>
    <row r="736" spans="1:7" s="40" customFormat="1" ht="42.75">
      <c r="A736" s="144">
        <f>A733+1</f>
        <v>3</v>
      </c>
      <c r="B736" s="12" t="s">
        <v>367</v>
      </c>
      <c r="C736" s="145"/>
      <c r="D736" s="10"/>
      <c r="E736" s="11"/>
      <c r="F736" s="11"/>
      <c r="G736" s="146"/>
    </row>
    <row r="737" spans="1:7" s="40" customFormat="1">
      <c r="A737" s="144"/>
      <c r="B737" s="12"/>
      <c r="C737" s="145" t="s">
        <v>368</v>
      </c>
      <c r="D737" s="10">
        <v>96</v>
      </c>
      <c r="E737" s="11"/>
      <c r="F737" s="11">
        <f>D737*E737</f>
        <v>0</v>
      </c>
      <c r="G737" s="146"/>
    </row>
    <row r="738" spans="1:7" s="40" customFormat="1">
      <c r="A738" s="144"/>
      <c r="B738" s="12"/>
      <c r="C738" s="145"/>
      <c r="D738" s="10"/>
      <c r="E738" s="11"/>
      <c r="F738" s="11"/>
      <c r="G738" s="146"/>
    </row>
    <row r="739" spans="1:7" s="40" customFormat="1" ht="12.75" customHeight="1">
      <c r="A739" s="144">
        <f>A736+1</f>
        <v>4</v>
      </c>
      <c r="B739" s="12" t="s">
        <v>190</v>
      </c>
      <c r="C739" s="145"/>
      <c r="D739" s="10"/>
      <c r="E739" s="11"/>
      <c r="F739" s="11"/>
      <c r="G739" s="146"/>
    </row>
    <row r="740" spans="1:7" s="40" customFormat="1">
      <c r="A740" s="144"/>
      <c r="B740" s="12"/>
      <c r="C740" s="145" t="s">
        <v>2</v>
      </c>
      <c r="D740" s="10">
        <v>1</v>
      </c>
      <c r="E740" s="11"/>
      <c r="F740" s="11">
        <f>D740*E740</f>
        <v>0</v>
      </c>
    </row>
    <row r="741" spans="1:7" s="40" customFormat="1">
      <c r="A741" s="144"/>
      <c r="B741" s="12"/>
      <c r="C741" s="145"/>
      <c r="D741" s="10"/>
      <c r="E741" s="11"/>
      <c r="F741" s="11"/>
      <c r="G741" s="146"/>
    </row>
    <row r="742" spans="1:7" s="40" customFormat="1" ht="28.5">
      <c r="A742" s="144">
        <f>A739+1</f>
        <v>5</v>
      </c>
      <c r="B742" s="129" t="s">
        <v>283</v>
      </c>
      <c r="C742" s="145"/>
      <c r="D742" s="10"/>
      <c r="E742" s="11"/>
      <c r="F742" s="11"/>
      <c r="G742" s="146"/>
    </row>
    <row r="743" spans="1:7" s="40" customFormat="1">
      <c r="A743" s="144"/>
      <c r="B743" s="12"/>
      <c r="C743" s="145" t="s">
        <v>2</v>
      </c>
      <c r="D743" s="10">
        <v>1</v>
      </c>
      <c r="E743" s="11"/>
      <c r="G743" s="11">
        <f>D743*E743</f>
        <v>0</v>
      </c>
    </row>
    <row r="744" spans="1:7" s="40" customFormat="1">
      <c r="A744" s="144"/>
      <c r="B744" s="41"/>
      <c r="C744" s="145"/>
      <c r="D744" s="38"/>
      <c r="E744" s="39"/>
      <c r="F744" s="39"/>
      <c r="G744" s="146"/>
    </row>
    <row r="745" spans="1:7" ht="15.75" thickBot="1">
      <c r="A745" s="140"/>
      <c r="B745" s="141"/>
      <c r="C745" s="132"/>
      <c r="D745" s="133"/>
      <c r="E745" s="134"/>
      <c r="F745" s="142">
        <f>SUM(F731:F744)</f>
        <v>0</v>
      </c>
      <c r="G745" s="142">
        <f>SUM(G731:G744)</f>
        <v>0</v>
      </c>
    </row>
    <row r="746" spans="1:7" s="40" customFormat="1">
      <c r="A746" s="171"/>
      <c r="B746" s="45"/>
      <c r="C746" s="145"/>
      <c r="D746" s="145"/>
      <c r="E746" s="39"/>
      <c r="F746" s="39"/>
      <c r="G746" s="146"/>
    </row>
  </sheetData>
  <mergeCells count="32">
    <mergeCell ref="B681:D681"/>
    <mergeCell ref="B456:D456"/>
    <mergeCell ref="B333:D333"/>
    <mergeCell ref="B230:F230"/>
    <mergeCell ref="B273:D273"/>
    <mergeCell ref="B17:D17"/>
    <mergeCell ref="B5:D5"/>
    <mergeCell ref="B6:D6"/>
    <mergeCell ref="B7:D7"/>
    <mergeCell ref="B8:D8"/>
    <mergeCell ref="B9:D9"/>
    <mergeCell ref="B11:D11"/>
    <mergeCell ref="B12:D12"/>
    <mergeCell ref="B13:D13"/>
    <mergeCell ref="B14:D14"/>
    <mergeCell ref="B15:D15"/>
    <mergeCell ref="B728:D728"/>
    <mergeCell ref="B10:D10"/>
    <mergeCell ref="B108:D108"/>
    <mergeCell ref="B130:D130"/>
    <mergeCell ref="B152:D152"/>
    <mergeCell ref="B228:D228"/>
    <mergeCell ref="B24:D24"/>
    <mergeCell ref="B42:D42"/>
    <mergeCell ref="B44:F44"/>
    <mergeCell ref="B26:F26"/>
    <mergeCell ref="B72:D72"/>
    <mergeCell ref="B19:D19"/>
    <mergeCell ref="B16:D16"/>
    <mergeCell ref="B298:D298"/>
    <mergeCell ref="B308:D308"/>
    <mergeCell ref="B286:D286"/>
  </mergeCells>
  <pageMargins left="0.70866141732283472" right="0.70866141732283472" top="0.74803149606299213" bottom="0.74803149606299213" header="0.31496062992125984" footer="0.31496062992125984"/>
  <pageSetup scale="73" orientation="portrait" horizontalDpi="1200" verticalDpi="1200" r:id="rId1"/>
  <headerFooter>
    <oddFooter>Stran &amp;P od &amp;N</oddFooter>
  </headerFooter>
  <rowBreaks count="7" manualBreakCount="7">
    <brk id="40" max="16383" man="1"/>
    <brk id="70" max="16383" man="1"/>
    <brk id="272" max="16383" man="1"/>
    <brk id="297" max="16383" man="1"/>
    <brk id="332" max="16383" man="1"/>
    <brk id="415" max="5" man="1"/>
    <brk id="7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Rekapitulacija 2b</vt:lpstr>
      <vt:lpstr>ČP Dobro Polje</vt:lpstr>
      <vt:lpstr>'Rekapitulacija 2b'!Področje_tiskanja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tanja</cp:lastModifiedBy>
  <cp:lastPrinted>2020-09-07T11:17:48Z</cp:lastPrinted>
  <dcterms:created xsi:type="dcterms:W3CDTF">2018-10-15T16:25:56Z</dcterms:created>
  <dcterms:modified xsi:type="dcterms:W3CDTF">2021-04-01T08:22:07Z</dcterms:modified>
</cp:coreProperties>
</file>