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F0841237-2D45-48B7-93DF-B4D2729F53E6}" xr6:coauthVersionLast="46" xr6:coauthVersionMax="46" xr10:uidLastSave="{00000000-0000-0000-0000-000000000000}"/>
  <bookViews>
    <workbookView xWindow="-120" yWindow="-120" windowWidth="24240" windowHeight="17640" tabRatio="661" xr2:uid="{00000000-000D-0000-FFFF-FFFF00000000}"/>
  </bookViews>
  <sheets>
    <sheet name="Rekapitulacija" sheetId="1" r:id="rId1"/>
    <sheet name="VODOVOD" sheetId="9" r:id="rId2"/>
  </sheets>
  <definedNames>
    <definedName name="_xlnm.Print_Area" localSheetId="0">Rekapitulacija!$A$1:$D$28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9" l="1"/>
  <c r="F42" i="9"/>
  <c r="F45" i="9"/>
  <c r="F48" i="9"/>
  <c r="F51" i="9"/>
  <c r="D399" i="9"/>
  <c r="G399" i="9" s="1"/>
  <c r="G402" i="9"/>
  <c r="G411" i="9"/>
  <c r="F263" i="9" l="1"/>
  <c r="F257" i="9"/>
  <c r="F230" i="9"/>
  <c r="A229" i="9"/>
  <c r="A226" i="9"/>
  <c r="A232" i="9" s="1"/>
  <c r="A235" i="9" s="1"/>
  <c r="A238" i="9" s="1"/>
  <c r="F236" i="9"/>
  <c r="F233" i="9"/>
  <c r="F227" i="9"/>
  <c r="F260" i="9"/>
  <c r="F254" i="9"/>
  <c r="F251" i="9"/>
  <c r="F248" i="9"/>
  <c r="F245" i="9"/>
  <c r="F242" i="9"/>
  <c r="F239" i="9"/>
  <c r="A241" i="9" l="1"/>
  <c r="A244" i="9" s="1"/>
  <c r="A247" i="9" s="1"/>
  <c r="A250" i="9" s="1"/>
  <c r="A253" i="9" s="1"/>
  <c r="A256" i="9" s="1"/>
  <c r="A259" i="9" s="1"/>
  <c r="A262" i="9" s="1"/>
  <c r="F265" i="9"/>
  <c r="F15" i="9" s="1"/>
  <c r="F112" i="9"/>
  <c r="F66" i="9"/>
  <c r="F63" i="9"/>
  <c r="F60" i="9"/>
  <c r="F220" i="9"/>
  <c r="F217" i="9"/>
  <c r="F214" i="9"/>
  <c r="A213" i="9"/>
  <c r="A216" i="9" s="1"/>
  <c r="A219" i="9" s="1"/>
  <c r="F207" i="9"/>
  <c r="A206" i="9"/>
  <c r="F198" i="9"/>
  <c r="F195" i="9"/>
  <c r="F192" i="9"/>
  <c r="F189" i="9"/>
  <c r="F186" i="9"/>
  <c r="A185" i="9"/>
  <c r="A188" i="9" s="1"/>
  <c r="A191" i="9" s="1"/>
  <c r="A194" i="9" s="1"/>
  <c r="A197" i="9" s="1"/>
  <c r="F179" i="9"/>
  <c r="F176" i="9"/>
  <c r="F173" i="9"/>
  <c r="F170" i="9"/>
  <c r="F167" i="9"/>
  <c r="F164" i="9"/>
  <c r="A163" i="9"/>
  <c r="A166" i="9" s="1"/>
  <c r="A169" i="9" s="1"/>
  <c r="F157" i="9"/>
  <c r="F154" i="9"/>
  <c r="F151" i="9"/>
  <c r="F148" i="9"/>
  <c r="F145" i="9"/>
  <c r="A144" i="9"/>
  <c r="A147" i="9" s="1"/>
  <c r="A150" i="9" s="1"/>
  <c r="A153" i="9" s="1"/>
  <c r="A156" i="9" s="1"/>
  <c r="F138" i="9"/>
  <c r="F135" i="9"/>
  <c r="F133" i="9"/>
  <c r="F131" i="9"/>
  <c r="F127" i="9"/>
  <c r="F124" i="9"/>
  <c r="F121" i="9"/>
  <c r="F118" i="9"/>
  <c r="F115" i="9"/>
  <c r="F109" i="9"/>
  <c r="A108" i="9"/>
  <c r="A111" i="9" s="1"/>
  <c r="A114" i="9" s="1"/>
  <c r="D102" i="9"/>
  <c r="F102" i="9" s="1"/>
  <c r="D99" i="9"/>
  <c r="F99" i="9" s="1"/>
  <c r="F96" i="9"/>
  <c r="F93" i="9"/>
  <c r="F90" i="9"/>
  <c r="F87" i="9"/>
  <c r="F84" i="9"/>
  <c r="F81" i="9"/>
  <c r="F78" i="9"/>
  <c r="F75" i="9"/>
  <c r="A74" i="9"/>
  <c r="A77" i="9" s="1"/>
  <c r="A80" i="9" s="1"/>
  <c r="A83" i="9" s="1"/>
  <c r="A86" i="9" s="1"/>
  <c r="A89" i="9" s="1"/>
  <c r="A92" i="9" s="1"/>
  <c r="A95" i="9" s="1"/>
  <c r="A98" i="9" s="1"/>
  <c r="A101" i="9" s="1"/>
  <c r="F57" i="9"/>
  <c r="F54" i="9"/>
  <c r="F36" i="9"/>
  <c r="F33" i="9"/>
  <c r="F30" i="9"/>
  <c r="F27" i="9"/>
  <c r="A26" i="9"/>
  <c r="A29" i="9" s="1"/>
  <c r="A32" i="9" s="1"/>
  <c r="A35" i="9" s="1"/>
  <c r="A38" i="9" s="1"/>
  <c r="A41" i="9" s="1"/>
  <c r="A44" i="9" s="1"/>
  <c r="A47" i="9" s="1"/>
  <c r="A50" i="9" s="1"/>
  <c r="A53" i="9" s="1"/>
  <c r="A56" i="9" s="1"/>
  <c r="A59" i="9" s="1"/>
  <c r="A62" i="9" s="1"/>
  <c r="A65" i="9" s="1"/>
  <c r="A172" i="9" l="1"/>
  <c r="A175" i="9" s="1"/>
  <c r="A178" i="9" s="1"/>
  <c r="F181" i="9"/>
  <c r="F11" i="9" s="1"/>
  <c r="A117" i="9"/>
  <c r="A120" i="9" s="1"/>
  <c r="A123" i="9" s="1"/>
  <c r="A126" i="9" s="1"/>
  <c r="A129" i="9" s="1"/>
  <c r="F68" i="9"/>
  <c r="F7" i="9" s="1"/>
  <c r="F140" i="9"/>
  <c r="F9" i="9" s="1"/>
  <c r="F159" i="9"/>
  <c r="F10" i="9" s="1"/>
  <c r="F200" i="9"/>
  <c r="F12" i="9" s="1"/>
  <c r="F222" i="9"/>
  <c r="F14" i="9" s="1"/>
  <c r="F209" i="9"/>
  <c r="F13" i="9" s="1"/>
  <c r="F104" i="9"/>
  <c r="F8" i="9" s="1"/>
  <c r="F325" i="9"/>
  <c r="F319" i="9"/>
  <c r="A137" i="9" l="1"/>
  <c r="F356" i="9"/>
  <c r="F320" i="9" l="1"/>
  <c r="F340" i="9"/>
  <c r="F322" i="9"/>
  <c r="F362" i="9"/>
  <c r="F359" i="9"/>
  <c r="F371" i="9"/>
  <c r="F313" i="9"/>
  <c r="F331" i="9" l="1"/>
  <c r="F323" i="9"/>
  <c r="F337" i="9"/>
  <c r="F336" i="9"/>
  <c r="F335" i="9"/>
  <c r="F365" i="9"/>
  <c r="F383" i="9"/>
  <c r="F380" i="9"/>
  <c r="F377" i="9"/>
  <c r="F347" i="9"/>
  <c r="F344" i="9"/>
  <c r="F308" i="9"/>
  <c r="F302" i="9"/>
  <c r="F408" i="9" l="1"/>
  <c r="A398" i="9"/>
  <c r="A401" i="9" s="1"/>
  <c r="A404" i="9" s="1"/>
  <c r="A407" i="9" s="1"/>
  <c r="A410" i="9" s="1"/>
  <c r="F301" i="9"/>
  <c r="F297" i="9"/>
  <c r="F294" i="9"/>
  <c r="F291" i="9"/>
  <c r="F288" i="9"/>
  <c r="F285" i="9"/>
  <c r="F282" i="9"/>
  <c r="F279" i="9"/>
  <c r="F276" i="9"/>
  <c r="F273" i="9"/>
  <c r="F270" i="9"/>
  <c r="A269" i="9"/>
  <c r="A272" i="9" s="1"/>
  <c r="A275" i="9" s="1"/>
  <c r="A278" i="9" l="1"/>
  <c r="A281" i="9" s="1"/>
  <c r="A284" i="9" s="1"/>
  <c r="A287" i="9" s="1"/>
  <c r="A290" i="9" s="1"/>
  <c r="A293" i="9" s="1"/>
  <c r="A299" i="9" s="1"/>
  <c r="A304" i="9" s="1"/>
  <c r="A307" i="9" s="1"/>
  <c r="A311" i="9" s="1"/>
  <c r="A316" i="9" l="1"/>
  <c r="A391" i="9" l="1"/>
  <c r="A343" i="9"/>
  <c r="A346" i="9" s="1"/>
  <c r="A349" i="9" s="1"/>
  <c r="A352" i="9" s="1"/>
  <c r="A355" i="9" s="1"/>
  <c r="F392" i="9"/>
  <c r="F389" i="9"/>
  <c r="F386" i="9"/>
  <c r="F374" i="9"/>
  <c r="F368" i="9"/>
  <c r="F353" i="9"/>
  <c r="F350" i="9"/>
  <c r="F341" i="9"/>
  <c r="F339" i="9"/>
  <c r="F338" i="9"/>
  <c r="F334" i="9"/>
  <c r="F333" i="9"/>
  <c r="F332" i="9"/>
  <c r="F330" i="9"/>
  <c r="F329" i="9"/>
  <c r="F328" i="9"/>
  <c r="F327" i="9"/>
  <c r="F326" i="9"/>
  <c r="F324" i="9"/>
  <c r="F321" i="9"/>
  <c r="F318" i="9"/>
  <c r="F317" i="9"/>
  <c r="F314" i="9"/>
  <c r="F312" i="9"/>
  <c r="F305" i="9"/>
  <c r="F394" i="9" l="1"/>
  <c r="F16" i="9" s="1"/>
  <c r="F405" i="9" l="1"/>
  <c r="G413" i="9" l="1"/>
  <c r="G17" i="9" s="1"/>
  <c r="F413" i="9"/>
  <c r="F17" i="9" s="1"/>
  <c r="F19" i="9" l="1"/>
  <c r="D3" i="1" s="1"/>
  <c r="D5" i="1" s="1"/>
  <c r="D7" i="1" s="1"/>
  <c r="D8" i="1" s="1"/>
  <c r="G19" i="9"/>
  <c r="E3" i="1" s="1"/>
  <c r="E5" i="1" s="1"/>
  <c r="E7" i="1" l="1"/>
  <c r="E8" i="1" s="1"/>
</calcChain>
</file>

<file path=xl/sharedStrings.xml><?xml version="1.0" encoding="utf-8"?>
<sst xmlns="http://schemas.openxmlformats.org/spreadsheetml/2006/main" count="336" uniqueCount="191">
  <si>
    <t>kos</t>
  </si>
  <si>
    <t>m</t>
  </si>
  <si>
    <t>Q - DN100/90°</t>
  </si>
  <si>
    <t>Dobava in montaža avtomatskega dvojnega zračnika, komplet s pritrdilnim in tesnilnim materialom, ki ustreza tlačni stopnji armature</t>
  </si>
  <si>
    <t>DN80</t>
  </si>
  <si>
    <t>Dobava in polaganje opozorilnega traku z napisom VODOVOD, INOX in duktivno nitko za označevanje vodovoda</t>
  </si>
  <si>
    <t xml:space="preserve">DN100 </t>
  </si>
  <si>
    <t xml:space="preserve">FF - DN100x800 </t>
  </si>
  <si>
    <t>FFR - DN100/80</t>
  </si>
  <si>
    <t>X - DN100</t>
  </si>
  <si>
    <t xml:space="preserve">Demontažni kos - DN80 </t>
  </si>
  <si>
    <t xml:space="preserve">Čistilni kos - DN80 </t>
  </si>
  <si>
    <t>Dobava in montaža merilca pretoka po specifikaciji distributerja (ITRON - Flostar M), komplet s pritrdilnim in tesnilnim materialom</t>
  </si>
  <si>
    <t xml:space="preserve">DN50 </t>
  </si>
  <si>
    <t>DN100</t>
  </si>
  <si>
    <t xml:space="preserve">E - DN100 </t>
  </si>
  <si>
    <t xml:space="preserve">F - DN100 </t>
  </si>
  <si>
    <t xml:space="preserve">FF - DN80x1200 </t>
  </si>
  <si>
    <t>Dobava in montaža polietilenske cevi za izdelavo izpustov blatnikov ter priključka za vas Rjavče, komplet s spojkami ter pritrdilnim in tesnilnim materialom</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</si>
  <si>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</si>
  <si>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</si>
  <si>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Zakoličba osi trase cevovoda</t>
  </si>
  <si>
    <t>Zakoličba profilov s stransko zaščito višine in pozicijo, vse komplet</t>
  </si>
  <si>
    <t>m2</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</si>
  <si>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</si>
  <si>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</si>
  <si>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</si>
  <si>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</si>
  <si>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materiala granulacije 0-4 mm v debelini plasti d=15 cm, vse komplet</t>
  </si>
  <si>
    <t>Dobava in izdelava zaščitnega nasipa z agregatnim materialom granulacije 0-4 mm, 30 cm nad temenom cevi, vse komplet</t>
  </si>
  <si>
    <t>Zasip kanalov z ustrezno pripravljenim izkopnim materialom (mleta kamnina fi do 45 mm). Zasip in utrjevanje v plasteh do 30 cm s komprimacijo. Stopnja zbitosti do 95 % po SPP, vse komplet</t>
  </si>
  <si>
    <t>Odvoz odvečnega materiala v predelavo gradbenih odpadkov. Obračun v raščenem stanju, vse komplet</t>
  </si>
  <si>
    <t>INSTALACIJSKA DELA</t>
  </si>
  <si>
    <t>SKUPNA REKAPITULACIJA</t>
  </si>
  <si>
    <t>SKUPAJ:</t>
  </si>
  <si>
    <t>ZAKLJUČNA DELA</t>
  </si>
  <si>
    <t>Nadzor geomehanika nad izvajanjem zemeljskih del</t>
  </si>
  <si>
    <t>velikosti 160/250/170 cm</t>
  </si>
  <si>
    <t xml:space="preserve">  Dobava in montaža fazonskih kosov in armatur iz nodularne litine PN16  zunanje in notranje zaščitenih proti koroziji z minimalno 250 mikroni epoksija (SIST EN 545:2011) z upoštevanjem tesnilnega in vijačnega materiala. Obojčni fazonski kosi so sidrani z STD Vi tesnili. Vsi obojčni spoji so dodatno zaščiteni z elastomernim rokavom.</t>
  </si>
  <si>
    <r>
      <t xml:space="preserve">Dobava in vgrajevanje cevi iz nodularne litine za vodovod DN 100 mm, na zunanji strani tovarniško zaščitene s polietilenom visoke gostote </t>
    </r>
    <r>
      <rPr>
        <b/>
        <sz val="11"/>
        <color theme="1"/>
        <rFont val="Calibri"/>
        <family val="2"/>
        <charset val="238"/>
        <scheme val="minor"/>
      </rPr>
      <t>HDPE</t>
    </r>
    <r>
      <rPr>
        <sz val="11"/>
        <color theme="1"/>
        <rFont val="Calibri"/>
        <family val="2"/>
        <charset val="238"/>
        <scheme val="minor"/>
      </rPr>
      <t>, minimalne debeline 1800 mikronov  (vpliv agresivne zemljine in blodečih tokov), na notranji strani zaščitene z cementno malto, skladno s standardom SIST EN 545:2007. Vsi spoji na ceveh so dodatno zaščiteni z elastomernim rokavom. npr: PAM standard TT</t>
    </r>
  </si>
  <si>
    <t>Dobava in montaža LTŽ fazonskih kosov PN 10/16( EN 545:210), komplet z vijačnim in tesnilnim materialom ( EN 681, EN7091),zaščita z epoxy premazom 250 mikronov skladno z EN 14901 vse komplet .</t>
  </si>
  <si>
    <t>Dobava in montaža sidrnih tesnil STD Vi    ( EN 681), komplet s pritrdilnim in tesnilnim materialom, vse komplet.</t>
  </si>
  <si>
    <t>D100</t>
  </si>
  <si>
    <t>Dobava in montaža nadzemnega lomljivega INOX hidranta      ( EN14384), komplet s pritrdilnim in tesnilnim materialom     ( EN681-1), vse komplet.</t>
  </si>
  <si>
    <t>DN80 PN (l=1,25m)</t>
  </si>
  <si>
    <t>Tlačni preizkus izveden v skladu z standardom EN805:2010 ter upoštevanjem opisa tlačnega preizkusa v tehničnem poročilu na STP= 6,20 bar v trajanju 60 minut  , vse komplet z izdelavo prilagojenega zapisnika v skladu z DIN 4279.Glede na tehnično prakso distributerja in v soglasju z nadzorom se tlačni preizkus lahko opravi z tlakom p=10bar.</t>
  </si>
  <si>
    <t>DN100 - 10 odsekov</t>
  </si>
  <si>
    <t>Dezinfekcija cevovoda s klornim šokom ter izpiranje in ponovno polnjenje cevovoda skladno z SIST EN 805 in navodilih DVGW W291 ter navodilih IVZ ,vse komplet.</t>
  </si>
  <si>
    <t>Povezava in predelava  OBSTOJEČIH HIŠNIH PRIKLJUČKOV, kpl z materialom, zaporo in praznjenjem ter obveščanje uporabnikov o prekinitvi dobave vode, vse komplet</t>
  </si>
  <si>
    <t>Dobava in montaža prirobničnega  podzemnega ventila z teleskopskim vretenom, ltž cestno kapo, komplet s pritrdilnim in tesnilnim materialomm,zaščita z epoxy premaz 250 mikronov skladno z EN 14901 vse komplet.</t>
  </si>
  <si>
    <t>N - DN80</t>
  </si>
  <si>
    <t>N - DN50</t>
  </si>
  <si>
    <t xml:space="preserve">MMK - DN100 (11°) </t>
  </si>
  <si>
    <t xml:space="preserve">MMK - DN100 (22°) </t>
  </si>
  <si>
    <r>
      <t>MMK - DN100(45</t>
    </r>
    <r>
      <rPr>
        <sz val="11"/>
        <color theme="1"/>
        <rFont val="Calibri"/>
        <family val="2"/>
        <charset val="238"/>
      </rPr>
      <t>°)</t>
    </r>
  </si>
  <si>
    <t xml:space="preserve">MMK - DN100 (90°) </t>
  </si>
  <si>
    <t xml:space="preserve">T - DN100/50 </t>
  </si>
  <si>
    <t>T - DN100</t>
  </si>
  <si>
    <t xml:space="preserve">FF - DN50x1200 </t>
  </si>
  <si>
    <t xml:space="preserve">MMA - DN100/80 </t>
  </si>
  <si>
    <t>velikosti 140/160/170 cm</t>
  </si>
  <si>
    <t xml:space="preserve">DN80 </t>
  </si>
  <si>
    <t>Dobava in montaža prosto pretočnega podzemnega  INOX hidranta      (EN 1074 in EN14339), komplet s pritrdilnim in tesnilnim materialom     ( EN681-1), vse komplet.</t>
  </si>
  <si>
    <t>Dobava in montaža prirobničnega  hidravličnega regulatorja tlaka napr. (ISI), komplet s pritrdilnim in tesnilnim materialomm in nastavitvijo vse komplet.</t>
  </si>
  <si>
    <t>DN100 (6,00/3,5 bar)</t>
  </si>
  <si>
    <t>Dobava in montaža prirobničnega  hidravličnega varnostnega ventila napr. (ISI), komplet s pritrdilnim in tesnilnim materialomm in nastavitvijo vse komplet.</t>
  </si>
  <si>
    <t>DN100 (p=6,00 bar)</t>
  </si>
  <si>
    <t xml:space="preserve">FF - DN80x1000 </t>
  </si>
  <si>
    <t>Prelivni ventil - DN100</t>
  </si>
  <si>
    <t xml:space="preserve">FF - DN100x600 </t>
  </si>
  <si>
    <t>Dobava in montaža nivojnega regulatorja proizvod ISI komplet z vijačnim in tesnilnim materialom</t>
  </si>
  <si>
    <t>SESALNI KOŠ inox</t>
  </si>
  <si>
    <t xml:space="preserve">DN100 PN10 </t>
  </si>
  <si>
    <t>PE63</t>
  </si>
  <si>
    <t xml:space="preserve">FF - DN100x400 </t>
  </si>
  <si>
    <t xml:space="preserve">T - DN100/80 </t>
  </si>
  <si>
    <t>PRIPRAVLJALNA IN RUŠITVENA DELA</t>
  </si>
  <si>
    <t>ZEMELJSKA DELA</t>
  </si>
  <si>
    <t>BETONSKA IN AB DELA</t>
  </si>
  <si>
    <t>ZIDARSKA DELA</t>
  </si>
  <si>
    <t>TESARSKA DELA</t>
  </si>
  <si>
    <t>DOSTOPNA POT</t>
  </si>
  <si>
    <t xml:space="preserve">STAVBNO POHIŠTVO </t>
  </si>
  <si>
    <t>SLIKOPLESKARSKA IN FASADERSKA DELA</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</si>
  <si>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navodila za ravnanje z gradbenimi odpadki v skladu s tehničnimi predpisi, normativi in navodili za gospodarjenje z gradbenimi odpadki oziroma veljavno zakonodajo, predpise iz varstva pri delu ter projektno dokumentacijo. Pred rušitvenimi deli preveriti, da ni v delu, predvidenim za preureditev, kakršnih koli instalacij (voda, plin, elektrika) oziroma je vse odklopljeno in zaščiteno. V ceni upoštevati pripravljalna in zaključna dela. Kjer so navedena komercialna imena izdelkov kot primer zaradi lažje primerljivosti lastnosti morajo ponujeni izdelki  ustrezati opisanim v vseh parametrih. Vse predvidene površine so računane vgrajene površine. Rušitev obstoječega objekta bo potekala fazno, kakor tudi gradnja novega.</t>
  </si>
  <si>
    <t>Določitev mikrolokacije podzemnih komunalnih naprav, vse komplet</t>
  </si>
  <si>
    <t>Zakoličenje objekta, vse komplet</t>
  </si>
  <si>
    <t>Posek grmičevja, odstranitev komplet s panji ter odvozom v predelavo gradbenih odpadkov, vse komplet</t>
  </si>
  <si>
    <t>Posek dreves  premera 20-50 cm, odstranitev komplet s panji ter odvozom v predelavo gradbenih odpadkov, vse komplet</t>
  </si>
  <si>
    <t>Izdelava prebojev za inštalacije v AB konstrukcijah, odvoz v predelavo gradbenih odpadkov, obdelava prebojev po končani montaži, vse komplet.</t>
  </si>
  <si>
    <t>Izdelava utorov za inštalacije  v AB konstrukcijah, odvoz v predelavo gradbenih odpadkov, obdelava utorov po končani montaži, vse komplet.</t>
  </si>
  <si>
    <t>m1</t>
  </si>
  <si>
    <t>Dobava in izdelava poglobitev dim. 120/60/30 cm v vodnih celicah, komplet obdelano, vse komplet</t>
  </si>
  <si>
    <t xml:space="preserve">Dobava in polaganje PVC cevi notranji fi 188,20 mm SN 8 komplet s pripravljeno peščeno posteljico (0-4 mm) deb. 10 cm in zasipom cevi s peskom (0-4 mm) 30 cm nad temenom cevi s komprimacijo  do 95 % SPP, vključno s spajanjem elementov ter priključitvijo na jaške, izkop kanala v terenu III.-IV. ktg, zasip z ustrezno pripravljenim izkopnim materialom, odvoz v predelavo gradbenih odpadkov, planiranje, vse komplet </t>
  </si>
  <si>
    <t>Izvedba ponikovalnega preizkusa na lokaciji predvidene ponikovalnice v prisotnosti hidrologa, vse komplet</t>
  </si>
  <si>
    <t>Dobava in izdelava ponikovalnic iz BC fi 120 cm efektivne globine 3,0 m, vse obdelano, komplet z ltž perforiranim pokrovom nosilnosti 250 kN, AB ploščo,dodatni izkop za jašek, zasip z drenažnim materialom 60 m3 fi 32/64 mm, odvoz v predelavo gradbenih odpadkov, planiranje, vse komplet</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</si>
  <si>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</si>
  <si>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</si>
  <si>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</si>
  <si>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 xml:space="preserve">Strojni izkop  zemljine v terenu III.- IV. ktg. za temeljno ploščo in temelje, z direktnim nakladanjem materiala na prevozno sredstvo. Obračun po dejansko izvršenih delih in v raščenem stanju, vse komplet </t>
  </si>
  <si>
    <t xml:space="preserve">Strojni izkop  zemljine v terenu V. ktg. (pikiranje) za temeljno ploščo in temelje, z direktnim nakladanjem materiala na prevozno sredstvo. Obračun po dejansko izvršenih delih in v raščenem stanju, vse komplet  </t>
  </si>
  <si>
    <t xml:space="preserve">Planiranje in valjanje dna izkopa vodohrana s točnostjo +/- 2 cm v projektiranem naklonu,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</si>
  <si>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</si>
  <si>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r>
      <t xml:space="preserve">Izdelava zasipa vodohrana  z ustrezno pripravljenim </t>
    </r>
    <r>
      <rPr>
        <b/>
        <sz val="11"/>
        <rFont val="Arial"/>
        <family val="2"/>
        <charset val="238"/>
      </rPr>
      <t>izkopnim materialom</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</si>
  <si>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r>
      <t>Dobava in izdelava zasipa vodohrana  z</t>
    </r>
    <r>
      <rPr>
        <b/>
        <sz val="11"/>
        <rFont val="Arial"/>
        <family val="2"/>
        <charset val="238"/>
      </rPr>
      <t xml:space="preserve"> jalovino</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</si>
  <si>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t>Odvoz izkopnega materiala v predelavo gradbenih odpadkov. Obračun po dejansko izvršenih delih in v raščenem stanju, vse komplet.</t>
  </si>
  <si>
    <t>Dovoz humusa iz gradbiščne deponije, planiranje, valjanje, zatravitev s travno mešanico, vse komplet</t>
  </si>
  <si>
    <t>Dobava in vgrajevanje pustega betona C12/15 v primeru slabo nosilnih tal, vse komplet</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</si>
  <si>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</si>
  <si>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</si>
  <si>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</si>
  <si>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</si>
  <si>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</si>
  <si>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</si>
  <si>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Izdelava horizontalne hidroizolacije v sestavi: hladni bitumenski premaz 0,30 kg/m2, dvoslojna hidroizolacija debeline 2x4 mm (npr. IZOTEKT V4), polno varjeno in s preklopi, vse komplet</t>
  </si>
  <si>
    <t>Izdelava vertikalne hidroizolacije v sestavi: hladni bitumenski premaz 0,30 kg/m2, dvoslojna hidroizolacija debeline 2x4 mm (npr. IZOTEKT V4), polno varjeno in s preklopi vključno s čepasto folijo, vse komplet</t>
  </si>
  <si>
    <t>Dobava in polaganje talne toplotne izolacije XPS  deb.10 cm, vse komplet</t>
  </si>
  <si>
    <t>Dobava in polaganje gradbene folije, vse komplet</t>
  </si>
  <si>
    <t>Dobava in vgradnja tesnilnega PVC traka višine do 20 cm, vse komplet</t>
  </si>
  <si>
    <t>Dobava in izdelava opaža roba  AB  plošč višine do 30 cm, opažanje, razopažanje in čiščenje, vse komplet</t>
  </si>
  <si>
    <t>Dobava in izdelava opaža AB temeljev, opažanje, razopažanje in čiščenje, vse komplet</t>
  </si>
  <si>
    <t>Dobava in izdelava opaža AB sten vključno z izdelavo opaža za odprtine za inštalacije, opažanje, razopažanje in čiščenje, vse komplet</t>
  </si>
  <si>
    <t>Dobava in izdelava opaža AB plošč s podpiranjem do cca 4,50 cm vključno z izdelavo opaža za odprtine za instalacije, opažanje, razopažanje in čiščenje, vse komplet</t>
  </si>
  <si>
    <t>Dobava in izdelava opaža AB jaškov, opažanje, razopažanje in čiščenje, vse komplet</t>
  </si>
  <si>
    <t>Montaža in demontaža premičnih zidarskih odrov, višina prostorov do 5,0 m (obračun 1x po celi površini za vsa GOI dela), vse komplet</t>
  </si>
  <si>
    <t xml:space="preserve">Barvo izbere in potrdi projektant ali investitor. Mere kontrolirati na mestu. </t>
  </si>
  <si>
    <t>Dobava materiala in 2x premaz notranjih AB sten in AB tlaka s tesnilnim premazom, vključno z vsemi pomožnimi deli, vse komplet (vodne celice)</t>
  </si>
  <si>
    <t xml:space="preserve">Dobava in montaža kamnite police deb. 3 cm in širine cca 50 cm, vse komplet 
</t>
  </si>
  <si>
    <t xml:space="preserve">Dobava in izdelava jaška iz BC fi 60 cm, globina jaška do 1,50  m, vključno z izdelavo dna, mulde, obdelavo priključkov, komplet z ltž perforiranim pokrovom nosilnosti 250 kN na zaklep z vijakom, betonskim vencem, s potrebnim dodatnim izkopom za jašek, odvozom izkopnega materiala v predelavo gradbenih odpadkov, zasip, vse komplet - MK  </t>
  </si>
  <si>
    <t xml:space="preserve">Dobava in položitev drenažnih cevi fi 100 mm, komplet zasip z drenažnim materialom 16/32 mm deb. 15 cm in 8/16 mm v deb. 15 cm 30 cm pod in nad cevjo ter priključitvijo na jaške, vse komplet </t>
  </si>
  <si>
    <t>Dobava in izdelava jaška za zračenje z inox cevjo fi 150 mm, dolžine cca 2,50 m, vse komplet (glej detajl)</t>
  </si>
  <si>
    <t xml:space="preserve">Dobava in vgraditev inox vstopnih lestev, vse komplet </t>
  </si>
  <si>
    <t xml:space="preserve">Dobava in vgrajevanje podložnega betona C12/15 v deb. 10 cm, vse komplet </t>
  </si>
  <si>
    <t>Dobava in vgrajevanje betona v AB konstrukcije prereza 0,20- 0,30 m3/m1, C 25/30 XC2 v AB talno ploščo deb. 25 cm, vse komplet</t>
  </si>
  <si>
    <t>Dobava in vgrajevanje betona v AB konstrukcije prereza 0,20- 0,30 m3/m1, C 25/30 XC2 v AB plošče deb. 25 cm, vse komplet</t>
  </si>
  <si>
    <t>Dobava in vgrajevanje betona v AB konstrukcije prereza 0,20- 0,30 m3/m2, C 25/30 XC2 v AB stene deb. 25 cm, vse komplet</t>
  </si>
  <si>
    <t>Dobava in vgrajevanje naklonskega betona C 16/20 debeline od 10 cm z naklonom, vse komplet</t>
  </si>
  <si>
    <t>Dobava in vgrajevanje betona v AB konstrukcije prereza do 0,20 m3/m2, C 25/30 XC2 v AB temelj zidu, vse komplet</t>
  </si>
  <si>
    <t>ZUNANJA UREDITEV</t>
  </si>
  <si>
    <t>Dobava in izdelava kamnite zložbe vključno z betonom in stičenjem, vse komplet</t>
  </si>
  <si>
    <t xml:space="preserve">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t>
  </si>
  <si>
    <t>Dobava in polaganje pranih plošč okoli objekta vključno s podložnim betonom deb. 10 cm, stičenjem, vključno z vsemi pomožnimi deli, vse komplet.</t>
  </si>
  <si>
    <t>Čiščenje gradbišča po končanih delih - obračun neto notranja površina</t>
  </si>
  <si>
    <t xml:space="preserve">Dobava in vgraditev panelne vročecinkane prašno barvane ograje višine 2,0 m in vrat vključno z izkopom, betoniranjem temeljev, zasipom, odvozom v predelavo gradbenih odpadkov, vse komplet </t>
  </si>
  <si>
    <t xml:space="preserve">Dobava in izdelava kamnite obloge deb. 2-3 cm na AB stene vključno c sidranjem, stičenjem, vse komplet
</t>
  </si>
  <si>
    <t>CESTA</t>
  </si>
  <si>
    <t>Izdelava zemeljskega planuma ceste v projektiranem naklonu zbitosti 95 % po SPP,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</si>
  <si>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</si>
  <si>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</si>
  <si>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Izdelava talnih označb širine 15 cm, bele barve,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</si>
  <si>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MAKADAM CESTA</t>
  </si>
  <si>
    <t>Rezanje asfalta</t>
  </si>
  <si>
    <t>Odstranitev asfalta ter odvoz v predelavo gradbenih odpadkov, vse komplet</t>
  </si>
  <si>
    <t>Rezkanje asfalta v debelini do 10 cm ter odvoz v predelavo gradbenih odpadkov, vse komplet</t>
  </si>
  <si>
    <t>Zakoličba ceste</t>
  </si>
  <si>
    <t xml:space="preserve">Dobava materiala in izdelava bankin širine 50 cm z materialom zrnavosti 0/8 mm za zaklinjanje v deb. 5 cm na predhodno planiran tamponski planum v deb. 25 cm v projektiranem prečnem naklonu 4 %, bankina zaključena 1 cm pod koto vozišča, komprimacija 98 % po SPP, Ev2&gt;100 MN/m2, Ev2/Ev1=&lt;1,8, vse komplet </t>
  </si>
  <si>
    <t>Dobava in tlakovanje potoka s kamni vtisnjenimi v beton, vse komplet</t>
  </si>
  <si>
    <r>
      <t xml:space="preserve">Dobava in montaža enokrilnih zunanjih vrat dim 100/200 cm s prezračevalno rešetko, podboj FE prašnobarvan v barvi RAL 7016. Podboj za vgradnjo v AB steno debeline 25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r>
    <r>
      <rPr>
        <sz val="11"/>
        <rFont val="Arial"/>
        <family val="2"/>
      </rPr>
      <t xml:space="preserve">
</t>
    </r>
  </si>
  <si>
    <t>Ves izbrani vodovodni material mora biti pred pričetkom izvajanja del potrjen s strani upravljalca vodovoda. V cenah upoštevati nabavo, dobavo, transport, montažo, vgradnjo in polaganje z vsem pritrdilnim materialom, tesnilnim in spojnim materialom, pripravljalnimi in zaključnimi deli.</t>
  </si>
  <si>
    <t xml:space="preserve">Pri vseh utrditvenih zemeljskih delih se spdnji ustroj utrdi na 95% (kamnita greda, zasipni material) po SPP in zgornji ustroj (tampon) na 98% po SPP. </t>
  </si>
  <si>
    <t>SKUPAJ Z ND:</t>
  </si>
  <si>
    <t>SKLOP 7 - SEKUNDARNI VODOVOD TATRE KOZJANE</t>
  </si>
  <si>
    <t>SKLOP 7 - ODSEK TATRE-KOZJANE</t>
  </si>
  <si>
    <t>GRADBENO OBRTNIŠKA IN INSTALACIJSKA DELA</t>
  </si>
  <si>
    <t>Razna dodatna in nepredvidena dela. Obračun se bo vršil na podlagi dejansko porabljenega časa in materiala evidentiranega v gradbenem dnevniku in potrjenega od nadzornega organa (ocenjeno 10% sklopa 7)</t>
  </si>
  <si>
    <t>Izdelava elaborata za vpis v evidenco gospodarske javne infrastrukture (GJI)</t>
  </si>
  <si>
    <t>NEUPRAVIČENO</t>
  </si>
  <si>
    <t>Dobava in montaža LTŽ ploščatih EV zasunov ( EN 1074/2) PN16, komplet s kolesi ter vijačnim in tesnilnim materialom, zaščita z epoxy premazom 250 mikronov.</t>
  </si>
  <si>
    <t>Dobava in montaža cevi iz nodularne litine tlačne stopnje min. C50 oz. po specifikaciji PFA, komplet s pritrdilnim, vijačnim in tesnilnim materialom, ki ustrezajo tlačni stopnji cevi in armatur</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</si>
  <si>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</si>
  <si>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Projektantski nadzor nad izvajanjem del vključno z nadzorom odgovornega vodje projekta v skladu z GZ in ZAID. Upoštevati ceno 38€/h.</t>
  </si>
  <si>
    <t>ur</t>
  </si>
  <si>
    <t xml:space="preserve">Izdelava geodetskega posnetka novega stanja vključno s katastrom komunalnih naprav </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</si>
  <si>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</si>
  <si>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preferiranega tlačnega razreda najmanj C50.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</si>
  <si>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</si>
  <si>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</si>
  <si>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</si>
  <si>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</si>
  <si>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</si>
  <si>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</si>
  <si>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</si>
  <si>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</si>
  <si>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</si>
  <si>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</si>
  <si>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Obnovitev vseh  vodomernih jaškov kpl z armaturami, povezavo na obstoječo instalacijo vode, vse komplet za začasnimi povezavami.</t>
  </si>
  <si>
    <t>Povezava sekundarnega voda na OBSTOJEČI vodovod (Misliče, Vatovlje, RT)  kpl z zaporo in praznjenjem ter obveščanje uporabnikov o prekinitvi dobave vode, vse komplet</t>
  </si>
  <si>
    <t>Izdelava armiranobetonskih jaškov po projektiranih detajlih, komplet z opažanjem, razopažanjem, dobavo in vgradnjo LTŽ pokrova nosilnosti 400 kN z zaklepom, protihrupnim vložkom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</si>
  <si>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 xml:space="preserve">Izdelava nosilne plasti bituminizirane zmesi AC 22 base B 50/70 A2 v debelini 6 cm (31 542) </t>
  </si>
  <si>
    <t xml:space="preserve">Izdelava obrabne in zaporne plasti bituminizirane zmesi AC 11 surf B 50/70 A2 v debelini 4 cm (32 291) </t>
  </si>
  <si>
    <t>Izdelava PID - a za vsa izvedena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</si>
</sst>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quot;SIT&quot;_-;\-* #,##0.00\ &quot;SIT&quot;_-;_-* &quot;-&quot;??\ &quot;SIT&quot;_-;_-@_-"/>
    <numFmt numFmtId="165" formatCode="#,##0.00\ _S_I_T"/>
    <numFmt numFmtId="166" formatCode="#,##0.0"/>
  </numFmts>
  <fonts count="32"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b/>
      <sz val="12"/>
      <color theme="1"/>
      <name val="Calibri"/>
      <family val="2"/>
      <charset val="238"/>
      <scheme val="minor"/>
    </font>
    <font>
      <sz val="11"/>
      <color theme="1"/>
      <name val="Calibri"/>
      <family val="2"/>
      <scheme val="minor"/>
    </font>
    <font>
      <sz val="11"/>
      <name val="Calibri"/>
      <family val="2"/>
      <scheme val="minor"/>
    </font>
    <font>
      <sz val="10"/>
      <name val="Arial CE"/>
      <charset val="238"/>
    </font>
    <font>
      <b/>
      <sz val="11"/>
      <name val="Calibri"/>
      <family val="2"/>
      <scheme val="minor"/>
    </font>
    <font>
      <sz val="11"/>
      <name val="Arial"/>
      <family val="2"/>
      <charset val="238"/>
    </font>
    <font>
      <sz val="11"/>
      <name val="Arial"/>
      <family val="2"/>
    </font>
    <font>
      <b/>
      <sz val="11"/>
      <name val="Arial"/>
      <family val="2"/>
    </font>
    <font>
      <b/>
      <sz val="16"/>
      <color theme="1"/>
      <name val="Calibri"/>
      <family val="2"/>
      <scheme val="minor"/>
    </font>
    <font>
      <sz val="16"/>
      <color theme="1"/>
      <name val="Calibri"/>
      <family val="2"/>
      <scheme val="minor"/>
    </font>
    <font>
      <sz val="11"/>
      <color theme="1"/>
      <name val="Calibri"/>
      <family val="2"/>
      <charset val="238"/>
    </font>
    <font>
      <sz val="16"/>
      <name val="Calibri"/>
      <family val="2"/>
      <scheme val="minor"/>
    </font>
    <font>
      <sz val="10"/>
      <name val="Arial"/>
      <family val="2"/>
      <charset val="238"/>
    </font>
    <font>
      <b/>
      <sz val="11"/>
      <name val="Arial"/>
      <family val="2"/>
      <charset val="238"/>
    </font>
    <font>
      <sz val="11"/>
      <name val="Calibri"/>
      <family val="2"/>
      <charset val="238"/>
      <scheme val="minor"/>
    </font>
    <font>
      <sz val="11"/>
      <color rgb="FF00B0F0"/>
      <name val="Arial"/>
      <family val="2"/>
    </font>
    <font>
      <sz val="11"/>
      <color indexed="8"/>
      <name val="Arial"/>
      <family val="2"/>
    </font>
    <font>
      <sz val="11"/>
      <name val="Arial Narrow"/>
      <family val="2"/>
      <charset val="238"/>
    </font>
    <font>
      <sz val="11"/>
      <color rgb="FF00B050"/>
      <name val="Arial"/>
      <family val="2"/>
    </font>
    <font>
      <sz val="18"/>
      <color theme="1"/>
      <name val="Calibri"/>
      <family val="2"/>
      <scheme val="minor"/>
    </font>
    <font>
      <sz val="18"/>
      <name val="Calibri"/>
      <family val="2"/>
      <scheme val="minor"/>
    </font>
    <font>
      <b/>
      <sz val="18"/>
      <color theme="1"/>
      <name val="Calibri"/>
      <family val="2"/>
      <charset val="238"/>
      <scheme val="minor"/>
    </font>
    <font>
      <sz val="8"/>
      <color rgb="FF000000"/>
      <name val="Calibri"/>
      <family val="2"/>
      <charset val="238"/>
    </font>
    <font>
      <sz val="8"/>
      <name val="Calibri"/>
      <family val="2"/>
      <charset val="238"/>
      <scheme val="minor"/>
    </font>
    <font>
      <sz val="8"/>
      <color rgb="FF000000"/>
      <name val="Calibri"/>
      <family val="2"/>
      <charset val="238"/>
      <scheme val="minor"/>
    </font>
    <font>
      <sz val="10"/>
      <name val="Arial"/>
      <family val="2"/>
    </font>
    <font>
      <b/>
      <sz val="14"/>
      <color theme="1"/>
      <name val="Calibri"/>
      <family val="2"/>
      <scheme val="minor"/>
    </font>
    <font>
      <b/>
      <sz val="14"/>
      <color theme="1"/>
      <name val="Calibri"/>
      <family val="2"/>
      <charset val="238"/>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7" fillId="0" borderId="0"/>
    <xf numFmtId="164" fontId="7" fillId="0" borderId="0" applyFont="0" applyFill="0" applyBorder="0" applyAlignment="0" applyProtection="0"/>
    <xf numFmtId="0" fontId="16" fillId="0" borderId="0"/>
  </cellStyleXfs>
  <cellXfs count="105">
    <xf numFmtId="0" fontId="0" fillId="0" borderId="0" xfId="0"/>
    <xf numFmtId="44" fontId="2" fillId="0" borderId="0" xfId="0" applyNumberFormat="1" applyFont="1"/>
    <xf numFmtId="0" fontId="2" fillId="0" borderId="0" xfId="0" applyFont="1"/>
    <xf numFmtId="0" fontId="0" fillId="0" borderId="2" xfId="0" applyNumberFormat="1" applyBorder="1"/>
    <xf numFmtId="0" fontId="0" fillId="0" borderId="2" xfId="0" applyBorder="1"/>
    <xf numFmtId="44" fontId="2" fillId="0" borderId="2" xfId="0" applyNumberFormat="1" applyFont="1" applyBorder="1"/>
    <xf numFmtId="0" fontId="0" fillId="0" borderId="0" xfId="0" applyNumberFormat="1" applyBorder="1"/>
    <xf numFmtId="44" fontId="2" fillId="0" borderId="0" xfId="0" applyNumberFormat="1" applyFont="1" applyBorder="1"/>
    <xf numFmtId="0" fontId="5" fillId="2" borderId="1" xfId="0" applyFont="1" applyFill="1" applyBorder="1" applyAlignment="1">
      <alignment vertical="top" wrapText="1"/>
    </xf>
    <xf numFmtId="0" fontId="2" fillId="2" borderId="1" xfId="0" applyFont="1" applyFill="1" applyBorder="1" applyAlignment="1">
      <alignment vertical="top" wrapText="1"/>
    </xf>
    <xf numFmtId="0" fontId="0" fillId="0" borderId="0" xfId="0" applyAlignment="1">
      <alignment vertical="top" wrapText="1"/>
    </xf>
    <xf numFmtId="0" fontId="0" fillId="2" borderId="1" xfId="0" applyFill="1" applyBorder="1" applyAlignment="1">
      <alignment vertical="top"/>
    </xf>
    <xf numFmtId="0" fontId="0" fillId="2" borderId="1" xfId="0" applyFill="1" applyBorder="1" applyAlignment="1">
      <alignment horizontal="center"/>
    </xf>
    <xf numFmtId="0" fontId="0" fillId="0" borderId="0" xfId="0" applyAlignment="1">
      <alignment vertical="top"/>
    </xf>
    <xf numFmtId="0" fontId="0" fillId="0" borderId="0" xfId="0" applyAlignment="1">
      <alignment horizontal="center"/>
    </xf>
    <xf numFmtId="0" fontId="0" fillId="2" borderId="1" xfId="0" applyFill="1" applyBorder="1" applyAlignment="1">
      <alignment vertical="top" wrapText="1"/>
    </xf>
    <xf numFmtId="0" fontId="5" fillId="2" borderId="1" xfId="0" applyFont="1" applyFill="1" applyBorder="1" applyAlignment="1">
      <alignment horizontal="center"/>
    </xf>
    <xf numFmtId="0" fontId="5" fillId="0" borderId="0" xfId="0" applyFont="1" applyBorder="1"/>
    <xf numFmtId="0" fontId="6" fillId="0" borderId="0" xfId="0" applyFont="1" applyFill="1" applyBorder="1" applyAlignment="1">
      <alignment horizontal="center"/>
    </xf>
    <xf numFmtId="0" fontId="5" fillId="2" borderId="1" xfId="0" applyFont="1" applyFill="1" applyBorder="1" applyAlignment="1">
      <alignment horizontal="left" vertical="top"/>
    </xf>
    <xf numFmtId="0" fontId="0" fillId="0" borderId="3" xfId="0" applyNumberFormat="1" applyBorder="1"/>
    <xf numFmtId="44" fontId="2" fillId="0" borderId="3" xfId="0" applyNumberFormat="1" applyFont="1" applyBorder="1"/>
    <xf numFmtId="0" fontId="3" fillId="0" borderId="3" xfId="0" applyFont="1" applyBorder="1"/>
    <xf numFmtId="0" fontId="6" fillId="0" borderId="0" xfId="0" applyFont="1" applyAlignment="1">
      <alignment horizontal="center"/>
    </xf>
    <xf numFmtId="0" fontId="2" fillId="0" borderId="0" xfId="0" applyFont="1" applyFill="1" applyBorder="1" applyAlignment="1">
      <alignment vertical="top" wrapText="1"/>
    </xf>
    <xf numFmtId="0" fontId="9" fillId="0" borderId="0" xfId="0" applyFont="1" applyFill="1" applyBorder="1" applyAlignment="1">
      <alignment horizontal="left" vertical="top" wrapText="1"/>
    </xf>
    <xf numFmtId="0" fontId="0" fillId="0" borderId="0" xfId="0" applyFill="1" applyBorder="1" applyAlignment="1">
      <alignment horizontal="center"/>
    </xf>
    <xf numFmtId="0" fontId="0" fillId="0" borderId="0" xfId="0" applyFill="1" applyBorder="1"/>
    <xf numFmtId="0" fontId="9" fillId="0" borderId="0" xfId="0" applyFont="1" applyAlignment="1">
      <alignment vertical="top" wrapText="1"/>
    </xf>
    <xf numFmtId="0" fontId="10" fillId="0" borderId="0" xfId="0" applyFont="1" applyFill="1" applyBorder="1" applyAlignment="1">
      <alignment horizontal="left" vertical="top" wrapText="1"/>
    </xf>
    <xf numFmtId="0" fontId="0" fillId="0" borderId="0" xfId="0" applyAlignment="1">
      <alignment horizontal="center" vertical="top"/>
    </xf>
    <xf numFmtId="0" fontId="2" fillId="0" borderId="0" xfId="0" applyFont="1" applyFill="1" applyBorder="1" applyAlignment="1">
      <alignment horizontal="center" vertical="top" wrapText="1"/>
    </xf>
    <xf numFmtId="44" fontId="6" fillId="0" borderId="0" xfId="1" applyFont="1" applyFill="1" applyBorder="1"/>
    <xf numFmtId="44" fontId="6" fillId="0" borderId="0" xfId="1" applyFont="1"/>
    <xf numFmtId="44" fontId="6" fillId="2" borderId="1" xfId="1" applyFont="1" applyFill="1" applyBorder="1"/>
    <xf numFmtId="44" fontId="8" fillId="2" borderId="1" xfId="1" applyFont="1" applyFill="1" applyBorder="1"/>
    <xf numFmtId="4" fontId="6" fillId="0" borderId="0" xfId="0" applyNumberFormat="1" applyFont="1" applyFill="1" applyBorder="1" applyAlignment="1">
      <alignment horizontal="center"/>
    </xf>
    <xf numFmtId="4" fontId="6" fillId="0" borderId="0" xfId="0" applyNumberFormat="1" applyFont="1" applyAlignment="1">
      <alignment horizontal="center"/>
    </xf>
    <xf numFmtId="0" fontId="0" fillId="0" borderId="0" xfId="0" applyFill="1"/>
    <xf numFmtId="0" fontId="5" fillId="0" borderId="0" xfId="0" applyFont="1" applyFill="1" applyBorder="1" applyAlignment="1">
      <alignment horizontal="center"/>
    </xf>
    <xf numFmtId="0" fontId="5" fillId="0" borderId="0" xfId="0" applyFont="1" applyFill="1" applyBorder="1"/>
    <xf numFmtId="0" fontId="6" fillId="2" borderId="1" xfId="0" applyFont="1" applyFill="1" applyBorder="1" applyAlignment="1">
      <alignment horizontal="center"/>
    </xf>
    <xf numFmtId="0" fontId="10" fillId="0" borderId="0" xfId="0" applyFont="1" applyAlignment="1">
      <alignment horizontal="left" vertical="top" wrapText="1"/>
    </xf>
    <xf numFmtId="4" fontId="9" fillId="0" borderId="0" xfId="0" applyNumberFormat="1" applyFont="1" applyAlignment="1">
      <alignment horizontal="right" vertical="top" wrapText="1"/>
    </xf>
    <xf numFmtId="165" fontId="9" fillId="0" borderId="0" xfId="0" applyNumberFormat="1" applyFont="1" applyAlignment="1">
      <alignment horizontal="right" vertical="top" wrapText="1"/>
    </xf>
    <xf numFmtId="0" fontId="11" fillId="0" borderId="0" xfId="0" applyFont="1" applyAlignment="1">
      <alignment horizontal="left" vertical="top" wrapText="1"/>
    </xf>
    <xf numFmtId="166" fontId="2" fillId="0" borderId="0"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3" fillId="0" borderId="0" xfId="0" applyFont="1" applyFill="1" applyBorder="1" applyAlignment="1">
      <alignment horizontal="center"/>
    </xf>
    <xf numFmtId="0" fontId="13" fillId="0" borderId="0" xfId="0" applyFont="1" applyFill="1" applyBorder="1"/>
    <xf numFmtId="0" fontId="9" fillId="0" borderId="0" xfId="0" applyFont="1" applyFill="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wrapText="1"/>
    </xf>
    <xf numFmtId="0" fontId="15" fillId="0" borderId="0" xfId="0" applyNumberFormat="1" applyFont="1" applyFill="1" applyBorder="1" applyAlignment="1">
      <alignment horizontal="center"/>
    </xf>
    <xf numFmtId="44" fontId="15" fillId="0" borderId="0" xfId="1" applyFont="1" applyFill="1" applyBorder="1"/>
    <xf numFmtId="0" fontId="6" fillId="0" borderId="0" xfId="0" applyNumberFormat="1" applyFont="1" applyFill="1" applyBorder="1" applyAlignment="1">
      <alignment horizontal="center"/>
    </xf>
    <xf numFmtId="0" fontId="6" fillId="2" borderId="1" xfId="0" applyNumberFormat="1" applyFont="1" applyFill="1" applyBorder="1" applyAlignment="1">
      <alignment horizontal="center"/>
    </xf>
    <xf numFmtId="0" fontId="5" fillId="0" borderId="0" xfId="0" applyFont="1" applyFill="1" applyBorder="1" applyAlignment="1">
      <alignment horizontal="left" vertical="top"/>
    </xf>
    <xf numFmtId="0" fontId="5" fillId="0" borderId="0" xfId="0" applyFont="1" applyFill="1" applyBorder="1" applyAlignment="1">
      <alignment vertical="top" wrapText="1"/>
    </xf>
    <xf numFmtId="44" fontId="8" fillId="0" borderId="0" xfId="1" applyFont="1" applyFill="1" applyBorder="1"/>
    <xf numFmtId="166" fontId="2" fillId="0" borderId="0" xfId="0" applyNumberFormat="1" applyFont="1" applyFill="1" applyBorder="1" applyAlignment="1">
      <alignment vertical="top" wrapText="1"/>
    </xf>
    <xf numFmtId="4" fontId="16" fillId="0" borderId="0" xfId="0" applyNumberFormat="1" applyFont="1"/>
    <xf numFmtId="0" fontId="9" fillId="0" borderId="0" xfId="0" applyFont="1" applyAlignment="1">
      <alignment horizontal="left" vertical="top" wrapText="1"/>
    </xf>
    <xf numFmtId="0" fontId="5" fillId="0" borderId="0" xfId="0" applyFont="1" applyBorder="1" applyAlignment="1">
      <alignment horizontal="center"/>
    </xf>
    <xf numFmtId="0" fontId="18" fillId="0" borderId="0" xfId="0" applyFont="1" applyFill="1" applyBorder="1" applyAlignment="1">
      <alignment horizontal="center"/>
    </xf>
    <xf numFmtId="44" fontId="18" fillId="0" borderId="0" xfId="1" applyFont="1" applyFill="1" applyBorder="1"/>
    <xf numFmtId="0" fontId="19" fillId="0" borderId="0" xfId="0" applyFont="1" applyAlignment="1">
      <alignment horizontal="left" vertical="top" wrapText="1"/>
    </xf>
    <xf numFmtId="0" fontId="20" fillId="0" borderId="0" xfId="0" applyFont="1" applyAlignment="1">
      <alignment horizontal="left" vertical="top" wrapText="1"/>
    </xf>
    <xf numFmtId="0" fontId="9" fillId="0" borderId="0" xfId="4" applyFont="1" applyAlignment="1">
      <alignment horizontal="left" vertical="top" wrapText="1"/>
    </xf>
    <xf numFmtId="0" fontId="21" fillId="0" borderId="0" xfId="0" applyFont="1" applyAlignment="1">
      <alignment horizontal="justify"/>
    </xf>
    <xf numFmtId="44" fontId="0" fillId="0" borderId="0" xfId="0" applyNumberFormat="1" applyBorder="1"/>
    <xf numFmtId="0" fontId="22" fillId="0" borderId="0" xfId="0" applyFont="1" applyFill="1" applyBorder="1" applyAlignment="1">
      <alignment horizontal="left" vertical="top" wrapText="1"/>
    </xf>
    <xf numFmtId="4" fontId="5" fillId="0" borderId="0" xfId="0" applyNumberFormat="1" applyFont="1" applyFill="1" applyBorder="1" applyAlignment="1">
      <alignment horizontal="left"/>
    </xf>
    <xf numFmtId="0" fontId="23" fillId="0" borderId="0" xfId="0" applyFont="1" applyAlignment="1">
      <alignment vertical="top"/>
    </xf>
    <xf numFmtId="0" fontId="23" fillId="0" borderId="0" xfId="0" applyFont="1" applyAlignment="1">
      <alignment horizontal="center"/>
    </xf>
    <xf numFmtId="0" fontId="24" fillId="0" borderId="0" xfId="0" applyFont="1" applyAlignment="1">
      <alignment horizontal="center"/>
    </xf>
    <xf numFmtId="44" fontId="24" fillId="0" borderId="0" xfId="1" applyFont="1"/>
    <xf numFmtId="0" fontId="23" fillId="0" borderId="0" xfId="0" applyFont="1"/>
    <xf numFmtId="0" fontId="25" fillId="0" borderId="0" xfId="0" applyFont="1" applyAlignment="1">
      <alignment vertical="top" wrapText="1"/>
    </xf>
    <xf numFmtId="0" fontId="26" fillId="0" borderId="0" xfId="0" applyFont="1" applyAlignment="1">
      <alignment horizontal="justify" vertical="top"/>
    </xf>
    <xf numFmtId="0" fontId="27" fillId="0" borderId="0" xfId="0" applyFont="1" applyAlignment="1">
      <alignment horizontal="justify" vertical="top"/>
    </xf>
    <xf numFmtId="4" fontId="27" fillId="0" borderId="0" xfId="0" applyNumberFormat="1" applyFont="1" applyAlignment="1">
      <alignment horizontal="right"/>
    </xf>
    <xf numFmtId="0" fontId="27" fillId="0" borderId="0" xfId="0" applyFont="1" applyAlignment="1">
      <alignment horizontal="right"/>
    </xf>
    <xf numFmtId="0" fontId="27" fillId="0" borderId="0" xfId="0" applyFont="1" applyAlignment="1">
      <alignment horizontal="right" vertical="top"/>
    </xf>
    <xf numFmtId="49" fontId="27" fillId="0" borderId="0" xfId="0" applyNumberFormat="1" applyFont="1" applyAlignment="1">
      <alignment horizontal="right" vertical="top" wrapText="1"/>
    </xf>
    <xf numFmtId="4" fontId="27" fillId="0" borderId="0" xfId="0" applyNumberFormat="1" applyFont="1" applyAlignment="1">
      <alignment horizontal="right" vertical="top" wrapText="1"/>
    </xf>
    <xf numFmtId="4" fontId="27" fillId="0" borderId="0" xfId="0" applyNumberFormat="1" applyFont="1" applyAlignment="1" applyProtection="1">
      <alignment horizontal="right"/>
      <protection locked="0"/>
    </xf>
    <xf numFmtId="0" fontId="28" fillId="0" borderId="0" xfId="0" applyFont="1"/>
    <xf numFmtId="44" fontId="29" fillId="0" borderId="0" xfId="0" applyNumberFormat="1" applyFont="1" applyAlignment="1">
      <alignment horizontal="left" vertical="top" wrapText="1"/>
    </xf>
    <xf numFmtId="44" fontId="29" fillId="0" borderId="0" xfId="0" applyNumberFormat="1" applyFont="1" applyAlignment="1">
      <alignment horizontal="right" wrapText="1"/>
    </xf>
    <xf numFmtId="0" fontId="30" fillId="2" borderId="1" xfId="0" applyFont="1" applyFill="1" applyBorder="1" applyAlignment="1">
      <alignment vertical="top" wrapText="1"/>
    </xf>
    <xf numFmtId="0" fontId="4" fillId="2" borderId="4" xfId="0" applyNumberFormat="1" applyFont="1" applyFill="1" applyBorder="1"/>
    <xf numFmtId="0" fontId="31" fillId="2" borderId="5" xfId="0" applyFont="1" applyFill="1" applyBorder="1"/>
    <xf numFmtId="44" fontId="2" fillId="2" borderId="6" xfId="0" applyNumberFormat="1" applyFont="1" applyFill="1" applyBorder="1"/>
    <xf numFmtId="4" fontId="18" fillId="0" borderId="0" xfId="0" applyNumberFormat="1" applyFont="1" applyAlignment="1">
      <alignment horizontal="justify" vertical="top" wrapText="1"/>
    </xf>
    <xf numFmtId="0" fontId="4" fillId="0" borderId="0" xfId="0" applyNumberFormat="1" applyFont="1" applyFill="1" applyBorder="1"/>
    <xf numFmtId="0" fontId="31" fillId="0" borderId="0" xfId="0" applyFont="1" applyFill="1" applyBorder="1"/>
    <xf numFmtId="44" fontId="2" fillId="0" borderId="0" xfId="0" applyNumberFormat="1" applyFont="1" applyFill="1" applyBorder="1"/>
    <xf numFmtId="44" fontId="0" fillId="0" borderId="0" xfId="0" applyNumberFormat="1"/>
    <xf numFmtId="0" fontId="6" fillId="0" borderId="0" xfId="0" applyFont="1" applyAlignment="1">
      <alignment vertical="top" wrapText="1"/>
    </xf>
    <xf numFmtId="44" fontId="5" fillId="0" borderId="0" xfId="0" applyNumberFormat="1" applyFont="1" applyFill="1" applyBorder="1"/>
    <xf numFmtId="0" fontId="3" fillId="0" borderId="0" xfId="0" applyFont="1" applyAlignment="1">
      <alignment horizontal="justify" vertical="justify" wrapText="1"/>
    </xf>
    <xf numFmtId="0" fontId="3" fillId="0" borderId="0" xfId="0" applyFont="1" applyAlignment="1">
      <alignment horizontal="justify" vertical="justify" wrapText="1"/>
    </xf>
    <xf numFmtId="0" fontId="3" fillId="0" borderId="0" xfId="0" applyFont="1" applyAlignment="1">
      <alignment horizontal="left" vertical="top" wrapText="1"/>
    </xf>
    <xf numFmtId="0" fontId="11" fillId="0" borderId="0" xfId="0" applyFont="1" applyAlignment="1">
      <alignment horizontal="left" vertical="top" wrapText="1"/>
    </xf>
  </cellXfs>
  <cellStyles count="5">
    <cellStyle name="Navadno" xfId="0" builtinId="0"/>
    <cellStyle name="Navadno 2" xfId="2" xr:uid="{00000000-0005-0000-0000-000001000000}"/>
    <cellStyle name="Navadno_Gradbeni II nadstropje" xfId="4" xr:uid="{3C0B92C9-26A6-4DE3-9636-02DAA5D9BDD0}"/>
    <cellStyle name="Valuta" xfId="1" builtinId="4"/>
    <cellStyle name="Valuta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8"/>
  <sheetViews>
    <sheetView tabSelected="1" view="pageBreakPreview" zoomScaleNormal="100" zoomScaleSheetLayoutView="100" workbookViewId="0">
      <selection activeCell="B25" sqref="B25:D25"/>
    </sheetView>
  </sheetViews>
  <sheetFormatPr defaultRowHeight="15" x14ac:dyDescent="0.25"/>
  <cols>
    <col min="2" max="2" width="4.7109375" customWidth="1"/>
    <col min="3" max="3" width="50.7109375" customWidth="1"/>
    <col min="4" max="4" width="14.7109375" style="2" bestFit="1" customWidth="1"/>
    <col min="5" max="5" width="21" customWidth="1"/>
  </cols>
  <sheetData>
    <row r="1" spans="2:5" ht="19.5" thickBot="1" x14ac:dyDescent="0.35">
      <c r="B1" s="91"/>
      <c r="C1" s="92" t="s">
        <v>162</v>
      </c>
      <c r="D1" s="93"/>
    </row>
    <row r="2" spans="2:5" s="38" customFormat="1" ht="18.75" x14ac:dyDescent="0.3">
      <c r="B2" s="95"/>
      <c r="C2" s="96"/>
      <c r="D2" s="97"/>
      <c r="E2" s="38" t="s">
        <v>166</v>
      </c>
    </row>
    <row r="3" spans="2:5" x14ac:dyDescent="0.25">
      <c r="B3" s="6"/>
      <c r="C3" s="70" t="s">
        <v>163</v>
      </c>
      <c r="D3" s="7">
        <f>VODOVOD!F19</f>
        <v>0</v>
      </c>
      <c r="E3" s="98">
        <f>VODOVOD!G19</f>
        <v>0</v>
      </c>
    </row>
    <row r="4" spans="2:5" ht="15.75" thickBot="1" x14ac:dyDescent="0.3">
      <c r="B4" s="3"/>
      <c r="C4" s="4"/>
      <c r="D4" s="5"/>
    </row>
    <row r="5" spans="2:5" ht="15.75" thickBot="1" x14ac:dyDescent="0.3">
      <c r="B5" s="20"/>
      <c r="C5" s="22" t="s">
        <v>34</v>
      </c>
      <c r="D5" s="21">
        <f>SUM(D3:D4)</f>
        <v>0</v>
      </c>
      <c r="E5" s="21">
        <f>SUM(E3:E4)</f>
        <v>0</v>
      </c>
    </row>
    <row r="6" spans="2:5" ht="15.75" thickTop="1" x14ac:dyDescent="0.25"/>
    <row r="7" spans="2:5" ht="72" thickBot="1" x14ac:dyDescent="0.3">
      <c r="C7" s="42" t="s">
        <v>164</v>
      </c>
      <c r="D7" s="89">
        <f>D5*0.1</f>
        <v>0</v>
      </c>
      <c r="E7" s="89">
        <f>E5*0.1</f>
        <v>0</v>
      </c>
    </row>
    <row r="8" spans="2:5" ht="15.75" thickBot="1" x14ac:dyDescent="0.3">
      <c r="B8" s="20"/>
      <c r="C8" s="22" t="s">
        <v>160</v>
      </c>
      <c r="D8" s="21">
        <f>SUM(D5+D7)</f>
        <v>0</v>
      </c>
      <c r="E8" s="21">
        <f>SUM(E5:E7)</f>
        <v>0</v>
      </c>
    </row>
    <row r="9" spans="2:5" ht="15.75" thickTop="1" x14ac:dyDescent="0.25">
      <c r="C9" s="42"/>
      <c r="D9" s="88"/>
      <c r="E9" s="1"/>
    </row>
    <row r="10" spans="2:5" x14ac:dyDescent="0.25">
      <c r="C10" s="42"/>
      <c r="D10" s="88"/>
      <c r="E10" s="1"/>
    </row>
    <row r="12" spans="2:5" ht="230.25" customHeight="1" x14ac:dyDescent="0.25">
      <c r="B12" s="103" t="s">
        <v>169</v>
      </c>
      <c r="C12" s="103"/>
      <c r="D12" s="103"/>
    </row>
    <row r="13" spans="2:5" ht="271.5" customHeight="1" x14ac:dyDescent="0.25">
      <c r="B13" s="103" t="s">
        <v>20</v>
      </c>
      <c r="C13" s="103"/>
      <c r="D13" s="103"/>
    </row>
    <row r="14" spans="2:5" ht="61.5" customHeight="1" x14ac:dyDescent="0.25">
      <c r="B14" s="103" t="s">
        <v>158</v>
      </c>
      <c r="C14" s="103"/>
      <c r="D14" s="103"/>
    </row>
    <row r="15" spans="2:5" ht="113.25" customHeight="1" x14ac:dyDescent="0.25">
      <c r="B15" s="102" t="s">
        <v>173</v>
      </c>
      <c r="C15" s="102"/>
      <c r="D15" s="102"/>
    </row>
    <row r="16" spans="2:5" ht="132.75" customHeight="1" x14ac:dyDescent="0.25">
      <c r="B16" s="102" t="s">
        <v>174</v>
      </c>
      <c r="C16" s="102"/>
      <c r="D16" s="102"/>
    </row>
    <row r="17" spans="1:257" ht="180.75" customHeight="1" x14ac:dyDescent="0.25">
      <c r="B17" s="102" t="s">
        <v>175</v>
      </c>
      <c r="C17" s="102"/>
      <c r="D17" s="102"/>
    </row>
    <row r="18" spans="1:257" ht="120.75" customHeight="1" x14ac:dyDescent="0.25">
      <c r="B18" s="102" t="s">
        <v>176</v>
      </c>
      <c r="C18" s="102"/>
      <c r="D18" s="102"/>
    </row>
    <row r="19" spans="1:257" ht="165.75" customHeight="1" x14ac:dyDescent="0.25">
      <c r="B19" s="102" t="s">
        <v>177</v>
      </c>
      <c r="C19" s="102"/>
      <c r="D19" s="102"/>
    </row>
    <row r="20" spans="1:257" ht="64.5" customHeight="1" x14ac:dyDescent="0.25">
      <c r="B20" s="102" t="s">
        <v>178</v>
      </c>
      <c r="C20" s="102"/>
      <c r="D20" s="102"/>
    </row>
    <row r="21" spans="1:257" ht="150.75" customHeight="1" x14ac:dyDescent="0.25">
      <c r="B21" s="102" t="s">
        <v>179</v>
      </c>
      <c r="C21" s="102"/>
      <c r="D21" s="102"/>
    </row>
    <row r="22" spans="1:257" ht="372.75" customHeight="1" x14ac:dyDescent="0.25">
      <c r="B22" s="102" t="s">
        <v>180</v>
      </c>
      <c r="C22" s="102"/>
      <c r="D22" s="102"/>
    </row>
    <row r="23" spans="1:257" ht="326.25" customHeight="1" x14ac:dyDescent="0.25">
      <c r="B23" s="102" t="s">
        <v>181</v>
      </c>
      <c r="C23" s="102"/>
      <c r="D23" s="102"/>
    </row>
    <row r="24" spans="1:257" ht="86.25" customHeight="1" x14ac:dyDescent="0.25">
      <c r="B24" s="102" t="s">
        <v>182</v>
      </c>
      <c r="C24" s="102"/>
      <c r="D24" s="102"/>
    </row>
    <row r="25" spans="1:257" ht="106.5" customHeight="1" x14ac:dyDescent="0.25">
      <c r="B25" s="102" t="s">
        <v>183</v>
      </c>
      <c r="C25" s="102"/>
      <c r="D25" s="102"/>
    </row>
    <row r="26" spans="1:257" ht="61.5" customHeight="1" x14ac:dyDescent="0.25">
      <c r="B26" s="102" t="s">
        <v>184</v>
      </c>
      <c r="C26" s="102"/>
      <c r="D26" s="102"/>
    </row>
    <row r="27" spans="1:257" ht="18" customHeight="1" x14ac:dyDescent="0.25">
      <c r="B27" s="101"/>
      <c r="C27" s="101"/>
      <c r="D27" s="101"/>
    </row>
    <row r="28" spans="1:257" s="87" customFormat="1" ht="29.25" customHeight="1" x14ac:dyDescent="0.2">
      <c r="A28" s="79"/>
      <c r="B28" s="103" t="s">
        <v>159</v>
      </c>
      <c r="C28" s="103"/>
      <c r="D28" s="103"/>
      <c r="E28" s="103"/>
      <c r="F28" s="103"/>
      <c r="G28" s="80"/>
      <c r="H28" s="80"/>
      <c r="I28" s="81"/>
      <c r="J28" s="82"/>
      <c r="K28" s="82"/>
      <c r="L28" s="82"/>
      <c r="M28" s="81"/>
      <c r="N28" s="83"/>
      <c r="O28" s="84"/>
      <c r="P28" s="85"/>
      <c r="Q28" s="81"/>
      <c r="R28" s="81"/>
      <c r="S28" s="86"/>
      <c r="T28" s="81"/>
      <c r="U28" s="83"/>
      <c r="V28" s="83"/>
      <c r="W28" s="81"/>
      <c r="X28" s="82"/>
      <c r="Y28" s="82"/>
      <c r="Z28" s="82"/>
      <c r="AA28" s="81"/>
      <c r="AB28" s="83"/>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row>
  </sheetData>
  <mergeCells count="17">
    <mergeCell ref="B12:D12"/>
    <mergeCell ref="B13:D13"/>
    <mergeCell ref="B15:D15"/>
    <mergeCell ref="B16:D16"/>
    <mergeCell ref="B17:D17"/>
    <mergeCell ref="B25:D25"/>
    <mergeCell ref="B26:D26"/>
    <mergeCell ref="B28:D28"/>
    <mergeCell ref="E28:F28"/>
    <mergeCell ref="B14:D14"/>
    <mergeCell ref="B18:D18"/>
    <mergeCell ref="B19:D19"/>
    <mergeCell ref="B20:D20"/>
    <mergeCell ref="B21:D21"/>
    <mergeCell ref="B22:D22"/>
    <mergeCell ref="B23:D23"/>
    <mergeCell ref="B24:D24"/>
  </mergeCells>
  <pageMargins left="0.70866141732283472" right="0.70866141732283472" top="0.74803149606299213" bottom="0.74803149606299213" header="0.31496062992125984" footer="0.31496062992125984"/>
  <pageSetup paperSize="9" scale="91" orientation="portrait" r:id="rId1"/>
  <headerFooter>
    <oddFooter>Stran &amp;P od &amp;N</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13"/>
  <sheetViews>
    <sheetView zoomScaleNormal="100" zoomScaleSheetLayoutView="100" workbookViewId="0">
      <selection activeCell="E26" sqref="E26:E36"/>
    </sheetView>
  </sheetViews>
  <sheetFormatPr defaultRowHeight="15" x14ac:dyDescent="0.25"/>
  <cols>
    <col min="1" max="1" width="4.140625" style="13" customWidth="1"/>
    <col min="2" max="2" width="55.5703125" style="10" customWidth="1"/>
    <col min="3" max="3" width="6.5703125" style="14" customWidth="1"/>
    <col min="4" max="4" width="10" style="23" customWidth="1"/>
    <col min="5" max="6" width="15.42578125" style="33" customWidth="1"/>
    <col min="7" max="7" width="24.5703125" customWidth="1"/>
  </cols>
  <sheetData>
    <row r="2" spans="1:7" s="77" customFormat="1" ht="23.25" x14ac:dyDescent="0.35">
      <c r="A2" s="73"/>
      <c r="B2" s="78"/>
      <c r="C2" s="74"/>
      <c r="D2" s="75"/>
      <c r="E2" s="76"/>
      <c r="F2" s="76"/>
    </row>
    <row r="3" spans="1:7" ht="38.25" thickBot="1" x14ac:dyDescent="0.3">
      <c r="A3" s="9"/>
      <c r="B3" s="90" t="s">
        <v>161</v>
      </c>
      <c r="C3" s="12"/>
      <c r="D3" s="41"/>
      <c r="E3" s="34"/>
      <c r="F3" s="34"/>
    </row>
    <row r="4" spans="1:7" s="38" customFormat="1" x14ac:dyDescent="0.25">
      <c r="A4" s="24"/>
      <c r="B4" s="24"/>
      <c r="C4" s="26"/>
      <c r="D4" s="18"/>
      <c r="E4" s="32"/>
      <c r="F4" s="32"/>
    </row>
    <row r="5" spans="1:7" s="49" customFormat="1" ht="21" x14ac:dyDescent="0.35">
      <c r="A5" s="47"/>
      <c r="B5" s="47" t="s">
        <v>33</v>
      </c>
      <c r="C5" s="48"/>
      <c r="D5" s="53"/>
      <c r="E5" s="54"/>
      <c r="F5" s="54"/>
      <c r="G5" s="49" t="s">
        <v>166</v>
      </c>
    </row>
    <row r="6" spans="1:7" s="40" customFormat="1" x14ac:dyDescent="0.25">
      <c r="A6" s="24"/>
      <c r="B6" s="24"/>
      <c r="C6" s="39"/>
      <c r="D6" s="55"/>
      <c r="E6" s="32"/>
      <c r="F6" s="32"/>
    </row>
    <row r="7" spans="1:7" s="40" customFormat="1" x14ac:dyDescent="0.25">
      <c r="A7" s="46">
        <v>1.1000000000000001</v>
      </c>
      <c r="B7" s="104" t="s">
        <v>76</v>
      </c>
      <c r="C7" s="104"/>
      <c r="D7" s="104"/>
      <c r="E7" s="32"/>
      <c r="F7" s="32">
        <f>F68</f>
        <v>0</v>
      </c>
    </row>
    <row r="8" spans="1:7" s="40" customFormat="1" x14ac:dyDescent="0.25">
      <c r="A8" s="46">
        <v>1.2</v>
      </c>
      <c r="B8" s="104" t="s">
        <v>77</v>
      </c>
      <c r="C8" s="104"/>
      <c r="D8" s="104"/>
      <c r="E8" s="32"/>
      <c r="F8" s="32">
        <f>F104</f>
        <v>0</v>
      </c>
    </row>
    <row r="9" spans="1:7" s="40" customFormat="1" x14ac:dyDescent="0.25">
      <c r="A9" s="46">
        <v>1.3</v>
      </c>
      <c r="B9" s="104" t="s">
        <v>78</v>
      </c>
      <c r="C9" s="104"/>
      <c r="D9" s="104"/>
      <c r="E9" s="32"/>
      <c r="F9" s="32">
        <f>F140</f>
        <v>0</v>
      </c>
    </row>
    <row r="10" spans="1:7" s="40" customFormat="1" x14ac:dyDescent="0.25">
      <c r="A10" s="46">
        <v>1.4</v>
      </c>
      <c r="B10" s="104" t="s">
        <v>79</v>
      </c>
      <c r="C10" s="104"/>
      <c r="D10" s="104"/>
      <c r="E10" s="32"/>
      <c r="F10" s="32">
        <f>F159</f>
        <v>0</v>
      </c>
    </row>
    <row r="11" spans="1:7" s="40" customFormat="1" x14ac:dyDescent="0.25">
      <c r="A11" s="46">
        <v>1.5</v>
      </c>
      <c r="B11" s="104" t="s">
        <v>80</v>
      </c>
      <c r="C11" s="104"/>
      <c r="D11" s="104"/>
      <c r="E11" s="32"/>
      <c r="F11" s="32">
        <f>F181</f>
        <v>0</v>
      </c>
    </row>
    <row r="12" spans="1:7" s="40" customFormat="1" x14ac:dyDescent="0.25">
      <c r="A12" s="46">
        <v>1.6</v>
      </c>
      <c r="B12" s="104" t="s">
        <v>81</v>
      </c>
      <c r="C12" s="104"/>
      <c r="D12" s="104"/>
      <c r="E12" s="32"/>
      <c r="F12" s="32">
        <f>F200</f>
        <v>0</v>
      </c>
    </row>
    <row r="13" spans="1:7" s="40" customFormat="1" x14ac:dyDescent="0.25">
      <c r="A13" s="46">
        <v>2.1</v>
      </c>
      <c r="B13" s="104" t="s">
        <v>82</v>
      </c>
      <c r="C13" s="104"/>
      <c r="D13" s="104"/>
      <c r="E13" s="32"/>
      <c r="F13" s="32">
        <f>F209</f>
        <v>0</v>
      </c>
    </row>
    <row r="14" spans="1:7" s="40" customFormat="1" x14ac:dyDescent="0.25">
      <c r="A14" s="46">
        <v>2.2000000000000002</v>
      </c>
      <c r="B14" s="104" t="s">
        <v>83</v>
      </c>
      <c r="C14" s="104"/>
      <c r="D14" s="104"/>
      <c r="E14" s="32"/>
      <c r="F14" s="32">
        <f>F222</f>
        <v>0</v>
      </c>
    </row>
    <row r="15" spans="1:7" s="40" customFormat="1" x14ac:dyDescent="0.25">
      <c r="A15" s="46">
        <v>2.2999999999999998</v>
      </c>
      <c r="B15" s="104" t="s">
        <v>145</v>
      </c>
      <c r="C15" s="104"/>
      <c r="D15" s="104"/>
      <c r="E15" s="32"/>
      <c r="F15" s="32">
        <f>F265</f>
        <v>0</v>
      </c>
    </row>
    <row r="16" spans="1:7" s="40" customFormat="1" x14ac:dyDescent="0.25">
      <c r="A16" s="46">
        <v>3</v>
      </c>
      <c r="B16" s="104" t="s">
        <v>32</v>
      </c>
      <c r="C16" s="104"/>
      <c r="D16" s="104"/>
      <c r="E16" s="32"/>
      <c r="F16" s="32">
        <f>F394</f>
        <v>0</v>
      </c>
    </row>
    <row r="17" spans="1:7" s="40" customFormat="1" x14ac:dyDescent="0.25">
      <c r="A17" s="46">
        <v>4</v>
      </c>
      <c r="B17" s="104" t="s">
        <v>35</v>
      </c>
      <c r="C17" s="104"/>
      <c r="D17" s="104"/>
      <c r="E17" s="32"/>
      <c r="F17" s="100">
        <f>F413</f>
        <v>0</v>
      </c>
      <c r="G17" s="32">
        <f>G413</f>
        <v>0</v>
      </c>
    </row>
    <row r="18" spans="1:7" s="40" customFormat="1" x14ac:dyDescent="0.25">
      <c r="A18" s="46"/>
      <c r="B18" s="51"/>
      <c r="C18" s="51"/>
      <c r="D18" s="52"/>
      <c r="E18" s="32"/>
      <c r="F18" s="32"/>
      <c r="G18" s="72"/>
    </row>
    <row r="19" spans="1:7" s="17" customFormat="1" ht="15.75" thickBot="1" x14ac:dyDescent="0.3">
      <c r="A19" s="19"/>
      <c r="B19" s="8" t="s">
        <v>34</v>
      </c>
      <c r="C19" s="16"/>
      <c r="D19" s="56"/>
      <c r="E19" s="34"/>
      <c r="F19" s="35">
        <f>SUM(F7:F18)</f>
        <v>0</v>
      </c>
      <c r="G19" s="35">
        <f>SUM(G7:G17)</f>
        <v>0</v>
      </c>
    </row>
    <row r="20" spans="1:7" s="40" customFormat="1" x14ac:dyDescent="0.25">
      <c r="A20" s="24"/>
      <c r="B20" s="24"/>
      <c r="C20" s="39"/>
      <c r="D20" s="55"/>
      <c r="E20" s="32"/>
      <c r="F20" s="32"/>
    </row>
    <row r="21" spans="1:7" s="40" customFormat="1" x14ac:dyDescent="0.25">
      <c r="A21" s="57"/>
      <c r="B21" s="58"/>
      <c r="C21" s="39"/>
      <c r="D21" s="55"/>
      <c r="E21" s="32"/>
      <c r="F21" s="59"/>
    </row>
    <row r="22" spans="1:7" s="40" customFormat="1" x14ac:dyDescent="0.25">
      <c r="A22" s="46">
        <v>1.1000000000000001</v>
      </c>
      <c r="B22" s="104" t="s">
        <v>76</v>
      </c>
      <c r="C22" s="104"/>
      <c r="D22" s="104"/>
      <c r="E22" s="32"/>
      <c r="F22" s="32"/>
    </row>
    <row r="23" spans="1:7" s="40" customFormat="1" x14ac:dyDescent="0.25">
      <c r="A23" s="60"/>
      <c r="B23" s="51"/>
      <c r="C23" s="51"/>
      <c r="D23" s="52"/>
      <c r="E23" s="32"/>
      <c r="F23" s="32"/>
    </row>
    <row r="24" spans="1:7" s="40" customFormat="1" ht="183" customHeight="1" x14ac:dyDescent="0.25">
      <c r="A24" s="60"/>
      <c r="B24" s="104" t="s">
        <v>84</v>
      </c>
      <c r="C24" s="104"/>
      <c r="D24" s="104"/>
      <c r="E24" s="104"/>
      <c r="F24" s="104"/>
    </row>
    <row r="25" spans="1:7" s="40" customFormat="1" x14ac:dyDescent="0.25">
      <c r="A25" s="24"/>
      <c r="B25" s="24"/>
      <c r="C25" s="39"/>
      <c r="D25" s="55"/>
      <c r="E25" s="32"/>
      <c r="F25" s="32"/>
    </row>
    <row r="26" spans="1:7" ht="32.25" customHeight="1" x14ac:dyDescent="0.25">
      <c r="A26" s="30">
        <f>1</f>
        <v>1</v>
      </c>
      <c r="B26" s="42" t="s">
        <v>85</v>
      </c>
      <c r="D26" s="37"/>
    </row>
    <row r="27" spans="1:7" x14ac:dyDescent="0.25">
      <c r="A27" s="30"/>
      <c r="B27" s="42"/>
      <c r="C27" s="14" t="s">
        <v>0</v>
      </c>
      <c r="D27" s="43">
        <v>1</v>
      </c>
      <c r="E27" s="44"/>
      <c r="F27" s="44">
        <f>D27*E27</f>
        <v>0</v>
      </c>
    </row>
    <row r="28" spans="1:7" s="27" customFormat="1" x14ac:dyDescent="0.25">
      <c r="A28" s="31"/>
      <c r="B28" s="42"/>
      <c r="C28" s="26"/>
      <c r="D28" s="43"/>
      <c r="E28" s="44"/>
      <c r="F28" s="44"/>
    </row>
    <row r="29" spans="1:7" ht="18" customHeight="1" x14ac:dyDescent="0.25">
      <c r="A29" s="30">
        <f>A26+1</f>
        <v>2</v>
      </c>
      <c r="B29" s="42" t="s">
        <v>86</v>
      </c>
      <c r="D29" s="61"/>
      <c r="E29" s="44"/>
      <c r="F29" s="44"/>
    </row>
    <row r="30" spans="1:7" x14ac:dyDescent="0.25">
      <c r="A30" s="30"/>
      <c r="B30" s="42"/>
      <c r="C30" s="14" t="s">
        <v>0</v>
      </c>
      <c r="D30" s="43">
        <v>1</v>
      </c>
      <c r="E30" s="44"/>
      <c r="F30" s="44">
        <f>D30*E30</f>
        <v>0</v>
      </c>
    </row>
    <row r="31" spans="1:7" s="27" customFormat="1" x14ac:dyDescent="0.25">
      <c r="A31" s="31"/>
      <c r="B31" s="42"/>
      <c r="C31" s="26"/>
      <c r="D31" s="43"/>
      <c r="E31" s="44"/>
      <c r="F31" s="44"/>
    </row>
    <row r="32" spans="1:7" ht="28.5" x14ac:dyDescent="0.25">
      <c r="A32" s="30">
        <f>A29+1</f>
        <v>3</v>
      </c>
      <c r="B32" s="29" t="s">
        <v>87</v>
      </c>
      <c r="D32" s="43"/>
      <c r="E32" s="44"/>
      <c r="F32" s="44"/>
    </row>
    <row r="33" spans="1:6" x14ac:dyDescent="0.25">
      <c r="A33" s="30"/>
      <c r="B33" s="62"/>
      <c r="C33" s="14" t="s">
        <v>23</v>
      </c>
      <c r="D33" s="43">
        <v>100</v>
      </c>
      <c r="E33" s="44"/>
      <c r="F33" s="44">
        <f>D33*E33</f>
        <v>0</v>
      </c>
    </row>
    <row r="34" spans="1:6" x14ac:dyDescent="0.25">
      <c r="A34" s="30"/>
      <c r="B34" s="62"/>
      <c r="D34" s="43"/>
      <c r="E34" s="44"/>
      <c r="F34" s="44"/>
    </row>
    <row r="35" spans="1:6" ht="42.75" x14ac:dyDescent="0.25">
      <c r="A35" s="30">
        <f>A32+1</f>
        <v>4</v>
      </c>
      <c r="B35" s="29" t="s">
        <v>88</v>
      </c>
      <c r="D35" s="43"/>
      <c r="E35" s="44"/>
      <c r="F35" s="44"/>
    </row>
    <row r="36" spans="1:6" x14ac:dyDescent="0.25">
      <c r="A36" s="30"/>
      <c r="B36" s="62"/>
      <c r="C36" s="14" t="s">
        <v>0</v>
      </c>
      <c r="D36" s="43">
        <v>50</v>
      </c>
      <c r="E36" s="44"/>
      <c r="F36" s="44">
        <f>D36*E36</f>
        <v>0</v>
      </c>
    </row>
    <row r="37" spans="1:6" s="27" customFormat="1" x14ac:dyDescent="0.25">
      <c r="A37" s="31"/>
      <c r="B37" s="42"/>
      <c r="C37" s="26"/>
      <c r="D37" s="43"/>
      <c r="E37" s="44"/>
      <c r="F37" s="44"/>
    </row>
    <row r="38" spans="1:6" ht="42.75" x14ac:dyDescent="0.25">
      <c r="A38" s="30">
        <f>A35+1</f>
        <v>5</v>
      </c>
      <c r="B38" s="42" t="s">
        <v>89</v>
      </c>
      <c r="D38" s="61"/>
      <c r="E38" s="44"/>
      <c r="F38" s="44"/>
    </row>
    <row r="39" spans="1:6" x14ac:dyDescent="0.25">
      <c r="A39" s="30"/>
      <c r="B39" s="42"/>
      <c r="C39" s="14" t="s">
        <v>19</v>
      </c>
      <c r="D39" s="43">
        <v>1</v>
      </c>
      <c r="E39" s="44"/>
      <c r="F39" s="44">
        <f>D39*E39</f>
        <v>0</v>
      </c>
    </row>
    <row r="40" spans="1:6" x14ac:dyDescent="0.25">
      <c r="A40" s="30"/>
      <c r="B40" s="42"/>
      <c r="D40" s="43"/>
      <c r="E40" s="44"/>
      <c r="F40" s="44"/>
    </row>
    <row r="41" spans="1:6" ht="42.75" x14ac:dyDescent="0.25">
      <c r="A41" s="30">
        <f>A38+1</f>
        <v>6</v>
      </c>
      <c r="B41" s="42" t="s">
        <v>90</v>
      </c>
      <c r="D41" s="61"/>
      <c r="E41" s="44"/>
      <c r="F41" s="44"/>
    </row>
    <row r="42" spans="1:6" x14ac:dyDescent="0.25">
      <c r="A42" s="30"/>
      <c r="B42" s="42"/>
      <c r="C42" s="14" t="s">
        <v>91</v>
      </c>
      <c r="D42" s="43">
        <v>20</v>
      </c>
      <c r="E42" s="44"/>
      <c r="F42" s="44">
        <f>D42*E42</f>
        <v>0</v>
      </c>
    </row>
    <row r="43" spans="1:6" s="27" customFormat="1" x14ac:dyDescent="0.25">
      <c r="A43" s="31"/>
      <c r="B43" s="42"/>
      <c r="C43" s="26"/>
      <c r="D43" s="43"/>
      <c r="E43" s="44"/>
      <c r="F43" s="44"/>
    </row>
    <row r="44" spans="1:6" ht="28.5" x14ac:dyDescent="0.25">
      <c r="A44" s="30">
        <f>A41+1</f>
        <v>7</v>
      </c>
      <c r="B44" s="42" t="s">
        <v>130</v>
      </c>
      <c r="D44" s="61"/>
      <c r="E44" s="44"/>
      <c r="F44" s="44"/>
    </row>
    <row r="45" spans="1:6" x14ac:dyDescent="0.25">
      <c r="A45" s="30"/>
      <c r="B45" s="42"/>
      <c r="C45" s="14" t="s">
        <v>0</v>
      </c>
      <c r="D45" s="43">
        <v>2</v>
      </c>
      <c r="E45" s="44"/>
      <c r="F45" s="44">
        <f>D45*E45</f>
        <v>0</v>
      </c>
    </row>
    <row r="46" spans="1:6" s="27" customFormat="1" x14ac:dyDescent="0.25">
      <c r="A46" s="31"/>
      <c r="B46" s="42"/>
      <c r="C46" s="26"/>
      <c r="D46" s="43"/>
      <c r="E46" s="44"/>
      <c r="F46" s="44"/>
    </row>
    <row r="47" spans="1:6" ht="28.5" x14ac:dyDescent="0.25">
      <c r="A47" s="30">
        <f>A44+1</f>
        <v>8</v>
      </c>
      <c r="B47" s="42" t="s">
        <v>92</v>
      </c>
      <c r="D47" s="61"/>
      <c r="E47" s="44"/>
      <c r="F47" s="44"/>
    </row>
    <row r="48" spans="1:6" x14ac:dyDescent="0.25">
      <c r="A48" s="30"/>
      <c r="B48" s="42"/>
      <c r="C48" s="14" t="s">
        <v>0</v>
      </c>
      <c r="D48" s="43">
        <v>2</v>
      </c>
      <c r="E48" s="44"/>
      <c r="F48" s="44">
        <f>D48*E48</f>
        <v>0</v>
      </c>
    </row>
    <row r="49" spans="1:6" x14ac:dyDescent="0.25">
      <c r="A49" s="30"/>
      <c r="B49" s="42"/>
      <c r="D49" s="43"/>
      <c r="E49" s="44"/>
      <c r="F49" s="44"/>
    </row>
    <row r="50" spans="1:6" ht="114" x14ac:dyDescent="0.25">
      <c r="A50" s="30">
        <f>A47+1</f>
        <v>9</v>
      </c>
      <c r="B50" s="29" t="s">
        <v>93</v>
      </c>
      <c r="D50" s="61"/>
      <c r="E50" s="44"/>
      <c r="F50" s="44"/>
    </row>
    <row r="51" spans="1:6" x14ac:dyDescent="0.25">
      <c r="A51" s="30"/>
      <c r="B51" s="42"/>
      <c r="C51" s="14" t="s">
        <v>91</v>
      </c>
      <c r="D51" s="43">
        <v>10</v>
      </c>
      <c r="E51" s="44"/>
      <c r="F51" s="44">
        <f>D51*E51</f>
        <v>0</v>
      </c>
    </row>
    <row r="52" spans="1:6" s="27" customFormat="1" x14ac:dyDescent="0.25">
      <c r="A52" s="31"/>
      <c r="B52" s="42"/>
      <c r="C52" s="26"/>
      <c r="D52" s="43"/>
      <c r="E52" s="44"/>
      <c r="F52" s="44"/>
    </row>
    <row r="53" spans="1:6" ht="28.5" x14ac:dyDescent="0.25">
      <c r="A53" s="30">
        <f>A50+1</f>
        <v>10</v>
      </c>
      <c r="B53" s="29" t="s">
        <v>94</v>
      </c>
      <c r="D53" s="61"/>
      <c r="E53" s="44"/>
      <c r="F53" s="44"/>
    </row>
    <row r="54" spans="1:6" x14ac:dyDescent="0.25">
      <c r="A54" s="30"/>
      <c r="B54" s="42"/>
      <c r="C54" s="14" t="s">
        <v>0</v>
      </c>
      <c r="D54" s="43">
        <v>1</v>
      </c>
      <c r="E54" s="44"/>
      <c r="F54" s="44">
        <f>D54*E54</f>
        <v>0</v>
      </c>
    </row>
    <row r="55" spans="1:6" x14ac:dyDescent="0.25">
      <c r="A55" s="30"/>
      <c r="B55" s="42"/>
      <c r="D55" s="43"/>
      <c r="E55" s="44"/>
      <c r="F55" s="44"/>
    </row>
    <row r="56" spans="1:6" ht="85.5" x14ac:dyDescent="0.25">
      <c r="A56" s="30">
        <f>A53+1</f>
        <v>11</v>
      </c>
      <c r="B56" s="29" t="s">
        <v>95</v>
      </c>
      <c r="D56" s="61"/>
      <c r="E56" s="44"/>
      <c r="F56" s="44"/>
    </row>
    <row r="57" spans="1:6" x14ac:dyDescent="0.25">
      <c r="A57" s="30"/>
      <c r="B57" s="42"/>
      <c r="C57" s="14" t="s">
        <v>0</v>
      </c>
      <c r="D57" s="43">
        <v>1</v>
      </c>
      <c r="E57" s="44"/>
      <c r="F57" s="44">
        <f>D57*E57</f>
        <v>0</v>
      </c>
    </row>
    <row r="58" spans="1:6" x14ac:dyDescent="0.25">
      <c r="A58" s="30"/>
      <c r="B58" s="42"/>
      <c r="D58" s="43"/>
      <c r="E58" s="44"/>
      <c r="F58" s="44"/>
    </row>
    <row r="59" spans="1:6" ht="99.75" x14ac:dyDescent="0.25">
      <c r="A59" s="30">
        <f>A56+1</f>
        <v>12</v>
      </c>
      <c r="B59" s="29" t="s">
        <v>128</v>
      </c>
      <c r="D59" s="61"/>
      <c r="E59" s="44"/>
      <c r="F59" s="44"/>
    </row>
    <row r="60" spans="1:6" x14ac:dyDescent="0.25">
      <c r="A60" s="30"/>
      <c r="B60" s="42"/>
      <c r="C60" s="14" t="s">
        <v>0</v>
      </c>
      <c r="D60" s="43">
        <v>1</v>
      </c>
      <c r="E60" s="44"/>
      <c r="F60" s="44">
        <f>D60*E60</f>
        <v>0</v>
      </c>
    </row>
    <row r="61" spans="1:6" x14ac:dyDescent="0.25">
      <c r="A61" s="30"/>
      <c r="B61" s="42"/>
      <c r="D61" s="43"/>
      <c r="E61" s="44"/>
      <c r="F61" s="44"/>
    </row>
    <row r="62" spans="1:6" ht="57" x14ac:dyDescent="0.25">
      <c r="A62" s="30">
        <f>A59+1</f>
        <v>13</v>
      </c>
      <c r="B62" s="29" t="s">
        <v>129</v>
      </c>
      <c r="D62" s="61"/>
      <c r="E62" s="44"/>
      <c r="F62" s="44"/>
    </row>
    <row r="63" spans="1:6" x14ac:dyDescent="0.25">
      <c r="A63" s="30"/>
      <c r="B63" s="42"/>
      <c r="C63" s="14" t="s">
        <v>91</v>
      </c>
      <c r="D63" s="43">
        <v>30</v>
      </c>
      <c r="E63" s="44"/>
      <c r="F63" s="44">
        <f>D63*E63</f>
        <v>0</v>
      </c>
    </row>
    <row r="64" spans="1:6" x14ac:dyDescent="0.25">
      <c r="A64" s="30"/>
      <c r="B64" s="42"/>
      <c r="D64" s="43"/>
      <c r="E64" s="44"/>
      <c r="F64" s="44"/>
    </row>
    <row r="65" spans="1:6" x14ac:dyDescent="0.25">
      <c r="A65" s="30">
        <f>A62+1</f>
        <v>14</v>
      </c>
      <c r="B65" s="29" t="s">
        <v>131</v>
      </c>
      <c r="D65" s="61"/>
      <c r="E65" s="44"/>
      <c r="F65" s="44"/>
    </row>
    <row r="66" spans="1:6" x14ac:dyDescent="0.25">
      <c r="A66" s="30"/>
      <c r="B66" s="42"/>
      <c r="C66" s="14" t="s">
        <v>0</v>
      </c>
      <c r="D66" s="43">
        <v>2</v>
      </c>
      <c r="E66" s="44"/>
      <c r="F66" s="44">
        <f>D66*E66</f>
        <v>0</v>
      </c>
    </row>
    <row r="67" spans="1:6" x14ac:dyDescent="0.25">
      <c r="A67" s="30"/>
      <c r="B67" s="29"/>
      <c r="D67" s="37"/>
    </row>
    <row r="68" spans="1:6" s="17" customFormat="1" ht="15.75" thickBot="1" x14ac:dyDescent="0.3">
      <c r="A68" s="19"/>
      <c r="B68" s="8"/>
      <c r="C68" s="16"/>
      <c r="D68" s="56"/>
      <c r="E68" s="34"/>
      <c r="F68" s="35">
        <f>SUM(F27:F66)</f>
        <v>0</v>
      </c>
    </row>
    <row r="69" spans="1:6" s="40" customFormat="1" x14ac:dyDescent="0.25">
      <c r="A69" s="57"/>
      <c r="B69" s="58"/>
      <c r="C69" s="39"/>
      <c r="D69" s="55"/>
      <c r="E69" s="32"/>
      <c r="F69" s="59"/>
    </row>
    <row r="70" spans="1:6" s="40" customFormat="1" x14ac:dyDescent="0.25">
      <c r="A70" s="46">
        <v>1.2</v>
      </c>
      <c r="B70" s="104" t="s">
        <v>77</v>
      </c>
      <c r="C70" s="104"/>
      <c r="D70" s="104"/>
      <c r="E70" s="32"/>
      <c r="F70" s="32"/>
    </row>
    <row r="71" spans="1:6" s="40" customFormat="1" x14ac:dyDescent="0.25">
      <c r="A71" s="60"/>
      <c r="B71" s="51"/>
      <c r="C71" s="51"/>
      <c r="D71" s="52"/>
      <c r="E71" s="32"/>
      <c r="F71" s="32"/>
    </row>
    <row r="72" spans="1:6" s="40" customFormat="1" ht="154.5" customHeight="1" x14ac:dyDescent="0.25">
      <c r="A72" s="60"/>
      <c r="B72" s="104" t="s">
        <v>96</v>
      </c>
      <c r="C72" s="104"/>
      <c r="D72" s="104"/>
      <c r="E72" s="104"/>
      <c r="F72" s="104"/>
    </row>
    <row r="73" spans="1:6" s="40" customFormat="1" x14ac:dyDescent="0.25">
      <c r="A73" s="24"/>
      <c r="B73" s="24"/>
      <c r="C73" s="39"/>
      <c r="D73" s="55"/>
      <c r="E73" s="32"/>
      <c r="F73" s="32"/>
    </row>
    <row r="74" spans="1:6" ht="57" x14ac:dyDescent="0.25">
      <c r="A74" s="30">
        <f>1</f>
        <v>1</v>
      </c>
      <c r="B74" s="42" t="s">
        <v>97</v>
      </c>
      <c r="D74" s="37"/>
    </row>
    <row r="75" spans="1:6" x14ac:dyDescent="0.25">
      <c r="A75" s="30"/>
      <c r="B75" s="62"/>
      <c r="C75" s="14" t="s">
        <v>19</v>
      </c>
      <c r="D75" s="43">
        <v>20</v>
      </c>
      <c r="E75" s="44"/>
      <c r="F75" s="44">
        <f>D75*E75</f>
        <v>0</v>
      </c>
    </row>
    <row r="76" spans="1:6" s="27" customFormat="1" x14ac:dyDescent="0.25">
      <c r="A76" s="31"/>
      <c r="B76" s="62"/>
      <c r="C76" s="26"/>
      <c r="D76" s="43"/>
      <c r="E76" s="44"/>
      <c r="F76" s="44"/>
    </row>
    <row r="77" spans="1:6" ht="42.75" customHeight="1" x14ac:dyDescent="0.25">
      <c r="A77" s="30">
        <f>A74+1</f>
        <v>2</v>
      </c>
      <c r="B77" s="62" t="s">
        <v>98</v>
      </c>
      <c r="D77" s="61"/>
      <c r="E77" s="44"/>
      <c r="F77" s="44"/>
    </row>
    <row r="78" spans="1:6" x14ac:dyDescent="0.25">
      <c r="A78" s="30"/>
      <c r="B78" s="62"/>
      <c r="C78" s="14" t="s">
        <v>19</v>
      </c>
      <c r="D78" s="43">
        <v>324</v>
      </c>
      <c r="E78" s="44"/>
      <c r="F78" s="44">
        <f>D78*E78</f>
        <v>0</v>
      </c>
    </row>
    <row r="79" spans="1:6" s="27" customFormat="1" x14ac:dyDescent="0.25">
      <c r="A79" s="31"/>
      <c r="B79" s="62"/>
      <c r="C79" s="26"/>
      <c r="D79" s="43"/>
      <c r="E79" s="44"/>
      <c r="F79" s="44"/>
    </row>
    <row r="80" spans="1:6" ht="57" x14ac:dyDescent="0.25">
      <c r="A80" s="30">
        <f>A77+1</f>
        <v>3</v>
      </c>
      <c r="B80" s="62" t="s">
        <v>99</v>
      </c>
      <c r="D80" s="61"/>
      <c r="E80" s="44"/>
      <c r="F80" s="44"/>
    </row>
    <row r="81" spans="1:6" x14ac:dyDescent="0.25">
      <c r="A81" s="30"/>
      <c r="B81" s="62"/>
      <c r="C81" s="14" t="s">
        <v>19</v>
      </c>
      <c r="D81" s="43">
        <v>50</v>
      </c>
      <c r="E81" s="44"/>
      <c r="F81" s="44">
        <f>D81*E81</f>
        <v>0</v>
      </c>
    </row>
    <row r="82" spans="1:6" s="27" customFormat="1" x14ac:dyDescent="0.25">
      <c r="A82" s="31"/>
      <c r="B82" s="62"/>
      <c r="C82" s="26"/>
      <c r="D82" s="43"/>
      <c r="E82" s="44"/>
      <c r="F82" s="44"/>
    </row>
    <row r="83" spans="1:6" ht="57" x14ac:dyDescent="0.25">
      <c r="A83" s="30">
        <f>A80+1</f>
        <v>4</v>
      </c>
      <c r="B83" s="62" t="s">
        <v>100</v>
      </c>
      <c r="D83" s="61"/>
      <c r="E83" s="44"/>
      <c r="F83" s="44"/>
    </row>
    <row r="84" spans="1:6" x14ac:dyDescent="0.25">
      <c r="A84" s="30"/>
      <c r="B84" s="62"/>
      <c r="C84" s="14" t="s">
        <v>19</v>
      </c>
      <c r="D84" s="43">
        <v>50</v>
      </c>
      <c r="E84" s="44"/>
      <c r="F84" s="44">
        <f>D84*E84</f>
        <v>0</v>
      </c>
    </row>
    <row r="85" spans="1:6" x14ac:dyDescent="0.25">
      <c r="A85" s="30"/>
      <c r="B85" s="62"/>
      <c r="D85" s="43"/>
      <c r="E85" s="44"/>
      <c r="F85" s="44"/>
    </row>
    <row r="86" spans="1:6" ht="28.5" x14ac:dyDescent="0.25">
      <c r="A86" s="30">
        <f>A83+1</f>
        <v>5</v>
      </c>
      <c r="B86" s="62" t="s">
        <v>101</v>
      </c>
      <c r="D86" s="43"/>
      <c r="E86" s="44"/>
      <c r="F86" s="44"/>
    </row>
    <row r="87" spans="1:6" x14ac:dyDescent="0.25">
      <c r="A87" s="30"/>
      <c r="B87" s="62"/>
      <c r="C87" s="14" t="s">
        <v>23</v>
      </c>
      <c r="D87" s="43">
        <v>35</v>
      </c>
      <c r="E87" s="44"/>
      <c r="F87" s="44">
        <f>D87*E87</f>
        <v>0</v>
      </c>
    </row>
    <row r="88" spans="1:6" s="27" customFormat="1" x14ac:dyDescent="0.25">
      <c r="A88" s="31"/>
      <c r="B88" s="62"/>
      <c r="C88" s="26"/>
      <c r="D88" s="43"/>
      <c r="E88" s="44"/>
      <c r="F88" s="44"/>
    </row>
    <row r="89" spans="1:6" ht="102" customHeight="1" x14ac:dyDescent="0.25">
      <c r="A89" s="30">
        <f>A86+1</f>
        <v>6</v>
      </c>
      <c r="B89" s="62" t="s">
        <v>102</v>
      </c>
      <c r="D89" s="43"/>
      <c r="E89" s="44"/>
      <c r="F89" s="44"/>
    </row>
    <row r="90" spans="1:6" x14ac:dyDescent="0.25">
      <c r="A90" s="30"/>
      <c r="B90" s="62"/>
      <c r="C90" s="14" t="s">
        <v>19</v>
      </c>
      <c r="D90" s="43">
        <v>10.5</v>
      </c>
      <c r="E90" s="44"/>
      <c r="F90" s="44">
        <f>D90*E90</f>
        <v>0</v>
      </c>
    </row>
    <row r="91" spans="1:6" s="27" customFormat="1" x14ac:dyDescent="0.25">
      <c r="A91" s="31"/>
      <c r="B91" s="62"/>
      <c r="C91" s="26"/>
      <c r="D91" s="43"/>
      <c r="E91" s="44"/>
      <c r="F91" s="44"/>
    </row>
    <row r="92" spans="1:6" ht="114.75" x14ac:dyDescent="0.25">
      <c r="A92" s="30">
        <f>A89+1</f>
        <v>7</v>
      </c>
      <c r="B92" s="62" t="s">
        <v>103</v>
      </c>
      <c r="D92" s="43"/>
      <c r="E92" s="44"/>
      <c r="F92" s="44"/>
    </row>
    <row r="93" spans="1:6" x14ac:dyDescent="0.25">
      <c r="A93" s="30"/>
      <c r="B93" s="62"/>
      <c r="C93" s="14" t="s">
        <v>19</v>
      </c>
      <c r="D93" s="43">
        <v>80</v>
      </c>
      <c r="E93" s="44"/>
      <c r="F93" s="44">
        <f>D93*E93</f>
        <v>0</v>
      </c>
    </row>
    <row r="94" spans="1:6" s="27" customFormat="1" x14ac:dyDescent="0.25">
      <c r="A94" s="31"/>
      <c r="B94" s="62"/>
      <c r="C94" s="26"/>
      <c r="D94" s="43"/>
      <c r="E94" s="44"/>
      <c r="F94" s="44"/>
    </row>
    <row r="95" spans="1:6" ht="100.5" x14ac:dyDescent="0.25">
      <c r="A95" s="30">
        <f>A92+1</f>
        <v>8</v>
      </c>
      <c r="B95" s="62" t="s">
        <v>104</v>
      </c>
      <c r="D95" s="43"/>
      <c r="E95" s="44"/>
      <c r="F95" s="44"/>
    </row>
    <row r="96" spans="1:6" x14ac:dyDescent="0.25">
      <c r="A96" s="30"/>
      <c r="B96" s="62"/>
      <c r="C96" s="14" t="s">
        <v>19</v>
      </c>
      <c r="D96" s="43">
        <v>131</v>
      </c>
      <c r="E96" s="44"/>
      <c r="F96" s="44">
        <f>D96*E96</f>
        <v>0</v>
      </c>
    </row>
    <row r="97" spans="1:6" x14ac:dyDescent="0.25">
      <c r="A97" s="30"/>
      <c r="B97" s="62"/>
      <c r="D97" s="43"/>
      <c r="E97" s="44"/>
      <c r="F97" s="44"/>
    </row>
    <row r="98" spans="1:6" ht="42.75" x14ac:dyDescent="0.25">
      <c r="A98" s="30">
        <f>A95+1</f>
        <v>9</v>
      </c>
      <c r="B98" s="42" t="s">
        <v>105</v>
      </c>
      <c r="D98" s="43"/>
      <c r="E98" s="44"/>
      <c r="F98" s="44"/>
    </row>
    <row r="99" spans="1:6" x14ac:dyDescent="0.25">
      <c r="A99" s="30"/>
      <c r="B99" s="62"/>
      <c r="C99" s="14" t="s">
        <v>19</v>
      </c>
      <c r="D99" s="43">
        <f>D78+D81+D84-D93</f>
        <v>344</v>
      </c>
      <c r="E99" s="44"/>
      <c r="F99" s="44">
        <f>D99*E99</f>
        <v>0</v>
      </c>
    </row>
    <row r="100" spans="1:6" s="27" customFormat="1" x14ac:dyDescent="0.25">
      <c r="A100" s="31"/>
      <c r="B100" s="62"/>
      <c r="C100" s="26"/>
      <c r="D100" s="43"/>
      <c r="E100" s="44"/>
      <c r="F100" s="44"/>
    </row>
    <row r="101" spans="1:6" ht="28.5" x14ac:dyDescent="0.25">
      <c r="A101" s="30">
        <f>A98+1</f>
        <v>10</v>
      </c>
      <c r="B101" s="42" t="s">
        <v>106</v>
      </c>
      <c r="D101" s="43"/>
      <c r="E101" s="44"/>
      <c r="F101" s="44"/>
    </row>
    <row r="102" spans="1:6" x14ac:dyDescent="0.25">
      <c r="A102" s="30"/>
      <c r="B102" s="62"/>
      <c r="C102" s="14" t="s">
        <v>19</v>
      </c>
      <c r="D102" s="43">
        <f>D75</f>
        <v>20</v>
      </c>
      <c r="E102" s="44"/>
      <c r="F102" s="44">
        <f>D102*E102</f>
        <v>0</v>
      </c>
    </row>
    <row r="103" spans="1:6" x14ac:dyDescent="0.25">
      <c r="A103" s="30"/>
      <c r="B103" s="29"/>
      <c r="D103" s="37"/>
    </row>
    <row r="104" spans="1:6" s="17" customFormat="1" ht="15.75" thickBot="1" x14ac:dyDescent="0.3">
      <c r="A104" s="19"/>
      <c r="B104" s="8"/>
      <c r="C104" s="16"/>
      <c r="D104" s="56"/>
      <c r="E104" s="34"/>
      <c r="F104" s="35">
        <f>SUM(F75:F102)</f>
        <v>0</v>
      </c>
    </row>
    <row r="105" spans="1:6" s="40" customFormat="1" x14ac:dyDescent="0.25">
      <c r="A105" s="57"/>
      <c r="B105" s="58"/>
      <c r="C105" s="39"/>
      <c r="D105" s="55"/>
      <c r="E105" s="32"/>
      <c r="F105" s="59"/>
    </row>
    <row r="106" spans="1:6" s="40" customFormat="1" x14ac:dyDescent="0.25">
      <c r="A106" s="46">
        <v>1.3</v>
      </c>
      <c r="B106" s="104" t="s">
        <v>78</v>
      </c>
      <c r="C106" s="104"/>
      <c r="D106" s="104"/>
      <c r="E106" s="32"/>
      <c r="F106" s="32"/>
    </row>
    <row r="107" spans="1:6" s="40" customFormat="1" x14ac:dyDescent="0.25">
      <c r="A107" s="60"/>
      <c r="B107" s="51"/>
      <c r="C107" s="51"/>
      <c r="D107" s="52"/>
      <c r="E107" s="32"/>
      <c r="F107" s="32"/>
    </row>
    <row r="108" spans="1:6" ht="28.5" x14ac:dyDescent="0.25">
      <c r="A108" s="30">
        <f>1</f>
        <v>1</v>
      </c>
      <c r="B108" s="62" t="s">
        <v>107</v>
      </c>
      <c r="D108" s="37"/>
    </row>
    <row r="109" spans="1:6" x14ac:dyDescent="0.25">
      <c r="A109" s="30"/>
      <c r="B109" s="42"/>
      <c r="C109" s="14" t="s">
        <v>19</v>
      </c>
      <c r="D109" s="43">
        <v>10</v>
      </c>
      <c r="E109" s="44"/>
      <c r="F109" s="44">
        <f>D109*E109</f>
        <v>0</v>
      </c>
    </row>
    <row r="110" spans="1:6" x14ac:dyDescent="0.25">
      <c r="A110" s="30"/>
      <c r="B110" s="42"/>
      <c r="D110" s="43"/>
      <c r="E110" s="44"/>
      <c r="F110" s="44"/>
    </row>
    <row r="111" spans="1:6" ht="28.5" x14ac:dyDescent="0.25">
      <c r="A111" s="30">
        <f>A108+1</f>
        <v>2</v>
      </c>
      <c r="B111" s="25" t="s">
        <v>132</v>
      </c>
      <c r="D111" s="37"/>
    </row>
    <row r="112" spans="1:6" x14ac:dyDescent="0.25">
      <c r="A112" s="30"/>
      <c r="B112" s="42"/>
      <c r="C112" s="14" t="s">
        <v>19</v>
      </c>
      <c r="D112" s="43">
        <v>3.5</v>
      </c>
      <c r="E112" s="44"/>
      <c r="F112" s="44">
        <f>D112*E112</f>
        <v>0</v>
      </c>
    </row>
    <row r="113" spans="1:6" s="27" customFormat="1" x14ac:dyDescent="0.25">
      <c r="A113" s="31"/>
      <c r="B113" s="42"/>
      <c r="C113" s="26"/>
      <c r="D113" s="43"/>
      <c r="E113" s="44"/>
      <c r="F113" s="44"/>
    </row>
    <row r="114" spans="1:6" ht="42.75" x14ac:dyDescent="0.25">
      <c r="A114" s="30">
        <f>A111+1</f>
        <v>3</v>
      </c>
      <c r="B114" s="62" t="s">
        <v>133</v>
      </c>
      <c r="D114" s="43"/>
      <c r="E114" s="44"/>
      <c r="F114" s="44"/>
    </row>
    <row r="115" spans="1:6" x14ac:dyDescent="0.25">
      <c r="A115" s="30"/>
      <c r="B115" s="42"/>
      <c r="C115" s="14" t="s">
        <v>19</v>
      </c>
      <c r="D115" s="43">
        <v>3.75</v>
      </c>
      <c r="E115" s="44"/>
      <c r="F115" s="44">
        <f>D115*E115</f>
        <v>0</v>
      </c>
    </row>
    <row r="116" spans="1:6" s="27" customFormat="1" x14ac:dyDescent="0.25">
      <c r="A116" s="31"/>
      <c r="B116" s="42"/>
      <c r="C116" s="26"/>
      <c r="D116" s="43"/>
      <c r="E116" s="44"/>
      <c r="F116" s="44"/>
    </row>
    <row r="117" spans="1:6" ht="42.75" x14ac:dyDescent="0.25">
      <c r="A117" s="30">
        <f>A114+1</f>
        <v>4</v>
      </c>
      <c r="B117" s="62" t="s">
        <v>134</v>
      </c>
      <c r="D117" s="43"/>
      <c r="E117" s="44"/>
      <c r="F117" s="44"/>
    </row>
    <row r="118" spans="1:6" x14ac:dyDescent="0.25">
      <c r="A118" s="30"/>
      <c r="B118" s="42"/>
      <c r="C118" s="14" t="s">
        <v>19</v>
      </c>
      <c r="D118" s="43">
        <v>3.75</v>
      </c>
      <c r="E118" s="44"/>
      <c r="F118" s="44">
        <f>D118*E118</f>
        <v>0</v>
      </c>
    </row>
    <row r="119" spans="1:6" s="27" customFormat="1" x14ac:dyDescent="0.25">
      <c r="A119" s="31"/>
      <c r="B119" s="42"/>
      <c r="C119" s="26"/>
      <c r="D119" s="43"/>
      <c r="E119" s="44"/>
      <c r="F119" s="44"/>
    </row>
    <row r="120" spans="1:6" ht="42.75" x14ac:dyDescent="0.25">
      <c r="A120" s="30">
        <f>A117+1</f>
        <v>5</v>
      </c>
      <c r="B120" s="62" t="s">
        <v>135</v>
      </c>
      <c r="D120" s="43"/>
      <c r="E120" s="44"/>
      <c r="F120" s="44"/>
    </row>
    <row r="121" spans="1:6" x14ac:dyDescent="0.25">
      <c r="A121" s="30"/>
      <c r="B121" s="42"/>
      <c r="C121" s="14" t="s">
        <v>19</v>
      </c>
      <c r="D121" s="43">
        <v>19.3</v>
      </c>
      <c r="E121" s="44"/>
      <c r="F121" s="44">
        <f>D121*E121</f>
        <v>0</v>
      </c>
    </row>
    <row r="122" spans="1:6" x14ac:dyDescent="0.25">
      <c r="A122" s="30"/>
      <c r="B122" s="42"/>
      <c r="D122" s="43"/>
      <c r="E122" s="44"/>
      <c r="F122" s="44"/>
    </row>
    <row r="123" spans="1:6" ht="28.5" x14ac:dyDescent="0.25">
      <c r="A123" s="30">
        <f>A120+1</f>
        <v>6</v>
      </c>
      <c r="B123" s="62" t="s">
        <v>136</v>
      </c>
      <c r="D123" s="43"/>
      <c r="E123" s="44"/>
      <c r="F123" s="44"/>
    </row>
    <row r="124" spans="1:6" x14ac:dyDescent="0.25">
      <c r="A124" s="30"/>
      <c r="B124" s="62"/>
      <c r="C124" s="14" t="s">
        <v>23</v>
      </c>
      <c r="D124" s="43">
        <v>30</v>
      </c>
      <c r="E124" s="44"/>
      <c r="F124" s="44">
        <f>D124*E124</f>
        <v>0</v>
      </c>
    </row>
    <row r="125" spans="1:6" s="27" customFormat="1" x14ac:dyDescent="0.25">
      <c r="A125" s="31"/>
      <c r="B125" s="62"/>
      <c r="C125" s="26"/>
      <c r="D125" s="43"/>
      <c r="E125" s="44"/>
      <c r="F125" s="44"/>
    </row>
    <row r="126" spans="1:6" ht="30.75" customHeight="1" x14ac:dyDescent="0.25">
      <c r="A126" s="30">
        <f>A123+1</f>
        <v>7</v>
      </c>
      <c r="B126" s="62" t="s">
        <v>137</v>
      </c>
      <c r="D126" s="43"/>
      <c r="E126" s="44"/>
      <c r="F126" s="44"/>
    </row>
    <row r="127" spans="1:6" x14ac:dyDescent="0.25">
      <c r="A127" s="30"/>
      <c r="B127" s="62"/>
      <c r="C127" s="14" t="s">
        <v>19</v>
      </c>
      <c r="D127" s="43">
        <v>2.4</v>
      </c>
      <c r="E127" s="44"/>
      <c r="F127" s="44">
        <f>D127*E127</f>
        <v>0</v>
      </c>
    </row>
    <row r="128" spans="1:6" x14ac:dyDescent="0.25">
      <c r="A128" s="30"/>
      <c r="B128" s="62"/>
      <c r="D128" s="43"/>
      <c r="E128" s="44"/>
      <c r="F128" s="44"/>
    </row>
    <row r="129" spans="1:7" ht="28.5" x14ac:dyDescent="0.25">
      <c r="A129" s="30">
        <f>A126+1</f>
        <v>8</v>
      </c>
      <c r="B129" s="62" t="s">
        <v>108</v>
      </c>
      <c r="D129" s="43"/>
      <c r="E129" s="44"/>
      <c r="F129" s="44"/>
    </row>
    <row r="130" spans="1:7" x14ac:dyDescent="0.25">
      <c r="A130" s="30"/>
      <c r="B130" s="62" t="s">
        <v>109</v>
      </c>
      <c r="C130" s="63"/>
      <c r="D130" s="43"/>
      <c r="E130" s="44"/>
      <c r="F130" s="44"/>
    </row>
    <row r="131" spans="1:7" x14ac:dyDescent="0.25">
      <c r="A131" s="30"/>
      <c r="B131" s="62"/>
      <c r="C131" s="14" t="s">
        <v>110</v>
      </c>
      <c r="D131" s="43">
        <v>1000</v>
      </c>
      <c r="E131" s="44"/>
      <c r="F131" s="44">
        <f>D131*E131</f>
        <v>0</v>
      </c>
    </row>
    <row r="132" spans="1:7" x14ac:dyDescent="0.25">
      <c r="A132" s="30"/>
      <c r="B132" s="62" t="s">
        <v>111</v>
      </c>
      <c r="D132" s="43"/>
      <c r="E132" s="44"/>
      <c r="F132" s="44"/>
    </row>
    <row r="133" spans="1:7" s="27" customFormat="1" x14ac:dyDescent="0.25">
      <c r="A133" s="31"/>
      <c r="B133" s="62"/>
      <c r="C133" s="14" t="s">
        <v>110</v>
      </c>
      <c r="D133" s="43">
        <v>1000</v>
      </c>
      <c r="E133" s="44"/>
      <c r="F133" s="44">
        <f>D133*E133</f>
        <v>0</v>
      </c>
    </row>
    <row r="134" spans="1:7" s="27" customFormat="1" x14ac:dyDescent="0.25">
      <c r="A134" s="31"/>
      <c r="B134" s="62" t="s">
        <v>112</v>
      </c>
      <c r="C134" s="26"/>
      <c r="D134" s="43"/>
      <c r="E134" s="44"/>
      <c r="F134" s="44"/>
    </row>
    <row r="135" spans="1:7" s="27" customFormat="1" x14ac:dyDescent="0.25">
      <c r="A135" s="31"/>
      <c r="B135" s="62"/>
      <c r="C135" s="14" t="s">
        <v>110</v>
      </c>
      <c r="D135" s="43">
        <v>1000</v>
      </c>
      <c r="E135" s="44"/>
      <c r="F135" s="44">
        <f>D135*E135</f>
        <v>0</v>
      </c>
      <c r="G135" s="44"/>
    </row>
    <row r="136" spans="1:7" s="27" customFormat="1" x14ac:dyDescent="0.25">
      <c r="A136" s="31"/>
      <c r="B136" s="62"/>
      <c r="C136" s="14"/>
      <c r="D136" s="43"/>
      <c r="E136" s="44"/>
      <c r="F136" s="44"/>
      <c r="G136" s="44"/>
    </row>
    <row r="137" spans="1:7" ht="30.75" customHeight="1" x14ac:dyDescent="0.25">
      <c r="A137" s="30">
        <f>A129+1</f>
        <v>9</v>
      </c>
      <c r="B137" s="42" t="s">
        <v>113</v>
      </c>
      <c r="D137" s="43"/>
      <c r="E137" s="44"/>
      <c r="F137" s="44"/>
    </row>
    <row r="138" spans="1:7" x14ac:dyDescent="0.25">
      <c r="A138" s="30"/>
      <c r="B138" s="62"/>
      <c r="C138" s="14" t="s">
        <v>23</v>
      </c>
      <c r="D138" s="43">
        <v>90</v>
      </c>
      <c r="E138" s="44"/>
      <c r="F138" s="44">
        <f>D138*E138</f>
        <v>0</v>
      </c>
    </row>
    <row r="139" spans="1:7" x14ac:dyDescent="0.25">
      <c r="A139" s="30"/>
      <c r="B139" s="29"/>
      <c r="D139" s="37"/>
    </row>
    <row r="140" spans="1:7" s="17" customFormat="1" ht="15.75" thickBot="1" x14ac:dyDescent="0.3">
      <c r="A140" s="19"/>
      <c r="B140" s="8"/>
      <c r="C140" s="16"/>
      <c r="D140" s="56"/>
      <c r="E140" s="34"/>
      <c r="F140" s="35">
        <f>SUM(F109:F138)</f>
        <v>0</v>
      </c>
    </row>
    <row r="141" spans="1:7" s="38" customFormat="1" x14ac:dyDescent="0.25">
      <c r="A141" s="24"/>
      <c r="B141" s="24"/>
      <c r="C141" s="26"/>
      <c r="D141" s="64"/>
      <c r="E141" s="65"/>
      <c r="F141" s="65"/>
    </row>
    <row r="142" spans="1:7" s="40" customFormat="1" x14ac:dyDescent="0.25">
      <c r="A142" s="46">
        <v>1.4</v>
      </c>
      <c r="B142" s="104" t="s">
        <v>79</v>
      </c>
      <c r="C142" s="104"/>
      <c r="D142" s="104"/>
      <c r="E142" s="32"/>
      <c r="F142" s="32"/>
    </row>
    <row r="143" spans="1:7" s="40" customFormat="1" x14ac:dyDescent="0.25">
      <c r="A143" s="60"/>
      <c r="B143" s="51"/>
      <c r="C143" s="51"/>
      <c r="D143" s="52"/>
      <c r="E143" s="32"/>
      <c r="F143" s="32"/>
    </row>
    <row r="144" spans="1:7" ht="57" x14ac:dyDescent="0.25">
      <c r="A144" s="30">
        <f>1</f>
        <v>1</v>
      </c>
      <c r="B144" s="42" t="s">
        <v>114</v>
      </c>
      <c r="D144" s="37"/>
    </row>
    <row r="145" spans="1:6" x14ac:dyDescent="0.25">
      <c r="A145" s="30"/>
      <c r="B145" s="42"/>
      <c r="C145" s="14" t="s">
        <v>23</v>
      </c>
      <c r="D145" s="43">
        <v>30</v>
      </c>
      <c r="E145" s="44"/>
      <c r="F145" s="44">
        <f>D145*E145</f>
        <v>0</v>
      </c>
    </row>
    <row r="146" spans="1:6" s="27" customFormat="1" x14ac:dyDescent="0.25">
      <c r="A146" s="31"/>
      <c r="B146" s="42"/>
      <c r="C146" s="26"/>
      <c r="D146" s="43"/>
      <c r="E146" s="44"/>
      <c r="F146" s="44"/>
    </row>
    <row r="147" spans="1:6" ht="57" x14ac:dyDescent="0.25">
      <c r="A147" s="30">
        <f>A144+1</f>
        <v>2</v>
      </c>
      <c r="B147" s="42" t="s">
        <v>115</v>
      </c>
      <c r="D147" s="43"/>
      <c r="E147" s="44"/>
      <c r="F147" s="44"/>
    </row>
    <row r="148" spans="1:6" x14ac:dyDescent="0.25">
      <c r="A148" s="30"/>
      <c r="B148" s="42"/>
      <c r="C148" s="14" t="s">
        <v>23</v>
      </c>
      <c r="D148" s="43">
        <v>60</v>
      </c>
      <c r="E148" s="44"/>
      <c r="F148" s="44">
        <f>D148*E148</f>
        <v>0</v>
      </c>
    </row>
    <row r="149" spans="1:6" s="27" customFormat="1" x14ac:dyDescent="0.25">
      <c r="A149" s="31"/>
      <c r="B149" s="66"/>
      <c r="C149" s="26"/>
      <c r="D149" s="43"/>
      <c r="E149" s="44"/>
      <c r="F149" s="44"/>
    </row>
    <row r="150" spans="1:6" ht="28.5" x14ac:dyDescent="0.25">
      <c r="A150" s="30">
        <f>A147+1</f>
        <v>3</v>
      </c>
      <c r="B150" s="42" t="s">
        <v>116</v>
      </c>
      <c r="D150" s="43"/>
      <c r="E150" s="44"/>
      <c r="F150" s="44"/>
    </row>
    <row r="151" spans="1:6" x14ac:dyDescent="0.25">
      <c r="A151" s="30"/>
      <c r="B151" s="42"/>
      <c r="C151" s="14" t="s">
        <v>23</v>
      </c>
      <c r="D151" s="43">
        <v>15</v>
      </c>
      <c r="E151" s="44"/>
      <c r="F151" s="44">
        <f>D151*E151</f>
        <v>0</v>
      </c>
    </row>
    <row r="152" spans="1:6" s="27" customFormat="1" x14ac:dyDescent="0.25">
      <c r="A152" s="31"/>
      <c r="B152" s="42"/>
      <c r="C152" s="26"/>
      <c r="D152" s="43"/>
      <c r="E152" s="44"/>
      <c r="F152" s="44"/>
    </row>
    <row r="153" spans="1:6" x14ac:dyDescent="0.25">
      <c r="A153" s="30">
        <f>A150+1</f>
        <v>4</v>
      </c>
      <c r="B153" s="42" t="s">
        <v>117</v>
      </c>
      <c r="D153" s="43"/>
      <c r="E153" s="44"/>
      <c r="F153" s="44"/>
    </row>
    <row r="154" spans="1:6" x14ac:dyDescent="0.25">
      <c r="A154" s="30"/>
      <c r="B154" s="42"/>
      <c r="C154" s="14" t="s">
        <v>23</v>
      </c>
      <c r="D154" s="43">
        <v>35</v>
      </c>
      <c r="E154" s="44"/>
      <c r="F154" s="44">
        <f>D154*E154</f>
        <v>0</v>
      </c>
    </row>
    <row r="155" spans="1:6" x14ac:dyDescent="0.25">
      <c r="A155" s="30"/>
      <c r="B155" s="42"/>
      <c r="D155" s="43"/>
      <c r="E155" s="44"/>
      <c r="F155" s="44"/>
    </row>
    <row r="156" spans="1:6" ht="28.5" x14ac:dyDescent="0.25">
      <c r="A156" s="30">
        <f>A153+1</f>
        <v>5</v>
      </c>
      <c r="B156" s="42" t="s">
        <v>118</v>
      </c>
      <c r="D156" s="43"/>
      <c r="E156" s="44"/>
      <c r="F156" s="44"/>
    </row>
    <row r="157" spans="1:6" x14ac:dyDescent="0.25">
      <c r="A157" s="30"/>
      <c r="B157" s="42"/>
      <c r="C157" s="14" t="s">
        <v>91</v>
      </c>
      <c r="D157" s="43">
        <v>30</v>
      </c>
      <c r="E157" s="44"/>
      <c r="F157" s="44">
        <f>D157*E157</f>
        <v>0</v>
      </c>
    </row>
    <row r="158" spans="1:6" x14ac:dyDescent="0.25">
      <c r="A158" s="30"/>
      <c r="B158" s="29"/>
      <c r="D158" s="37"/>
    </row>
    <row r="159" spans="1:6" s="17" customFormat="1" ht="15.75" thickBot="1" x14ac:dyDescent="0.3">
      <c r="A159" s="19"/>
      <c r="B159" s="8"/>
      <c r="C159" s="16"/>
      <c r="D159" s="56"/>
      <c r="E159" s="34"/>
      <c r="F159" s="35">
        <f>SUM(F145:F157)</f>
        <v>0</v>
      </c>
    </row>
    <row r="160" spans="1:6" s="40" customFormat="1" x14ac:dyDescent="0.25">
      <c r="A160" s="57"/>
      <c r="B160" s="58"/>
      <c r="C160" s="39"/>
      <c r="D160" s="55"/>
      <c r="E160" s="32"/>
      <c r="F160" s="59"/>
    </row>
    <row r="161" spans="1:6" s="40" customFormat="1" x14ac:dyDescent="0.25">
      <c r="A161" s="46">
        <v>1.5</v>
      </c>
      <c r="B161" s="104" t="s">
        <v>80</v>
      </c>
      <c r="C161" s="104"/>
      <c r="D161" s="104"/>
      <c r="E161" s="32"/>
      <c r="F161" s="32"/>
    </row>
    <row r="162" spans="1:6" s="40" customFormat="1" x14ac:dyDescent="0.25">
      <c r="A162" s="60"/>
      <c r="B162" s="51"/>
      <c r="C162" s="51"/>
      <c r="D162" s="52"/>
      <c r="E162" s="32"/>
      <c r="F162" s="32"/>
    </row>
    <row r="163" spans="1:6" ht="28.5" x14ac:dyDescent="0.25">
      <c r="A163" s="30">
        <f>1</f>
        <v>1</v>
      </c>
      <c r="B163" s="42" t="s">
        <v>119</v>
      </c>
      <c r="D163" s="37"/>
    </row>
    <row r="164" spans="1:6" x14ac:dyDescent="0.25">
      <c r="A164" s="30"/>
      <c r="B164" s="42"/>
      <c r="C164" s="14" t="s">
        <v>91</v>
      </c>
      <c r="D164" s="43">
        <v>32</v>
      </c>
      <c r="E164" s="44"/>
      <c r="F164" s="44">
        <f>D164*E164</f>
        <v>0</v>
      </c>
    </row>
    <row r="165" spans="1:6" x14ac:dyDescent="0.25">
      <c r="A165" s="30"/>
      <c r="B165" s="42"/>
      <c r="D165" s="43"/>
      <c r="E165" s="44"/>
      <c r="F165" s="44"/>
    </row>
    <row r="166" spans="1:6" ht="28.5" x14ac:dyDescent="0.25">
      <c r="A166" s="30">
        <f>A163+1</f>
        <v>2</v>
      </c>
      <c r="B166" s="62" t="s">
        <v>120</v>
      </c>
      <c r="D166" s="43"/>
      <c r="E166" s="44"/>
      <c r="F166" s="44"/>
    </row>
    <row r="167" spans="1:6" x14ac:dyDescent="0.25">
      <c r="A167" s="30"/>
      <c r="B167" s="62"/>
      <c r="C167" s="14" t="s">
        <v>23</v>
      </c>
      <c r="D167" s="43">
        <v>9.6</v>
      </c>
      <c r="E167" s="44"/>
      <c r="F167" s="44">
        <f>D167*E167</f>
        <v>0</v>
      </c>
    </row>
    <row r="168" spans="1:6" s="27" customFormat="1" x14ac:dyDescent="0.25">
      <c r="A168" s="31"/>
      <c r="B168" s="62"/>
      <c r="C168" s="26"/>
      <c r="D168" s="43"/>
      <c r="E168" s="44"/>
      <c r="F168" s="44"/>
    </row>
    <row r="169" spans="1:6" ht="42.75" x14ac:dyDescent="0.25">
      <c r="A169" s="30">
        <f>A166+1</f>
        <v>3</v>
      </c>
      <c r="B169" s="62" t="s">
        <v>121</v>
      </c>
      <c r="D169" s="43"/>
      <c r="E169" s="44"/>
      <c r="F169" s="44"/>
    </row>
    <row r="170" spans="1:6" x14ac:dyDescent="0.25">
      <c r="A170" s="30"/>
      <c r="B170" s="62"/>
      <c r="C170" s="14" t="s">
        <v>23</v>
      </c>
      <c r="D170" s="43">
        <v>158</v>
      </c>
      <c r="E170" s="44"/>
      <c r="F170" s="44">
        <f>D170*E170</f>
        <v>0</v>
      </c>
    </row>
    <row r="171" spans="1:6" x14ac:dyDescent="0.25">
      <c r="A171" s="30"/>
      <c r="B171" s="62"/>
      <c r="D171" s="43"/>
      <c r="E171" s="44"/>
      <c r="F171" s="44"/>
    </row>
    <row r="172" spans="1:6" ht="46.5" customHeight="1" x14ac:dyDescent="0.25">
      <c r="A172" s="30">
        <f>A169+1</f>
        <v>4</v>
      </c>
      <c r="B172" s="62" t="s">
        <v>122</v>
      </c>
      <c r="D172" s="43"/>
      <c r="E172" s="44"/>
      <c r="F172" s="44"/>
    </row>
    <row r="173" spans="1:6" x14ac:dyDescent="0.25">
      <c r="A173" s="30"/>
      <c r="B173" s="62"/>
      <c r="C173" s="14" t="s">
        <v>23</v>
      </c>
      <c r="D173" s="43">
        <v>15</v>
      </c>
      <c r="E173" s="44"/>
      <c r="F173" s="44">
        <f>D173*E173</f>
        <v>0</v>
      </c>
    </row>
    <row r="174" spans="1:6" s="27" customFormat="1" x14ac:dyDescent="0.25">
      <c r="A174" s="31"/>
      <c r="B174" s="62"/>
      <c r="C174" s="26"/>
      <c r="D174" s="43"/>
      <c r="E174" s="44"/>
      <c r="F174" s="44"/>
    </row>
    <row r="175" spans="1:6" ht="28.5" x14ac:dyDescent="0.25">
      <c r="A175" s="30">
        <f>A172+1</f>
        <v>5</v>
      </c>
      <c r="B175" s="62" t="s">
        <v>123</v>
      </c>
      <c r="D175" s="43"/>
      <c r="E175" s="44"/>
      <c r="F175" s="44"/>
    </row>
    <row r="176" spans="1:6" x14ac:dyDescent="0.25">
      <c r="A176" s="30"/>
      <c r="B176" s="62"/>
      <c r="C176" s="14" t="s">
        <v>23</v>
      </c>
      <c r="D176" s="43">
        <v>10</v>
      </c>
      <c r="E176" s="44"/>
      <c r="F176" s="44">
        <f>D176*E176</f>
        <v>0</v>
      </c>
    </row>
    <row r="177" spans="1:6" x14ac:dyDescent="0.25">
      <c r="A177" s="30"/>
      <c r="B177" s="62"/>
      <c r="D177" s="43"/>
      <c r="E177" s="44"/>
      <c r="F177" s="44"/>
    </row>
    <row r="178" spans="1:6" ht="42.75" x14ac:dyDescent="0.25">
      <c r="A178" s="30">
        <f>A175+1</f>
        <v>6</v>
      </c>
      <c r="B178" s="42" t="s">
        <v>124</v>
      </c>
      <c r="D178" s="43"/>
      <c r="E178" s="44"/>
      <c r="F178" s="44"/>
    </row>
    <row r="179" spans="1:6" x14ac:dyDescent="0.25">
      <c r="A179" s="30"/>
      <c r="B179" s="42"/>
      <c r="C179" s="14" t="s">
        <v>23</v>
      </c>
      <c r="D179" s="43">
        <v>35</v>
      </c>
      <c r="E179" s="44"/>
      <c r="F179" s="44">
        <f>D179*E179</f>
        <v>0</v>
      </c>
    </row>
    <row r="180" spans="1:6" x14ac:dyDescent="0.25">
      <c r="A180" s="30"/>
      <c r="B180" s="29"/>
      <c r="D180" s="37"/>
    </row>
    <row r="181" spans="1:6" s="17" customFormat="1" ht="15.75" thickBot="1" x14ac:dyDescent="0.3">
      <c r="A181" s="19"/>
      <c r="B181" s="8"/>
      <c r="C181" s="16"/>
      <c r="D181" s="56"/>
      <c r="E181" s="34"/>
      <c r="F181" s="35">
        <f>SUM(F164:F179)</f>
        <v>0</v>
      </c>
    </row>
    <row r="182" spans="1:6" s="40" customFormat="1" x14ac:dyDescent="0.25">
      <c r="A182" s="57"/>
      <c r="B182" s="58"/>
      <c r="C182" s="39"/>
      <c r="D182" s="55"/>
      <c r="E182" s="32"/>
      <c r="F182" s="59"/>
    </row>
    <row r="183" spans="1:6" s="40" customFormat="1" x14ac:dyDescent="0.25">
      <c r="A183" s="46">
        <v>1.6</v>
      </c>
      <c r="B183" s="104" t="s">
        <v>138</v>
      </c>
      <c r="C183" s="104"/>
      <c r="D183" s="104"/>
      <c r="E183" s="32"/>
      <c r="F183" s="32"/>
    </row>
    <row r="184" spans="1:6" s="40" customFormat="1" x14ac:dyDescent="0.25">
      <c r="A184" s="60"/>
      <c r="B184" s="51"/>
      <c r="C184" s="51"/>
      <c r="D184" s="52"/>
      <c r="E184" s="32"/>
      <c r="F184" s="32"/>
    </row>
    <row r="185" spans="1:6" ht="28.5" x14ac:dyDescent="0.25">
      <c r="A185" s="30">
        <f>1</f>
        <v>1</v>
      </c>
      <c r="B185" s="62" t="s">
        <v>139</v>
      </c>
      <c r="D185" s="43"/>
      <c r="E185" s="44"/>
      <c r="F185" s="44"/>
    </row>
    <row r="186" spans="1:6" x14ac:dyDescent="0.25">
      <c r="A186" s="30"/>
      <c r="B186" s="62"/>
      <c r="C186" s="14" t="s">
        <v>19</v>
      </c>
      <c r="D186" s="43">
        <v>5</v>
      </c>
      <c r="E186" s="44"/>
      <c r="F186" s="44">
        <f>D186*E186</f>
        <v>0</v>
      </c>
    </row>
    <row r="187" spans="1:6" s="27" customFormat="1" x14ac:dyDescent="0.25">
      <c r="A187" s="31"/>
      <c r="B187" s="62"/>
      <c r="C187" s="26"/>
      <c r="D187" s="43"/>
      <c r="E187" s="44"/>
      <c r="F187" s="44"/>
    </row>
    <row r="188" spans="1:6" ht="101.25" customHeight="1" x14ac:dyDescent="0.25">
      <c r="A188" s="30">
        <f>A185+1</f>
        <v>2</v>
      </c>
      <c r="B188" s="62" t="s">
        <v>140</v>
      </c>
      <c r="D188" s="43"/>
      <c r="E188" s="44"/>
      <c r="F188" s="44"/>
    </row>
    <row r="189" spans="1:6" x14ac:dyDescent="0.25">
      <c r="A189" s="30"/>
      <c r="B189" s="42"/>
      <c r="C189" s="14" t="s">
        <v>19</v>
      </c>
      <c r="D189" s="43">
        <v>6</v>
      </c>
      <c r="E189" s="44"/>
      <c r="F189" s="44">
        <f>D189*E189</f>
        <v>0</v>
      </c>
    </row>
    <row r="190" spans="1:6" s="27" customFormat="1" x14ac:dyDescent="0.25">
      <c r="A190" s="31"/>
      <c r="B190" s="42"/>
      <c r="C190" s="26"/>
      <c r="D190" s="43"/>
      <c r="E190" s="44"/>
      <c r="F190" s="44"/>
    </row>
    <row r="191" spans="1:6" ht="42.75" x14ac:dyDescent="0.25">
      <c r="A191" s="30">
        <f>A188+1</f>
        <v>3</v>
      </c>
      <c r="B191" s="25" t="s">
        <v>141</v>
      </c>
      <c r="D191" s="43"/>
      <c r="E191" s="44"/>
      <c r="F191" s="44"/>
    </row>
    <row r="192" spans="1:6" x14ac:dyDescent="0.25">
      <c r="A192" s="30"/>
      <c r="B192" s="62"/>
      <c r="C192" s="14" t="s">
        <v>23</v>
      </c>
      <c r="D192" s="43">
        <v>20</v>
      </c>
      <c r="E192" s="44"/>
      <c r="F192" s="44">
        <f>D192*E192</f>
        <v>0</v>
      </c>
    </row>
    <row r="193" spans="1:6" x14ac:dyDescent="0.25">
      <c r="A193" s="30"/>
      <c r="B193" s="62"/>
      <c r="D193" s="43"/>
      <c r="E193" s="44"/>
      <c r="F193" s="44"/>
    </row>
    <row r="194" spans="1:6" ht="57" x14ac:dyDescent="0.25">
      <c r="A194" s="30">
        <f>A191+1</f>
        <v>4</v>
      </c>
      <c r="B194" s="29" t="s">
        <v>143</v>
      </c>
      <c r="D194" s="43"/>
      <c r="E194" s="44"/>
      <c r="F194" s="44"/>
    </row>
    <row r="195" spans="1:6" x14ac:dyDescent="0.25">
      <c r="A195" s="30"/>
      <c r="B195" s="42"/>
      <c r="C195" s="14" t="s">
        <v>23</v>
      </c>
      <c r="D195" s="43">
        <v>80</v>
      </c>
      <c r="E195" s="44"/>
      <c r="F195" s="44">
        <f>D195*E195</f>
        <v>0</v>
      </c>
    </row>
    <row r="196" spans="1:6" s="27" customFormat="1" x14ac:dyDescent="0.25">
      <c r="A196" s="31"/>
      <c r="B196" s="42"/>
      <c r="C196" s="26"/>
      <c r="D196" s="43"/>
      <c r="E196" s="44"/>
      <c r="F196" s="44"/>
    </row>
    <row r="197" spans="1:6" ht="28.5" x14ac:dyDescent="0.25">
      <c r="A197" s="30">
        <f>A194+1</f>
        <v>5</v>
      </c>
      <c r="B197" s="67" t="s">
        <v>142</v>
      </c>
      <c r="D197" s="43"/>
      <c r="E197" s="44"/>
      <c r="F197" s="44"/>
    </row>
    <row r="198" spans="1:6" x14ac:dyDescent="0.25">
      <c r="A198" s="30"/>
      <c r="B198" s="42"/>
      <c r="C198" s="14" t="s">
        <v>23</v>
      </c>
      <c r="D198" s="43">
        <v>15</v>
      </c>
      <c r="E198" s="44"/>
      <c r="F198" s="44">
        <f>D198*E198</f>
        <v>0</v>
      </c>
    </row>
    <row r="199" spans="1:6" x14ac:dyDescent="0.25">
      <c r="A199" s="30"/>
      <c r="B199" s="29"/>
      <c r="D199" s="37"/>
    </row>
    <row r="200" spans="1:6" s="17" customFormat="1" ht="15.75" thickBot="1" x14ac:dyDescent="0.3">
      <c r="A200" s="19"/>
      <c r="B200" s="8"/>
      <c r="C200" s="16"/>
      <c r="D200" s="56"/>
      <c r="E200" s="34"/>
      <c r="F200" s="35">
        <f>SUM(F185:F198)</f>
        <v>0</v>
      </c>
    </row>
    <row r="201" spans="1:6" s="40" customFormat="1" x14ac:dyDescent="0.25">
      <c r="A201" s="57"/>
      <c r="B201" s="58"/>
      <c r="C201" s="39"/>
      <c r="D201" s="55"/>
      <c r="E201" s="32"/>
      <c r="F201" s="59"/>
    </row>
    <row r="202" spans="1:6" s="40" customFormat="1" x14ac:dyDescent="0.25">
      <c r="A202" s="46">
        <v>2.1</v>
      </c>
      <c r="B202" s="104" t="s">
        <v>82</v>
      </c>
      <c r="C202" s="104"/>
      <c r="D202" s="104"/>
      <c r="E202" s="32"/>
      <c r="F202" s="32"/>
    </row>
    <row r="203" spans="1:6" s="40" customFormat="1" x14ac:dyDescent="0.25">
      <c r="A203" s="46"/>
      <c r="B203" s="51"/>
      <c r="C203" s="51"/>
      <c r="D203" s="52"/>
      <c r="E203" s="32"/>
      <c r="F203" s="32"/>
    </row>
    <row r="204" spans="1:6" s="40" customFormat="1" ht="30" x14ac:dyDescent="0.25">
      <c r="A204" s="46"/>
      <c r="B204" s="51" t="s">
        <v>125</v>
      </c>
      <c r="C204" s="51"/>
      <c r="D204" s="52"/>
      <c r="E204" s="32"/>
      <c r="F204" s="32"/>
    </row>
    <row r="205" spans="1:6" s="40" customFormat="1" x14ac:dyDescent="0.25">
      <c r="A205" s="46"/>
      <c r="B205" s="51"/>
      <c r="C205" s="51"/>
      <c r="D205" s="52"/>
      <c r="E205" s="32"/>
      <c r="F205" s="32"/>
    </row>
    <row r="206" spans="1:6" ht="130.5" customHeight="1" x14ac:dyDescent="0.25">
      <c r="A206" s="30">
        <f>1</f>
        <v>1</v>
      </c>
      <c r="B206" s="68" t="s">
        <v>157</v>
      </c>
      <c r="D206" s="43"/>
      <c r="E206" s="44"/>
      <c r="F206" s="44"/>
    </row>
    <row r="207" spans="1:6" ht="16.5" x14ac:dyDescent="0.3">
      <c r="A207" s="30"/>
      <c r="B207" s="69" t="s">
        <v>0</v>
      </c>
      <c r="C207" s="14" t="s">
        <v>0</v>
      </c>
      <c r="D207" s="43">
        <v>1</v>
      </c>
      <c r="E207" s="44"/>
      <c r="F207" s="44">
        <f>D207*E207</f>
        <v>0</v>
      </c>
    </row>
    <row r="208" spans="1:6" x14ac:dyDescent="0.25">
      <c r="A208" s="30"/>
      <c r="B208" s="29"/>
      <c r="D208" s="37"/>
    </row>
    <row r="209" spans="1:6" s="17" customFormat="1" ht="15.75" thickBot="1" x14ac:dyDescent="0.3">
      <c r="A209" s="19"/>
      <c r="B209" s="8"/>
      <c r="C209" s="16"/>
      <c r="D209" s="56"/>
      <c r="E209" s="34"/>
      <c r="F209" s="35">
        <f>SUM(F207:F207)</f>
        <v>0</v>
      </c>
    </row>
    <row r="210" spans="1:6" x14ac:dyDescent="0.25">
      <c r="A210" s="30"/>
      <c r="B210" s="29"/>
      <c r="D210" s="37"/>
    </row>
    <row r="211" spans="1:6" s="40" customFormat="1" x14ac:dyDescent="0.25">
      <c r="A211" s="46">
        <v>2.2000000000000002</v>
      </c>
      <c r="B211" s="104" t="s">
        <v>83</v>
      </c>
      <c r="C211" s="104"/>
      <c r="D211" s="104"/>
      <c r="E211" s="32"/>
      <c r="F211" s="32"/>
    </row>
    <row r="212" spans="1:6" s="40" customFormat="1" x14ac:dyDescent="0.25">
      <c r="A212" s="46"/>
      <c r="B212" s="51"/>
      <c r="C212" s="51"/>
      <c r="D212" s="52"/>
      <c r="E212" s="32"/>
      <c r="F212" s="32"/>
    </row>
    <row r="213" spans="1:6" ht="42.75" x14ac:dyDescent="0.25">
      <c r="A213" s="30">
        <f>1</f>
        <v>1</v>
      </c>
      <c r="B213" s="42" t="s">
        <v>126</v>
      </c>
      <c r="D213" s="37"/>
    </row>
    <row r="214" spans="1:6" x14ac:dyDescent="0.25">
      <c r="A214" s="30"/>
      <c r="B214" s="42"/>
      <c r="C214" s="14" t="s">
        <v>23</v>
      </c>
      <c r="D214" s="43">
        <v>75</v>
      </c>
      <c r="E214" s="44"/>
      <c r="F214" s="44">
        <f>D214*E214</f>
        <v>0</v>
      </c>
    </row>
    <row r="215" spans="1:6" s="27" customFormat="1" x14ac:dyDescent="0.25">
      <c r="A215" s="31"/>
      <c r="B215" s="42"/>
      <c r="C215" s="26"/>
      <c r="D215" s="43"/>
      <c r="E215" s="44"/>
      <c r="F215" s="44"/>
    </row>
    <row r="216" spans="1:6" ht="30" customHeight="1" x14ac:dyDescent="0.25">
      <c r="A216" s="30">
        <f>A213+1</f>
        <v>2</v>
      </c>
      <c r="B216" s="62" t="s">
        <v>144</v>
      </c>
      <c r="D216" s="43"/>
      <c r="E216" s="44"/>
      <c r="F216" s="44"/>
    </row>
    <row r="217" spans="1:6" x14ac:dyDescent="0.25">
      <c r="A217" s="30"/>
      <c r="B217" s="42"/>
      <c r="C217" s="14" t="s">
        <v>23</v>
      </c>
      <c r="D217" s="43">
        <v>30</v>
      </c>
      <c r="E217" s="44"/>
      <c r="F217" s="44">
        <f>D217*E217</f>
        <v>0</v>
      </c>
    </row>
    <row r="218" spans="1:6" x14ac:dyDescent="0.25">
      <c r="A218" s="30"/>
      <c r="B218" s="42"/>
      <c r="D218" s="43"/>
      <c r="E218" s="44"/>
      <c r="F218" s="44"/>
    </row>
    <row r="219" spans="1:6" ht="31.5" customHeight="1" x14ac:dyDescent="0.25">
      <c r="A219" s="30">
        <f>A216+1</f>
        <v>3</v>
      </c>
      <c r="B219" s="62" t="s">
        <v>127</v>
      </c>
      <c r="D219" s="43"/>
      <c r="E219" s="44"/>
      <c r="F219" s="44"/>
    </row>
    <row r="220" spans="1:6" x14ac:dyDescent="0.25">
      <c r="A220" s="30"/>
      <c r="B220" s="42"/>
      <c r="C220" s="14" t="s">
        <v>91</v>
      </c>
      <c r="D220" s="43">
        <v>5</v>
      </c>
      <c r="E220" s="44"/>
      <c r="F220" s="44">
        <f>D220*E220</f>
        <v>0</v>
      </c>
    </row>
    <row r="221" spans="1:6" x14ac:dyDescent="0.25">
      <c r="A221" s="30"/>
      <c r="B221" s="29"/>
      <c r="D221" s="37"/>
    </row>
    <row r="222" spans="1:6" s="17" customFormat="1" ht="15.75" thickBot="1" x14ac:dyDescent="0.3">
      <c r="A222" s="19"/>
      <c r="B222" s="8"/>
      <c r="C222" s="16"/>
      <c r="D222" s="56"/>
      <c r="E222" s="34"/>
      <c r="F222" s="35">
        <f>SUM(F214:F220)</f>
        <v>0</v>
      </c>
    </row>
    <row r="223" spans="1:6" s="40" customFormat="1" x14ac:dyDescent="0.25">
      <c r="A223" s="57"/>
      <c r="B223" s="58"/>
      <c r="C223" s="39"/>
      <c r="D223" s="55"/>
      <c r="E223" s="32"/>
      <c r="F223" s="59"/>
    </row>
    <row r="224" spans="1:6" s="40" customFormat="1" x14ac:dyDescent="0.25">
      <c r="A224" s="46">
        <v>2.2999999999999998</v>
      </c>
      <c r="B224" s="104" t="s">
        <v>145</v>
      </c>
      <c r="C224" s="104"/>
      <c r="D224" s="104"/>
      <c r="E224" s="32"/>
      <c r="F224" s="32"/>
    </row>
    <row r="225" spans="1:6" s="40" customFormat="1" x14ac:dyDescent="0.25">
      <c r="A225" s="46"/>
      <c r="B225" s="52"/>
      <c r="C225" s="52"/>
      <c r="D225" s="52"/>
      <c r="E225" s="32"/>
      <c r="F225" s="32"/>
    </row>
    <row r="226" spans="1:6" ht="18" customHeight="1" x14ac:dyDescent="0.25">
      <c r="A226" s="30">
        <f>1</f>
        <v>1</v>
      </c>
      <c r="B226" s="29" t="s">
        <v>154</v>
      </c>
      <c r="D226" s="37"/>
    </row>
    <row r="227" spans="1:6" x14ac:dyDescent="0.25">
      <c r="A227" s="30"/>
      <c r="B227" s="29"/>
      <c r="C227" s="14" t="s">
        <v>1</v>
      </c>
      <c r="D227" s="37">
        <v>2600</v>
      </c>
      <c r="F227" s="33">
        <f>D227*E227</f>
        <v>0</v>
      </c>
    </row>
    <row r="228" spans="1:6" x14ac:dyDescent="0.25">
      <c r="A228" s="30"/>
      <c r="B228" s="29"/>
      <c r="D228" s="37"/>
    </row>
    <row r="229" spans="1:6" ht="18" customHeight="1" x14ac:dyDescent="0.25">
      <c r="A229" s="30">
        <f>1</f>
        <v>1</v>
      </c>
      <c r="B229" s="29" t="s">
        <v>151</v>
      </c>
      <c r="D229" s="37"/>
    </row>
    <row r="230" spans="1:6" x14ac:dyDescent="0.25">
      <c r="A230" s="30"/>
      <c r="B230" s="29"/>
      <c r="C230" s="14" t="s">
        <v>1</v>
      </c>
      <c r="D230" s="37">
        <v>2280</v>
      </c>
      <c r="F230" s="33">
        <f>D230*E230</f>
        <v>0</v>
      </c>
    </row>
    <row r="231" spans="1:6" s="27" customFormat="1" x14ac:dyDescent="0.25">
      <c r="A231" s="31"/>
      <c r="B231" s="29"/>
      <c r="C231" s="26"/>
      <c r="D231" s="36"/>
      <c r="E231" s="32"/>
      <c r="F231" s="32"/>
    </row>
    <row r="232" spans="1:6" ht="28.5" x14ac:dyDescent="0.25">
      <c r="A232" s="30">
        <f>A226+1</f>
        <v>2</v>
      </c>
      <c r="B232" s="29" t="s">
        <v>152</v>
      </c>
      <c r="D232" s="37"/>
    </row>
    <row r="233" spans="1:6" x14ac:dyDescent="0.25">
      <c r="A233" s="30"/>
      <c r="B233" s="29"/>
      <c r="C233" s="14" t="s">
        <v>23</v>
      </c>
      <c r="D233" s="37">
        <v>5700</v>
      </c>
      <c r="F233" s="33">
        <f>D233*E233</f>
        <v>0</v>
      </c>
    </row>
    <row r="234" spans="1:6" s="27" customFormat="1" x14ac:dyDescent="0.25">
      <c r="A234" s="31"/>
      <c r="B234" s="29"/>
      <c r="C234" s="26"/>
      <c r="D234" s="36"/>
      <c r="E234" s="32"/>
      <c r="F234" s="32"/>
    </row>
    <row r="235" spans="1:6" ht="18" customHeight="1" x14ac:dyDescent="0.25">
      <c r="A235" s="30">
        <f>A232+1</f>
        <v>3</v>
      </c>
      <c r="B235" s="29" t="s">
        <v>153</v>
      </c>
      <c r="D235" s="37"/>
    </row>
    <row r="236" spans="1:6" x14ac:dyDescent="0.25">
      <c r="A236" s="30"/>
      <c r="B236" s="29"/>
      <c r="C236" s="14" t="s">
        <v>23</v>
      </c>
      <c r="D236" s="37">
        <v>570</v>
      </c>
      <c r="F236" s="33">
        <f>D236*E236</f>
        <v>0</v>
      </c>
    </row>
    <row r="237" spans="1:6" x14ac:dyDescent="0.25">
      <c r="A237" s="30"/>
      <c r="B237" s="42"/>
      <c r="D237" s="43"/>
      <c r="E237" s="44"/>
      <c r="F237" s="44"/>
    </row>
    <row r="238" spans="1:6" ht="28.5" x14ac:dyDescent="0.25">
      <c r="A238" s="30">
        <f>A235+1</f>
        <v>4</v>
      </c>
      <c r="B238" s="29" t="s">
        <v>146</v>
      </c>
      <c r="D238" s="37"/>
    </row>
    <row r="239" spans="1:6" x14ac:dyDescent="0.25">
      <c r="A239" s="30"/>
      <c r="B239" s="29"/>
      <c r="C239" s="14" t="s">
        <v>23</v>
      </c>
      <c r="D239" s="37">
        <v>5520</v>
      </c>
      <c r="F239" s="33">
        <f>D239*E239</f>
        <v>0</v>
      </c>
    </row>
    <row r="240" spans="1:6" x14ac:dyDescent="0.25">
      <c r="A240" s="30"/>
      <c r="B240" s="29"/>
      <c r="D240" s="37"/>
    </row>
    <row r="241" spans="1:6" ht="98.25" customHeight="1" x14ac:dyDescent="0.25">
      <c r="A241" s="30">
        <f>A238+1</f>
        <v>5</v>
      </c>
      <c r="B241" s="29" t="s">
        <v>147</v>
      </c>
      <c r="D241" s="37"/>
    </row>
    <row r="242" spans="1:6" x14ac:dyDescent="0.25">
      <c r="A242" s="30"/>
      <c r="B242" s="29"/>
      <c r="C242" s="14" t="s">
        <v>19</v>
      </c>
      <c r="D242" s="37">
        <v>1400</v>
      </c>
      <c r="F242" s="33">
        <f>D242*E242</f>
        <v>0</v>
      </c>
    </row>
    <row r="243" spans="1:6" x14ac:dyDescent="0.25">
      <c r="A243" s="30"/>
      <c r="B243" s="29"/>
      <c r="D243" s="37"/>
    </row>
    <row r="244" spans="1:6" ht="28.5" x14ac:dyDescent="0.25">
      <c r="A244" s="30">
        <f>A241+1</f>
        <v>6</v>
      </c>
      <c r="B244" s="29" t="s">
        <v>148</v>
      </c>
      <c r="D244" s="37"/>
    </row>
    <row r="245" spans="1:6" x14ac:dyDescent="0.25">
      <c r="A245" s="30"/>
      <c r="B245" s="29"/>
      <c r="C245" s="14" t="s">
        <v>1</v>
      </c>
      <c r="D245" s="37">
        <v>2280</v>
      </c>
      <c r="F245" s="33">
        <f>D245*E245</f>
        <v>0</v>
      </c>
    </row>
    <row r="246" spans="1:6" x14ac:dyDescent="0.25">
      <c r="A246" s="30"/>
      <c r="B246" s="29"/>
      <c r="D246" s="37"/>
    </row>
    <row r="247" spans="1:6" ht="28.5" x14ac:dyDescent="0.25">
      <c r="A247" s="30">
        <f>A244+1</f>
        <v>7</v>
      </c>
      <c r="B247" s="42" t="s">
        <v>188</v>
      </c>
      <c r="D247" s="37"/>
    </row>
    <row r="248" spans="1:6" x14ac:dyDescent="0.25">
      <c r="A248" s="30"/>
      <c r="B248" s="71"/>
      <c r="C248" s="14" t="s">
        <v>23</v>
      </c>
      <c r="D248" s="37">
        <v>4600</v>
      </c>
      <c r="F248" s="33">
        <f>D248*E248</f>
        <v>0</v>
      </c>
    </row>
    <row r="249" spans="1:6" x14ac:dyDescent="0.25">
      <c r="A249" s="30"/>
      <c r="B249" s="71"/>
      <c r="D249" s="37"/>
    </row>
    <row r="250" spans="1:6" ht="28.5" x14ac:dyDescent="0.25">
      <c r="A250" s="30">
        <f>A247+1</f>
        <v>8</v>
      </c>
      <c r="B250" s="62" t="s">
        <v>189</v>
      </c>
      <c r="D250" s="37"/>
    </row>
    <row r="251" spans="1:6" x14ac:dyDescent="0.25">
      <c r="A251" s="30"/>
      <c r="B251" s="29"/>
      <c r="C251" s="14" t="s">
        <v>23</v>
      </c>
      <c r="D251" s="37">
        <v>5200</v>
      </c>
      <c r="F251" s="33">
        <f>D251*E251</f>
        <v>0</v>
      </c>
    </row>
    <row r="252" spans="1:6" x14ac:dyDescent="0.25">
      <c r="A252" s="30"/>
      <c r="B252" s="29"/>
      <c r="D252" s="37"/>
    </row>
    <row r="253" spans="1:6" ht="28.5" x14ac:dyDescent="0.25">
      <c r="A253" s="30">
        <f>A250+1</f>
        <v>9</v>
      </c>
      <c r="B253" s="29" t="s">
        <v>149</v>
      </c>
      <c r="D253" s="37"/>
    </row>
    <row r="254" spans="1:6" x14ac:dyDescent="0.25">
      <c r="A254" s="30"/>
      <c r="B254" s="29"/>
      <c r="C254" s="14" t="s">
        <v>91</v>
      </c>
      <c r="D254" s="37">
        <v>2300</v>
      </c>
      <c r="F254" s="33">
        <f>D254*E254</f>
        <v>0</v>
      </c>
    </row>
    <row r="255" spans="1:6" x14ac:dyDescent="0.25">
      <c r="A255" s="30"/>
      <c r="B255" s="29"/>
      <c r="D255" s="37"/>
    </row>
    <row r="256" spans="1:6" ht="85.5" x14ac:dyDescent="0.25">
      <c r="A256" s="30">
        <f>A253+1</f>
        <v>10</v>
      </c>
      <c r="B256" s="29" t="s">
        <v>155</v>
      </c>
      <c r="D256" s="37"/>
    </row>
    <row r="257" spans="1:6" x14ac:dyDescent="0.25">
      <c r="A257" s="30"/>
      <c r="B257" s="29"/>
      <c r="C257" s="14" t="s">
        <v>91</v>
      </c>
      <c r="D257" s="37">
        <v>2300</v>
      </c>
      <c r="F257" s="33">
        <f>D257*E257</f>
        <v>0</v>
      </c>
    </row>
    <row r="258" spans="1:6" x14ac:dyDescent="0.25">
      <c r="A258" s="30"/>
      <c r="B258" s="29"/>
      <c r="D258" s="37"/>
    </row>
    <row r="259" spans="1:6" ht="102.75" customHeight="1" x14ac:dyDescent="0.25">
      <c r="A259" s="30">
        <f>A256+1</f>
        <v>11</v>
      </c>
      <c r="B259" s="29" t="s">
        <v>150</v>
      </c>
      <c r="D259" s="37"/>
    </row>
    <row r="260" spans="1:6" x14ac:dyDescent="0.25">
      <c r="A260" s="30"/>
      <c r="B260" s="29"/>
      <c r="C260" s="14" t="s">
        <v>23</v>
      </c>
      <c r="D260" s="37">
        <v>1000</v>
      </c>
      <c r="F260" s="33">
        <f>D260*E260</f>
        <v>0</v>
      </c>
    </row>
    <row r="261" spans="1:6" x14ac:dyDescent="0.25">
      <c r="A261" s="30"/>
      <c r="B261" s="29"/>
      <c r="D261" s="37"/>
    </row>
    <row r="262" spans="1:6" ht="28.5" x14ac:dyDescent="0.25">
      <c r="A262" s="30">
        <f>A259+1</f>
        <v>12</v>
      </c>
      <c r="B262" s="29" t="s">
        <v>156</v>
      </c>
      <c r="D262" s="37"/>
    </row>
    <row r="263" spans="1:6" x14ac:dyDescent="0.25">
      <c r="A263" s="30"/>
      <c r="B263" s="29"/>
      <c r="C263" s="14" t="s">
        <v>23</v>
      </c>
      <c r="D263" s="37">
        <v>36</v>
      </c>
      <c r="F263" s="33">
        <f>D263*E263</f>
        <v>0</v>
      </c>
    </row>
    <row r="264" spans="1:6" x14ac:dyDescent="0.25">
      <c r="A264" s="30"/>
      <c r="B264" s="29"/>
      <c r="D264" s="37"/>
    </row>
    <row r="265" spans="1:6" s="17" customFormat="1" ht="15.75" thickBot="1" x14ac:dyDescent="0.3">
      <c r="A265" s="19"/>
      <c r="B265" s="8"/>
      <c r="C265" s="16"/>
      <c r="D265" s="56"/>
      <c r="E265" s="34"/>
      <c r="F265" s="35">
        <f>SUM(F226:F263)</f>
        <v>0</v>
      </c>
    </row>
    <row r="266" spans="1:6" s="40" customFormat="1" x14ac:dyDescent="0.25">
      <c r="A266" s="57"/>
      <c r="B266" s="58"/>
      <c r="C266" s="39"/>
      <c r="D266" s="55"/>
      <c r="E266" s="32"/>
      <c r="F266" s="59"/>
    </row>
    <row r="267" spans="1:6" s="40" customFormat="1" x14ac:dyDescent="0.25">
      <c r="A267" s="46">
        <v>3</v>
      </c>
      <c r="B267" s="104" t="s">
        <v>32</v>
      </c>
      <c r="C267" s="104"/>
      <c r="D267" s="104"/>
      <c r="E267" s="32"/>
      <c r="F267" s="32"/>
    </row>
    <row r="268" spans="1:6" s="38" customFormat="1" x14ac:dyDescent="0.25">
      <c r="A268" s="24"/>
      <c r="B268" s="24"/>
      <c r="C268" s="26"/>
      <c r="D268" s="18"/>
      <c r="E268" s="32"/>
      <c r="F268" s="32"/>
    </row>
    <row r="269" spans="1:6" ht="18" customHeight="1" x14ac:dyDescent="0.25">
      <c r="A269" s="30">
        <f>1</f>
        <v>1</v>
      </c>
      <c r="B269" s="28" t="s">
        <v>21</v>
      </c>
      <c r="D269" s="37"/>
    </row>
    <row r="270" spans="1:6" x14ac:dyDescent="0.25">
      <c r="A270" s="30"/>
      <c r="B270" s="29"/>
      <c r="C270" s="14" t="s">
        <v>1</v>
      </c>
      <c r="D270" s="37">
        <v>2600</v>
      </c>
      <c r="F270" s="33">
        <f>D270*E270</f>
        <v>0</v>
      </c>
    </row>
    <row r="271" spans="1:6" s="27" customFormat="1" x14ac:dyDescent="0.25">
      <c r="A271" s="31"/>
      <c r="B271" s="29"/>
      <c r="C271" s="26"/>
      <c r="D271" s="36"/>
      <c r="E271" s="32"/>
      <c r="F271" s="32"/>
    </row>
    <row r="272" spans="1:6" ht="18" customHeight="1" x14ac:dyDescent="0.25">
      <c r="A272" s="30">
        <f>A269+1</f>
        <v>2</v>
      </c>
      <c r="B272" s="29" t="s">
        <v>22</v>
      </c>
      <c r="D272" s="37"/>
    </row>
    <row r="273" spans="1:6" x14ac:dyDescent="0.25">
      <c r="A273" s="30"/>
      <c r="B273" s="29"/>
      <c r="C273" s="14" t="s">
        <v>0</v>
      </c>
      <c r="D273" s="37">
        <v>54</v>
      </c>
      <c r="F273" s="33">
        <f>D273*E273</f>
        <v>0</v>
      </c>
    </row>
    <row r="274" spans="1:6" s="27" customFormat="1" x14ac:dyDescent="0.25">
      <c r="A274" s="31"/>
      <c r="B274" s="29"/>
      <c r="C274" s="26"/>
      <c r="D274" s="36"/>
      <c r="E274" s="32"/>
      <c r="F274" s="32"/>
    </row>
    <row r="275" spans="1:6" ht="47.25" customHeight="1" x14ac:dyDescent="0.25">
      <c r="A275" s="30">
        <f>A272+1</f>
        <v>3</v>
      </c>
      <c r="B275" s="29" t="s">
        <v>24</v>
      </c>
      <c r="D275" s="37"/>
    </row>
    <row r="276" spans="1:6" x14ac:dyDescent="0.25">
      <c r="A276" s="30"/>
      <c r="B276" s="29" t="s">
        <v>19</v>
      </c>
      <c r="C276" s="14" t="s">
        <v>19</v>
      </c>
      <c r="D276" s="37">
        <v>2700</v>
      </c>
      <c r="F276" s="33">
        <f>D276*E276</f>
        <v>0</v>
      </c>
    </row>
    <row r="277" spans="1:6" s="27" customFormat="1" x14ac:dyDescent="0.25">
      <c r="A277" s="31"/>
      <c r="B277" s="24"/>
      <c r="C277" s="26"/>
      <c r="D277" s="36"/>
      <c r="E277" s="32"/>
      <c r="F277" s="32"/>
    </row>
    <row r="278" spans="1:6" ht="57" x14ac:dyDescent="0.25">
      <c r="A278" s="30">
        <f>A275+1</f>
        <v>4</v>
      </c>
      <c r="B278" s="29" t="s">
        <v>25</v>
      </c>
      <c r="D278" s="37"/>
    </row>
    <row r="279" spans="1:6" x14ac:dyDescent="0.25">
      <c r="A279" s="30"/>
      <c r="B279" s="29"/>
      <c r="C279" s="14" t="s">
        <v>19</v>
      </c>
      <c r="D279" s="37">
        <v>600</v>
      </c>
      <c r="F279" s="33">
        <f>D279*E279</f>
        <v>0</v>
      </c>
    </row>
    <row r="280" spans="1:6" s="27" customFormat="1" x14ac:dyDescent="0.25">
      <c r="A280" s="31"/>
      <c r="B280" s="29"/>
      <c r="C280" s="26"/>
      <c r="D280" s="36"/>
      <c r="E280" s="32"/>
      <c r="F280" s="32"/>
    </row>
    <row r="281" spans="1:6" ht="77.25" customHeight="1" x14ac:dyDescent="0.25">
      <c r="A281" s="30">
        <f>A278+1</f>
        <v>5</v>
      </c>
      <c r="B281" s="28" t="s">
        <v>26</v>
      </c>
      <c r="D281" s="37"/>
    </row>
    <row r="282" spans="1:6" x14ac:dyDescent="0.25">
      <c r="A282" s="30"/>
      <c r="B282" s="29"/>
      <c r="C282" s="14" t="s">
        <v>19</v>
      </c>
      <c r="D282" s="37">
        <v>300</v>
      </c>
      <c r="F282" s="33">
        <f>D282*E282</f>
        <v>0</v>
      </c>
    </row>
    <row r="283" spans="1:6" s="27" customFormat="1" x14ac:dyDescent="0.25">
      <c r="A283" s="31"/>
      <c r="B283" s="29"/>
      <c r="C283" s="26"/>
      <c r="D283" s="36"/>
      <c r="E283" s="32"/>
      <c r="F283" s="32"/>
    </row>
    <row r="284" spans="1:6" ht="28.5" x14ac:dyDescent="0.25">
      <c r="A284" s="30">
        <f>A281+1</f>
        <v>6</v>
      </c>
      <c r="B284" s="25" t="s">
        <v>27</v>
      </c>
      <c r="D284" s="37"/>
    </row>
    <row r="285" spans="1:6" x14ac:dyDescent="0.25">
      <c r="A285" s="30"/>
      <c r="B285" s="29"/>
      <c r="C285" s="14" t="s">
        <v>23</v>
      </c>
      <c r="D285" s="37">
        <v>1820</v>
      </c>
      <c r="F285" s="33">
        <f>D285*E285</f>
        <v>0</v>
      </c>
    </row>
    <row r="286" spans="1:6" s="27" customFormat="1" x14ac:dyDescent="0.25">
      <c r="A286" s="31"/>
      <c r="B286" s="29"/>
      <c r="C286" s="26"/>
      <c r="D286" s="36"/>
      <c r="E286" s="32"/>
      <c r="F286" s="32"/>
    </row>
    <row r="287" spans="1:6" ht="31.5" customHeight="1" x14ac:dyDescent="0.25">
      <c r="A287" s="30">
        <f>A284+1</f>
        <v>7</v>
      </c>
      <c r="B287" s="28" t="s">
        <v>28</v>
      </c>
      <c r="D287" s="37"/>
    </row>
    <row r="288" spans="1:6" x14ac:dyDescent="0.25">
      <c r="A288" s="30"/>
      <c r="B288" s="29"/>
      <c r="C288" s="14" t="s">
        <v>19</v>
      </c>
      <c r="D288" s="37">
        <v>291</v>
      </c>
      <c r="F288" s="33">
        <f>D288*E288</f>
        <v>0</v>
      </c>
    </row>
    <row r="289" spans="1:6" s="27" customFormat="1" x14ac:dyDescent="0.25">
      <c r="A289" s="31"/>
      <c r="B289" s="29"/>
      <c r="C289" s="26"/>
      <c r="D289" s="36"/>
      <c r="E289" s="32"/>
      <c r="F289" s="32"/>
    </row>
    <row r="290" spans="1:6" ht="42.75" x14ac:dyDescent="0.25">
      <c r="A290" s="30">
        <f>A287+1</f>
        <v>8</v>
      </c>
      <c r="B290" s="28" t="s">
        <v>29</v>
      </c>
      <c r="D290" s="37"/>
    </row>
    <row r="291" spans="1:6" x14ac:dyDescent="0.25">
      <c r="A291" s="30"/>
      <c r="B291" s="29"/>
      <c r="C291" s="14" t="s">
        <v>19</v>
      </c>
      <c r="D291" s="37">
        <v>970</v>
      </c>
      <c r="F291" s="33">
        <f>D291*E291</f>
        <v>0</v>
      </c>
    </row>
    <row r="292" spans="1:6" s="27" customFormat="1" x14ac:dyDescent="0.25">
      <c r="A292" s="31"/>
      <c r="B292" s="29"/>
      <c r="C292" s="26"/>
      <c r="D292" s="36"/>
      <c r="E292" s="32"/>
      <c r="F292" s="32"/>
    </row>
    <row r="293" spans="1:6" ht="57" x14ac:dyDescent="0.25">
      <c r="A293" s="30">
        <f>A290+1</f>
        <v>9</v>
      </c>
      <c r="B293" s="25" t="s">
        <v>30</v>
      </c>
      <c r="D293" s="37"/>
    </row>
    <row r="294" spans="1:6" x14ac:dyDescent="0.25">
      <c r="A294" s="30"/>
      <c r="B294" s="29"/>
      <c r="C294" s="14" t="s">
        <v>19</v>
      </c>
      <c r="D294" s="37">
        <v>2350</v>
      </c>
      <c r="F294" s="33">
        <f>D294*E294</f>
        <v>0</v>
      </c>
    </row>
    <row r="295" spans="1:6" s="27" customFormat="1" x14ac:dyDescent="0.25">
      <c r="A295" s="31"/>
      <c r="B295" s="29"/>
      <c r="C295" s="26"/>
      <c r="D295" s="36"/>
      <c r="E295" s="32"/>
      <c r="F295" s="32"/>
    </row>
    <row r="296" spans="1:6" ht="28.5" x14ac:dyDescent="0.25">
      <c r="A296" s="30">
        <v>10</v>
      </c>
      <c r="B296" s="28" t="s">
        <v>31</v>
      </c>
      <c r="D296" s="37"/>
    </row>
    <row r="297" spans="1:6" x14ac:dyDescent="0.25">
      <c r="A297" s="30"/>
      <c r="B297" s="29"/>
      <c r="C297" s="14" t="s">
        <v>19</v>
      </c>
      <c r="D297" s="37">
        <v>1260</v>
      </c>
      <c r="F297" s="33">
        <f>D297*E297</f>
        <v>0</v>
      </c>
    </row>
    <row r="298" spans="1:6" x14ac:dyDescent="0.25">
      <c r="A298" s="30"/>
      <c r="B298" s="29"/>
      <c r="D298" s="37"/>
    </row>
    <row r="299" spans="1:6" ht="156.75" x14ac:dyDescent="0.25">
      <c r="A299" s="30">
        <f>A296+1</f>
        <v>11</v>
      </c>
      <c r="B299" s="28" t="s">
        <v>187</v>
      </c>
      <c r="D299" s="37"/>
    </row>
    <row r="300" spans="1:6" x14ac:dyDescent="0.25">
      <c r="A300" s="30"/>
      <c r="B300" s="28"/>
      <c r="D300" s="37"/>
    </row>
    <row r="301" spans="1:6" x14ac:dyDescent="0.25">
      <c r="A301" s="30"/>
      <c r="B301" s="29" t="s">
        <v>37</v>
      </c>
      <c r="C301" s="14" t="s">
        <v>0</v>
      </c>
      <c r="D301" s="37">
        <v>2</v>
      </c>
      <c r="F301" s="33">
        <f>D301*E301</f>
        <v>0</v>
      </c>
    </row>
    <row r="302" spans="1:6" x14ac:dyDescent="0.25">
      <c r="A302" s="30"/>
      <c r="B302" s="29" t="s">
        <v>60</v>
      </c>
      <c r="C302" s="14" t="s">
        <v>0</v>
      </c>
      <c r="D302" s="37">
        <v>4</v>
      </c>
      <c r="F302" s="33">
        <f>D302*E302</f>
        <v>0</v>
      </c>
    </row>
    <row r="303" spans="1:6" x14ac:dyDescent="0.25">
      <c r="A303" s="30"/>
      <c r="B303" s="29"/>
      <c r="D303" s="37"/>
    </row>
    <row r="304" spans="1:6" ht="60" customHeight="1" x14ac:dyDescent="0.25">
      <c r="A304" s="30">
        <f>A299+1</f>
        <v>12</v>
      </c>
      <c r="B304" s="28" t="s">
        <v>168</v>
      </c>
    </row>
    <row r="305" spans="1:6" ht="15.75" customHeight="1" x14ac:dyDescent="0.25">
      <c r="B305" s="10" t="s">
        <v>14</v>
      </c>
      <c r="C305" s="14" t="s">
        <v>1</v>
      </c>
      <c r="D305" s="23">
        <v>2000</v>
      </c>
      <c r="F305" s="33">
        <f>D305*E305</f>
        <v>0</v>
      </c>
    </row>
    <row r="307" spans="1:6" ht="114" customHeight="1" x14ac:dyDescent="0.25">
      <c r="A307" s="30">
        <f>A304+1</f>
        <v>13</v>
      </c>
      <c r="B307" s="10" t="s">
        <v>39</v>
      </c>
    </row>
    <row r="308" spans="1:6" x14ac:dyDescent="0.25">
      <c r="B308" s="10" t="s">
        <v>14</v>
      </c>
      <c r="C308" s="14" t="s">
        <v>1</v>
      </c>
      <c r="D308" s="23">
        <v>600</v>
      </c>
      <c r="F308" s="33">
        <f>D308*E308</f>
        <v>0</v>
      </c>
    </row>
    <row r="311" spans="1:6" ht="45" x14ac:dyDescent="0.25">
      <c r="A311" s="30">
        <f>A307+1</f>
        <v>14</v>
      </c>
      <c r="B311" s="99" t="s">
        <v>167</v>
      </c>
    </row>
    <row r="312" spans="1:6" x14ac:dyDescent="0.25">
      <c r="B312" s="10" t="s">
        <v>6</v>
      </c>
      <c r="C312" s="14" t="s">
        <v>0</v>
      </c>
      <c r="D312" s="23">
        <v>17</v>
      </c>
      <c r="F312" s="33">
        <f t="shared" ref="F312:F314" si="0">D312*E312</f>
        <v>0</v>
      </c>
    </row>
    <row r="313" spans="1:6" x14ac:dyDescent="0.25">
      <c r="B313" s="10" t="s">
        <v>61</v>
      </c>
      <c r="C313" s="14" t="s">
        <v>0</v>
      </c>
      <c r="D313" s="23">
        <v>1</v>
      </c>
      <c r="F313" s="33">
        <f t="shared" ref="F313" si="1">D313*E313</f>
        <v>0</v>
      </c>
    </row>
    <row r="314" spans="1:6" x14ac:dyDescent="0.25">
      <c r="B314" s="10" t="s">
        <v>13</v>
      </c>
      <c r="C314" s="14" t="s">
        <v>0</v>
      </c>
      <c r="D314" s="23">
        <v>3</v>
      </c>
      <c r="F314" s="33">
        <f t="shared" si="0"/>
        <v>0</v>
      </c>
    </row>
    <row r="316" spans="1:6" ht="57" x14ac:dyDescent="0.25">
      <c r="A316" s="30">
        <f>A311+1</f>
        <v>15</v>
      </c>
      <c r="B316" s="28" t="s">
        <v>40</v>
      </c>
    </row>
    <row r="317" spans="1:6" x14ac:dyDescent="0.25">
      <c r="B317" s="10" t="s">
        <v>15</v>
      </c>
      <c r="C317" s="14" t="s">
        <v>0</v>
      </c>
      <c r="D317" s="23">
        <v>7</v>
      </c>
      <c r="F317" s="33">
        <f t="shared" ref="F317:F341" si="2">D317*E317</f>
        <v>0</v>
      </c>
    </row>
    <row r="318" spans="1:6" x14ac:dyDescent="0.25">
      <c r="B318" s="10" t="s">
        <v>16</v>
      </c>
      <c r="C318" s="14" t="s">
        <v>0</v>
      </c>
      <c r="D318" s="23">
        <v>8</v>
      </c>
      <c r="F318" s="33">
        <f t="shared" si="2"/>
        <v>0</v>
      </c>
    </row>
    <row r="319" spans="1:6" x14ac:dyDescent="0.25">
      <c r="B319" s="10" t="s">
        <v>74</v>
      </c>
      <c r="C319" s="14" t="s">
        <v>0</v>
      </c>
      <c r="D319" s="23">
        <v>3</v>
      </c>
      <c r="F319" s="33">
        <f t="shared" si="2"/>
        <v>0</v>
      </c>
    </row>
    <row r="320" spans="1:6" x14ac:dyDescent="0.25">
      <c r="B320" s="10" t="s">
        <v>69</v>
      </c>
      <c r="C320" s="14" t="s">
        <v>0</v>
      </c>
      <c r="D320" s="23">
        <v>2</v>
      </c>
      <c r="F320" s="33">
        <f t="shared" ref="F320" si="3">D320*E320</f>
        <v>0</v>
      </c>
    </row>
    <row r="321" spans="2:6" x14ac:dyDescent="0.25">
      <c r="B321" s="10" t="s">
        <v>7</v>
      </c>
      <c r="C321" s="14" t="s">
        <v>0</v>
      </c>
      <c r="D321" s="23">
        <v>16</v>
      </c>
      <c r="F321" s="33">
        <f t="shared" si="2"/>
        <v>0</v>
      </c>
    </row>
    <row r="322" spans="2:6" x14ac:dyDescent="0.25">
      <c r="B322" s="10" t="s">
        <v>67</v>
      </c>
      <c r="C322" s="14" t="s">
        <v>0</v>
      </c>
      <c r="D322" s="23">
        <v>3</v>
      </c>
      <c r="F322" s="33">
        <f t="shared" si="2"/>
        <v>0</v>
      </c>
    </row>
    <row r="323" spans="2:6" x14ac:dyDescent="0.25">
      <c r="B323" s="10" t="s">
        <v>17</v>
      </c>
      <c r="C323" s="14" t="s">
        <v>0</v>
      </c>
      <c r="D323" s="23">
        <v>2</v>
      </c>
      <c r="F323" s="33">
        <f t="shared" ref="F323" si="4">D323*E323</f>
        <v>0</v>
      </c>
    </row>
    <row r="324" spans="2:6" x14ac:dyDescent="0.25">
      <c r="B324" s="10" t="s">
        <v>58</v>
      </c>
      <c r="C324" s="14" t="s">
        <v>0</v>
      </c>
      <c r="D324" s="23">
        <v>1</v>
      </c>
      <c r="F324" s="33">
        <f t="shared" si="2"/>
        <v>0</v>
      </c>
    </row>
    <row r="325" spans="2:6" x14ac:dyDescent="0.25">
      <c r="B325" s="10" t="s">
        <v>75</v>
      </c>
      <c r="C325" s="14" t="s">
        <v>0</v>
      </c>
      <c r="D325" s="23">
        <v>1</v>
      </c>
      <c r="F325" s="33">
        <f t="shared" ref="F325" si="5">D325*E325</f>
        <v>0</v>
      </c>
    </row>
    <row r="326" spans="2:6" x14ac:dyDescent="0.25">
      <c r="B326" s="10" t="s">
        <v>56</v>
      </c>
      <c r="C326" s="14" t="s">
        <v>0</v>
      </c>
      <c r="D326" s="23">
        <v>3</v>
      </c>
      <c r="F326" s="33">
        <f t="shared" si="2"/>
        <v>0</v>
      </c>
    </row>
    <row r="327" spans="2:6" x14ac:dyDescent="0.25">
      <c r="B327" s="10" t="s">
        <v>57</v>
      </c>
      <c r="C327" s="14" t="s">
        <v>0</v>
      </c>
      <c r="D327" s="23">
        <v>1</v>
      </c>
      <c r="F327" s="33">
        <f t="shared" si="2"/>
        <v>0</v>
      </c>
    </row>
    <row r="328" spans="2:6" x14ac:dyDescent="0.25">
      <c r="B328" s="10" t="s">
        <v>52</v>
      </c>
      <c r="C328" s="14" t="s">
        <v>0</v>
      </c>
      <c r="D328" s="23">
        <v>16</v>
      </c>
      <c r="F328" s="33">
        <f t="shared" si="2"/>
        <v>0</v>
      </c>
    </row>
    <row r="329" spans="2:6" x14ac:dyDescent="0.25">
      <c r="B329" s="10" t="s">
        <v>53</v>
      </c>
      <c r="C329" s="14" t="s">
        <v>0</v>
      </c>
      <c r="D329" s="23">
        <v>14</v>
      </c>
      <c r="F329" s="33">
        <f t="shared" si="2"/>
        <v>0</v>
      </c>
    </row>
    <row r="330" spans="2:6" x14ac:dyDescent="0.25">
      <c r="B330" s="10" t="s">
        <v>54</v>
      </c>
      <c r="C330" s="14" t="s">
        <v>0</v>
      </c>
      <c r="D330" s="23">
        <v>10</v>
      </c>
      <c r="F330" s="33">
        <f t="shared" si="2"/>
        <v>0</v>
      </c>
    </row>
    <row r="331" spans="2:6" x14ac:dyDescent="0.25">
      <c r="B331" s="10" t="s">
        <v>55</v>
      </c>
      <c r="C331" s="14" t="s">
        <v>0</v>
      </c>
      <c r="D331" s="23">
        <v>6</v>
      </c>
      <c r="F331" s="33">
        <f t="shared" ref="F331" si="6">D331*E331</f>
        <v>0</v>
      </c>
    </row>
    <row r="332" spans="2:6" x14ac:dyDescent="0.25">
      <c r="B332" s="10" t="s">
        <v>59</v>
      </c>
      <c r="C332" s="14" t="s">
        <v>0</v>
      </c>
      <c r="D332" s="23">
        <v>1</v>
      </c>
      <c r="F332" s="33">
        <f t="shared" si="2"/>
        <v>0</v>
      </c>
    </row>
    <row r="333" spans="2:6" x14ac:dyDescent="0.25">
      <c r="B333" s="10" t="s">
        <v>68</v>
      </c>
      <c r="C333" s="14" t="s">
        <v>0</v>
      </c>
      <c r="D333" s="23">
        <v>1</v>
      </c>
      <c r="F333" s="33">
        <f t="shared" si="2"/>
        <v>0</v>
      </c>
    </row>
    <row r="334" spans="2:6" x14ac:dyDescent="0.25">
      <c r="B334" s="10" t="s">
        <v>8</v>
      </c>
      <c r="C334" s="14" t="s">
        <v>0</v>
      </c>
      <c r="D334" s="23">
        <v>7</v>
      </c>
      <c r="F334" s="33">
        <f t="shared" si="2"/>
        <v>0</v>
      </c>
    </row>
    <row r="335" spans="2:6" x14ac:dyDescent="0.25">
      <c r="B335" s="10" t="s">
        <v>50</v>
      </c>
      <c r="C335" s="14" t="s">
        <v>0</v>
      </c>
      <c r="D335" s="23">
        <v>2</v>
      </c>
      <c r="F335" s="33">
        <f t="shared" ref="F335:F336" si="7">D335*E335</f>
        <v>0</v>
      </c>
    </row>
    <row r="336" spans="2:6" x14ac:dyDescent="0.25">
      <c r="B336" s="10" t="s">
        <v>51</v>
      </c>
      <c r="C336" s="14" t="s">
        <v>0</v>
      </c>
      <c r="D336" s="23">
        <v>2</v>
      </c>
      <c r="F336" s="33">
        <f t="shared" si="7"/>
        <v>0</v>
      </c>
    </row>
    <row r="337" spans="1:6" x14ac:dyDescent="0.25">
      <c r="B337" s="10" t="s">
        <v>2</v>
      </c>
      <c r="C337" s="14" t="s">
        <v>0</v>
      </c>
      <c r="D337" s="23">
        <v>6</v>
      </c>
      <c r="F337" s="33">
        <f t="shared" ref="F337" si="8">D337*E337</f>
        <v>0</v>
      </c>
    </row>
    <row r="338" spans="1:6" x14ac:dyDescent="0.25">
      <c r="B338" s="10" t="s">
        <v>9</v>
      </c>
      <c r="C338" s="14" t="s">
        <v>0</v>
      </c>
      <c r="D338" s="23">
        <v>1</v>
      </c>
      <c r="F338" s="33">
        <f t="shared" si="2"/>
        <v>0</v>
      </c>
    </row>
    <row r="339" spans="1:6" x14ac:dyDescent="0.25">
      <c r="B339" s="10" t="s">
        <v>10</v>
      </c>
      <c r="C339" s="14" t="s">
        <v>0</v>
      </c>
      <c r="D339" s="23">
        <v>4</v>
      </c>
      <c r="F339" s="33">
        <f t="shared" si="2"/>
        <v>0</v>
      </c>
    </row>
    <row r="340" spans="1:6" x14ac:dyDescent="0.25">
      <c r="B340" s="10" t="s">
        <v>11</v>
      </c>
      <c r="C340" s="14" t="s">
        <v>0</v>
      </c>
      <c r="D340" s="23">
        <v>4</v>
      </c>
      <c r="F340" s="33">
        <f t="shared" ref="F340" si="9">D340*E340</f>
        <v>0</v>
      </c>
    </row>
    <row r="341" spans="1:6" x14ac:dyDescent="0.25">
      <c r="B341" s="10" t="s">
        <v>71</v>
      </c>
      <c r="C341" s="14" t="s">
        <v>0</v>
      </c>
      <c r="D341" s="23">
        <v>1</v>
      </c>
      <c r="F341" s="33">
        <f t="shared" si="2"/>
        <v>0</v>
      </c>
    </row>
    <row r="343" spans="1:6" ht="90.75" customHeight="1" x14ac:dyDescent="0.25">
      <c r="A343" s="30">
        <f>A316+1</f>
        <v>16</v>
      </c>
      <c r="B343" s="10" t="s">
        <v>38</v>
      </c>
    </row>
    <row r="344" spans="1:6" x14ac:dyDescent="0.25">
      <c r="B344" s="10" t="s">
        <v>14</v>
      </c>
      <c r="C344" s="14" t="s">
        <v>0</v>
      </c>
      <c r="D344" s="23">
        <v>100</v>
      </c>
      <c r="F344" s="33">
        <f t="shared" ref="F344" si="10">D344*E344</f>
        <v>0</v>
      </c>
    </row>
    <row r="346" spans="1:6" ht="42.75" x14ac:dyDescent="0.25">
      <c r="A346" s="30">
        <f>A343+1</f>
        <v>17</v>
      </c>
      <c r="B346" s="50" t="s">
        <v>41</v>
      </c>
    </row>
    <row r="347" spans="1:6" x14ac:dyDescent="0.25">
      <c r="B347" s="10" t="s">
        <v>42</v>
      </c>
      <c r="C347" s="14" t="s">
        <v>0</v>
      </c>
      <c r="D347" s="23">
        <v>120</v>
      </c>
      <c r="F347" s="33">
        <f t="shared" ref="F347" si="11">D347*E347</f>
        <v>0</v>
      </c>
    </row>
    <row r="349" spans="1:6" ht="45" x14ac:dyDescent="0.25">
      <c r="A349" s="30">
        <f>A346+1</f>
        <v>18</v>
      </c>
      <c r="B349" s="10" t="s">
        <v>12</v>
      </c>
    </row>
    <row r="350" spans="1:6" x14ac:dyDescent="0.25">
      <c r="B350" s="10" t="s">
        <v>4</v>
      </c>
      <c r="C350" s="14" t="s">
        <v>0</v>
      </c>
      <c r="D350" s="23">
        <v>3</v>
      </c>
      <c r="F350" s="33">
        <f t="shared" ref="F350" si="12">D350*E350</f>
        <v>0</v>
      </c>
    </row>
    <row r="352" spans="1:6" ht="45" x14ac:dyDescent="0.25">
      <c r="A352" s="30">
        <f>A349+1</f>
        <v>19</v>
      </c>
      <c r="B352" s="10" t="s">
        <v>3</v>
      </c>
    </row>
    <row r="353" spans="1:6" x14ac:dyDescent="0.25">
      <c r="B353" s="10" t="s">
        <v>4</v>
      </c>
      <c r="C353" s="14" t="s">
        <v>0</v>
      </c>
      <c r="D353" s="23">
        <v>1</v>
      </c>
      <c r="F353" s="33">
        <f t="shared" ref="F353" si="13">D353*E353</f>
        <v>0</v>
      </c>
    </row>
    <row r="355" spans="1:6" ht="30" x14ac:dyDescent="0.25">
      <c r="A355" s="30">
        <f>A352+1</f>
        <v>20</v>
      </c>
      <c r="B355" s="10" t="s">
        <v>70</v>
      </c>
    </row>
    <row r="356" spans="1:6" x14ac:dyDescent="0.25">
      <c r="B356" s="10" t="s">
        <v>72</v>
      </c>
      <c r="C356" s="14" t="s">
        <v>0</v>
      </c>
      <c r="D356" s="23">
        <v>1</v>
      </c>
      <c r="F356" s="33">
        <f t="shared" ref="F356" si="14">D356*E356</f>
        <v>0</v>
      </c>
    </row>
    <row r="358" spans="1:6" ht="42.75" x14ac:dyDescent="0.25">
      <c r="A358" s="30">
        <v>21</v>
      </c>
      <c r="B358" s="50" t="s">
        <v>63</v>
      </c>
    </row>
    <row r="359" spans="1:6" x14ac:dyDescent="0.25">
      <c r="B359" s="10" t="s">
        <v>64</v>
      </c>
      <c r="C359" s="14" t="s">
        <v>0</v>
      </c>
      <c r="D359" s="23">
        <v>1</v>
      </c>
      <c r="F359" s="33">
        <f t="shared" ref="F359" si="15">D359*E359</f>
        <v>0</v>
      </c>
    </row>
    <row r="361" spans="1:6" ht="42.75" x14ac:dyDescent="0.25">
      <c r="A361" s="30">
        <v>22</v>
      </c>
      <c r="B361" s="50" t="s">
        <v>65</v>
      </c>
    </row>
    <row r="362" spans="1:6" x14ac:dyDescent="0.25">
      <c r="B362" s="10" t="s">
        <v>66</v>
      </c>
      <c r="C362" s="14" t="s">
        <v>0</v>
      </c>
      <c r="D362" s="23">
        <v>1</v>
      </c>
      <c r="F362" s="33">
        <f t="shared" ref="F362" si="16">D362*E362</f>
        <v>0</v>
      </c>
    </row>
    <row r="364" spans="1:6" ht="57" x14ac:dyDescent="0.25">
      <c r="A364" s="30">
        <v>23</v>
      </c>
      <c r="B364" s="50" t="s">
        <v>49</v>
      </c>
    </row>
    <row r="365" spans="1:6" x14ac:dyDescent="0.25">
      <c r="B365" s="10" t="s">
        <v>4</v>
      </c>
      <c r="C365" s="14" t="s">
        <v>0</v>
      </c>
      <c r="D365" s="23">
        <v>1</v>
      </c>
      <c r="F365" s="33">
        <f t="shared" ref="F365" si="17">D365*E365</f>
        <v>0</v>
      </c>
    </row>
    <row r="367" spans="1:6" ht="46.5" customHeight="1" x14ac:dyDescent="0.25">
      <c r="A367" s="30">
        <v>24</v>
      </c>
      <c r="B367" s="50" t="s">
        <v>43</v>
      </c>
    </row>
    <row r="368" spans="1:6" x14ac:dyDescent="0.25">
      <c r="B368" s="10" t="s">
        <v>44</v>
      </c>
      <c r="C368" s="14" t="s">
        <v>0</v>
      </c>
      <c r="D368" s="23">
        <v>1</v>
      </c>
      <c r="F368" s="33">
        <f>D368*E368</f>
        <v>0</v>
      </c>
    </row>
    <row r="370" spans="1:6" ht="46.5" customHeight="1" x14ac:dyDescent="0.25">
      <c r="A370" s="30">
        <v>25</v>
      </c>
      <c r="B370" s="50" t="s">
        <v>62</v>
      </c>
    </row>
    <row r="371" spans="1:6" x14ac:dyDescent="0.25">
      <c r="B371" s="10" t="s">
        <v>44</v>
      </c>
      <c r="C371" s="14" t="s">
        <v>0</v>
      </c>
      <c r="D371" s="23">
        <v>1</v>
      </c>
      <c r="F371" s="33">
        <f>D371*E371</f>
        <v>0</v>
      </c>
    </row>
    <row r="373" spans="1:6" ht="45" x14ac:dyDescent="0.25">
      <c r="A373" s="30">
        <v>26</v>
      </c>
      <c r="B373" s="10" t="s">
        <v>18</v>
      </c>
    </row>
    <row r="374" spans="1:6" x14ac:dyDescent="0.25">
      <c r="B374" s="10" t="s">
        <v>73</v>
      </c>
      <c r="C374" s="14" t="s">
        <v>1</v>
      </c>
      <c r="D374" s="23">
        <v>24</v>
      </c>
      <c r="F374" s="33">
        <f>D374*E374</f>
        <v>0</v>
      </c>
    </row>
    <row r="376" spans="1:6" ht="45" x14ac:dyDescent="0.25">
      <c r="A376" s="30">
        <v>27</v>
      </c>
      <c r="B376" s="10" t="s">
        <v>185</v>
      </c>
    </row>
    <row r="377" spans="1:6" x14ac:dyDescent="0.25">
      <c r="C377" s="14" t="s">
        <v>0</v>
      </c>
      <c r="D377" s="23">
        <v>25</v>
      </c>
      <c r="F377" s="33">
        <f>D377*E377</f>
        <v>0</v>
      </c>
    </row>
    <row r="379" spans="1:6" ht="57" x14ac:dyDescent="0.25">
      <c r="A379" s="30">
        <v>28</v>
      </c>
      <c r="B379" s="28" t="s">
        <v>186</v>
      </c>
    </row>
    <row r="380" spans="1:6" x14ac:dyDescent="0.25">
      <c r="C380" s="14" t="s">
        <v>0</v>
      </c>
      <c r="D380" s="23">
        <v>3</v>
      </c>
      <c r="F380" s="33">
        <f>D380*E380</f>
        <v>0</v>
      </c>
    </row>
    <row r="382" spans="1:6" ht="57" x14ac:dyDescent="0.25">
      <c r="A382" s="30">
        <v>29</v>
      </c>
      <c r="B382" s="28" t="s">
        <v>48</v>
      </c>
    </row>
    <row r="383" spans="1:6" x14ac:dyDescent="0.25">
      <c r="C383" s="14" t="s">
        <v>0</v>
      </c>
      <c r="D383" s="23">
        <v>20</v>
      </c>
      <c r="F383" s="33">
        <f>D383*E383</f>
        <v>0</v>
      </c>
    </row>
    <row r="385" spans="1:7" ht="99.75" x14ac:dyDescent="0.25">
      <c r="A385" s="30">
        <v>30</v>
      </c>
      <c r="B385" s="28" t="s">
        <v>45</v>
      </c>
    </row>
    <row r="386" spans="1:7" x14ac:dyDescent="0.25">
      <c r="B386" s="10" t="s">
        <v>46</v>
      </c>
      <c r="C386" s="14" t="s">
        <v>1</v>
      </c>
      <c r="D386" s="23">
        <v>2600</v>
      </c>
      <c r="F386" s="33">
        <f>D386*E386</f>
        <v>0</v>
      </c>
    </row>
    <row r="388" spans="1:7" ht="42.75" x14ac:dyDescent="0.25">
      <c r="A388" s="30">
        <v>31</v>
      </c>
      <c r="B388" s="28" t="s">
        <v>47</v>
      </c>
    </row>
    <row r="389" spans="1:7" x14ac:dyDescent="0.25">
      <c r="B389" s="10" t="s">
        <v>14</v>
      </c>
      <c r="C389" s="14" t="s">
        <v>1</v>
      </c>
      <c r="D389" s="23">
        <v>2600</v>
      </c>
      <c r="F389" s="33">
        <f>D389*E389</f>
        <v>0</v>
      </c>
    </row>
    <row r="391" spans="1:7" ht="34.5" customHeight="1" x14ac:dyDescent="0.25">
      <c r="A391" s="30">
        <f>A388+1</f>
        <v>32</v>
      </c>
      <c r="B391" s="10" t="s">
        <v>5</v>
      </c>
    </row>
    <row r="392" spans="1:7" x14ac:dyDescent="0.25">
      <c r="C392" s="14" t="s">
        <v>1</v>
      </c>
      <c r="D392" s="23">
        <v>2600</v>
      </c>
      <c r="F392" s="33">
        <f>D392*E392</f>
        <v>0</v>
      </c>
    </row>
    <row r="394" spans="1:7" ht="15.75" thickBot="1" x14ac:dyDescent="0.3">
      <c r="A394" s="11"/>
      <c r="B394" s="15"/>
      <c r="C394" s="12"/>
      <c r="D394" s="41"/>
      <c r="E394" s="34"/>
      <c r="F394" s="35">
        <f>SUM(F269:F393)</f>
        <v>0</v>
      </c>
    </row>
    <row r="396" spans="1:7" s="40" customFormat="1" x14ac:dyDescent="0.25">
      <c r="A396" s="46">
        <v>4</v>
      </c>
      <c r="B396" s="104" t="s">
        <v>35</v>
      </c>
      <c r="C396" s="104"/>
      <c r="D396" s="104"/>
      <c r="E396" s="52"/>
      <c r="F396" s="32"/>
    </row>
    <row r="397" spans="1:7" s="40" customFormat="1" x14ac:dyDescent="0.25">
      <c r="A397" s="46"/>
      <c r="B397" s="45"/>
      <c r="C397" s="45"/>
      <c r="D397" s="52"/>
      <c r="E397" s="32"/>
      <c r="F397" s="32"/>
    </row>
    <row r="398" spans="1:7" ht="28.5" x14ac:dyDescent="0.25">
      <c r="A398" s="30">
        <f>1</f>
        <v>1</v>
      </c>
      <c r="B398" s="42" t="s">
        <v>172</v>
      </c>
      <c r="D398" s="37"/>
    </row>
    <row r="399" spans="1:7" x14ac:dyDescent="0.25">
      <c r="A399" s="30"/>
      <c r="B399" s="42"/>
      <c r="C399" s="14" t="s">
        <v>91</v>
      </c>
      <c r="D399" s="43">
        <f>D270</f>
        <v>2600</v>
      </c>
      <c r="G399" s="44">
        <f>D399*E399</f>
        <v>0</v>
      </c>
    </row>
    <row r="400" spans="1:7" s="27" customFormat="1" x14ac:dyDescent="0.25">
      <c r="A400" s="31"/>
      <c r="B400" s="42"/>
      <c r="C400" s="26"/>
      <c r="D400" s="43"/>
      <c r="E400" s="44"/>
      <c r="F400" s="44"/>
    </row>
    <row r="401" spans="1:7" x14ac:dyDescent="0.25">
      <c r="A401" s="30">
        <f>A398+1</f>
        <v>2</v>
      </c>
      <c r="B401" s="42" t="s">
        <v>190</v>
      </c>
      <c r="D401" s="43"/>
      <c r="E401" s="44"/>
      <c r="F401" s="44"/>
    </row>
    <row r="402" spans="1:7" x14ac:dyDescent="0.25">
      <c r="A402" s="30"/>
      <c r="B402" s="42"/>
      <c r="C402" s="14" t="s">
        <v>0</v>
      </c>
      <c r="D402" s="43">
        <v>1</v>
      </c>
      <c r="E402" s="44"/>
      <c r="G402" s="44">
        <f>D402*E402</f>
        <v>0</v>
      </c>
    </row>
    <row r="403" spans="1:7" x14ac:dyDescent="0.25">
      <c r="A403" s="30"/>
      <c r="B403" s="42"/>
      <c r="D403" s="43"/>
      <c r="E403" s="44"/>
      <c r="F403" s="44"/>
    </row>
    <row r="404" spans="1:7" ht="42.75" x14ac:dyDescent="0.25">
      <c r="A404" s="30">
        <f>A401+1</f>
        <v>3</v>
      </c>
      <c r="B404" s="62" t="s">
        <v>170</v>
      </c>
      <c r="D404" s="43"/>
      <c r="E404" s="44"/>
      <c r="F404" s="44"/>
    </row>
    <row r="405" spans="1:7" x14ac:dyDescent="0.25">
      <c r="A405" s="30"/>
      <c r="B405" s="42"/>
      <c r="C405" s="14" t="s">
        <v>171</v>
      </c>
      <c r="D405" s="43">
        <v>224</v>
      </c>
      <c r="E405" s="44"/>
      <c r="F405" s="44">
        <f>D405*E405</f>
        <v>0</v>
      </c>
    </row>
    <row r="406" spans="1:7" x14ac:dyDescent="0.25">
      <c r="A406" s="30"/>
      <c r="B406" s="42"/>
      <c r="D406" s="43"/>
      <c r="E406" s="44"/>
      <c r="F406" s="44"/>
    </row>
    <row r="407" spans="1:7" x14ac:dyDescent="0.25">
      <c r="A407" s="30">
        <f>A404+1</f>
        <v>4</v>
      </c>
      <c r="B407" s="42" t="s">
        <v>36</v>
      </c>
      <c r="D407" s="43"/>
      <c r="E407" s="44"/>
      <c r="F407" s="44"/>
    </row>
    <row r="408" spans="1:7" x14ac:dyDescent="0.25">
      <c r="A408" s="30"/>
      <c r="B408" s="42"/>
      <c r="C408" s="14" t="s">
        <v>0</v>
      </c>
      <c r="D408" s="43">
        <v>1</v>
      </c>
      <c r="E408" s="44"/>
      <c r="F408" s="44">
        <f>D408*E408</f>
        <v>0</v>
      </c>
    </row>
    <row r="409" spans="1:7" x14ac:dyDescent="0.25">
      <c r="A409" s="30"/>
      <c r="B409" s="42"/>
      <c r="D409" s="43"/>
      <c r="E409" s="44"/>
      <c r="F409" s="44"/>
    </row>
    <row r="410" spans="1:7" ht="30" x14ac:dyDescent="0.25">
      <c r="A410" s="30">
        <f>A407+1</f>
        <v>5</v>
      </c>
      <c r="B410" s="94" t="s">
        <v>165</v>
      </c>
      <c r="D410" s="43"/>
      <c r="E410" s="44"/>
      <c r="F410" s="44"/>
    </row>
    <row r="411" spans="1:7" x14ac:dyDescent="0.25">
      <c r="A411" s="30"/>
      <c r="B411" s="42"/>
      <c r="C411" s="14" t="s">
        <v>0</v>
      </c>
      <c r="D411" s="43">
        <v>1</v>
      </c>
      <c r="E411" s="44"/>
      <c r="G411" s="44">
        <f>D411*E411</f>
        <v>0</v>
      </c>
    </row>
    <row r="412" spans="1:7" x14ac:dyDescent="0.25">
      <c r="A412" s="30"/>
      <c r="B412" s="29"/>
      <c r="D412" s="37"/>
    </row>
    <row r="413" spans="1:7" s="17" customFormat="1" ht="15.75" thickBot="1" x14ac:dyDescent="0.3">
      <c r="A413" s="19"/>
      <c r="B413" s="8"/>
      <c r="C413" s="16"/>
      <c r="D413" s="56"/>
      <c r="E413" s="34"/>
      <c r="F413" s="35">
        <f>SUM(F399:F412)</f>
        <v>0</v>
      </c>
      <c r="G413" s="35">
        <f>SUM(G399:G411)</f>
        <v>0</v>
      </c>
    </row>
  </sheetData>
  <mergeCells count="24">
    <mergeCell ref="B267:D267"/>
    <mergeCell ref="B396:D396"/>
    <mergeCell ref="B7:D7"/>
    <mergeCell ref="B8:D8"/>
    <mergeCell ref="B9:D9"/>
    <mergeCell ref="B10:D10"/>
    <mergeCell ref="B11:D11"/>
    <mergeCell ref="B12:D12"/>
    <mergeCell ref="B13:D13"/>
    <mergeCell ref="B14:D14"/>
    <mergeCell ref="B16:D16"/>
    <mergeCell ref="B17:D17"/>
    <mergeCell ref="B22:D22"/>
    <mergeCell ref="B224:D224"/>
    <mergeCell ref="B15:D15"/>
    <mergeCell ref="B161:D161"/>
    <mergeCell ref="B183:D183"/>
    <mergeCell ref="B202:D202"/>
    <mergeCell ref="B211:D211"/>
    <mergeCell ref="B24:F24"/>
    <mergeCell ref="B70:D70"/>
    <mergeCell ref="B72:F72"/>
    <mergeCell ref="B106:D106"/>
    <mergeCell ref="B142:D142"/>
  </mergeCells>
  <pageMargins left="0.70866141732283472" right="0.70866141732283472" top="0.74803149606299213" bottom="0.74803149606299213" header="0.31496062992125984" footer="0.31496062992125984"/>
  <pageSetup scale="81" orientation="portrait" horizontalDpi="1200" verticalDpi="1200" r:id="rId1"/>
  <headerFooter>
    <oddFooter>Stran &amp;P od &amp;N</oddFooter>
  </headerFooter>
  <rowBreaks count="13" manualBreakCount="13">
    <brk id="21" max="16383" man="1"/>
    <brk id="37" max="5" man="1"/>
    <brk id="69" max="16383" man="1"/>
    <brk id="91" max="16383" man="1"/>
    <brk id="105" max="16383" man="1"/>
    <brk id="141" max="16383" man="1"/>
    <brk id="160" max="16383" man="1"/>
    <brk id="182" max="16383" man="1"/>
    <brk id="201" max="16383" man="1"/>
    <brk id="223" max="16383" man="1"/>
    <brk id="258" max="16383" man="1"/>
    <brk id="266" max="16383" man="1"/>
    <brk id="3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Rekapitulacija</vt:lpstr>
      <vt:lpstr>VODOVOD</vt:lpstr>
      <vt:lpstr>Rekapitulacija!Področje_tiskanja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2020-08-27T12:29:36Z</cp:lastPrinted>
  <dcterms:created xsi:type="dcterms:W3CDTF">2018-10-15T16:25:56Z</dcterms:created>
  <dcterms:modified xsi:type="dcterms:W3CDTF">2021-04-01T09:05:49Z</dcterms:modified>
</cp:coreProperties>
</file>