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tanja\Vodovodi Brkini\2020\BC pravo\Nova mapa\oddano po sklopih\SKLOPI\N\ODDAJA\ODDAJA VSE\Nova mapa\brez ZD\brez cen\"/>
    </mc:Choice>
  </mc:AlternateContent>
  <xr:revisionPtr revIDLastSave="0" documentId="13_ncr:1_{23768AA2-0F5D-49DF-BD1C-07DDAE01458E}" xr6:coauthVersionLast="46" xr6:coauthVersionMax="46" xr10:uidLastSave="{00000000-0000-0000-0000-000000000000}"/>
  <bookViews>
    <workbookView xWindow="-120" yWindow="-120" windowWidth="24240" windowHeight="17640" tabRatio="661" xr2:uid="{00000000-000D-0000-FFFF-FFFF00000000}"/>
  </bookViews>
  <sheets>
    <sheet name="Rekapitulacija" sheetId="1" r:id="rId1"/>
    <sheet name="VODOVOD" sheetId="9"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8" i="9" l="1"/>
  <c r="G401" i="9"/>
  <c r="D398" i="9"/>
  <c r="G410" i="9" l="1"/>
  <c r="A409" i="9"/>
  <c r="F269" i="9" l="1"/>
  <c r="F266" i="9"/>
  <c r="F263" i="9"/>
  <c r="F260" i="9"/>
  <c r="F257" i="9"/>
  <c r="F254" i="9"/>
  <c r="F251" i="9"/>
  <c r="F248" i="9"/>
  <c r="F245" i="9"/>
  <c r="F242" i="9"/>
  <c r="F239" i="9"/>
  <c r="F236" i="9"/>
  <c r="A235" i="9"/>
  <c r="F233" i="9"/>
  <c r="A232" i="9"/>
  <c r="A238" i="9" s="1"/>
  <c r="A241" i="9" s="1"/>
  <c r="A244" i="9" s="1"/>
  <c r="A247" i="9" s="1"/>
  <c r="A250" i="9" s="1"/>
  <c r="A253" i="9" s="1"/>
  <c r="A256" i="9" s="1"/>
  <c r="A259" i="9" s="1"/>
  <c r="A262" i="9" s="1"/>
  <c r="A265" i="9" s="1"/>
  <c r="A268" i="9" s="1"/>
  <c r="F226" i="9"/>
  <c r="F223" i="9"/>
  <c r="F220" i="9"/>
  <c r="A219" i="9"/>
  <c r="A222" i="9" s="1"/>
  <c r="A225" i="9" s="1"/>
  <c r="F213" i="9"/>
  <c r="A212" i="9"/>
  <c r="F204" i="9"/>
  <c r="F201" i="9"/>
  <c r="F198" i="9"/>
  <c r="F195" i="9"/>
  <c r="F192" i="9"/>
  <c r="A191" i="9"/>
  <c r="A194" i="9" s="1"/>
  <c r="A197" i="9" s="1"/>
  <c r="A200" i="9" s="1"/>
  <c r="A203" i="9" s="1"/>
  <c r="F185" i="9"/>
  <c r="F182" i="9"/>
  <c r="F179" i="9"/>
  <c r="F176" i="9"/>
  <c r="F173" i="9"/>
  <c r="F170" i="9"/>
  <c r="F167" i="9"/>
  <c r="A166" i="9"/>
  <c r="A169" i="9" s="1"/>
  <c r="F160" i="9"/>
  <c r="F157" i="9"/>
  <c r="F154" i="9"/>
  <c r="F151" i="9"/>
  <c r="F148" i="9"/>
  <c r="A147" i="9"/>
  <c r="A150" i="9" s="1"/>
  <c r="A153" i="9" s="1"/>
  <c r="A156" i="9" s="1"/>
  <c r="A159" i="9" s="1"/>
  <c r="F141" i="9"/>
  <c r="F138" i="9"/>
  <c r="F136" i="9"/>
  <c r="F134" i="9"/>
  <c r="F130" i="9"/>
  <c r="F127" i="9"/>
  <c r="F124" i="9"/>
  <c r="F121" i="9"/>
  <c r="F118" i="9"/>
  <c r="F115" i="9"/>
  <c r="F112" i="9"/>
  <c r="F109" i="9"/>
  <c r="A108" i="9"/>
  <c r="A111" i="9" s="1"/>
  <c r="A114" i="9" s="1"/>
  <c r="A117" i="9" s="1"/>
  <c r="A120" i="9" s="1"/>
  <c r="A123" i="9" s="1"/>
  <c r="A126" i="9" s="1"/>
  <c r="A129" i="9" s="1"/>
  <c r="A132" i="9" s="1"/>
  <c r="D102" i="9"/>
  <c r="F102" i="9" s="1"/>
  <c r="D99" i="9"/>
  <c r="F99" i="9" s="1"/>
  <c r="F96" i="9"/>
  <c r="F93" i="9"/>
  <c r="F90" i="9"/>
  <c r="F87" i="9"/>
  <c r="F84" i="9"/>
  <c r="F81" i="9"/>
  <c r="F78" i="9"/>
  <c r="F75" i="9"/>
  <c r="A74" i="9"/>
  <c r="A77" i="9" s="1"/>
  <c r="A80" i="9" s="1"/>
  <c r="A83" i="9" s="1"/>
  <c r="A86" i="9" s="1"/>
  <c r="A89" i="9" s="1"/>
  <c r="A92" i="9" s="1"/>
  <c r="A95" i="9" s="1"/>
  <c r="A98" i="9" s="1"/>
  <c r="A101" i="9" s="1"/>
  <c r="F66" i="9"/>
  <c r="F63" i="9"/>
  <c r="F60" i="9"/>
  <c r="F57" i="9"/>
  <c r="F54" i="9"/>
  <c r="F51" i="9"/>
  <c r="F48" i="9"/>
  <c r="F45" i="9"/>
  <c r="F42" i="9"/>
  <c r="F39" i="9"/>
  <c r="F36" i="9"/>
  <c r="F33" i="9"/>
  <c r="F30" i="9"/>
  <c r="F27" i="9"/>
  <c r="A26" i="9"/>
  <c r="A29" i="9" s="1"/>
  <c r="A32" i="9" s="1"/>
  <c r="A35" i="9" s="1"/>
  <c r="A38" i="9" s="1"/>
  <c r="A41" i="9" s="1"/>
  <c r="A44" i="9" s="1"/>
  <c r="A47" i="9" s="1"/>
  <c r="A50" i="9" s="1"/>
  <c r="A53" i="9" s="1"/>
  <c r="A56" i="9" s="1"/>
  <c r="A59" i="9" s="1"/>
  <c r="A62" i="9" s="1"/>
  <c r="A65" i="9" s="1"/>
  <c r="A172" i="9" l="1"/>
  <c r="A175" i="9" s="1"/>
  <c r="A178" i="9" s="1"/>
  <c r="A181" i="9" s="1"/>
  <c r="A184" i="9" s="1"/>
  <c r="F228" i="9"/>
  <c r="F13" i="9" s="1"/>
  <c r="F187" i="9"/>
  <c r="F10" i="9" s="1"/>
  <c r="F206" i="9"/>
  <c r="F11" i="9" s="1"/>
  <c r="A140" i="9"/>
  <c r="F68" i="9"/>
  <c r="F6" i="9" s="1"/>
  <c r="F104" i="9"/>
  <c r="F7" i="9" s="1"/>
  <c r="F143" i="9"/>
  <c r="F8" i="9" s="1"/>
  <c r="F215" i="9"/>
  <c r="F12" i="9" s="1"/>
  <c r="F162" i="9"/>
  <c r="F9" i="9" s="1"/>
  <c r="F271" i="9"/>
  <c r="F14" i="9" s="1"/>
  <c r="F327" i="9"/>
  <c r="F321" i="9"/>
  <c r="F355" i="9" l="1"/>
  <c r="F322" i="9" l="1"/>
  <c r="F342" i="9"/>
  <c r="F324" i="9"/>
  <c r="F361" i="9"/>
  <c r="F358" i="9"/>
  <c r="F370" i="9"/>
  <c r="F315" i="9"/>
  <c r="F333" i="9" l="1"/>
  <c r="F325" i="9"/>
  <c r="F339" i="9"/>
  <c r="F338" i="9"/>
  <c r="F337" i="9"/>
  <c r="F364" i="9"/>
  <c r="F382" i="9"/>
  <c r="F379" i="9"/>
  <c r="F376" i="9"/>
  <c r="F346" i="9"/>
  <c r="F308" i="9"/>
  <c r="F407" i="9" l="1"/>
  <c r="A397" i="9"/>
  <c r="A400" i="9" s="1"/>
  <c r="A403" i="9" s="1"/>
  <c r="A406" i="9" s="1"/>
  <c r="F307" i="9"/>
  <c r="F303" i="9"/>
  <c r="F300" i="9"/>
  <c r="F297" i="9"/>
  <c r="F294" i="9"/>
  <c r="F291" i="9"/>
  <c r="F288" i="9"/>
  <c r="F285" i="9"/>
  <c r="F282" i="9"/>
  <c r="F279" i="9"/>
  <c r="F276" i="9"/>
  <c r="A275" i="9"/>
  <c r="A278" i="9" s="1"/>
  <c r="A281" i="9" s="1"/>
  <c r="A284" i="9" l="1"/>
  <c r="A287" i="9" s="1"/>
  <c r="A290" i="9" s="1"/>
  <c r="A293" i="9" s="1"/>
  <c r="A296" i="9" s="1"/>
  <c r="A299" i="9" s="1"/>
  <c r="A305" i="9" s="1"/>
  <c r="A310" i="9" s="1"/>
  <c r="A390" i="9" l="1"/>
  <c r="F391" i="9" l="1"/>
  <c r="F388" i="9"/>
  <c r="F385" i="9"/>
  <c r="F373" i="9"/>
  <c r="F367" i="9"/>
  <c r="F352" i="9"/>
  <c r="F349" i="9"/>
  <c r="F343" i="9"/>
  <c r="F341" i="9"/>
  <c r="F340" i="9"/>
  <c r="F336" i="9"/>
  <c r="F335" i="9"/>
  <c r="F334" i="9"/>
  <c r="F332" i="9"/>
  <c r="F331" i="9"/>
  <c r="F330" i="9"/>
  <c r="F329" i="9"/>
  <c r="F328" i="9"/>
  <c r="F326" i="9"/>
  <c r="F323" i="9"/>
  <c r="F320" i="9"/>
  <c r="F319" i="9"/>
  <c r="F316" i="9"/>
  <c r="F314" i="9"/>
  <c r="F311" i="9"/>
  <c r="F393" i="9" l="1"/>
  <c r="F15" i="9" s="1"/>
  <c r="F404" i="9" l="1"/>
  <c r="G412" i="9" l="1"/>
  <c r="G17" i="9" s="1"/>
  <c r="F412" i="9"/>
  <c r="F17" i="9" s="1"/>
  <c r="F19" i="9" l="1"/>
  <c r="D4" i="1" s="1"/>
  <c r="D6" i="1" s="1"/>
  <c r="G19" i="9"/>
  <c r="E4" i="1" s="1"/>
  <c r="E6" i="1" s="1"/>
  <c r="E7" i="1" l="1"/>
  <c r="E8" i="1" s="1"/>
  <c r="D7" i="1"/>
  <c r="D8" i="1" s="1"/>
</calcChain>
</file>

<file path=xl/sharedStrings.xml><?xml version="1.0" encoding="utf-8"?>
<sst xmlns="http://schemas.openxmlformats.org/spreadsheetml/2006/main" count="338" uniqueCount="194">
  <si>
    <t>REKAPITULACIJA</t>
  </si>
  <si>
    <t>kos</t>
  </si>
  <si>
    <t>m</t>
  </si>
  <si>
    <t>Q - DN100/90°</t>
  </si>
  <si>
    <t>Dobava in montaža avtomatskega dvojnega zračnika, komplet s pritrdilnim in tesnilnim materialom, ki ustreza tlačni stopnji armature</t>
  </si>
  <si>
    <t>DN80</t>
  </si>
  <si>
    <t>Dobava in polaganje opozorilnega traku z napisom VODOVOD, INOX in duktivno nitko za označevanje vodovoda</t>
  </si>
  <si>
    <t xml:space="preserve">DN100 </t>
  </si>
  <si>
    <t xml:space="preserve">FF - DN100x800 </t>
  </si>
  <si>
    <t>FFR - DN100/80</t>
  </si>
  <si>
    <t>X - DN100</t>
  </si>
  <si>
    <t xml:space="preserve">Demontažni kos - DN80 </t>
  </si>
  <si>
    <t xml:space="preserve">Čistilni kos - DN80 </t>
  </si>
  <si>
    <t>Dobava in montaža merilca pretoka po specifikaciji distributerja (ITRON - Flostar M), komplet s pritrdilnim in tesnilnim materialom</t>
  </si>
  <si>
    <t xml:space="preserve">DN50 </t>
  </si>
  <si>
    <t>DN100</t>
  </si>
  <si>
    <t xml:space="preserve">E - DN100 </t>
  </si>
  <si>
    <t xml:space="preserve">F - DN100 </t>
  </si>
  <si>
    <t xml:space="preserve">FF - DN80x1200 </t>
  </si>
  <si>
    <t>Dobava in montaža polietilenske cevi za izdelavo izpustov blatnikov ter priključka za vas Rjavče, komplet s spojkami ter pritrdilnim in tesnilnim materialom</t>
  </si>
  <si>
    <t>m3</t>
  </si>
  <si>
    <t>V enotnih cenah zajeti strošek izdelave vseh potrebnih meritev, pregledov, atestov, črpanje vode iz gradbene jame, zavarovanje gradbene jame, sprotna izdelava geodetskega posnetka (pogoj za obračun).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 cenah morajo biti upoštevane zmesi kamnitih zrn (tampon) in asfaltne plasti skladne z veljavnimi standardi (s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</si>
  <si>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Zakoličba osi trase cevovoda</t>
  </si>
  <si>
    <t>Zakoličba profilov s stransko zaščito višine in pozicijo, vse komplet</t>
  </si>
  <si>
    <t>m2</t>
  </si>
  <si>
    <t>Strojni izkop zemljine v terenu III.- IV. ktg., z direktnim nakladanjem materiala na prevozno sredstvo. Obračun po dejansko izvršenih delih in v raščenem stanju, vse komplet</t>
  </si>
  <si>
    <t>Strojni izkop zemljine v terenu V.- VI. ktg., (pikiranje) z direktnim nakladanjem materiala na prevozno sredstvo. Obračun po dejansko izvršenih delih in v raščenem stanju, vse komplet</t>
  </si>
  <si>
    <t>Ročni izkop jarka na zahtevo nadzora z vpisom v gradbeni dnevnik z direktnim nakladanjem materiala na prevozno sredstvo. Obračun po dejansko izvršenih delih in v raščenem stanju (pazljiv izkop okoli obstoječih instalacij je zajet v enotnih cenah - glej odebeljeni tekst zgoraj)</t>
  </si>
  <si>
    <t>Planiranje in valjanje kanala s točnostjo +/- 3 cm v projektiranem naklonu, vse komplet</t>
  </si>
  <si>
    <t>Dobava in polaganje posteljice iz agregatnega materiala granulacije 0-4 mm v debelini plasti d=15 cm, vse komplet</t>
  </si>
  <si>
    <t>Dobava in izdelava zaščitnega nasipa z agregatnim materialom granulacije 0-4 mm, 30 cm nad temenom cevi, vse komplet</t>
  </si>
  <si>
    <t>Zasip kanalov z ustrezno pripravljenim izkopnim materialom (mleta kamnina fi do 45 mm). Zasip in utrjevanje v plasteh do 30 cm s komprimacijo. Stopnja zbitosti do 95 % po SPP, vse komplet</t>
  </si>
  <si>
    <t>Odvoz odvečnega materiala v predelavo gradbenih odpadkov. Obračun v raščenem stanju, vse komplet</t>
  </si>
  <si>
    <t>Ves izbrani vodovodni material mora biti pred pričetkom izvajanja del potrjen s strani upravljalca vodovoda. V cenah upoštevati nabavo, dobavo in montažo v vsem pritrdilnim materialom, pripravljalnimi in zaključnimi deli.</t>
  </si>
  <si>
    <t>INSTALACIJSKA DELA</t>
  </si>
  <si>
    <t>SKUPNA REKAPITULACIJA</t>
  </si>
  <si>
    <t>SKUPAJ:</t>
  </si>
  <si>
    <t>ZAKLJUČNA DELA</t>
  </si>
  <si>
    <t>Nadzor geomehanika nad izvajanjem zemeljskih del</t>
  </si>
  <si>
    <t>A</t>
  </si>
  <si>
    <t>velikosti 160/250/170 cm</t>
  </si>
  <si>
    <t>Dobava in montaža LTŽ fazonskih kosov PN 10/16( EN 545:210), komplet z vijačnim in tesnilnim materialom ( EN 681, EN7091),zaščita z epoxy premazom 250 mikronov skladno z EN 14901 vse komplet .</t>
  </si>
  <si>
    <t>Dobava in montaža sidrnih tesnil STD Vi    ( EN 681), komplet s pritrdilnim in tesnilnim materialom, vse komplet.</t>
  </si>
  <si>
    <t>D100</t>
  </si>
  <si>
    <t>Dobava in montaža nadzemnega lomljivega INOX hidranta      ( EN14384), komplet s pritrdilnim in tesnilnim materialom     ( EN681-1), vse komplet.</t>
  </si>
  <si>
    <t>DN80 PN (l=1,25m)</t>
  </si>
  <si>
    <t>Tlačni preizkus izveden v skladu z standardom EN805:2010 ter upoštevanjem opisa tlačnega preizkusa v tehničnem poročilu na STP= 6,20 bar v trajanju 60 minut  , vse komplet z izdelavo prilagojenega zapisnika v skladu z DIN 4279.Glede na tehnično prakso distributerja in v soglasju z nadzorom se tlačni preizkus lahko opravi z tlakom p=10bar.</t>
  </si>
  <si>
    <t>DN100 - 10 odsekov</t>
  </si>
  <si>
    <t>Dezinfekcija cevovoda s klornim šokom ter izpiranje in ponovno polnjenje cevovoda skladno z SIST EN 805 in navodilih DVGW W291 ter navodilih IVZ ,vse komplet.</t>
  </si>
  <si>
    <t>Povezava in predelava  OBSTOJEČIH HIŠNIH PRIKLJUČKOV, kpl z materialom, zaporo in praznjenjem ter obveščanje uporabnikov o prekinitvi dobave vode, vse komplet</t>
  </si>
  <si>
    <t>Dobava in montaža prirobničnega  podzemnega ventila z teleskopskim vretenom, ltž cestno kapo, komplet s pritrdilnim in tesnilnim materialomm,zaščita z epoxy premaz 250 mikronov skladno z EN 14901 vse komplet.</t>
  </si>
  <si>
    <t>N - DN80</t>
  </si>
  <si>
    <t>N - DN50</t>
  </si>
  <si>
    <t xml:space="preserve">MMK - DN100 (11°) </t>
  </si>
  <si>
    <t xml:space="preserve">MMK - DN100 (22°) </t>
  </si>
  <si>
    <t xml:space="preserve">MMK - DN100 (90°) </t>
  </si>
  <si>
    <t xml:space="preserve">T - DN100/50 </t>
  </si>
  <si>
    <t>T - DN100</t>
  </si>
  <si>
    <t xml:space="preserve">FF - DN50x1200 </t>
  </si>
  <si>
    <t xml:space="preserve">MMA - DN100/80 </t>
  </si>
  <si>
    <t>velikosti 140/160/170 cm</t>
  </si>
  <si>
    <t xml:space="preserve">DN80 </t>
  </si>
  <si>
    <t>Dobava in montaža prosto pretočnega podzemnega  INOX hidranta      (EN 1074 in EN14339), komplet s pritrdilnim in tesnilnim materialom     ( EN681-1), vse komplet.</t>
  </si>
  <si>
    <t>Dobava in montaža prirobničnega  hidravličnega regulatorja tlaka napr. (ISI), komplet s pritrdilnim in tesnilnim materialomm in nastavitvijo vse komplet.</t>
  </si>
  <si>
    <t>DN100 (6,00/3,5 bar)</t>
  </si>
  <si>
    <t>Dobava in montaža prirobničnega  hidravličnega varnostnega ventila napr. (ISI), komplet s pritrdilnim in tesnilnim materialomm in nastavitvijo vse komplet.</t>
  </si>
  <si>
    <t>DN100 (p=6,00 bar)</t>
  </si>
  <si>
    <t xml:space="preserve">FF - DN80x1000 </t>
  </si>
  <si>
    <t>Prelivni ventil - DN100</t>
  </si>
  <si>
    <t xml:space="preserve">FF - DN100x600 </t>
  </si>
  <si>
    <t>Dobava in montaža nivojnega regulatorja proizvod ISI komplet z vijačnim in tesnilnim materialom</t>
  </si>
  <si>
    <t>SESALNI KOŠ inox</t>
  </si>
  <si>
    <t xml:space="preserve">DN100 PN10 </t>
  </si>
  <si>
    <t>PE63</t>
  </si>
  <si>
    <t xml:space="preserve">FF - DN100x400 </t>
  </si>
  <si>
    <t xml:space="preserve">T - DN100/80 </t>
  </si>
  <si>
    <t>ODSEK VAREJE-PODGRAD PRI VREMAH</t>
  </si>
  <si>
    <t>SEKUNDARNI VODOVOD VAREJE-PODGRAD</t>
  </si>
  <si>
    <t>PRIPRAVLJALNA IN RUŠITVENA DELA</t>
  </si>
  <si>
    <t>ZEMELJSKA DELA</t>
  </si>
  <si>
    <t>BETONSKA IN AB DELA</t>
  </si>
  <si>
    <t>ZIDARSKA DELA</t>
  </si>
  <si>
    <t>TESARSKA DELA</t>
  </si>
  <si>
    <t>DOSTOPNA POT</t>
  </si>
  <si>
    <t xml:space="preserve">STAVBNO POHIŠTVO </t>
  </si>
  <si>
    <t>SLIKOPLESKARSKA IN FASADERSKA DELA</t>
  </si>
  <si>
    <t>CESTA</t>
  </si>
  <si>
    <t>ELEKTRO DELA</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</si>
  <si>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Upoštevati navodila za ravnanje z gradbenimi odpadki v skladu s tehničnimi predpisi, normativi in navodili za gospodarjenje z gradbenimi odpadki oziroma veljavno zakonodajo, predpise iz varstva pri delu ter projektno dokumentacijo. Pred rušitvenimi deli preveriti, da ni v delu, predvidenim za preureditev, kakršnih koli instalacij (voda, plin, elektrika) oziroma je vse odklopljeno in zaščiteno. V ceni upoštevati pripravljalna in zaključna dela. Kjer so navedena komercialna imena izdelkov kot primer zaradi lažje primerljivosti lastnosti morajo ponujeni izdelki  ustrezati opisanim v vseh parametrih. Vse predvidene površine so računane vgrajene površine. Rušitev obstoječega objekta bo potekala fazno, kakor tudi gradnja novega.</t>
  </si>
  <si>
    <t>Določitev mikrolokacije podzemnih komunalnih naprav, vse komplet</t>
  </si>
  <si>
    <t>Zakoličenje objekta, vse komplet</t>
  </si>
  <si>
    <t>Posek grmičevja, odstranitev komplet s panji ter odvozom v predelavo gradbenih odpadkov, vse komplet</t>
  </si>
  <si>
    <t>Posek dreves  premera 20-50 cm, odstranitev komplet s panji ter odvozom v predelavo gradbenih odpadkov, vse komplet</t>
  </si>
  <si>
    <t>Izdelava prebojev za inštalacije v AB konstrukcijah, odvoz v predelavo gradbenih odpadkov, obdelava prebojev po končani montaži, vse komplet.</t>
  </si>
  <si>
    <t>Izdelava utorov za inštalacije  v AB konstrukcijah, odvoz v predelavo gradbenih odpadkov, obdelava utorov po končani montaži, vse komplet.</t>
  </si>
  <si>
    <t>m1</t>
  </si>
  <si>
    <t>Dobava in izdelava jaška za zračenje z inox cevjo fi 150 mm, dolžine cca 2,50 m, vse komplet (glej detajl)</t>
  </si>
  <si>
    <t>Dobava in izdelava poglobitev dim. 120/60/30 cm v vodnih celicah, komplet obdelano, vse komplet</t>
  </si>
  <si>
    <t xml:space="preserve">Dobava in polaganje PVC cevi notranji fi 188,20 mm SN 8 komplet s pripravljeno peščeno posteljico (0-4 mm) deb. 10 cm in zasipom cevi s peskom (0-4 mm) 30 cm nad temenom cevi s komprimacijo  do 95 % SPP, vključno s spajanjem elementov ter priključitvijo na jaške, izkop kanala v terenu III.-IV. ktg, zasip z ustrezno pripravljenim izkopnim materialom, odvoz v predelavo gradbenih odpadkov, planiranje, vse komplet </t>
  </si>
  <si>
    <t>Izvedba ponikovalnega preizkusa na lokaciji predvidene ponikovalnice v prisotnosti hidrologa, vse komplet</t>
  </si>
  <si>
    <t>Dobava in izdelava ponikovalnic iz BC fi 120 cm efektivne globine 3,0 m, vse obdelano, komplet z ltž perforiranim pokrovom nosilnosti 250 kN, AB ploščo,dodatni izkop za jašek, zasip z drenažnim materialom 60 m3 fi 32/64 mm, odvoz v predelavo gradbenih odpadkov, planiranje, vse komplet</t>
  </si>
  <si>
    <t xml:space="preserve">Dobava in izdelava jaška iz BC fi 60 cm, globina jaška do 1,50  m, vključno z izdelavo dna, mulde, obdelavo priključkov, komplet z ltž perforiranim pokrovom nosilnosti 250 kN na zaklep z vijakom, betonskim vencem, s potrebnim dodatnim izkopom za jašek, odvozom izkopnega materiala v predelavo gradbenih odpadkov, zasip, vse komplet - MK  </t>
  </si>
  <si>
    <t xml:space="preserve">Dobava in položitev drenažnih cevi fi 100 mm, komplet zasip z drenažnim materialom 16/32 mm deb. 15 cm in 8/16 mm v deb. 15 cm 30 cm pod in nad cevjo ter priključitvijo na jaške, vse komplet </t>
  </si>
  <si>
    <t xml:space="preserve">Dobava in vgraditev inox vstopnih lestev, vse komplet </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</si>
  <si>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 ravnanje z gradbenimi odpadki, vsa dela izvajati skladno s predpisi varstva pri delu. Vsa zemeljska dela se izvaja pod nadzorom geomehanika, kateri določi način in dolžine izkopa.</t>
  </si>
  <si>
    <t>Strojni izkop humusa v deb. do 20 cm, z direktnim nakladanjem materiala na prevozno sredstvo in odvozom v gradbiščno deponijo do 30 m. Obračun po dejansko izvršenih delih in v raščenem stanju, vse komplet</t>
  </si>
  <si>
    <t xml:space="preserve">Strojni izkop zemljine v terenu III.- IV. ktg., z direktnim nakladanjem materiala na prevozno sredstvo. Obračun po dejansko izvršenih delih in v raščenem stanju, vse komplet </t>
  </si>
  <si>
    <t xml:space="preserve">Strojni izkop  zemljine v terenu III.- IV. ktg. za temeljno ploščo in temelje, z direktnim nakladanjem materiala na prevozno sredstvo. Obračun po dejansko izvršenih delih in v raščenem stanju, vse komplet </t>
  </si>
  <si>
    <t xml:space="preserve">Strojni izkop  zemljine v terenu V. ktg. (pikiranje) za temeljno ploščo in temelje, z direktnim nakladanjem materiala na prevozno sredstvo. Obračun po dejansko izvršenih delih in v raščenem stanju, vse komplet  </t>
  </si>
  <si>
    <t xml:space="preserve">Planiranje in valjanje dna izkopa vodohrana s točnostjo +/- 2 cm v projektiranem naklonu, vse komplet </t>
  </si>
  <si>
    <t>Dobava in izdelava tamponske podlage 0 - 32 mm v debelini 30 cm pod ploščo in temelji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</si>
  <si>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r>
      <t xml:space="preserve">Izdelava zasipa vodohrana  z ustrezno pripravljenim </t>
    </r>
    <r>
      <rPr>
        <b/>
        <sz val="11"/>
        <rFont val="Arial"/>
        <family val="2"/>
        <charset val="238"/>
      </rPr>
      <t>izkopnim materialom</t>
    </r>
    <r>
      <rPr>
        <sz val="11"/>
        <rFont val="Arial"/>
        <family val="2"/>
        <charset val="238"/>
      </rPr>
      <t xml:space="preserve"> v plasteh po 30 cm vključno z razgrinjanjem, utrjevanjem in valjanjem  v plasteh v projektiranem naklonu, deformacijski modul  Ev2=100 MN/m2, komplet s planiranjem in skomprimiran na minimalni deformacijski modul Ev2 &gt; 100 MN/m2 in razmerjem Ev2/Ev1 =&lt; 2,2, utrditi na 95 % SPP, vse komplet</t>
    </r>
  </si>
  <si>
    <r>
      <t>Dobava in izdelava zasipa vodohrana  z</t>
    </r>
    <r>
      <rPr>
        <b/>
        <sz val="11"/>
        <rFont val="Arial"/>
        <family val="2"/>
        <charset val="238"/>
      </rPr>
      <t xml:space="preserve"> jalovino</t>
    </r>
    <r>
      <rPr>
        <sz val="11"/>
        <rFont val="Arial"/>
        <family val="2"/>
        <charset val="238"/>
      </rPr>
      <t xml:space="preserve"> v plasteh po 30 cm vključno z razgrinjanjem, utrjevanjem in valjanjem  v plasteh v projektiranem naklonu, deformacijski modul  Ev2=100 MN/m2, komplet s planiranjem in skomprimiran na minimalni deformacijski modul Ev2 &gt; 100 MN/m2 in razmerjem Ev2/Ev1 =&lt; 2,2, utrditi na 95 % SPP, vse komplet</t>
    </r>
  </si>
  <si>
    <t>Odvoz izkopnega materiala v predelavo gradbenih odpadkov. Obračun po dejansko izvršenih delih in v raščenem stanju, vse komplet.</t>
  </si>
  <si>
    <t>Dovoz humusa iz gradbiščne deponije, planiranje, valjanje, zatravitev s travno mešanico, vse komplet</t>
  </si>
  <si>
    <t>Dobava in vgrajevanje pustega betona C12/15 v primeru slabo nosilnih tal, vse komplet</t>
  </si>
  <si>
    <t xml:space="preserve">Dobava in vgrajevanje podložnega betona C12/15 v deb. 10 cm, vse komplet </t>
  </si>
  <si>
    <t>Dobava in vgrajevanje betona v AB konstrukcije prereza 0,20- 0,30 m3/m1, C 25/30 XC2 v AB talno ploščo deb. 25 cm, vse komplet</t>
  </si>
  <si>
    <t>Dobava in vgrajevanje betona v AB konstrukcije prereza 0,20- 0,30 m3/m1, C 25/30 XC2 v AB plošče deb. 25 cm, vse komplet</t>
  </si>
  <si>
    <t>Dobava in vgrajevanje betona v AB konstrukcije prereza 0,20- 0,30 m3/m2, C 25/30 XC2 v AB stene deb. 25 cm, vse komplet</t>
  </si>
  <si>
    <t>Dobava in vgrajevanje naklonskega betona C 16/20 debeline od 10 cm z naklonom, vse komplet</t>
  </si>
  <si>
    <t>Dobava in vgrajevanje betona v AB konstrukcije prereza do 0,20 m3/m2, C 25/30 XC2 v AB temelj zidu, vse komplet</t>
  </si>
  <si>
    <t>Dobava, krivljenje in polaganje srednje komplicirane armature</t>
  </si>
  <si>
    <t xml:space="preserve">armatura RA 400/500; S 500 B, fi do 12 mm </t>
  </si>
  <si>
    <t>kg</t>
  </si>
  <si>
    <t xml:space="preserve">armatura RA 400/500; S 500 B, fi nad 12 mm </t>
  </si>
  <si>
    <t xml:space="preserve">mrežna armatura MA 500/560; S 500 B </t>
  </si>
  <si>
    <t>Izdelava cementne prevleke debeline 2 cm pod H.I.-horizontalno in vertikalno, vse komplet</t>
  </si>
  <si>
    <t>Izdelava horizontalne hidroizolacije v sestavi: hladni bitumenski premaz 0,30 kg/m2, dvoslojna hidroizolacija debeline 2x4 mm (npr. IZOTEKT V4), polno varjeno in s preklopi, vse komplet</t>
  </si>
  <si>
    <t>Izdelava vertikalne hidroizolacije v sestavi: hladni bitumenski premaz 0,30 kg/m2, dvoslojna hidroizolacija debeline 2x4 mm (npr. IZOTEKT V4), polno varjeno in s preklopi vključno s čepasto folijo, vse komplet</t>
  </si>
  <si>
    <t>Dobava in polaganje talne toplotne izolacije XPS  deb.10 cm, vse komplet</t>
  </si>
  <si>
    <t>Dobava in polaganje gradbene folije, vse komplet</t>
  </si>
  <si>
    <t>Dobava in vgradnja tesnilnega PVC traka višine do 20 cm, vse komplet</t>
  </si>
  <si>
    <t>Dobava in izdelava opaža roba  AB  plošč višine do 30 cm, opažanje, razopažanje in čiščenje, vse komplet</t>
  </si>
  <si>
    <t>Dobava in izdelava opaža AB temeljev, opažanje, razopažanje in čiščenje, vse komplet</t>
  </si>
  <si>
    <t>Dobava in izdelava opaža AB sten vključno z izdelavo opaža za odprtine za inštalacije, opažanje, razopažanje in čiščenje, vse komplet</t>
  </si>
  <si>
    <t>Dobava in izdelava opaža AB zidu vključno z izdelavo opaža za odprtine za inštalacije, opažanje, razopažanje in čiščenje, vse komplet</t>
  </si>
  <si>
    <t>Dobava in izdelava opaža AB plošč s podpiranjem do cca 4,50 cm vključno z izdelavo opaža za odprtine za instalacije, opažanje, razopažanje in čiščenje, vse komplet</t>
  </si>
  <si>
    <t>Dobava in izdelava opaža AB jaškov, opažanje, razopažanje in čiščenje, vse komplet</t>
  </si>
  <si>
    <t>Montaža in demontaža premičnih zidarskih odrov, višina prostorov do 5,0 m (obračun 1x po celi površini za vsa GOI dela), vse komplet</t>
  </si>
  <si>
    <t>ZUNANJA UREDITEV</t>
  </si>
  <si>
    <t>Dobava in izdelava kamnite zložbe vključno z betonom in stičenjem, vse komplet</t>
  </si>
  <si>
    <t xml:space="preserve">Dobava in izdelava tamponske podlage 0 - 32 mm v debelini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 </t>
  </si>
  <si>
    <t>Dobava in polaganje pranih plošč okoli objekta vključno s podložnim betonom deb. 10 cm, stičenjem, vključno z vsemi pomožnimi deli, vse komplet.</t>
  </si>
  <si>
    <t xml:space="preserve">Dobava in vgraditev panelne vročecinkane prašno barvane ograje višine 2,0 m in vrat vključno z izkopom, betoniranjem temeljev, zasipom, odvozom v predelavo gradbenih odpadkov, vse komplet </t>
  </si>
  <si>
    <t>Čiščenje gradbišča po končanih delih - obračun neto notranja površina</t>
  </si>
  <si>
    <t xml:space="preserve">Barvo izbere in potrdi projektant ali investitor. Mere kontrolirati na mestu. </t>
  </si>
  <si>
    <r>
      <t xml:space="preserve">Dobava in montaža enokrilnih zunanjih vrat dim 100/200 cm s prezračevalno rešetko, podboj FE prašnobarvan v barvi RAL 7016. Podboj za vgradnjo v AB steno debeline 25 cm. Vratno krilo zapolnjeno s PU peno vgradne globine 42 mm. Površina vratnega krila v reliefnem vzorcu Stucco, enake barve kot podboj. Kljuka inox z ločenim ščitom za ključavnico. Okovje s tritočkovnimi panti – skrita nasadila. Zaklepanje vrat s cilindričnim vložkom, predviden sistemski ključ, vse komplet </t>
    </r>
    <r>
      <rPr>
        <sz val="11"/>
        <rFont val="Arial"/>
        <family val="2"/>
      </rPr>
      <t xml:space="preserve">
</t>
    </r>
  </si>
  <si>
    <t>Dobava materiala in 2x premaz notranjih AB sten in AB tlaka s tesnilnim premazom, vključno z vsemi pomožnimi deli, vse komplet (vodne celice)</t>
  </si>
  <si>
    <t xml:space="preserve">Dobava in izdelava kamnite obloge deb. 2-3 cm na AB stene vključno c sidranjem, stičenjem, vse komplet
</t>
  </si>
  <si>
    <t xml:space="preserve">Dobava in montaža kamnite police deb. 3 cm in širine cca 50 cm, vse komplet 
</t>
  </si>
  <si>
    <t>Zakoličba ceste</t>
  </si>
  <si>
    <t>Rezanje asfalta</t>
  </si>
  <si>
    <t>Odstranitev asfalta ter odvoz v predelavo gradbenih odpadkov, vse komplet</t>
  </si>
  <si>
    <t>Rezkanje asfalta v debelini do 10 cm ter odvoz v predelavo gradbenih odpadkov, vse komplet</t>
  </si>
  <si>
    <t>Izdelava zemeljskega planuma ceste v projektiranem naklonu zbitosti 95 % po SPP, vse komplet</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</si>
  <si>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</si>
  <si>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Premaz stikov z bitumensko emulzijo na stiku z novim asfaltom, vse komplet</t>
  </si>
  <si>
    <t xml:space="preserve">Izdelava obrabne in zaporne plasti bituminizirane zmesi AC 11 surf B 50/70 A2 v debelini 4 cm (32 291) </t>
  </si>
  <si>
    <t>Izdelava talnih označb širine 15 cm, bele barve, vse komplet</t>
  </si>
  <si>
    <t xml:space="preserve">Dobava materiala in izdelava bankin širine 50 cm z materialom zrnavosti 0/8 mm za zaklinjanje v deb. 5 cm na predhodno planiran tamponski planum v deb. 25 cm v projektiranem prečnem naklonu 4 %, bankina zaključena 1 cm pod koto vozišča, komprimacija 98 % po SPP, Ev2&gt;100 MN/m2, Ev2/Ev1=&lt;1,8, vse komplet </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</si>
  <si>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 - MAKADAM CESTA</t>
  </si>
  <si>
    <t>Dobava in tlakovanje potoka s kamni vtisnjenimi v beton, vse komplet</t>
  </si>
  <si>
    <t>Dobava in vgrajevanje betona v AB konstrukcije prereza do 0,20 m3/m2, C 25/30 XC2 v AB zid deb. do 30 cm, vse komplet</t>
  </si>
  <si>
    <t>SKLOP 12 - SEKUNDARNI VODOVOD VAREJE-PODGRAD</t>
  </si>
  <si>
    <t>SKUPAJ Z ND:</t>
  </si>
  <si>
    <t>Razna dodatna in nepredvidena dela. Obračun se bo vršil na podlagi dejansko porabljenega časa in materiala evidentiranega v gradbenem dnevniku in potrjenega od nadzornega organa (ocenjeno 10% sklopa 12)</t>
  </si>
  <si>
    <t>Izdelava elaborata za vpis v evidenco gospodarske javne infrastrukture (GJI)</t>
  </si>
  <si>
    <t>NEUPRAVIČENO</t>
  </si>
  <si>
    <t>Dobava in montaža cevi iz nodularne litine tlačne stopnje min. C50 oz. po specifikaciji PFA, komplet s pritrdilnim, vijačnim in tesnilnim materialom, ki ustrezajo tlačni stopnji cevi in armatur</t>
  </si>
  <si>
    <t>Dobava in montaža LTŽ ploščatih EV zasunov ( EN 1074/2), komplet s kolesi ter vijačnim in tesnilnim materialom, zaščita z epoxy premazom 250 mikronov.</t>
  </si>
  <si>
    <r>
      <t>MMK - DN100(45</t>
    </r>
    <r>
      <rPr>
        <sz val="11"/>
        <rFont val="Calibri"/>
        <family val="2"/>
        <charset val="238"/>
      </rPr>
      <t>°)</t>
    </r>
  </si>
  <si>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Tabla je izdelana v skladu z Navodili organa upravljanja na področju komuniciranja vsebin evropske kohezijske politike v programskem obdobju 2014-2020Upoštevati tudi navodila za ravnanje z gradbenimi odpadki v skladu s tehničnimi predpisi, normativi in navodili za gospodarjenje z gradbenimi odpadki oziroma veljavno zakonodajo, predpise iz varstva pri delu ter projektno dokumentacijo. V enotnih cenah upoštevati: nabava, dobava, priprava in vgrajevanje potrebnega materiala po opisu del v posameznih postavkah z vsemi transporti in prenosi, vgrajeni materiali za ta dela morajo po kvaliteti ustrezati določilom veljavnih predpisov in SIST,  vsa pomožna dela, vse površine morajo biti popolnoma ravne in navpične.</t>
  </si>
  <si>
    <t>Projektantski nadzor nad izvajanjem del vključno z nadzorom odgovornega vodje projekta v skladu z GZ in ZAID. Upoštevati ceno 38€/h.</t>
  </si>
  <si>
    <t>ur</t>
  </si>
  <si>
    <t xml:space="preserve">Izdelava geodetskega posnetka novega stanja vključno s katastrom komunalnih naprav </t>
  </si>
  <si>
    <t xml:space="preserve">Izdelava nosilne plasti bituminizirane zmesi AC 22 base B 50/70 A2 v debelini 6 cm (31 542) </t>
  </si>
  <si>
    <t>Povezava sekundarnega voda na OBSTOJEČI vodovod (Misliče, Vatovlje, RT)  kpl z zaporo in praznjenjem ter obveščanje uporabnikov o prekinitvi dobave vode, vse komplet</t>
  </si>
  <si>
    <t>Obnovitev vseh  vodomernih jaškov kpl z armaturami, povezavo na obstoječo instalacijo vode, vse komplet za začasnimi povezavami.</t>
  </si>
  <si>
    <t>Cevi morajo biti izdelane na obojko v skladu s SIST EN 545:2010, z odgovarjajočimi spoji za različne primere vgradnje (STD, STD Vi, UNI Ve, tyton, tyton sit+, BLS, VRS). Cevi morajo biti na zunanji stran zaščitene z aktivno galvansko zaščito, ki omogoča vgradnjo cevi tudi v agresivnejšo zemljo (z litino Zn + Al minimalne debeline 400 g/m2 v razmerju 85% Zn in 15% Al  in premazane z modrim zaključnim nanosom, na notranji strani pa s cementno oblogo tipa CEM – III / BFC (plavžni žlindrin cement) po EN 197-1.</t>
  </si>
  <si>
    <t>•	Tlačne cevi iz nodularne litine (NL) 
z osnovnim TYTON (TYT) ali STANDARDNIM (STD) spojem morajo biti izdelane na obojko v skladu z EN 545:2010, preferiranega tlačnega razreda najmanj C50.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t>
  </si>
  <si>
    <t>•	Tlačne cevi iz nodularne litine (NL) z razstavljivim sidrnim spojem (VRS, BLS, UNI VE) 
morajo biti izdelane na obojko z dvojnim utorom za sidrni razstavljiv spoj v skladu z EN 545:2010, vključno s tesnili in razstavljivim sidrnim spojem.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 Cevi morajo biti skladne z naslednjimi tlačnimi stopnjami:
DN80 = PFA100bar; DN100 = PFA75bar; DN125 = PFA63 bar; DN150 = PFA63bar; DN200 = PFA42 bar.</t>
  </si>
  <si>
    <t xml:space="preserve">•	Obojčni fazonski kosi z razstavljivim sidrnim spojem (VRS, BLS, UNI VE) 
morajo imeti enak spoj kot ponujene cevi z razstavljivim sidrnim spojem.  Fazonski kosi morajo biti zaščiteni z 250 mikronsko epoxy zaščito. V primeru, da proizvajalec v svojem programu nima katerega od MMA kosov, dovoljujemo, da ga sestavi na način: MMA=MMA+FFR. Fazonski kosi morajo biti opremljeni z odgovarjajočimi obojčnimi tesnili v skladu z EN 681-1.
Obojčni fazonski kosi naj bodo istega proizvajalca kot cevi. </t>
  </si>
  <si>
    <t>•	Obojčni fazonski kosi 
morajo biti izdelani iz nodularne litine v skladu z EN 545:2010,  na obojko z navadnim ali varovanim sidrnim tesnilom. Spoji na fazonskih kosih naj bodo kompatibilni s spojih na ceveh (STD cev-STD fazon; TYT cev-TYT fazon). V primeru, da proizvajalec v svojem programu nima katerega od MMA kosov, dovoljujemo, da ga sestavi na način: MMA=MMA+FFR. Navedeni proizvajalec fazonskih kosov mora pri klasičnem postopku barvanja (250 mikronov epoxy) za vsak posamezen fazonski kos zagotoviti skladnost z GSK certifikatom. Obojčni fazonski kosi morajo biti opremljeni z odgovarjajočimi obojčnimi tesnili v skladu z EN 681-1.</t>
  </si>
  <si>
    <t xml:space="preserve">Prirobnični fazonski kosi  morajo biti izdelani iz nodularne litine v skladu z EN 545:2010, z zunanjo in notranjo epoksi zaščito min. 250 mikronov, potrjeno z GSK certifikatom. 
Obojčni in prirobnični fazonski kosi naj bodo istega proizvajalca. </t>
  </si>
  <si>
    <t>•	EV zasuni 
EV zasuni za tlake do PN16 bar morajo biti izdelani iz nodularne litine, z obojestransko epoksi zaščito minimalne debeline 250 mikronov. Kakovost barvanih površin mora biti potrjena z GSK certifikatom. Klin zasuna je zaščiten z EPDM elastomerno gumo. Vreteno zasuna je izdelano iz nerjavečega jekla. Tesnjenje na vretenu je izvedeno z dvema "O" tesniloma iz NBR. Spoj telesa in pokrova mora biti izveden z vijaki. Ustrezati morajo zahtevam standardov EN 1074-2 (certifikat). 
EV zasuni za tlake nad PN16 imajo lahko klin s kovinskim tesnjenjem</t>
  </si>
  <si>
    <t>•	Nadzemni hidranti 
morajo biti izdelani v skladu z EN 14384, TIP A ali C. Dimenzija 80 mora imeti dva  "C" priključka ter en "B" priključek. Liti deli hidranta so izdelani iz nodularne litine, zaščiteni z epoxy prašno barvo. Kakovost barvanih površin mora biti potrjena z GSK certifikatom.  Zunanja cev je iz nerjevečega materiala AISI 304,  zaporni element hidranta gumiran z EPDM EN 681/W270 antibakterijsko gumo, ki ima certifikat o živilski neoporečnosti, izdan od slovenske inštitucije (upoštevajoč KTW priporočila) v skladu s slovensko zakonodajo.  Glava hidranta zaščitena z UV odporno barvo RAL 3000. Hidrant mora biti certificiran od priglašenega certifikacijskega organa v skladu z uredbo o gradbenih proizvodih (EU) št. 305/2011 (CPR). Zaporni mehanizem mora prenesti predpisano obremenitev, ki je min. 250Nm. Hidrant mora biti označen s številko standarda po katerem je izdelan, številko priglašenega organa, ki je izvajal certifikacijo in številko veljavnega certifikata. Lomna izvedba hidranta mora v primeru loma hidranta preprečiti iztok vode iz omrežja. Glava hidranta mora biti vrtljiva za 360°. Gumirani zaporni element hidranta mora tesniti v ventilu na površini, ki je iz nerjavnega materiala. Menjava zapornega elementa mora biti omogočena brez izkopa hidranta. Nastavek za ključ mora omogočati upravljanje hidranta s standardnim ključem po DIN 3223 najmanj z dvema oprijemoma, kot objemni ključ z zatikom  fi 90  in nasadni ključ S 70. Minimalna pretočnost hidranta RD 1250 mora biti: Za hidrant DN80 Kv ≥ 110 m3/h merjeno na B spojki. Proizvajalec mora razpolagati z GSK certifikatom. Kot npr. IMP Armature. Vsi hidranti morajo biti istega proizvajalca</t>
  </si>
  <si>
    <t xml:space="preserve">•	Podzemni hidranti
morajo biti izdelani v skladu z EN 14339. Ventil in telo hidranta morata biti izdelana iz enega dela, odlitega iz nodularne litine, z epoxy zaščito minimalne debeline 250 mikronov. Kakovost barvanih površin mora biti potrjena z GSK certifikatom. Zaporni element hidranta mora biti gumiran z EPDM elastomerno gumo. EPDM elastomer in epoxy barva morata biti v skladu s predpisom W 270 in živilsko neoporečna, odobrena s strani slovenske inštitucije (upoštevajoč KTW priporočila) v skladu s slovensko zakonodajo. EPDM zmes mora ustrezati EN 681. Hidrant mora biti certificiran od priglašenega certifikacijskega organa v skladu z uredbo o gradbenih proizvodih (EU) št. 305/2011 (CPR). Hidrant mora biti označen s številko standarda, po katerem je izdelan, številko priglašenega organa, ki je izvajal certifikacijo in številko veljavnega certifikata. Gumirani zaporni element hidranta mora tesniti v ventilu na površini, ki je iz nerjavnega materiala AISI 304. Menjava zapornega elementa mora biti omogočena brez izkopa hidranta. Hidrant mora imeti varovalo, ki onemogoča demontažo zapornega elementa hidranta pod tlakom. Konstrukcija hidranta mora omogočati zamenjavo samo izhoda oz. hidrantnega nastavka. Izhod hidranta oz. hidrantni nastavek mora biti opremljen z nepovratno membrano, ki ščiti pred vdorom nečistoč v hidrant. Minimalna pretočnost hidranta mora biti Kv ≥ 110 m3/h. Vsi hidranti morajo biti istega proizvajalca. </t>
  </si>
  <si>
    <t>•	Zračniki (avtomatski) - vgradnja v jašek
Ohišje iz duktilne litine GGG40 z epoxy zaščito minimalno 250 mikronov, tesnilo iz EPDM-a. Krogla ventila in vijačni material je iz INOX-a. Delovno področje tlaka je lahko do vključno PN 40. Kakovost barvanih površin mora biti potrjena z GSK certifikatom. Vsi ventili morajo biti istega proizvajalca.</t>
  </si>
  <si>
    <t>•	Lovilniki nesnage
morajo biti izdelani v skladu s Smernicami o tlačni opremi 2014/68/EU.  Liti deli prirobničnega lovilnika nesnage morajo biti izdelani iz nodularne litine, z epoxy zaščito minimalne debeline 250 mikronov. Epoxy barva mora biti v skladu s predpisom w270 in živilsko neoporečna, odobrena s strani slovenske inštitucije (upoštevajoč KTW priporočila) v skladu s slovensko zakonodajo.  Kakovost barvanih površin mora biti potrjena z GSK certifikatom</t>
  </si>
  <si>
    <t>•	Montažno-demontažni kosi 
morajo biti izdelani iz duktilne litine, z zaščito epoxy ali Rilsan. Prirobnice standardizirane po EN 1092, tesnilo EPDM, razpon po dimenzijah:
-DN 50-200: 174-214mm</t>
  </si>
  <si>
    <t xml:space="preserve">Pri vseh utrditvenih zemeljskih delih se spdnji ustroj utrdi na 95% (kamnita greda, zasipni material) po SPP in zgornji ustroj (tampon) na 98% po SPP. </t>
  </si>
  <si>
    <t>Izdelava armiranobetonskih jaškov po projektiranih detajlih, komplet z opažanjem, razopažanjem, dobavo in vgradnjo LTŽ pokrova nosilnosti 400 kN z zaklepom, protihrupnim vložkom in napisom VODOVOD ter vstopne lestve (pri globinah od pokrova do dna jaška nad 110 cm) komplet s polaganjem proda granulacije 16-32 mm na dno jarka ter izdelavo protizmrzovalne zaščite po detajlu iz STYRODUR plošč cca. 1m2 z vgradnjo kotnih profilov za pritrditev, vključno s potrebnim dodatnim izkopom za jašek, odvozom izkopnega materiala v predelavo gradbenih odpadkov, zasipom, vse komplet</t>
  </si>
  <si>
    <t xml:space="preserve">Izdelava PID - a za vsa izvedena dela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</si>
</sst>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quot;SIT&quot;_-;\-* #,##0.00\ &quot;SIT&quot;_-;_-* &quot;-&quot;??\ &quot;SIT&quot;_-;_-@_-"/>
    <numFmt numFmtId="165" formatCode="#,##0.00\ _S_I_T"/>
    <numFmt numFmtId="166" formatCode="#,##0.0"/>
  </numFmts>
  <fonts count="25" x14ac:knownFonts="1">
    <font>
      <sz val="11"/>
      <color theme="1"/>
      <name val="Calibri"/>
      <family val="2"/>
      <charset val="238"/>
      <scheme val="minor"/>
    </font>
    <font>
      <sz val="11"/>
      <color theme="1"/>
      <name val="Calibri"/>
      <family val="2"/>
      <charset val="238"/>
      <scheme val="minor"/>
    </font>
    <font>
      <b/>
      <sz val="11"/>
      <color theme="1"/>
      <name val="Calibri"/>
      <family val="2"/>
      <scheme val="minor"/>
    </font>
    <font>
      <b/>
      <sz val="11"/>
      <color theme="1"/>
      <name val="Calibri"/>
      <family val="2"/>
      <charset val="238"/>
      <scheme val="minor"/>
    </font>
    <font>
      <sz val="12"/>
      <color theme="1"/>
      <name val="Calibri"/>
      <family val="2"/>
      <charset val="238"/>
      <scheme val="minor"/>
    </font>
    <font>
      <b/>
      <sz val="12"/>
      <color theme="1"/>
      <name val="Calibri"/>
      <family val="2"/>
      <charset val="238"/>
      <scheme val="minor"/>
    </font>
    <font>
      <sz val="11"/>
      <color theme="1"/>
      <name val="Calibri"/>
      <family val="2"/>
      <scheme val="minor"/>
    </font>
    <font>
      <sz val="11"/>
      <name val="Calibri"/>
      <family val="2"/>
      <scheme val="minor"/>
    </font>
    <font>
      <sz val="10"/>
      <name val="Arial CE"/>
      <charset val="238"/>
    </font>
    <font>
      <b/>
      <sz val="11"/>
      <name val="Calibri"/>
      <family val="2"/>
      <scheme val="minor"/>
    </font>
    <font>
      <sz val="11"/>
      <name val="Arial"/>
      <family val="2"/>
      <charset val="238"/>
    </font>
    <font>
      <sz val="11"/>
      <name val="Arial"/>
      <family val="2"/>
    </font>
    <font>
      <b/>
      <sz val="11"/>
      <name val="Arial"/>
      <family val="2"/>
    </font>
    <font>
      <sz val="16"/>
      <color theme="1"/>
      <name val="Calibri"/>
      <family val="2"/>
      <scheme val="minor"/>
    </font>
    <font>
      <sz val="16"/>
      <name val="Calibri"/>
      <family val="2"/>
      <scheme val="minor"/>
    </font>
    <font>
      <sz val="10"/>
      <name val="Arial"/>
      <family val="2"/>
      <charset val="238"/>
    </font>
    <font>
      <b/>
      <sz val="11"/>
      <name val="Arial"/>
      <family val="2"/>
      <charset val="238"/>
    </font>
    <font>
      <sz val="11"/>
      <name val="Calibri"/>
      <family val="2"/>
      <charset val="238"/>
      <scheme val="minor"/>
    </font>
    <font>
      <sz val="11"/>
      <name val="Arial Narrow"/>
      <family val="2"/>
      <charset val="238"/>
    </font>
    <font>
      <sz val="14"/>
      <color theme="1"/>
      <name val="Calibri"/>
      <family val="2"/>
      <scheme val="minor"/>
    </font>
    <font>
      <b/>
      <sz val="14"/>
      <color theme="1"/>
      <name val="Calibri"/>
      <family val="2"/>
      <scheme val="minor"/>
    </font>
    <font>
      <sz val="10"/>
      <name val="Arial"/>
      <family val="2"/>
    </font>
    <font>
      <b/>
      <sz val="16"/>
      <name val="Calibri"/>
      <family val="2"/>
      <scheme val="minor"/>
    </font>
    <font>
      <sz val="11"/>
      <name val="Calibri"/>
      <family val="2"/>
      <charset val="238"/>
    </font>
    <font>
      <sz val="11"/>
      <color rgb="FFFF0000"/>
      <name val="Calibri"/>
      <family val="2"/>
      <charset val="238"/>
      <scheme val="minor"/>
    </font>
  </fonts>
  <fills count="3">
    <fill>
      <patternFill patternType="none"/>
    </fill>
    <fill>
      <patternFill patternType="gray125"/>
    </fill>
    <fill>
      <patternFill patternType="solid">
        <fgColor rgb="FFFFFFCC"/>
        <bgColor indexed="64"/>
      </patternFill>
    </fill>
  </fills>
  <borders count="7">
    <border>
      <left/>
      <right/>
      <top/>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0" fontId="8" fillId="0" borderId="0"/>
    <xf numFmtId="164" fontId="8" fillId="0" borderId="0" applyFont="0" applyFill="0" applyBorder="0" applyAlignment="0" applyProtection="0"/>
    <xf numFmtId="0" fontId="15" fillId="0" borderId="0"/>
  </cellStyleXfs>
  <cellXfs count="79">
    <xf numFmtId="0" fontId="0" fillId="0" borderId="0" xfId="0"/>
    <xf numFmtId="44" fontId="2" fillId="0" borderId="0" xfId="0" applyNumberFormat="1" applyFont="1"/>
    <xf numFmtId="0" fontId="2" fillId="0" borderId="0" xfId="0" applyFont="1"/>
    <xf numFmtId="0" fontId="5" fillId="0" borderId="0" xfId="0" applyFont="1"/>
    <xf numFmtId="0" fontId="0" fillId="0" borderId="0" xfId="0" applyNumberFormat="1"/>
    <xf numFmtId="0" fontId="0" fillId="0" borderId="2" xfId="0" applyNumberFormat="1" applyBorder="1"/>
    <xf numFmtId="0" fontId="0" fillId="0" borderId="2" xfId="0" applyBorder="1"/>
    <xf numFmtId="44" fontId="2" fillId="0" borderId="2" xfId="0" applyNumberFormat="1" applyFont="1" applyBorder="1"/>
    <xf numFmtId="0" fontId="5" fillId="0" borderId="0" xfId="0" applyNumberFormat="1" applyFont="1"/>
    <xf numFmtId="44" fontId="2" fillId="0" borderId="0" xfId="0" applyNumberFormat="1" applyFont="1" applyBorder="1"/>
    <xf numFmtId="0" fontId="6" fillId="0" borderId="0" xfId="0" applyFont="1" applyBorder="1"/>
    <xf numFmtId="0" fontId="7" fillId="0" borderId="0" xfId="0" applyFont="1" applyFill="1" applyBorder="1" applyAlignment="1">
      <alignment horizontal="center"/>
    </xf>
    <xf numFmtId="0" fontId="0" fillId="0" borderId="3" xfId="0" applyNumberFormat="1" applyBorder="1"/>
    <xf numFmtId="44" fontId="2" fillId="0" borderId="3" xfId="0" applyNumberFormat="1" applyFont="1" applyBorder="1"/>
    <xf numFmtId="0" fontId="3" fillId="0" borderId="3" xfId="0" applyFont="1" applyBorder="1"/>
    <xf numFmtId="0" fontId="7" fillId="0" borderId="0" xfId="0" applyFont="1" applyAlignment="1">
      <alignment horizontal="center"/>
    </xf>
    <xf numFmtId="0" fontId="10" fillId="0" borderId="0" xfId="0" applyFont="1" applyFill="1" applyBorder="1" applyAlignment="1">
      <alignment horizontal="left" vertical="top" wrapText="1"/>
    </xf>
    <xf numFmtId="0" fontId="0" fillId="0" borderId="0" xfId="0" applyFill="1" applyBorder="1"/>
    <xf numFmtId="0" fontId="10" fillId="0" borderId="0" xfId="0" applyFont="1" applyAlignment="1">
      <alignment vertical="top" wrapText="1"/>
    </xf>
    <xf numFmtId="0" fontId="11" fillId="0" borderId="0" xfId="0" applyFont="1" applyFill="1" applyBorder="1" applyAlignment="1">
      <alignment horizontal="left" vertical="top" wrapText="1"/>
    </xf>
    <xf numFmtId="44" fontId="7" fillId="0" borderId="0" xfId="1" applyFont="1" applyFill="1" applyBorder="1"/>
    <xf numFmtId="44" fontId="7" fillId="0" borderId="0" xfId="1" applyFont="1"/>
    <xf numFmtId="44" fontId="7" fillId="2" borderId="1" xfId="1" applyFont="1" applyFill="1" applyBorder="1"/>
    <xf numFmtId="44" fontId="9" fillId="2" borderId="1" xfId="1" applyFont="1" applyFill="1" applyBorder="1"/>
    <xf numFmtId="4" fontId="7" fillId="0" borderId="0" xfId="0" applyNumberFormat="1" applyFont="1" applyFill="1" applyBorder="1" applyAlignment="1">
      <alignment horizontal="center"/>
    </xf>
    <xf numFmtId="4" fontId="7" fillId="0" borderId="0" xfId="0" applyNumberFormat="1" applyFont="1" applyAlignment="1">
      <alignment horizontal="center"/>
    </xf>
    <xf numFmtId="0" fontId="0" fillId="0" borderId="0" xfId="0" applyFill="1"/>
    <xf numFmtId="0" fontId="6" fillId="0" borderId="0" xfId="0" applyFont="1" applyFill="1" applyBorder="1"/>
    <xf numFmtId="0" fontId="7" fillId="2" borderId="1" xfId="0" applyFont="1" applyFill="1" applyBorder="1" applyAlignment="1">
      <alignment horizontal="center"/>
    </xf>
    <xf numFmtId="0" fontId="11" fillId="0" borderId="0" xfId="0" applyFont="1" applyAlignment="1">
      <alignment horizontal="left" vertical="top" wrapText="1"/>
    </xf>
    <xf numFmtId="4" fontId="10" fillId="0" borderId="0" xfId="0" applyNumberFormat="1" applyFont="1" applyAlignment="1">
      <alignment horizontal="right" vertical="top" wrapText="1"/>
    </xf>
    <xf numFmtId="165" fontId="10" fillId="0" borderId="0" xfId="0" applyNumberFormat="1" applyFont="1" applyAlignment="1">
      <alignment horizontal="right" vertical="top" wrapText="1"/>
    </xf>
    <xf numFmtId="0" fontId="13" fillId="0" borderId="0" xfId="0" applyFont="1" applyFill="1" applyBorder="1"/>
    <xf numFmtId="0" fontId="10" fillId="0" borderId="0" xfId="0" applyFont="1" applyFill="1" applyAlignment="1">
      <alignment vertical="top" wrapText="1"/>
    </xf>
    <xf numFmtId="0" fontId="14" fillId="0" borderId="0" xfId="0" applyNumberFormat="1" applyFont="1" applyFill="1" applyBorder="1" applyAlignment="1">
      <alignment horizontal="center"/>
    </xf>
    <xf numFmtId="44" fontId="14" fillId="0" borderId="0" xfId="1" applyFont="1" applyFill="1" applyBorder="1"/>
    <xf numFmtId="0" fontId="7" fillId="0" borderId="0" xfId="0" applyNumberFormat="1" applyFont="1" applyFill="1" applyBorder="1" applyAlignment="1">
      <alignment horizontal="center"/>
    </xf>
    <xf numFmtId="0" fontId="7" fillId="2" borderId="1" xfId="0" applyNumberFormat="1" applyFont="1" applyFill="1" applyBorder="1" applyAlignment="1">
      <alignment horizontal="center"/>
    </xf>
    <xf numFmtId="44" fontId="9" fillId="0" borderId="0" xfId="1" applyFont="1" applyFill="1" applyBorder="1"/>
    <xf numFmtId="4" fontId="15" fillId="0" borderId="0" xfId="0" applyNumberFormat="1" applyFont="1"/>
    <xf numFmtId="0" fontId="10" fillId="0" borderId="0" xfId="0" applyFont="1" applyAlignment="1">
      <alignment horizontal="left" vertical="top" wrapText="1"/>
    </xf>
    <xf numFmtId="0" fontId="17" fillId="0" borderId="0" xfId="0" applyFont="1" applyFill="1" applyBorder="1" applyAlignment="1">
      <alignment horizontal="center"/>
    </xf>
    <xf numFmtId="44" fontId="17" fillId="0" borderId="0" xfId="1" applyFont="1" applyFill="1" applyBorder="1"/>
    <xf numFmtId="0" fontId="10" fillId="0" borderId="0" xfId="4" applyFont="1" applyAlignment="1">
      <alignment horizontal="left" vertical="top" wrapText="1"/>
    </xf>
    <xf numFmtId="0" fontId="18" fillId="0" borderId="0" xfId="0" applyFont="1" applyAlignment="1">
      <alignment horizontal="justify"/>
    </xf>
    <xf numFmtId="0" fontId="19" fillId="2" borderId="4" xfId="0" applyFont="1" applyFill="1" applyBorder="1"/>
    <xf numFmtId="0" fontId="20" fillId="2" borderId="5" xfId="0" applyFont="1" applyFill="1" applyBorder="1"/>
    <xf numFmtId="0" fontId="20" fillId="2" borderId="6" xfId="0" applyFont="1" applyFill="1" applyBorder="1"/>
    <xf numFmtId="44" fontId="21" fillId="0" borderId="0" xfId="0" applyNumberFormat="1" applyFont="1" applyAlignment="1">
      <alignment horizontal="right" wrapText="1"/>
    </xf>
    <xf numFmtId="0" fontId="0" fillId="0" borderId="3" xfId="0" applyBorder="1"/>
    <xf numFmtId="44" fontId="0" fillId="0" borderId="0" xfId="0" applyNumberFormat="1"/>
    <xf numFmtId="0" fontId="12" fillId="0" borderId="0" xfId="0" applyFont="1" applyAlignment="1">
      <alignment horizontal="left" vertical="top" wrapText="1"/>
    </xf>
    <xf numFmtId="0" fontId="9" fillId="2" borderId="1" xfId="0" applyFont="1" applyFill="1" applyBorder="1" applyAlignment="1">
      <alignment vertical="top" wrapText="1"/>
    </xf>
    <xf numFmtId="0" fontId="17" fillId="2" borderId="1" xfId="0" applyFont="1" applyFill="1" applyBorder="1" applyAlignment="1">
      <alignment horizontal="center"/>
    </xf>
    <xf numFmtId="0" fontId="9" fillId="0" borderId="0" xfId="0" applyFont="1" applyFill="1" applyBorder="1" applyAlignment="1">
      <alignment vertical="top" wrapText="1"/>
    </xf>
    <xf numFmtId="0" fontId="7" fillId="0" borderId="0" xfId="0" applyFont="1" applyFill="1" applyBorder="1" applyAlignment="1">
      <alignment horizontal="left" vertical="top"/>
    </xf>
    <xf numFmtId="0" fontId="7" fillId="0" borderId="0" xfId="0" applyFont="1" applyFill="1" applyBorder="1" applyAlignment="1">
      <alignment vertical="top" wrapText="1"/>
    </xf>
    <xf numFmtId="0" fontId="22" fillId="0" borderId="0" xfId="0" applyFont="1" applyFill="1" applyBorder="1" applyAlignment="1">
      <alignment vertical="top" wrapText="1"/>
    </xf>
    <xf numFmtId="0" fontId="14" fillId="0" borderId="0" xfId="0" applyFont="1" applyFill="1" applyBorder="1" applyAlignment="1">
      <alignment horizontal="center"/>
    </xf>
    <xf numFmtId="166" fontId="9" fillId="0" borderId="0" xfId="0" applyNumberFormat="1" applyFont="1" applyFill="1" applyBorder="1" applyAlignment="1">
      <alignment horizontal="center" vertical="top" wrapText="1"/>
    </xf>
    <xf numFmtId="0" fontId="7" fillId="2" borderId="1" xfId="0" applyFont="1" applyFill="1" applyBorder="1" applyAlignment="1">
      <alignment horizontal="left" vertical="top"/>
    </xf>
    <xf numFmtId="0" fontId="7" fillId="2" borderId="1" xfId="0" applyFont="1" applyFill="1" applyBorder="1" applyAlignment="1">
      <alignment vertical="top" wrapText="1"/>
    </xf>
    <xf numFmtId="166" fontId="9" fillId="0" borderId="0" xfId="0" applyNumberFormat="1" applyFont="1" applyFill="1" applyBorder="1" applyAlignment="1">
      <alignment vertical="top" wrapText="1"/>
    </xf>
    <xf numFmtId="0" fontId="17" fillId="0" borderId="0" xfId="0" applyFont="1" applyAlignment="1">
      <alignment horizontal="center" vertical="top"/>
    </xf>
    <xf numFmtId="0" fontId="17" fillId="0" borderId="0" xfId="0" applyFont="1" applyAlignment="1">
      <alignment horizontal="center"/>
    </xf>
    <xf numFmtId="0" fontId="9" fillId="0" borderId="0" xfId="0" applyFont="1" applyFill="1" applyBorder="1" applyAlignment="1">
      <alignment horizontal="center" vertical="top" wrapText="1"/>
    </xf>
    <xf numFmtId="0" fontId="7" fillId="0" borderId="0" xfId="0" applyFont="1" applyBorder="1" applyAlignment="1">
      <alignment horizontal="center"/>
    </xf>
    <xf numFmtId="0" fontId="17" fillId="0" borderId="0" xfId="0" applyFont="1" applyAlignment="1">
      <alignment vertical="top"/>
    </xf>
    <xf numFmtId="0" fontId="17" fillId="0" borderId="0" xfId="0" applyFont="1" applyAlignment="1">
      <alignment vertical="top" wrapText="1"/>
    </xf>
    <xf numFmtId="0" fontId="17" fillId="2" borderId="1" xfId="0" applyFont="1" applyFill="1" applyBorder="1" applyAlignment="1">
      <alignment vertical="top"/>
    </xf>
    <xf numFmtId="0" fontId="17" fillId="2" borderId="1" xfId="0" applyFont="1" applyFill="1" applyBorder="1" applyAlignment="1">
      <alignment vertical="top" wrapText="1"/>
    </xf>
    <xf numFmtId="44" fontId="7" fillId="0" borderId="0" xfId="0" applyNumberFormat="1" applyFont="1" applyFill="1" applyBorder="1"/>
    <xf numFmtId="0" fontId="24" fillId="0" borderId="0" xfId="0" applyFont="1" applyAlignment="1">
      <alignment vertical="top" wrapText="1"/>
    </xf>
    <xf numFmtId="0" fontId="24" fillId="0" borderId="0" xfId="0" applyFont="1"/>
    <xf numFmtId="0" fontId="3" fillId="0" borderId="0" xfId="0" applyFont="1" applyAlignment="1">
      <alignment horizontal="justify" vertical="justify" wrapText="1"/>
    </xf>
    <xf numFmtId="0" fontId="3" fillId="0" borderId="0" xfId="0" applyFont="1" applyAlignment="1">
      <alignment horizontal="left" vertical="top" wrapText="1"/>
    </xf>
    <xf numFmtId="0" fontId="4" fillId="0" borderId="2" xfId="0" applyFont="1" applyFill="1" applyBorder="1" applyAlignment="1">
      <alignment horizontal="center"/>
    </xf>
    <xf numFmtId="0" fontId="2" fillId="0" borderId="2" xfId="0" applyFont="1" applyFill="1" applyBorder="1" applyAlignment="1">
      <alignment horizontal="center"/>
    </xf>
    <xf numFmtId="0" fontId="12" fillId="0" borderId="0" xfId="0" applyFont="1" applyAlignment="1">
      <alignment horizontal="left" vertical="top" wrapText="1"/>
    </xf>
  </cellXfs>
  <cellStyles count="5">
    <cellStyle name="Navadno" xfId="0" builtinId="0"/>
    <cellStyle name="Navadno 2" xfId="2" xr:uid="{00000000-0005-0000-0000-000001000000}"/>
    <cellStyle name="Navadno_Gradbeni II nadstropje" xfId="4" xr:uid="{EAD2D6B0-E9C7-4534-A411-F3FDAE5BB0CB}"/>
    <cellStyle name="Valuta" xfId="1" builtinId="4"/>
    <cellStyle name="Valuta 2"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7"/>
  <sheetViews>
    <sheetView tabSelected="1" view="pageBreakPreview" zoomScaleNormal="100" zoomScaleSheetLayoutView="100" workbookViewId="0">
      <selection activeCell="B25" sqref="B25:D25"/>
    </sheetView>
  </sheetViews>
  <sheetFormatPr defaultRowHeight="15" x14ac:dyDescent="0.25"/>
  <cols>
    <col min="2" max="2" width="4.7109375" customWidth="1"/>
    <col min="3" max="3" width="50.7109375" customWidth="1"/>
    <col min="4" max="4" width="14.7109375" style="2" bestFit="1" customWidth="1"/>
    <col min="5" max="5" width="22.7109375" customWidth="1"/>
  </cols>
  <sheetData>
    <row r="1" spans="2:5" ht="19.5" thickBot="1" x14ac:dyDescent="0.35">
      <c r="B1" s="45"/>
      <c r="C1" s="46" t="s">
        <v>164</v>
      </c>
      <c r="D1" s="47"/>
    </row>
    <row r="2" spans="2:5" ht="16.5" thickBot="1" x14ac:dyDescent="0.3">
      <c r="B2" s="76" t="s">
        <v>0</v>
      </c>
      <c r="C2" s="77"/>
      <c r="D2" s="77"/>
    </row>
    <row r="3" spans="2:5" x14ac:dyDescent="0.25">
      <c r="B3" s="4"/>
      <c r="D3" s="1"/>
      <c r="E3" t="s">
        <v>168</v>
      </c>
    </row>
    <row r="4" spans="2:5" ht="15.75" x14ac:dyDescent="0.25">
      <c r="B4" s="8" t="s">
        <v>39</v>
      </c>
      <c r="C4" s="3" t="s">
        <v>76</v>
      </c>
      <c r="D4" s="9">
        <f>VODOVOD!F19</f>
        <v>0</v>
      </c>
      <c r="E4" s="50">
        <f>VODOVOD!G19</f>
        <v>0</v>
      </c>
    </row>
    <row r="5" spans="2:5" ht="15.75" thickBot="1" x14ac:dyDescent="0.3">
      <c r="B5" s="5"/>
      <c r="C5" s="6"/>
      <c r="D5" s="7"/>
    </row>
    <row r="6" spans="2:5" ht="15.75" thickBot="1" x14ac:dyDescent="0.3">
      <c r="B6" s="12"/>
      <c r="C6" s="14" t="s">
        <v>36</v>
      </c>
      <c r="D6" s="13">
        <f>SUM(D4:D5)</f>
        <v>0</v>
      </c>
      <c r="E6" s="13">
        <f>SUM(E4:E5)</f>
        <v>0</v>
      </c>
    </row>
    <row r="7" spans="2:5" ht="72.75" thickTop="1" thickBot="1" x14ac:dyDescent="0.3">
      <c r="C7" s="29" t="s">
        <v>166</v>
      </c>
      <c r="D7" s="48">
        <f>D6*0.1</f>
        <v>0</v>
      </c>
      <c r="E7" s="48">
        <f>E6*0.1</f>
        <v>0</v>
      </c>
    </row>
    <row r="8" spans="2:5" ht="15.75" thickBot="1" x14ac:dyDescent="0.3">
      <c r="B8" s="49"/>
      <c r="C8" s="14" t="s">
        <v>165</v>
      </c>
      <c r="D8" s="13">
        <f>SUM(D6+D7)</f>
        <v>0</v>
      </c>
      <c r="E8" s="13">
        <f>SUM(E6:E7)</f>
        <v>0</v>
      </c>
    </row>
    <row r="9" spans="2:5" ht="15.75" thickTop="1" x14ac:dyDescent="0.25"/>
    <row r="11" spans="2:5" ht="227.25" customHeight="1" x14ac:dyDescent="0.25">
      <c r="B11" s="75" t="s">
        <v>172</v>
      </c>
      <c r="C11" s="75"/>
      <c r="D11" s="75"/>
    </row>
    <row r="12" spans="2:5" ht="271.5" customHeight="1" x14ac:dyDescent="0.25">
      <c r="B12" s="75" t="s">
        <v>21</v>
      </c>
      <c r="C12" s="75"/>
      <c r="D12" s="75"/>
    </row>
    <row r="13" spans="2:5" ht="45.75" customHeight="1" x14ac:dyDescent="0.25">
      <c r="B13" s="75" t="s">
        <v>33</v>
      </c>
      <c r="C13" s="75"/>
      <c r="D13" s="75"/>
    </row>
    <row r="14" spans="2:5" ht="108" customHeight="1" x14ac:dyDescent="0.25">
      <c r="B14" s="74" t="s">
        <v>179</v>
      </c>
      <c r="C14" s="74"/>
      <c r="D14" s="74"/>
    </row>
    <row r="15" spans="2:5" ht="122.25" customHeight="1" x14ac:dyDescent="0.25">
      <c r="B15" s="74" t="s">
        <v>180</v>
      </c>
      <c r="C15" s="74"/>
      <c r="D15" s="74"/>
    </row>
    <row r="16" spans="2:5" ht="182.25" customHeight="1" x14ac:dyDescent="0.25">
      <c r="B16" s="74" t="s">
        <v>181</v>
      </c>
      <c r="C16" s="74"/>
      <c r="D16" s="74"/>
    </row>
    <row r="17" spans="2:4" ht="114" customHeight="1" x14ac:dyDescent="0.25">
      <c r="B17" s="74" t="s">
        <v>182</v>
      </c>
      <c r="C17" s="74"/>
      <c r="D17" s="74"/>
    </row>
    <row r="18" spans="2:4" ht="159" customHeight="1" x14ac:dyDescent="0.25">
      <c r="B18" s="74" t="s">
        <v>183</v>
      </c>
      <c r="C18" s="74"/>
      <c r="D18" s="74"/>
    </row>
    <row r="19" spans="2:4" ht="65.25" customHeight="1" x14ac:dyDescent="0.25">
      <c r="B19" s="74" t="s">
        <v>184</v>
      </c>
      <c r="C19" s="74"/>
      <c r="D19" s="74"/>
    </row>
    <row r="20" spans="2:4" ht="134.25" customHeight="1" x14ac:dyDescent="0.25">
      <c r="B20" s="74" t="s">
        <v>185</v>
      </c>
      <c r="C20" s="74"/>
      <c r="D20" s="74"/>
    </row>
    <row r="21" spans="2:4" ht="357" customHeight="1" x14ac:dyDescent="0.25">
      <c r="B21" s="74" t="s">
        <v>186</v>
      </c>
      <c r="C21" s="74"/>
      <c r="D21" s="74"/>
    </row>
    <row r="22" spans="2:4" ht="323.25" customHeight="1" x14ac:dyDescent="0.25">
      <c r="B22" s="74" t="s">
        <v>187</v>
      </c>
      <c r="C22" s="74"/>
      <c r="D22" s="74"/>
    </row>
    <row r="23" spans="2:4" ht="88.5" customHeight="1" x14ac:dyDescent="0.25">
      <c r="B23" s="74" t="s">
        <v>188</v>
      </c>
      <c r="C23" s="74"/>
      <c r="D23" s="74"/>
    </row>
    <row r="24" spans="2:4" ht="117.75" customHeight="1" x14ac:dyDescent="0.25">
      <c r="B24" s="74" t="s">
        <v>189</v>
      </c>
      <c r="C24" s="74"/>
      <c r="D24" s="74"/>
    </row>
    <row r="25" spans="2:4" ht="62.25" customHeight="1" x14ac:dyDescent="0.25">
      <c r="B25" s="74" t="s">
        <v>190</v>
      </c>
      <c r="C25" s="74"/>
      <c r="D25" s="74"/>
    </row>
    <row r="26" spans="2:4" ht="18" customHeight="1" x14ac:dyDescent="0.25"/>
    <row r="27" spans="2:4" ht="45.75" customHeight="1" x14ac:dyDescent="0.25">
      <c r="B27" s="75" t="s">
        <v>191</v>
      </c>
      <c r="C27" s="75"/>
      <c r="D27" s="75"/>
    </row>
  </sheetData>
  <mergeCells count="17">
    <mergeCell ref="B2:D2"/>
    <mergeCell ref="B11:D11"/>
    <mergeCell ref="B12:D12"/>
    <mergeCell ref="B14:D14"/>
    <mergeCell ref="B15:D15"/>
    <mergeCell ref="B23:D23"/>
    <mergeCell ref="B24:D24"/>
    <mergeCell ref="B25:D25"/>
    <mergeCell ref="B27:D27"/>
    <mergeCell ref="B13:D13"/>
    <mergeCell ref="B16:D16"/>
    <mergeCell ref="B17:D17"/>
    <mergeCell ref="B18:D18"/>
    <mergeCell ref="B19:D19"/>
    <mergeCell ref="B20:D20"/>
    <mergeCell ref="B21:D21"/>
    <mergeCell ref="B22:D22"/>
  </mergeCells>
  <pageMargins left="0.70866141732283472" right="0.70866141732283472" top="0.74803149606299213" bottom="0.74803149606299213" header="0.31496062992125984" footer="0.31496062992125984"/>
  <pageSetup paperSize="9" scale="85" orientation="portrait" r:id="rId1"/>
  <headerFooter>
    <oddFooter>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12"/>
  <sheetViews>
    <sheetView zoomScaleNormal="100" workbookViewId="0">
      <selection activeCell="E25" sqref="E25:E40"/>
    </sheetView>
  </sheetViews>
  <sheetFormatPr defaultRowHeight="15" x14ac:dyDescent="0.25"/>
  <cols>
    <col min="1" max="1" width="4.140625" style="67" customWidth="1"/>
    <col min="2" max="2" width="55.5703125" style="68" customWidth="1"/>
    <col min="3" max="3" width="6.5703125" style="64" customWidth="1"/>
    <col min="4" max="4" width="9.140625" style="15" customWidth="1"/>
    <col min="5" max="6" width="15.42578125" style="21" customWidth="1"/>
    <col min="7" max="7" width="21.28515625" customWidth="1"/>
  </cols>
  <sheetData>
    <row r="1" spans="1:7" ht="15.75" thickBot="1" x14ac:dyDescent="0.3">
      <c r="A1" s="52" t="s">
        <v>39</v>
      </c>
      <c r="B1" s="52" t="s">
        <v>77</v>
      </c>
      <c r="C1" s="53"/>
      <c r="D1" s="28"/>
      <c r="E1" s="22"/>
      <c r="F1" s="22"/>
    </row>
    <row r="2" spans="1:7" s="26" customFormat="1" x14ac:dyDescent="0.25">
      <c r="A2" s="54"/>
      <c r="B2" s="54"/>
      <c r="C2" s="41"/>
      <c r="D2" s="11"/>
      <c r="E2" s="20"/>
      <c r="F2" s="20"/>
    </row>
    <row r="3" spans="1:7" s="27" customFormat="1" x14ac:dyDescent="0.25">
      <c r="A3" s="55"/>
      <c r="B3" s="56"/>
      <c r="C3" s="11"/>
      <c r="D3" s="36"/>
      <c r="E3" s="20"/>
      <c r="F3" s="38"/>
    </row>
    <row r="4" spans="1:7" s="32" customFormat="1" ht="21" x14ac:dyDescent="0.35">
      <c r="A4" s="57"/>
      <c r="B4" s="57" t="s">
        <v>35</v>
      </c>
      <c r="C4" s="58"/>
      <c r="D4" s="34"/>
      <c r="E4" s="35"/>
      <c r="F4" s="35"/>
    </row>
    <row r="5" spans="1:7" s="27" customFormat="1" x14ac:dyDescent="0.25">
      <c r="A5" s="54"/>
      <c r="B5" s="54"/>
      <c r="C5" s="11"/>
      <c r="D5" s="36"/>
      <c r="E5" s="20"/>
      <c r="F5" s="20"/>
      <c r="G5" s="27" t="s">
        <v>168</v>
      </c>
    </row>
    <row r="6" spans="1:7" s="27" customFormat="1" x14ac:dyDescent="0.25">
      <c r="A6" s="59">
        <v>1.1000000000000001</v>
      </c>
      <c r="B6" s="78" t="s">
        <v>78</v>
      </c>
      <c r="C6" s="78"/>
      <c r="D6" s="78"/>
      <c r="E6" s="20"/>
      <c r="F6" s="20">
        <f>F68</f>
        <v>0</v>
      </c>
    </row>
    <row r="7" spans="1:7" s="27" customFormat="1" x14ac:dyDescent="0.25">
      <c r="A7" s="59">
        <v>1.2</v>
      </c>
      <c r="B7" s="78" t="s">
        <v>79</v>
      </c>
      <c r="C7" s="78"/>
      <c r="D7" s="78"/>
      <c r="E7" s="20"/>
      <c r="F7" s="20">
        <f>F104</f>
        <v>0</v>
      </c>
    </row>
    <row r="8" spans="1:7" s="27" customFormat="1" x14ac:dyDescent="0.25">
      <c r="A8" s="59">
        <v>1.3</v>
      </c>
      <c r="B8" s="78" t="s">
        <v>80</v>
      </c>
      <c r="C8" s="78"/>
      <c r="D8" s="78"/>
      <c r="E8" s="20"/>
      <c r="F8" s="20">
        <f>F143</f>
        <v>0</v>
      </c>
    </row>
    <row r="9" spans="1:7" s="27" customFormat="1" x14ac:dyDescent="0.25">
      <c r="A9" s="59">
        <v>1.4</v>
      </c>
      <c r="B9" s="78" t="s">
        <v>81</v>
      </c>
      <c r="C9" s="78"/>
      <c r="D9" s="78"/>
      <c r="E9" s="20"/>
      <c r="F9" s="20">
        <f>F162</f>
        <v>0</v>
      </c>
    </row>
    <row r="10" spans="1:7" s="27" customFormat="1" x14ac:dyDescent="0.25">
      <c r="A10" s="59">
        <v>1.5</v>
      </c>
      <c r="B10" s="78" t="s">
        <v>82</v>
      </c>
      <c r="C10" s="78"/>
      <c r="D10" s="78"/>
      <c r="E10" s="20"/>
      <c r="F10" s="20">
        <f>F187</f>
        <v>0</v>
      </c>
    </row>
    <row r="11" spans="1:7" s="27" customFormat="1" x14ac:dyDescent="0.25">
      <c r="A11" s="59">
        <v>1.6</v>
      </c>
      <c r="B11" s="78" t="s">
        <v>83</v>
      </c>
      <c r="C11" s="78"/>
      <c r="D11" s="78"/>
      <c r="E11" s="20"/>
      <c r="F11" s="20">
        <f>F206</f>
        <v>0</v>
      </c>
    </row>
    <row r="12" spans="1:7" s="27" customFormat="1" x14ac:dyDescent="0.25">
      <c r="A12" s="59">
        <v>2.1</v>
      </c>
      <c r="B12" s="78" t="s">
        <v>84</v>
      </c>
      <c r="C12" s="78"/>
      <c r="D12" s="78"/>
      <c r="E12" s="20"/>
      <c r="F12" s="20">
        <f>F215</f>
        <v>0</v>
      </c>
    </row>
    <row r="13" spans="1:7" s="27" customFormat="1" x14ac:dyDescent="0.25">
      <c r="A13" s="59">
        <v>2.2000000000000002</v>
      </c>
      <c r="B13" s="78" t="s">
        <v>85</v>
      </c>
      <c r="C13" s="78"/>
      <c r="D13" s="78"/>
      <c r="E13" s="20"/>
      <c r="F13" s="20">
        <f>F228</f>
        <v>0</v>
      </c>
    </row>
    <row r="14" spans="1:7" s="27" customFormat="1" x14ac:dyDescent="0.25">
      <c r="A14" s="59">
        <v>2.2999999999999998</v>
      </c>
      <c r="B14" s="78" t="s">
        <v>86</v>
      </c>
      <c r="C14" s="78"/>
      <c r="D14" s="78"/>
      <c r="E14" s="20"/>
      <c r="F14" s="20">
        <f>F271</f>
        <v>0</v>
      </c>
    </row>
    <row r="15" spans="1:7" s="27" customFormat="1" x14ac:dyDescent="0.25">
      <c r="A15" s="59">
        <v>3</v>
      </c>
      <c r="B15" s="78" t="s">
        <v>34</v>
      </c>
      <c r="C15" s="78"/>
      <c r="D15" s="78"/>
      <c r="E15" s="20"/>
      <c r="F15" s="20">
        <f>F393</f>
        <v>0</v>
      </c>
    </row>
    <row r="16" spans="1:7" s="27" customFormat="1" x14ac:dyDescent="0.25">
      <c r="A16" s="59">
        <v>4</v>
      </c>
      <c r="B16" s="78" t="s">
        <v>87</v>
      </c>
      <c r="C16" s="78"/>
      <c r="D16" s="78"/>
      <c r="E16" s="20"/>
      <c r="F16" s="20"/>
    </row>
    <row r="17" spans="1:7" s="27" customFormat="1" x14ac:dyDescent="0.25">
      <c r="A17" s="59">
        <v>5</v>
      </c>
      <c r="B17" s="78" t="s">
        <v>37</v>
      </c>
      <c r="C17" s="78"/>
      <c r="D17" s="78"/>
      <c r="E17" s="20"/>
      <c r="F17" s="71">
        <f>F412</f>
        <v>0</v>
      </c>
      <c r="G17" s="20">
        <f>G412</f>
        <v>0</v>
      </c>
    </row>
    <row r="18" spans="1:7" s="27" customFormat="1" x14ac:dyDescent="0.25">
      <c r="A18" s="59"/>
      <c r="B18" s="51"/>
      <c r="C18" s="51"/>
      <c r="D18" s="51"/>
      <c r="E18" s="20"/>
      <c r="F18" s="20"/>
    </row>
    <row r="19" spans="1:7" s="10" customFormat="1" ht="15.75" thickBot="1" x14ac:dyDescent="0.3">
      <c r="A19" s="60"/>
      <c r="B19" s="61" t="s">
        <v>36</v>
      </c>
      <c r="C19" s="28"/>
      <c r="D19" s="37"/>
      <c r="E19" s="22"/>
      <c r="F19" s="23">
        <f>SUM(F6:F18)</f>
        <v>0</v>
      </c>
      <c r="G19" s="23">
        <f>SUM(G17:G18)</f>
        <v>0</v>
      </c>
    </row>
    <row r="20" spans="1:7" s="27" customFormat="1" x14ac:dyDescent="0.25">
      <c r="A20" s="54"/>
      <c r="B20" s="54"/>
      <c r="C20" s="11"/>
      <c r="D20" s="36"/>
      <c r="E20" s="20"/>
      <c r="F20" s="20"/>
    </row>
    <row r="21" spans="1:7" s="27" customFormat="1" x14ac:dyDescent="0.25">
      <c r="A21" s="55"/>
      <c r="B21" s="56"/>
      <c r="C21" s="11"/>
      <c r="D21" s="36"/>
      <c r="E21" s="20"/>
      <c r="F21" s="38"/>
    </row>
    <row r="22" spans="1:7" s="27" customFormat="1" x14ac:dyDescent="0.25">
      <c r="A22" s="59">
        <v>1.1000000000000001</v>
      </c>
      <c r="B22" s="78" t="s">
        <v>78</v>
      </c>
      <c r="C22" s="78"/>
      <c r="D22" s="78"/>
      <c r="E22" s="20"/>
      <c r="F22" s="20"/>
    </row>
    <row r="23" spans="1:7" s="27" customFormat="1" x14ac:dyDescent="0.25">
      <c r="A23" s="62"/>
      <c r="B23" s="51"/>
      <c r="C23" s="51"/>
      <c r="D23" s="51"/>
      <c r="E23" s="20"/>
      <c r="F23" s="20"/>
    </row>
    <row r="24" spans="1:7" s="27" customFormat="1" ht="183" customHeight="1" x14ac:dyDescent="0.25">
      <c r="A24" s="62"/>
      <c r="B24" s="78" t="s">
        <v>88</v>
      </c>
      <c r="C24" s="78"/>
      <c r="D24" s="78"/>
      <c r="E24" s="78"/>
      <c r="F24" s="78"/>
    </row>
    <row r="25" spans="1:7" s="27" customFormat="1" x14ac:dyDescent="0.25">
      <c r="A25" s="54"/>
      <c r="B25" s="54"/>
      <c r="C25" s="11"/>
      <c r="D25" s="36"/>
      <c r="E25" s="20"/>
      <c r="F25" s="20"/>
    </row>
    <row r="26" spans="1:7" ht="13.5" customHeight="1" x14ac:dyDescent="0.25">
      <c r="A26" s="63">
        <f>1</f>
        <v>1</v>
      </c>
      <c r="B26" s="29" t="s">
        <v>89</v>
      </c>
      <c r="D26" s="25"/>
    </row>
    <row r="27" spans="1:7" x14ac:dyDescent="0.25">
      <c r="A27" s="63"/>
      <c r="B27" s="29"/>
      <c r="C27" s="64" t="s">
        <v>1</v>
      </c>
      <c r="D27" s="30">
        <v>1</v>
      </c>
      <c r="E27" s="31"/>
      <c r="F27" s="31">
        <f>D27*E27</f>
        <v>0</v>
      </c>
    </row>
    <row r="28" spans="1:7" s="17" customFormat="1" x14ac:dyDescent="0.25">
      <c r="A28" s="65"/>
      <c r="B28" s="29"/>
      <c r="C28" s="41"/>
      <c r="D28" s="30"/>
      <c r="E28" s="31"/>
      <c r="F28" s="31"/>
    </row>
    <row r="29" spans="1:7" ht="18" customHeight="1" x14ac:dyDescent="0.25">
      <c r="A29" s="63">
        <f>A26+1</f>
        <v>2</v>
      </c>
      <c r="B29" s="29" t="s">
        <v>90</v>
      </c>
      <c r="D29" s="39"/>
      <c r="E29" s="31"/>
      <c r="F29" s="31"/>
    </row>
    <row r="30" spans="1:7" x14ac:dyDescent="0.25">
      <c r="A30" s="63"/>
      <c r="B30" s="29"/>
      <c r="C30" s="64" t="s">
        <v>1</v>
      </c>
      <c r="D30" s="30">
        <v>1</v>
      </c>
      <c r="E30" s="31"/>
      <c r="F30" s="31">
        <f>D30*E30</f>
        <v>0</v>
      </c>
    </row>
    <row r="31" spans="1:7" s="17" customFormat="1" x14ac:dyDescent="0.25">
      <c r="A31" s="65"/>
      <c r="B31" s="29"/>
      <c r="C31" s="41"/>
      <c r="D31" s="30"/>
      <c r="E31" s="31"/>
      <c r="F31" s="31"/>
    </row>
    <row r="32" spans="1:7" ht="28.5" x14ac:dyDescent="0.25">
      <c r="A32" s="63">
        <f>A29+1</f>
        <v>3</v>
      </c>
      <c r="B32" s="19" t="s">
        <v>91</v>
      </c>
      <c r="D32" s="30"/>
      <c r="E32" s="31"/>
      <c r="F32" s="31"/>
    </row>
    <row r="33" spans="1:6" x14ac:dyDescent="0.25">
      <c r="A33" s="63"/>
      <c r="B33" s="40"/>
      <c r="C33" s="64" t="s">
        <v>24</v>
      </c>
      <c r="D33" s="30">
        <v>100</v>
      </c>
      <c r="E33" s="31"/>
      <c r="F33" s="31">
        <f>D33*E33</f>
        <v>0</v>
      </c>
    </row>
    <row r="34" spans="1:6" x14ac:dyDescent="0.25">
      <c r="A34" s="63"/>
      <c r="B34" s="40"/>
      <c r="D34" s="30"/>
      <c r="E34" s="31"/>
      <c r="F34" s="31"/>
    </row>
    <row r="35" spans="1:6" ht="42.75" x14ac:dyDescent="0.25">
      <c r="A35" s="63">
        <f>A32+1</f>
        <v>4</v>
      </c>
      <c r="B35" s="19" t="s">
        <v>92</v>
      </c>
      <c r="D35" s="30"/>
      <c r="E35" s="31"/>
      <c r="F35" s="31"/>
    </row>
    <row r="36" spans="1:6" x14ac:dyDescent="0.25">
      <c r="A36" s="63"/>
      <c r="B36" s="40"/>
      <c r="C36" s="64" t="s">
        <v>1</v>
      </c>
      <c r="D36" s="30">
        <v>50</v>
      </c>
      <c r="E36" s="31"/>
      <c r="F36" s="31">
        <f>D36*E36</f>
        <v>0</v>
      </c>
    </row>
    <row r="37" spans="1:6" s="17" customFormat="1" x14ac:dyDescent="0.25">
      <c r="A37" s="65"/>
      <c r="B37" s="29"/>
      <c r="C37" s="41"/>
      <c r="D37" s="30"/>
      <c r="E37" s="31"/>
      <c r="F37" s="31"/>
    </row>
    <row r="38" spans="1:6" ht="42.75" x14ac:dyDescent="0.25">
      <c r="A38" s="63">
        <f>A35+1</f>
        <v>5</v>
      </c>
      <c r="B38" s="29" t="s">
        <v>93</v>
      </c>
      <c r="D38" s="39"/>
      <c r="E38" s="31"/>
      <c r="F38" s="31"/>
    </row>
    <row r="39" spans="1:6" x14ac:dyDescent="0.25">
      <c r="A39" s="63"/>
      <c r="B39" s="29"/>
      <c r="C39" s="64" t="s">
        <v>20</v>
      </c>
      <c r="D39" s="30">
        <v>1</v>
      </c>
      <c r="E39" s="31"/>
      <c r="F39" s="31">
        <f>D39*E39</f>
        <v>0</v>
      </c>
    </row>
    <row r="40" spans="1:6" x14ac:dyDescent="0.25">
      <c r="A40" s="63"/>
      <c r="B40" s="29"/>
      <c r="D40" s="30"/>
      <c r="E40" s="31"/>
      <c r="F40" s="31"/>
    </row>
    <row r="41" spans="1:6" ht="42.75" x14ac:dyDescent="0.25">
      <c r="A41" s="63">
        <f>A38+1</f>
        <v>6</v>
      </c>
      <c r="B41" s="29" t="s">
        <v>94</v>
      </c>
      <c r="D41" s="39"/>
      <c r="E41" s="31"/>
      <c r="F41" s="31"/>
    </row>
    <row r="42" spans="1:6" x14ac:dyDescent="0.25">
      <c r="A42" s="63"/>
      <c r="B42" s="29"/>
      <c r="C42" s="64" t="s">
        <v>95</v>
      </c>
      <c r="D42" s="30">
        <v>20</v>
      </c>
      <c r="E42" s="31"/>
      <c r="F42" s="31">
        <f>D42*E42</f>
        <v>0</v>
      </c>
    </row>
    <row r="43" spans="1:6" s="17" customFormat="1" x14ac:dyDescent="0.25">
      <c r="A43" s="65"/>
      <c r="B43" s="29"/>
      <c r="C43" s="41"/>
      <c r="D43" s="30"/>
      <c r="E43" s="31"/>
      <c r="F43" s="31"/>
    </row>
    <row r="44" spans="1:6" ht="28.5" x14ac:dyDescent="0.25">
      <c r="A44" s="63">
        <f>A41+1</f>
        <v>7</v>
      </c>
      <c r="B44" s="29" t="s">
        <v>96</v>
      </c>
      <c r="D44" s="39"/>
      <c r="E44" s="31"/>
      <c r="F44" s="31"/>
    </row>
    <row r="45" spans="1:6" x14ac:dyDescent="0.25">
      <c r="A45" s="63"/>
      <c r="B45" s="29"/>
      <c r="C45" s="64" t="s">
        <v>1</v>
      </c>
      <c r="D45" s="30">
        <v>2</v>
      </c>
      <c r="E45" s="31"/>
      <c r="F45" s="31">
        <f>D45*E45</f>
        <v>0</v>
      </c>
    </row>
    <row r="46" spans="1:6" s="17" customFormat="1" x14ac:dyDescent="0.25">
      <c r="A46" s="65"/>
      <c r="B46" s="29"/>
      <c r="C46" s="41"/>
      <c r="D46" s="30"/>
      <c r="E46" s="31"/>
      <c r="F46" s="31"/>
    </row>
    <row r="47" spans="1:6" ht="28.5" x14ac:dyDescent="0.25">
      <c r="A47" s="63">
        <f>A44+1</f>
        <v>8</v>
      </c>
      <c r="B47" s="29" t="s">
        <v>97</v>
      </c>
      <c r="D47" s="39"/>
      <c r="E47" s="31"/>
      <c r="F47" s="31"/>
    </row>
    <row r="48" spans="1:6" x14ac:dyDescent="0.25">
      <c r="A48" s="63"/>
      <c r="B48" s="29"/>
      <c r="C48" s="64" t="s">
        <v>1</v>
      </c>
      <c r="D48" s="30">
        <v>2</v>
      </c>
      <c r="E48" s="31"/>
      <c r="F48" s="31">
        <f>D48*E48</f>
        <v>0</v>
      </c>
    </row>
    <row r="49" spans="1:6" x14ac:dyDescent="0.25">
      <c r="A49" s="63"/>
      <c r="B49" s="29"/>
      <c r="D49" s="30"/>
      <c r="E49" s="31"/>
      <c r="F49" s="31"/>
    </row>
    <row r="50" spans="1:6" ht="114" x14ac:dyDescent="0.25">
      <c r="A50" s="63">
        <f>A47+1</f>
        <v>9</v>
      </c>
      <c r="B50" s="19" t="s">
        <v>98</v>
      </c>
      <c r="D50" s="39"/>
      <c r="E50" s="31"/>
      <c r="F50" s="31"/>
    </row>
    <row r="51" spans="1:6" x14ac:dyDescent="0.25">
      <c r="A51" s="63"/>
      <c r="B51" s="29"/>
      <c r="C51" s="64" t="s">
        <v>95</v>
      </c>
      <c r="D51" s="30">
        <v>10</v>
      </c>
      <c r="E51" s="31"/>
      <c r="F51" s="31">
        <f>D51*E51</f>
        <v>0</v>
      </c>
    </row>
    <row r="52" spans="1:6" s="17" customFormat="1" x14ac:dyDescent="0.25">
      <c r="A52" s="65"/>
      <c r="B52" s="29"/>
      <c r="C52" s="41"/>
      <c r="D52" s="30"/>
      <c r="E52" s="31"/>
      <c r="F52" s="31"/>
    </row>
    <row r="53" spans="1:6" ht="28.5" x14ac:dyDescent="0.25">
      <c r="A53" s="63">
        <f>A50+1</f>
        <v>10</v>
      </c>
      <c r="B53" s="19" t="s">
        <v>99</v>
      </c>
      <c r="D53" s="39"/>
      <c r="E53" s="31"/>
      <c r="F53" s="31"/>
    </row>
    <row r="54" spans="1:6" x14ac:dyDescent="0.25">
      <c r="A54" s="63"/>
      <c r="B54" s="29"/>
      <c r="C54" s="64" t="s">
        <v>1</v>
      </c>
      <c r="D54" s="30">
        <v>1</v>
      </c>
      <c r="E54" s="31"/>
      <c r="F54" s="31">
        <f>D54*E54</f>
        <v>0</v>
      </c>
    </row>
    <row r="55" spans="1:6" x14ac:dyDescent="0.25">
      <c r="A55" s="63"/>
      <c r="B55" s="29"/>
      <c r="D55" s="30"/>
      <c r="E55" s="31"/>
      <c r="F55" s="31"/>
    </row>
    <row r="56" spans="1:6" ht="85.5" x14ac:dyDescent="0.25">
      <c r="A56" s="63">
        <f>A53+1</f>
        <v>11</v>
      </c>
      <c r="B56" s="19" t="s">
        <v>100</v>
      </c>
      <c r="D56" s="39"/>
      <c r="E56" s="31"/>
      <c r="F56" s="31"/>
    </row>
    <row r="57" spans="1:6" x14ac:dyDescent="0.25">
      <c r="A57" s="63"/>
      <c r="B57" s="29"/>
      <c r="C57" s="64" t="s">
        <v>1</v>
      </c>
      <c r="D57" s="30">
        <v>1</v>
      </c>
      <c r="E57" s="31"/>
      <c r="F57" s="31">
        <f>D57*E57</f>
        <v>0</v>
      </c>
    </row>
    <row r="58" spans="1:6" x14ac:dyDescent="0.25">
      <c r="A58" s="63"/>
      <c r="B58" s="29"/>
      <c r="D58" s="30"/>
      <c r="E58" s="31"/>
      <c r="F58" s="31"/>
    </row>
    <row r="59" spans="1:6" ht="99.75" x14ac:dyDescent="0.25">
      <c r="A59" s="63">
        <f>A56+1</f>
        <v>12</v>
      </c>
      <c r="B59" s="19" t="s">
        <v>101</v>
      </c>
      <c r="D59" s="39"/>
      <c r="E59" s="31"/>
      <c r="F59" s="31"/>
    </row>
    <row r="60" spans="1:6" x14ac:dyDescent="0.25">
      <c r="A60" s="63"/>
      <c r="B60" s="29"/>
      <c r="C60" s="64" t="s">
        <v>1</v>
      </c>
      <c r="D60" s="30">
        <v>1</v>
      </c>
      <c r="E60" s="31"/>
      <c r="F60" s="31">
        <f>D60*E60</f>
        <v>0</v>
      </c>
    </row>
    <row r="61" spans="1:6" x14ac:dyDescent="0.25">
      <c r="A61" s="63"/>
      <c r="B61" s="29"/>
      <c r="D61" s="30"/>
      <c r="E61" s="31"/>
      <c r="F61" s="31"/>
    </row>
    <row r="62" spans="1:6" ht="57" x14ac:dyDescent="0.25">
      <c r="A62" s="63">
        <f>A59+1</f>
        <v>13</v>
      </c>
      <c r="B62" s="19" t="s">
        <v>102</v>
      </c>
      <c r="D62" s="39"/>
      <c r="E62" s="31"/>
      <c r="F62" s="31"/>
    </row>
    <row r="63" spans="1:6" x14ac:dyDescent="0.25">
      <c r="A63" s="63"/>
      <c r="B63" s="29"/>
      <c r="C63" s="64" t="s">
        <v>95</v>
      </c>
      <c r="D63" s="30">
        <v>25</v>
      </c>
      <c r="E63" s="31"/>
      <c r="F63" s="31">
        <f>D63*E63</f>
        <v>0</v>
      </c>
    </row>
    <row r="64" spans="1:6" x14ac:dyDescent="0.25">
      <c r="A64" s="63"/>
      <c r="B64" s="29"/>
      <c r="D64" s="30"/>
      <c r="E64" s="31"/>
      <c r="F64" s="31"/>
    </row>
    <row r="65" spans="1:6" x14ac:dyDescent="0.25">
      <c r="A65" s="63">
        <f>A62+1</f>
        <v>14</v>
      </c>
      <c r="B65" s="19" t="s">
        <v>103</v>
      </c>
      <c r="D65" s="39"/>
      <c r="E65" s="31"/>
      <c r="F65" s="31"/>
    </row>
    <row r="66" spans="1:6" x14ac:dyDescent="0.25">
      <c r="A66" s="63"/>
      <c r="B66" s="29"/>
      <c r="C66" s="64" t="s">
        <v>1</v>
      </c>
      <c r="D66" s="30">
        <v>2</v>
      </c>
      <c r="E66" s="31"/>
      <c r="F66" s="31">
        <f>D66*E66</f>
        <v>0</v>
      </c>
    </row>
    <row r="67" spans="1:6" x14ac:dyDescent="0.25">
      <c r="A67" s="63"/>
      <c r="B67" s="19"/>
      <c r="D67" s="25"/>
    </row>
    <row r="68" spans="1:6" s="10" customFormat="1" ht="15.75" thickBot="1" x14ac:dyDescent="0.3">
      <c r="A68" s="60"/>
      <c r="B68" s="61"/>
      <c r="C68" s="28"/>
      <c r="D68" s="37"/>
      <c r="E68" s="22"/>
      <c r="F68" s="23">
        <f>SUM(F27:F66)</f>
        <v>0</v>
      </c>
    </row>
    <row r="69" spans="1:6" s="27" customFormat="1" x14ac:dyDescent="0.25">
      <c r="A69" s="55"/>
      <c r="B69" s="56"/>
      <c r="C69" s="11"/>
      <c r="D69" s="36"/>
      <c r="E69" s="20"/>
      <c r="F69" s="38"/>
    </row>
    <row r="70" spans="1:6" s="27" customFormat="1" x14ac:dyDescent="0.25">
      <c r="A70" s="59">
        <v>1.2</v>
      </c>
      <c r="B70" s="78" t="s">
        <v>79</v>
      </c>
      <c r="C70" s="78"/>
      <c r="D70" s="78"/>
      <c r="E70" s="20"/>
      <c r="F70" s="20"/>
    </row>
    <row r="71" spans="1:6" s="27" customFormat="1" x14ac:dyDescent="0.25">
      <c r="A71" s="62"/>
      <c r="B71" s="51"/>
      <c r="C71" s="51"/>
      <c r="D71" s="51"/>
      <c r="E71" s="20"/>
      <c r="F71" s="20"/>
    </row>
    <row r="72" spans="1:6" s="27" customFormat="1" ht="154.5" customHeight="1" x14ac:dyDescent="0.25">
      <c r="A72" s="62"/>
      <c r="B72" s="78" t="s">
        <v>104</v>
      </c>
      <c r="C72" s="78"/>
      <c r="D72" s="78"/>
      <c r="E72" s="78"/>
      <c r="F72" s="78"/>
    </row>
    <row r="73" spans="1:6" s="27" customFormat="1" x14ac:dyDescent="0.25">
      <c r="A73" s="54"/>
      <c r="B73" s="54"/>
      <c r="C73" s="11"/>
      <c r="D73" s="36"/>
      <c r="E73" s="20"/>
      <c r="F73" s="20"/>
    </row>
    <row r="74" spans="1:6" ht="57" x14ac:dyDescent="0.25">
      <c r="A74" s="63">
        <f>1</f>
        <v>1</v>
      </c>
      <c r="B74" s="29" t="s">
        <v>105</v>
      </c>
      <c r="D74" s="25"/>
    </row>
    <row r="75" spans="1:6" x14ac:dyDescent="0.25">
      <c r="A75" s="63"/>
      <c r="B75" s="40"/>
      <c r="C75" s="64" t="s">
        <v>20</v>
      </c>
      <c r="D75" s="30">
        <v>10</v>
      </c>
      <c r="E75" s="31"/>
      <c r="F75" s="31">
        <f>D75*E75</f>
        <v>0</v>
      </c>
    </row>
    <row r="76" spans="1:6" s="17" customFormat="1" x14ac:dyDescent="0.25">
      <c r="A76" s="65"/>
      <c r="B76" s="40"/>
      <c r="C76" s="41"/>
      <c r="D76" s="30"/>
      <c r="E76" s="31"/>
      <c r="F76" s="31"/>
    </row>
    <row r="77" spans="1:6" ht="42.75" customHeight="1" x14ac:dyDescent="0.25">
      <c r="A77" s="63">
        <f>A74+1</f>
        <v>2</v>
      </c>
      <c r="B77" s="40" t="s">
        <v>106</v>
      </c>
      <c r="D77" s="39"/>
      <c r="E77" s="31"/>
      <c r="F77" s="31"/>
    </row>
    <row r="78" spans="1:6" x14ac:dyDescent="0.25">
      <c r="A78" s="63"/>
      <c r="B78" s="40"/>
      <c r="C78" s="64" t="s">
        <v>20</v>
      </c>
      <c r="D78" s="30">
        <v>256</v>
      </c>
      <c r="E78" s="31"/>
      <c r="F78" s="31">
        <f>D78*E78</f>
        <v>0</v>
      </c>
    </row>
    <row r="79" spans="1:6" s="17" customFormat="1" x14ac:dyDescent="0.25">
      <c r="A79" s="65"/>
      <c r="B79" s="40"/>
      <c r="C79" s="41"/>
      <c r="D79" s="30"/>
      <c r="E79" s="31"/>
      <c r="F79" s="31"/>
    </row>
    <row r="80" spans="1:6" ht="57" x14ac:dyDescent="0.25">
      <c r="A80" s="63">
        <f>A77+1</f>
        <v>3</v>
      </c>
      <c r="B80" s="40" t="s">
        <v>107</v>
      </c>
      <c r="D80" s="39"/>
      <c r="E80" s="31"/>
      <c r="F80" s="31"/>
    </row>
    <row r="81" spans="1:6" x14ac:dyDescent="0.25">
      <c r="A81" s="63"/>
      <c r="B81" s="40"/>
      <c r="C81" s="64" t="s">
        <v>20</v>
      </c>
      <c r="D81" s="30">
        <v>50</v>
      </c>
      <c r="E81" s="31"/>
      <c r="F81" s="31">
        <f>D81*E81</f>
        <v>0</v>
      </c>
    </row>
    <row r="82" spans="1:6" s="17" customFormat="1" x14ac:dyDescent="0.25">
      <c r="A82" s="65"/>
      <c r="B82" s="40"/>
      <c r="C82" s="41"/>
      <c r="D82" s="30"/>
      <c r="E82" s="31"/>
      <c r="F82" s="31"/>
    </row>
    <row r="83" spans="1:6" ht="57" x14ac:dyDescent="0.25">
      <c r="A83" s="63">
        <f>A80+1</f>
        <v>4</v>
      </c>
      <c r="B83" s="40" t="s">
        <v>108</v>
      </c>
      <c r="D83" s="39"/>
      <c r="E83" s="31"/>
      <c r="F83" s="31"/>
    </row>
    <row r="84" spans="1:6" x14ac:dyDescent="0.25">
      <c r="A84" s="63"/>
      <c r="B84" s="40"/>
      <c r="C84" s="64" t="s">
        <v>20</v>
      </c>
      <c r="D84" s="30">
        <v>50</v>
      </c>
      <c r="E84" s="31"/>
      <c r="F84" s="31">
        <f>D84*E84</f>
        <v>0</v>
      </c>
    </row>
    <row r="85" spans="1:6" x14ac:dyDescent="0.25">
      <c r="A85" s="63"/>
      <c r="B85" s="40"/>
      <c r="D85" s="30"/>
      <c r="E85" s="31"/>
      <c r="F85" s="31"/>
    </row>
    <row r="86" spans="1:6" ht="28.5" x14ac:dyDescent="0.25">
      <c r="A86" s="63">
        <f>A83+1</f>
        <v>5</v>
      </c>
      <c r="B86" s="40" t="s">
        <v>109</v>
      </c>
      <c r="D86" s="30"/>
      <c r="E86" s="31"/>
      <c r="F86" s="31"/>
    </row>
    <row r="87" spans="1:6" x14ac:dyDescent="0.25">
      <c r="A87" s="63"/>
      <c r="B87" s="40"/>
      <c r="C87" s="64" t="s">
        <v>24</v>
      </c>
      <c r="D87" s="30">
        <v>27</v>
      </c>
      <c r="E87" s="31"/>
      <c r="F87" s="31">
        <f>D87*E87</f>
        <v>0</v>
      </c>
    </row>
    <row r="88" spans="1:6" s="17" customFormat="1" x14ac:dyDescent="0.25">
      <c r="A88" s="65"/>
      <c r="B88" s="40"/>
      <c r="C88" s="41"/>
      <c r="D88" s="30"/>
      <c r="E88" s="31"/>
      <c r="F88" s="31"/>
    </row>
    <row r="89" spans="1:6" ht="102" customHeight="1" x14ac:dyDescent="0.25">
      <c r="A89" s="63">
        <f>A86+1</f>
        <v>6</v>
      </c>
      <c r="B89" s="40" t="s">
        <v>110</v>
      </c>
      <c r="D89" s="30"/>
      <c r="E89" s="31"/>
      <c r="F89" s="31"/>
    </row>
    <row r="90" spans="1:6" x14ac:dyDescent="0.25">
      <c r="A90" s="63"/>
      <c r="B90" s="40"/>
      <c r="C90" s="64" t="s">
        <v>20</v>
      </c>
      <c r="D90" s="30">
        <v>9</v>
      </c>
      <c r="E90" s="31"/>
      <c r="F90" s="31">
        <f>D90*E90</f>
        <v>0</v>
      </c>
    </row>
    <row r="91" spans="1:6" s="17" customFormat="1" x14ac:dyDescent="0.25">
      <c r="A91" s="65"/>
      <c r="B91" s="40"/>
      <c r="C91" s="41"/>
      <c r="D91" s="30"/>
      <c r="E91" s="31"/>
      <c r="F91" s="31"/>
    </row>
    <row r="92" spans="1:6" ht="114.75" x14ac:dyDescent="0.25">
      <c r="A92" s="63">
        <f>A89+1</f>
        <v>7</v>
      </c>
      <c r="B92" s="40" t="s">
        <v>111</v>
      </c>
      <c r="D92" s="30"/>
      <c r="E92" s="31"/>
      <c r="F92" s="31"/>
    </row>
    <row r="93" spans="1:6" x14ac:dyDescent="0.25">
      <c r="A93" s="63"/>
      <c r="B93" s="40"/>
      <c r="C93" s="64" t="s">
        <v>20</v>
      </c>
      <c r="D93" s="30">
        <v>50</v>
      </c>
      <c r="E93" s="31"/>
      <c r="F93" s="31">
        <f>D93*E93</f>
        <v>0</v>
      </c>
    </row>
    <row r="94" spans="1:6" s="17" customFormat="1" x14ac:dyDescent="0.25">
      <c r="A94" s="65"/>
      <c r="B94" s="40"/>
      <c r="C94" s="41"/>
      <c r="D94" s="30"/>
      <c r="E94" s="31"/>
      <c r="F94" s="31"/>
    </row>
    <row r="95" spans="1:6" ht="100.5" x14ac:dyDescent="0.25">
      <c r="A95" s="63">
        <f>A92+1</f>
        <v>8</v>
      </c>
      <c r="B95" s="40" t="s">
        <v>112</v>
      </c>
      <c r="D95" s="30"/>
      <c r="E95" s="31"/>
      <c r="F95" s="31"/>
    </row>
    <row r="96" spans="1:6" x14ac:dyDescent="0.25">
      <c r="A96" s="63"/>
      <c r="B96" s="40"/>
      <c r="C96" s="64" t="s">
        <v>20</v>
      </c>
      <c r="D96" s="30">
        <v>65</v>
      </c>
      <c r="E96" s="31"/>
      <c r="F96" s="31">
        <f>D96*E96</f>
        <v>0</v>
      </c>
    </row>
    <row r="97" spans="1:6" x14ac:dyDescent="0.25">
      <c r="A97" s="63"/>
      <c r="B97" s="40"/>
      <c r="D97" s="30"/>
      <c r="E97" s="31"/>
      <c r="F97" s="31"/>
    </row>
    <row r="98" spans="1:6" ht="42.75" x14ac:dyDescent="0.25">
      <c r="A98" s="63">
        <f>A95+1</f>
        <v>9</v>
      </c>
      <c r="B98" s="29" t="s">
        <v>113</v>
      </c>
      <c r="D98" s="30"/>
      <c r="E98" s="31"/>
      <c r="F98" s="31"/>
    </row>
    <row r="99" spans="1:6" x14ac:dyDescent="0.25">
      <c r="A99" s="63"/>
      <c r="B99" s="40"/>
      <c r="C99" s="64" t="s">
        <v>20</v>
      </c>
      <c r="D99" s="30">
        <f>D78+D81+D84-D93</f>
        <v>306</v>
      </c>
      <c r="E99" s="31"/>
      <c r="F99" s="31">
        <f>D99*E99</f>
        <v>0</v>
      </c>
    </row>
    <row r="100" spans="1:6" s="17" customFormat="1" x14ac:dyDescent="0.25">
      <c r="A100" s="65"/>
      <c r="B100" s="40"/>
      <c r="C100" s="41"/>
      <c r="D100" s="30"/>
      <c r="E100" s="31"/>
      <c r="F100" s="31"/>
    </row>
    <row r="101" spans="1:6" ht="28.5" x14ac:dyDescent="0.25">
      <c r="A101" s="63">
        <f>A98+1</f>
        <v>10</v>
      </c>
      <c r="B101" s="29" t="s">
        <v>114</v>
      </c>
      <c r="D101" s="30"/>
      <c r="E101" s="31"/>
      <c r="F101" s="31"/>
    </row>
    <row r="102" spans="1:6" x14ac:dyDescent="0.25">
      <c r="A102" s="63"/>
      <c r="B102" s="40"/>
      <c r="C102" s="64" t="s">
        <v>20</v>
      </c>
      <c r="D102" s="30">
        <f>D75</f>
        <v>10</v>
      </c>
      <c r="E102" s="31"/>
      <c r="F102" s="31">
        <f>D102*E102</f>
        <v>0</v>
      </c>
    </row>
    <row r="103" spans="1:6" x14ac:dyDescent="0.25">
      <c r="A103" s="63"/>
      <c r="B103" s="19"/>
      <c r="D103" s="25"/>
    </row>
    <row r="104" spans="1:6" s="10" customFormat="1" ht="15.75" thickBot="1" x14ac:dyDescent="0.3">
      <c r="A104" s="60"/>
      <c r="B104" s="61"/>
      <c r="C104" s="28"/>
      <c r="D104" s="37"/>
      <c r="E104" s="22"/>
      <c r="F104" s="23">
        <f>SUM(F75:F102)</f>
        <v>0</v>
      </c>
    </row>
    <row r="105" spans="1:6" s="27" customFormat="1" x14ac:dyDescent="0.25">
      <c r="A105" s="55"/>
      <c r="B105" s="56"/>
      <c r="C105" s="11"/>
      <c r="D105" s="36"/>
      <c r="E105" s="20"/>
      <c r="F105" s="38"/>
    </row>
    <row r="106" spans="1:6" s="27" customFormat="1" x14ac:dyDescent="0.25">
      <c r="A106" s="59">
        <v>1.3</v>
      </c>
      <c r="B106" s="78" t="s">
        <v>80</v>
      </c>
      <c r="C106" s="78"/>
      <c r="D106" s="78"/>
      <c r="E106" s="20"/>
      <c r="F106" s="20"/>
    </row>
    <row r="107" spans="1:6" s="27" customFormat="1" x14ac:dyDescent="0.25">
      <c r="A107" s="62"/>
      <c r="B107" s="51"/>
      <c r="C107" s="51"/>
      <c r="D107" s="51"/>
      <c r="E107" s="20"/>
      <c r="F107" s="20"/>
    </row>
    <row r="108" spans="1:6" ht="28.5" x14ac:dyDescent="0.25">
      <c r="A108" s="63">
        <f>1</f>
        <v>1</v>
      </c>
      <c r="B108" s="40" t="s">
        <v>115</v>
      </c>
      <c r="D108" s="25"/>
    </row>
    <row r="109" spans="1:6" x14ac:dyDescent="0.25">
      <c r="A109" s="63"/>
      <c r="B109" s="29"/>
      <c r="C109" s="64" t="s">
        <v>20</v>
      </c>
      <c r="D109" s="30">
        <v>10</v>
      </c>
      <c r="E109" s="31"/>
      <c r="F109" s="31">
        <f>D109*E109</f>
        <v>0</v>
      </c>
    </row>
    <row r="110" spans="1:6" x14ac:dyDescent="0.25">
      <c r="A110" s="63"/>
      <c r="B110" s="29"/>
      <c r="D110" s="30"/>
      <c r="E110" s="31"/>
      <c r="F110" s="31"/>
    </row>
    <row r="111" spans="1:6" ht="28.5" x14ac:dyDescent="0.25">
      <c r="A111" s="63">
        <f>A108+1</f>
        <v>2</v>
      </c>
      <c r="B111" s="16" t="s">
        <v>116</v>
      </c>
      <c r="D111" s="25"/>
    </row>
    <row r="112" spans="1:6" x14ac:dyDescent="0.25">
      <c r="A112" s="63"/>
      <c r="B112" s="29"/>
      <c r="C112" s="64" t="s">
        <v>20</v>
      </c>
      <c r="D112" s="30">
        <v>3</v>
      </c>
      <c r="E112" s="31"/>
      <c r="F112" s="31">
        <f>D112*E112</f>
        <v>0</v>
      </c>
    </row>
    <row r="113" spans="1:6" s="17" customFormat="1" x14ac:dyDescent="0.25">
      <c r="A113" s="65"/>
      <c r="B113" s="29"/>
      <c r="C113" s="41"/>
      <c r="D113" s="30"/>
      <c r="E113" s="31"/>
      <c r="F113" s="31"/>
    </row>
    <row r="114" spans="1:6" ht="42.75" x14ac:dyDescent="0.25">
      <c r="A114" s="63">
        <f>A111+1</f>
        <v>3</v>
      </c>
      <c r="B114" s="40" t="s">
        <v>117</v>
      </c>
      <c r="D114" s="30"/>
      <c r="E114" s="31"/>
      <c r="F114" s="31"/>
    </row>
    <row r="115" spans="1:6" x14ac:dyDescent="0.25">
      <c r="A115" s="63"/>
      <c r="B115" s="29"/>
      <c r="C115" s="64" t="s">
        <v>20</v>
      </c>
      <c r="D115" s="30">
        <v>3.75</v>
      </c>
      <c r="E115" s="31"/>
      <c r="F115" s="31">
        <f>D115*E115</f>
        <v>0</v>
      </c>
    </row>
    <row r="116" spans="1:6" s="17" customFormat="1" x14ac:dyDescent="0.25">
      <c r="A116" s="65"/>
      <c r="B116" s="29"/>
      <c r="C116" s="41"/>
      <c r="D116" s="30"/>
      <c r="E116" s="31"/>
      <c r="F116" s="31"/>
    </row>
    <row r="117" spans="1:6" ht="42.75" x14ac:dyDescent="0.25">
      <c r="A117" s="63">
        <f>A114+1</f>
        <v>4</v>
      </c>
      <c r="B117" s="40" t="s">
        <v>118</v>
      </c>
      <c r="D117" s="30"/>
      <c r="E117" s="31"/>
      <c r="F117" s="31"/>
    </row>
    <row r="118" spans="1:6" x14ac:dyDescent="0.25">
      <c r="A118" s="63"/>
      <c r="B118" s="29"/>
      <c r="C118" s="64" t="s">
        <v>20</v>
      </c>
      <c r="D118" s="30">
        <v>3.75</v>
      </c>
      <c r="E118" s="31"/>
      <c r="F118" s="31">
        <f>D118*E118</f>
        <v>0</v>
      </c>
    </row>
    <row r="119" spans="1:6" s="17" customFormat="1" x14ac:dyDescent="0.25">
      <c r="A119" s="65"/>
      <c r="B119" s="29"/>
      <c r="C119" s="41"/>
      <c r="D119" s="30"/>
      <c r="E119" s="31"/>
      <c r="F119" s="31"/>
    </row>
    <row r="120" spans="1:6" ht="42.75" x14ac:dyDescent="0.25">
      <c r="A120" s="63">
        <f>A117+1</f>
        <v>5</v>
      </c>
      <c r="B120" s="40" t="s">
        <v>119</v>
      </c>
      <c r="D120" s="30"/>
      <c r="E120" s="31"/>
      <c r="F120" s="31"/>
    </row>
    <row r="121" spans="1:6" x14ac:dyDescent="0.25">
      <c r="A121" s="63"/>
      <c r="B121" s="29"/>
      <c r="C121" s="64" t="s">
        <v>20</v>
      </c>
      <c r="D121" s="30">
        <v>17.25</v>
      </c>
      <c r="E121" s="31"/>
      <c r="F121" s="31">
        <f>D121*E121</f>
        <v>0</v>
      </c>
    </row>
    <row r="122" spans="1:6" x14ac:dyDescent="0.25">
      <c r="A122" s="63"/>
      <c r="B122" s="29"/>
      <c r="D122" s="30"/>
      <c r="E122" s="31"/>
      <c r="F122" s="31"/>
    </row>
    <row r="123" spans="1:6" ht="28.5" x14ac:dyDescent="0.25">
      <c r="A123" s="63">
        <f>A120+1</f>
        <v>6</v>
      </c>
      <c r="B123" s="40" t="s">
        <v>120</v>
      </c>
      <c r="D123" s="30"/>
      <c r="E123" s="31"/>
      <c r="F123" s="31"/>
    </row>
    <row r="124" spans="1:6" x14ac:dyDescent="0.25">
      <c r="A124" s="63"/>
      <c r="B124" s="40"/>
      <c r="C124" s="64" t="s">
        <v>24</v>
      </c>
      <c r="D124" s="30">
        <v>30</v>
      </c>
      <c r="E124" s="31"/>
      <c r="F124" s="31">
        <f>D124*E124</f>
        <v>0</v>
      </c>
    </row>
    <row r="125" spans="1:6" s="17" customFormat="1" x14ac:dyDescent="0.25">
      <c r="A125" s="65"/>
      <c r="B125" s="40"/>
      <c r="C125" s="41"/>
      <c r="D125" s="30"/>
      <c r="E125" s="31"/>
      <c r="F125" s="31"/>
    </row>
    <row r="126" spans="1:6" ht="30.75" customHeight="1" x14ac:dyDescent="0.25">
      <c r="A126" s="63">
        <f>A123+1</f>
        <v>7</v>
      </c>
      <c r="B126" s="40" t="s">
        <v>121</v>
      </c>
      <c r="D126" s="30"/>
      <c r="E126" s="31"/>
      <c r="F126" s="31"/>
    </row>
    <row r="127" spans="1:6" x14ac:dyDescent="0.25">
      <c r="A127" s="63"/>
      <c r="B127" s="40"/>
      <c r="C127" s="64" t="s">
        <v>20</v>
      </c>
      <c r="D127" s="30">
        <v>12</v>
      </c>
      <c r="E127" s="31"/>
      <c r="F127" s="31">
        <f>D127*E127</f>
        <v>0</v>
      </c>
    </row>
    <row r="128" spans="1:6" x14ac:dyDescent="0.25">
      <c r="A128" s="63"/>
      <c r="B128" s="40"/>
      <c r="D128" s="30"/>
      <c r="E128" s="31"/>
      <c r="F128" s="31"/>
    </row>
    <row r="129" spans="1:7" ht="42.75" x14ac:dyDescent="0.25">
      <c r="A129" s="63">
        <f>A126+1</f>
        <v>8</v>
      </c>
      <c r="B129" s="40" t="s">
        <v>163</v>
      </c>
      <c r="D129" s="30"/>
      <c r="E129" s="31"/>
      <c r="F129" s="31"/>
    </row>
    <row r="130" spans="1:7" x14ac:dyDescent="0.25">
      <c r="A130" s="63"/>
      <c r="B130" s="40"/>
      <c r="C130" s="64" t="s">
        <v>20</v>
      </c>
      <c r="D130" s="30">
        <v>13.5</v>
      </c>
      <c r="E130" s="31"/>
      <c r="F130" s="31">
        <f>D130*E130</f>
        <v>0</v>
      </c>
    </row>
    <row r="131" spans="1:7" s="17" customFormat="1" x14ac:dyDescent="0.25">
      <c r="A131" s="65"/>
      <c r="B131" s="40"/>
      <c r="C131" s="41"/>
      <c r="D131" s="30"/>
      <c r="E131" s="31"/>
      <c r="F131" s="31"/>
    </row>
    <row r="132" spans="1:7" ht="28.5" x14ac:dyDescent="0.25">
      <c r="A132" s="63">
        <f>A129+1</f>
        <v>9</v>
      </c>
      <c r="B132" s="40" t="s">
        <v>122</v>
      </c>
      <c r="D132" s="30"/>
      <c r="E132" s="31"/>
      <c r="F132" s="31"/>
    </row>
    <row r="133" spans="1:7" x14ac:dyDescent="0.25">
      <c r="A133" s="63"/>
      <c r="B133" s="40" t="s">
        <v>123</v>
      </c>
      <c r="C133" s="66"/>
      <c r="D133" s="30"/>
      <c r="E133" s="31"/>
      <c r="F133" s="31"/>
    </row>
    <row r="134" spans="1:7" x14ac:dyDescent="0.25">
      <c r="A134" s="63"/>
      <c r="B134" s="40"/>
      <c r="C134" s="64" t="s">
        <v>124</v>
      </c>
      <c r="D134" s="30">
        <v>2000</v>
      </c>
      <c r="E134" s="31"/>
      <c r="F134" s="31">
        <f>D134*E134</f>
        <v>0</v>
      </c>
    </row>
    <row r="135" spans="1:7" x14ac:dyDescent="0.25">
      <c r="A135" s="63"/>
      <c r="B135" s="40" t="s">
        <v>125</v>
      </c>
      <c r="D135" s="30"/>
      <c r="E135" s="31"/>
      <c r="F135" s="31"/>
    </row>
    <row r="136" spans="1:7" s="17" customFormat="1" x14ac:dyDescent="0.25">
      <c r="A136" s="65"/>
      <c r="B136" s="40"/>
      <c r="C136" s="64" t="s">
        <v>124</v>
      </c>
      <c r="D136" s="30">
        <v>1000</v>
      </c>
      <c r="E136" s="31"/>
      <c r="F136" s="31">
        <f>D136*E136</f>
        <v>0</v>
      </c>
    </row>
    <row r="137" spans="1:7" s="17" customFormat="1" x14ac:dyDescent="0.25">
      <c r="A137" s="65"/>
      <c r="B137" s="40" t="s">
        <v>126</v>
      </c>
      <c r="C137" s="41"/>
      <c r="D137" s="30"/>
      <c r="E137" s="31"/>
      <c r="F137" s="31"/>
    </row>
    <row r="138" spans="1:7" s="17" customFormat="1" x14ac:dyDescent="0.25">
      <c r="A138" s="65"/>
      <c r="B138" s="40"/>
      <c r="C138" s="64" t="s">
        <v>124</v>
      </c>
      <c r="D138" s="30">
        <v>2000</v>
      </c>
      <c r="E138" s="31"/>
      <c r="F138" s="31">
        <f>D138*E138</f>
        <v>0</v>
      </c>
      <c r="G138" s="31"/>
    </row>
    <row r="139" spans="1:7" s="17" customFormat="1" x14ac:dyDescent="0.25">
      <c r="A139" s="65"/>
      <c r="B139" s="40"/>
      <c r="C139" s="64"/>
      <c r="D139" s="30"/>
      <c r="E139" s="31"/>
      <c r="F139" s="31"/>
      <c r="G139" s="31"/>
    </row>
    <row r="140" spans="1:7" ht="30.75" customHeight="1" x14ac:dyDescent="0.25">
      <c r="A140" s="63">
        <f>A132+1</f>
        <v>10</v>
      </c>
      <c r="B140" s="29" t="s">
        <v>127</v>
      </c>
      <c r="D140" s="30"/>
      <c r="E140" s="31"/>
      <c r="F140" s="31"/>
    </row>
    <row r="141" spans="1:7" x14ac:dyDescent="0.25">
      <c r="A141" s="63"/>
      <c r="B141" s="40"/>
      <c r="C141" s="64" t="s">
        <v>24</v>
      </c>
      <c r="D141" s="30">
        <v>90</v>
      </c>
      <c r="E141" s="31"/>
      <c r="F141" s="31">
        <f>D141*E141</f>
        <v>0</v>
      </c>
    </row>
    <row r="142" spans="1:7" x14ac:dyDescent="0.25">
      <c r="A142" s="63"/>
      <c r="B142" s="19"/>
      <c r="D142" s="25"/>
    </row>
    <row r="143" spans="1:7" s="10" customFormat="1" ht="15.75" thickBot="1" x14ac:dyDescent="0.3">
      <c r="A143" s="60"/>
      <c r="B143" s="61"/>
      <c r="C143" s="28"/>
      <c r="D143" s="37"/>
      <c r="E143" s="22"/>
      <c r="F143" s="23">
        <f>SUM(F109:F141)</f>
        <v>0</v>
      </c>
    </row>
    <row r="144" spans="1:7" s="26" customFormat="1" x14ac:dyDescent="0.25">
      <c r="A144" s="54"/>
      <c r="B144" s="54"/>
      <c r="C144" s="41"/>
      <c r="D144" s="41"/>
      <c r="E144" s="42"/>
      <c r="F144" s="42"/>
    </row>
    <row r="145" spans="1:6" s="27" customFormat="1" x14ac:dyDescent="0.25">
      <c r="A145" s="59">
        <v>1.4</v>
      </c>
      <c r="B145" s="78" t="s">
        <v>81</v>
      </c>
      <c r="C145" s="78"/>
      <c r="D145" s="78"/>
      <c r="E145" s="20"/>
      <c r="F145" s="20"/>
    </row>
    <row r="146" spans="1:6" s="27" customFormat="1" x14ac:dyDescent="0.25">
      <c r="A146" s="62"/>
      <c r="B146" s="51"/>
      <c r="C146" s="51"/>
      <c r="D146" s="51"/>
      <c r="E146" s="20"/>
      <c r="F146" s="20"/>
    </row>
    <row r="147" spans="1:6" ht="57" x14ac:dyDescent="0.25">
      <c r="A147" s="63">
        <f>1</f>
        <v>1</v>
      </c>
      <c r="B147" s="29" t="s">
        <v>128</v>
      </c>
      <c r="D147" s="25"/>
    </row>
    <row r="148" spans="1:6" x14ac:dyDescent="0.25">
      <c r="A148" s="63"/>
      <c r="B148" s="29"/>
      <c r="C148" s="64" t="s">
        <v>24</v>
      </c>
      <c r="D148" s="30">
        <v>30</v>
      </c>
      <c r="E148" s="31"/>
      <c r="F148" s="31">
        <f>D148*E148</f>
        <v>0</v>
      </c>
    </row>
    <row r="149" spans="1:6" s="17" customFormat="1" x14ac:dyDescent="0.25">
      <c r="A149" s="65"/>
      <c r="B149" s="29"/>
      <c r="C149" s="41"/>
      <c r="D149" s="30"/>
      <c r="E149" s="31"/>
      <c r="F149" s="31"/>
    </row>
    <row r="150" spans="1:6" ht="57" x14ac:dyDescent="0.25">
      <c r="A150" s="63">
        <f>A147+1</f>
        <v>2</v>
      </c>
      <c r="B150" s="29" t="s">
        <v>129</v>
      </c>
      <c r="D150" s="30"/>
      <c r="E150" s="31"/>
      <c r="F150" s="31"/>
    </row>
    <row r="151" spans="1:6" x14ac:dyDescent="0.25">
      <c r="A151" s="63"/>
      <c r="B151" s="29"/>
      <c r="C151" s="64" t="s">
        <v>24</v>
      </c>
      <c r="D151" s="30">
        <v>60</v>
      </c>
      <c r="E151" s="31"/>
      <c r="F151" s="31">
        <f>D151*E151</f>
        <v>0</v>
      </c>
    </row>
    <row r="152" spans="1:6" s="17" customFormat="1" x14ac:dyDescent="0.25">
      <c r="A152" s="65"/>
      <c r="B152" s="29"/>
      <c r="C152" s="41"/>
      <c r="D152" s="30"/>
      <c r="E152" s="31"/>
      <c r="F152" s="31"/>
    </row>
    <row r="153" spans="1:6" ht="28.5" x14ac:dyDescent="0.25">
      <c r="A153" s="63">
        <f>A150+1</f>
        <v>3</v>
      </c>
      <c r="B153" s="29" t="s">
        <v>130</v>
      </c>
      <c r="D153" s="30"/>
      <c r="E153" s="31"/>
      <c r="F153" s="31"/>
    </row>
    <row r="154" spans="1:6" x14ac:dyDescent="0.25">
      <c r="A154" s="63"/>
      <c r="B154" s="29"/>
      <c r="C154" s="64" t="s">
        <v>24</v>
      </c>
      <c r="D154" s="30">
        <v>15</v>
      </c>
      <c r="E154" s="31"/>
      <c r="F154" s="31">
        <f>D154*E154</f>
        <v>0</v>
      </c>
    </row>
    <row r="155" spans="1:6" s="17" customFormat="1" x14ac:dyDescent="0.25">
      <c r="A155" s="65"/>
      <c r="B155" s="29"/>
      <c r="C155" s="41"/>
      <c r="D155" s="30"/>
      <c r="E155" s="31"/>
      <c r="F155" s="31"/>
    </row>
    <row r="156" spans="1:6" x14ac:dyDescent="0.25">
      <c r="A156" s="63">
        <f>A153+1</f>
        <v>4</v>
      </c>
      <c r="B156" s="29" t="s">
        <v>131</v>
      </c>
      <c r="D156" s="30"/>
      <c r="E156" s="31"/>
      <c r="F156" s="31"/>
    </row>
    <row r="157" spans="1:6" x14ac:dyDescent="0.25">
      <c r="A157" s="63"/>
      <c r="B157" s="29"/>
      <c r="C157" s="64" t="s">
        <v>24</v>
      </c>
      <c r="D157" s="30">
        <v>30</v>
      </c>
      <c r="E157" s="31"/>
      <c r="F157" s="31">
        <f>D157*E157</f>
        <v>0</v>
      </c>
    </row>
    <row r="158" spans="1:6" x14ac:dyDescent="0.25">
      <c r="A158" s="63"/>
      <c r="B158" s="29"/>
      <c r="D158" s="30"/>
      <c r="E158" s="31"/>
      <c r="F158" s="31"/>
    </row>
    <row r="159" spans="1:6" ht="28.5" x14ac:dyDescent="0.25">
      <c r="A159" s="63">
        <f>A156+1</f>
        <v>5</v>
      </c>
      <c r="B159" s="29" t="s">
        <v>132</v>
      </c>
      <c r="D159" s="30"/>
      <c r="E159" s="31"/>
      <c r="F159" s="31"/>
    </row>
    <row r="160" spans="1:6" x14ac:dyDescent="0.25">
      <c r="A160" s="63"/>
      <c r="B160" s="29"/>
      <c r="C160" s="64" t="s">
        <v>95</v>
      </c>
      <c r="D160" s="30">
        <v>30</v>
      </c>
      <c r="E160" s="31"/>
      <c r="F160" s="31">
        <f>D160*E160</f>
        <v>0</v>
      </c>
    </row>
    <row r="161" spans="1:6" x14ac:dyDescent="0.25">
      <c r="A161" s="63"/>
      <c r="B161" s="19"/>
      <c r="D161" s="25"/>
    </row>
    <row r="162" spans="1:6" s="10" customFormat="1" ht="15.75" thickBot="1" x14ac:dyDescent="0.3">
      <c r="A162" s="60"/>
      <c r="B162" s="61"/>
      <c r="C162" s="28"/>
      <c r="D162" s="37"/>
      <c r="E162" s="22"/>
      <c r="F162" s="23">
        <f>SUM(F148:F160)</f>
        <v>0</v>
      </c>
    </row>
    <row r="163" spans="1:6" s="27" customFormat="1" x14ac:dyDescent="0.25">
      <c r="A163" s="55"/>
      <c r="B163" s="56"/>
      <c r="C163" s="11"/>
      <c r="D163" s="36"/>
      <c r="E163" s="20"/>
      <c r="F163" s="38"/>
    </row>
    <row r="164" spans="1:6" s="27" customFormat="1" x14ac:dyDescent="0.25">
      <c r="A164" s="59">
        <v>1.5</v>
      </c>
      <c r="B164" s="78" t="s">
        <v>82</v>
      </c>
      <c r="C164" s="78"/>
      <c r="D164" s="78"/>
      <c r="E164" s="20"/>
      <c r="F164" s="20"/>
    </row>
    <row r="165" spans="1:6" s="27" customFormat="1" x14ac:dyDescent="0.25">
      <c r="A165" s="62"/>
      <c r="B165" s="51"/>
      <c r="C165" s="51"/>
      <c r="D165" s="51"/>
      <c r="E165" s="20"/>
      <c r="F165" s="20"/>
    </row>
    <row r="166" spans="1:6" ht="28.5" x14ac:dyDescent="0.25">
      <c r="A166" s="63">
        <f>1</f>
        <v>1</v>
      </c>
      <c r="B166" s="29" t="s">
        <v>133</v>
      </c>
      <c r="D166" s="25"/>
    </row>
    <row r="167" spans="1:6" x14ac:dyDescent="0.25">
      <c r="A167" s="63"/>
      <c r="B167" s="29"/>
      <c r="C167" s="64" t="s">
        <v>95</v>
      </c>
      <c r="D167" s="30">
        <v>32</v>
      </c>
      <c r="E167" s="31"/>
      <c r="F167" s="31">
        <f>D167*E167</f>
        <v>0</v>
      </c>
    </row>
    <row r="168" spans="1:6" x14ac:dyDescent="0.25">
      <c r="A168" s="63"/>
      <c r="B168" s="29"/>
      <c r="D168" s="30"/>
      <c r="E168" s="31"/>
      <c r="F168" s="31"/>
    </row>
    <row r="169" spans="1:6" ht="28.5" x14ac:dyDescent="0.25">
      <c r="A169" s="63">
        <f>A166+1</f>
        <v>2</v>
      </c>
      <c r="B169" s="40" t="s">
        <v>134</v>
      </c>
      <c r="D169" s="30"/>
      <c r="E169" s="31"/>
      <c r="F169" s="31"/>
    </row>
    <row r="170" spans="1:6" x14ac:dyDescent="0.25">
      <c r="A170" s="63"/>
      <c r="B170" s="40"/>
      <c r="C170" s="64" t="s">
        <v>24</v>
      </c>
      <c r="D170" s="30">
        <v>24</v>
      </c>
      <c r="E170" s="31"/>
      <c r="F170" s="31">
        <f>D170*E170</f>
        <v>0</v>
      </c>
    </row>
    <row r="171" spans="1:6" s="17" customFormat="1" x14ac:dyDescent="0.25">
      <c r="A171" s="65"/>
      <c r="B171" s="40"/>
      <c r="C171" s="41"/>
      <c r="D171" s="30"/>
      <c r="E171" s="31"/>
      <c r="F171" s="31"/>
    </row>
    <row r="172" spans="1:6" ht="42.75" x14ac:dyDescent="0.25">
      <c r="A172" s="63">
        <f>A169+1</f>
        <v>3</v>
      </c>
      <c r="B172" s="40" t="s">
        <v>135</v>
      </c>
      <c r="D172" s="30"/>
      <c r="E172" s="31"/>
      <c r="F172" s="31"/>
    </row>
    <row r="173" spans="1:6" x14ac:dyDescent="0.25">
      <c r="A173" s="63"/>
      <c r="B173" s="40"/>
      <c r="C173" s="64" t="s">
        <v>24</v>
      </c>
      <c r="D173" s="30">
        <v>138</v>
      </c>
      <c r="E173" s="31"/>
      <c r="F173" s="31">
        <f>D173*E173</f>
        <v>0</v>
      </c>
    </row>
    <row r="174" spans="1:6" x14ac:dyDescent="0.25">
      <c r="A174" s="63"/>
      <c r="B174" s="40"/>
      <c r="D174" s="30"/>
      <c r="E174" s="31"/>
      <c r="F174" s="31"/>
    </row>
    <row r="175" spans="1:6" ht="42.75" x14ac:dyDescent="0.25">
      <c r="A175" s="63">
        <f>A172+1</f>
        <v>4</v>
      </c>
      <c r="B175" s="40" t="s">
        <v>136</v>
      </c>
      <c r="D175" s="30"/>
      <c r="E175" s="31"/>
      <c r="F175" s="31"/>
    </row>
    <row r="176" spans="1:6" x14ac:dyDescent="0.25">
      <c r="A176" s="63"/>
      <c r="B176" s="40"/>
      <c r="C176" s="64" t="s">
        <v>24</v>
      </c>
      <c r="D176" s="30">
        <v>90</v>
      </c>
      <c r="E176" s="31"/>
      <c r="F176" s="31">
        <f>D176*E176</f>
        <v>0</v>
      </c>
    </row>
    <row r="177" spans="1:6" s="17" customFormat="1" x14ac:dyDescent="0.25">
      <c r="A177" s="65"/>
      <c r="B177" s="40"/>
      <c r="C177" s="41"/>
      <c r="D177" s="30"/>
      <c r="E177" s="31"/>
      <c r="F177" s="31"/>
    </row>
    <row r="178" spans="1:6" ht="46.5" customHeight="1" x14ac:dyDescent="0.25">
      <c r="A178" s="63">
        <f>A175+1</f>
        <v>5</v>
      </c>
      <c r="B178" s="40" t="s">
        <v>137</v>
      </c>
      <c r="D178" s="30"/>
      <c r="E178" s="31"/>
      <c r="F178" s="31"/>
    </row>
    <row r="179" spans="1:6" x14ac:dyDescent="0.25">
      <c r="A179" s="63"/>
      <c r="B179" s="40"/>
      <c r="C179" s="64" t="s">
        <v>24</v>
      </c>
      <c r="D179" s="30">
        <v>15</v>
      </c>
      <c r="E179" s="31"/>
      <c r="F179" s="31">
        <f>D179*E179</f>
        <v>0</v>
      </c>
    </row>
    <row r="180" spans="1:6" s="17" customFormat="1" x14ac:dyDescent="0.25">
      <c r="A180" s="65"/>
      <c r="B180" s="40"/>
      <c r="C180" s="41"/>
      <c r="D180" s="30"/>
      <c r="E180" s="31"/>
      <c r="F180" s="31"/>
    </row>
    <row r="181" spans="1:6" ht="28.5" x14ac:dyDescent="0.25">
      <c r="A181" s="63">
        <f>A178+1</f>
        <v>6</v>
      </c>
      <c r="B181" s="40" t="s">
        <v>138</v>
      </c>
      <c r="D181" s="30"/>
      <c r="E181" s="31"/>
      <c r="F181" s="31"/>
    </row>
    <row r="182" spans="1:6" x14ac:dyDescent="0.25">
      <c r="A182" s="63"/>
      <c r="B182" s="40"/>
      <c r="C182" s="64" t="s">
        <v>24</v>
      </c>
      <c r="D182" s="30">
        <v>10</v>
      </c>
      <c r="E182" s="31"/>
      <c r="F182" s="31">
        <f>D182*E182</f>
        <v>0</v>
      </c>
    </row>
    <row r="183" spans="1:6" x14ac:dyDescent="0.25">
      <c r="A183" s="63"/>
      <c r="B183" s="40"/>
      <c r="D183" s="30"/>
      <c r="E183" s="31"/>
      <c r="F183" s="31"/>
    </row>
    <row r="184" spans="1:6" ht="42.75" x14ac:dyDescent="0.25">
      <c r="A184" s="63">
        <f>A181+1</f>
        <v>7</v>
      </c>
      <c r="B184" s="29" t="s">
        <v>139</v>
      </c>
      <c r="D184" s="30"/>
      <c r="E184" s="31"/>
      <c r="F184" s="31"/>
    </row>
    <row r="185" spans="1:6" x14ac:dyDescent="0.25">
      <c r="A185" s="63"/>
      <c r="B185" s="29"/>
      <c r="C185" s="64" t="s">
        <v>24</v>
      </c>
      <c r="D185" s="30">
        <v>30</v>
      </c>
      <c r="E185" s="31"/>
      <c r="F185" s="31">
        <f>D185*E185</f>
        <v>0</v>
      </c>
    </row>
    <row r="186" spans="1:6" x14ac:dyDescent="0.25">
      <c r="A186" s="63"/>
      <c r="B186" s="19"/>
      <c r="D186" s="25"/>
    </row>
    <row r="187" spans="1:6" s="10" customFormat="1" ht="15.75" thickBot="1" x14ac:dyDescent="0.3">
      <c r="A187" s="60"/>
      <c r="B187" s="61"/>
      <c r="C187" s="28"/>
      <c r="D187" s="37"/>
      <c r="E187" s="22"/>
      <c r="F187" s="23">
        <f>SUM(F167:F185)</f>
        <v>0</v>
      </c>
    </row>
    <row r="188" spans="1:6" s="27" customFormat="1" x14ac:dyDescent="0.25">
      <c r="A188" s="55"/>
      <c r="B188" s="56"/>
      <c r="C188" s="11"/>
      <c r="D188" s="36"/>
      <c r="E188" s="20"/>
      <c r="F188" s="38"/>
    </row>
    <row r="189" spans="1:6" s="27" customFormat="1" x14ac:dyDescent="0.25">
      <c r="A189" s="59">
        <v>1.6</v>
      </c>
      <c r="B189" s="78" t="s">
        <v>140</v>
      </c>
      <c r="C189" s="78"/>
      <c r="D189" s="78"/>
      <c r="E189" s="20"/>
      <c r="F189" s="20"/>
    </row>
    <row r="190" spans="1:6" s="27" customFormat="1" x14ac:dyDescent="0.25">
      <c r="A190" s="62"/>
      <c r="B190" s="51"/>
      <c r="C190" s="51"/>
      <c r="D190" s="51"/>
      <c r="E190" s="20"/>
      <c r="F190" s="20"/>
    </row>
    <row r="191" spans="1:6" ht="28.5" x14ac:dyDescent="0.25">
      <c r="A191" s="63">
        <f>1</f>
        <v>1</v>
      </c>
      <c r="B191" s="40" t="s">
        <v>141</v>
      </c>
      <c r="D191" s="30"/>
      <c r="E191" s="31"/>
      <c r="F191" s="31"/>
    </row>
    <row r="192" spans="1:6" x14ac:dyDescent="0.25">
      <c r="A192" s="63"/>
      <c r="B192" s="40"/>
      <c r="C192" s="64" t="s">
        <v>20</v>
      </c>
      <c r="D192" s="30">
        <v>10</v>
      </c>
      <c r="E192" s="31"/>
      <c r="F192" s="31">
        <f>D192*E192</f>
        <v>0</v>
      </c>
    </row>
    <row r="193" spans="1:6" s="17" customFormat="1" x14ac:dyDescent="0.25">
      <c r="A193" s="65"/>
      <c r="B193" s="40"/>
      <c r="C193" s="41"/>
      <c r="D193" s="30"/>
      <c r="E193" s="31"/>
      <c r="F193" s="31"/>
    </row>
    <row r="194" spans="1:6" ht="101.25" customHeight="1" x14ac:dyDescent="0.25">
      <c r="A194" s="63">
        <f>A191+1</f>
        <v>2</v>
      </c>
      <c r="B194" s="40" t="s">
        <v>142</v>
      </c>
      <c r="D194" s="30"/>
      <c r="E194" s="31"/>
      <c r="F194" s="31"/>
    </row>
    <row r="195" spans="1:6" x14ac:dyDescent="0.25">
      <c r="A195" s="63"/>
      <c r="B195" s="29"/>
      <c r="C195" s="64" t="s">
        <v>20</v>
      </c>
      <c r="D195" s="30">
        <v>6</v>
      </c>
      <c r="E195" s="31"/>
      <c r="F195" s="31">
        <f>D195*E195</f>
        <v>0</v>
      </c>
    </row>
    <row r="196" spans="1:6" s="17" customFormat="1" x14ac:dyDescent="0.25">
      <c r="A196" s="65"/>
      <c r="B196" s="29"/>
      <c r="C196" s="41"/>
      <c r="D196" s="30"/>
      <c r="E196" s="31"/>
      <c r="F196" s="31"/>
    </row>
    <row r="197" spans="1:6" ht="42.75" x14ac:dyDescent="0.25">
      <c r="A197" s="63">
        <f>A194+1</f>
        <v>3</v>
      </c>
      <c r="B197" s="16" t="s">
        <v>143</v>
      </c>
      <c r="D197" s="30"/>
      <c r="E197" s="31"/>
      <c r="F197" s="31"/>
    </row>
    <row r="198" spans="1:6" x14ac:dyDescent="0.25">
      <c r="A198" s="63"/>
      <c r="B198" s="40"/>
      <c r="C198" s="64" t="s">
        <v>24</v>
      </c>
      <c r="D198" s="30">
        <v>20</v>
      </c>
      <c r="E198" s="31"/>
      <c r="F198" s="31">
        <f>D198*E198</f>
        <v>0</v>
      </c>
    </row>
    <row r="199" spans="1:6" x14ac:dyDescent="0.25">
      <c r="A199" s="63"/>
      <c r="B199" s="40"/>
      <c r="D199" s="30"/>
      <c r="E199" s="31"/>
      <c r="F199" s="31"/>
    </row>
    <row r="200" spans="1:6" ht="57" x14ac:dyDescent="0.25">
      <c r="A200" s="63">
        <f>A197+1</f>
        <v>4</v>
      </c>
      <c r="B200" s="19" t="s">
        <v>144</v>
      </c>
      <c r="D200" s="30"/>
      <c r="E200" s="31"/>
      <c r="F200" s="31"/>
    </row>
    <row r="201" spans="1:6" x14ac:dyDescent="0.25">
      <c r="A201" s="63"/>
      <c r="B201" s="29"/>
      <c r="C201" s="64" t="s">
        <v>24</v>
      </c>
      <c r="D201" s="30">
        <v>60</v>
      </c>
      <c r="E201" s="31"/>
      <c r="F201" s="31">
        <f>D201*E201</f>
        <v>0</v>
      </c>
    </row>
    <row r="202" spans="1:6" s="17" customFormat="1" x14ac:dyDescent="0.25">
      <c r="A202" s="65"/>
      <c r="B202" s="29"/>
      <c r="C202" s="41"/>
      <c r="D202" s="30"/>
      <c r="E202" s="31"/>
      <c r="F202" s="31"/>
    </row>
    <row r="203" spans="1:6" ht="28.5" x14ac:dyDescent="0.25">
      <c r="A203" s="63">
        <f>A200+1</f>
        <v>5</v>
      </c>
      <c r="B203" s="29" t="s">
        <v>145</v>
      </c>
      <c r="D203" s="30"/>
      <c r="E203" s="31"/>
      <c r="F203" s="31"/>
    </row>
    <row r="204" spans="1:6" x14ac:dyDescent="0.25">
      <c r="A204" s="63"/>
      <c r="B204" s="29"/>
      <c r="C204" s="64" t="s">
        <v>24</v>
      </c>
      <c r="D204" s="30">
        <v>15</v>
      </c>
      <c r="E204" s="31"/>
      <c r="F204" s="31">
        <f>D204*E204</f>
        <v>0</v>
      </c>
    </row>
    <row r="205" spans="1:6" x14ac:dyDescent="0.25">
      <c r="A205" s="63"/>
      <c r="B205" s="19"/>
      <c r="D205" s="25"/>
    </row>
    <row r="206" spans="1:6" s="10" customFormat="1" ht="15.75" thickBot="1" x14ac:dyDescent="0.3">
      <c r="A206" s="60"/>
      <c r="B206" s="61"/>
      <c r="C206" s="28"/>
      <c r="D206" s="37"/>
      <c r="E206" s="22"/>
      <c r="F206" s="23">
        <f>SUM(F191:F204)</f>
        <v>0</v>
      </c>
    </row>
    <row r="207" spans="1:6" s="27" customFormat="1" x14ac:dyDescent="0.25">
      <c r="A207" s="55"/>
      <c r="B207" s="56"/>
      <c r="C207" s="11"/>
      <c r="D207" s="36"/>
      <c r="E207" s="20"/>
      <c r="F207" s="38"/>
    </row>
    <row r="208" spans="1:6" s="27" customFormat="1" x14ac:dyDescent="0.25">
      <c r="A208" s="59">
        <v>2.1</v>
      </c>
      <c r="B208" s="78" t="s">
        <v>84</v>
      </c>
      <c r="C208" s="78"/>
      <c r="D208" s="78"/>
      <c r="E208" s="20"/>
      <c r="F208" s="20"/>
    </row>
    <row r="209" spans="1:6" s="27" customFormat="1" x14ac:dyDescent="0.25">
      <c r="A209" s="59"/>
      <c r="B209" s="51"/>
      <c r="C209" s="51"/>
      <c r="D209" s="51"/>
      <c r="E209" s="20"/>
      <c r="F209" s="20"/>
    </row>
    <row r="210" spans="1:6" s="27" customFormat="1" ht="30" x14ac:dyDescent="0.25">
      <c r="A210" s="59"/>
      <c r="B210" s="51" t="s">
        <v>146</v>
      </c>
      <c r="C210" s="51"/>
      <c r="D210" s="51"/>
      <c r="E210" s="20"/>
      <c r="F210" s="20"/>
    </row>
    <row r="211" spans="1:6" s="27" customFormat="1" x14ac:dyDescent="0.25">
      <c r="A211" s="59"/>
      <c r="B211" s="51"/>
      <c r="C211" s="51"/>
      <c r="D211" s="51"/>
      <c r="E211" s="20"/>
      <c r="F211" s="20"/>
    </row>
    <row r="212" spans="1:6" ht="130.5" customHeight="1" x14ac:dyDescent="0.25">
      <c r="A212" s="63">
        <f>1</f>
        <v>1</v>
      </c>
      <c r="B212" s="43" t="s">
        <v>147</v>
      </c>
      <c r="D212" s="30"/>
      <c r="E212" s="31"/>
      <c r="F212" s="31"/>
    </row>
    <row r="213" spans="1:6" ht="16.5" x14ac:dyDescent="0.3">
      <c r="A213" s="63"/>
      <c r="B213" s="44" t="s">
        <v>1</v>
      </c>
      <c r="C213" s="64" t="s">
        <v>1</v>
      </c>
      <c r="D213" s="30">
        <v>1</v>
      </c>
      <c r="E213" s="31"/>
      <c r="F213" s="31">
        <f>D213*E213</f>
        <v>0</v>
      </c>
    </row>
    <row r="214" spans="1:6" x14ac:dyDescent="0.25">
      <c r="A214" s="63"/>
      <c r="B214" s="19"/>
      <c r="D214" s="25"/>
    </row>
    <row r="215" spans="1:6" s="10" customFormat="1" ht="15.75" thickBot="1" x14ac:dyDescent="0.3">
      <c r="A215" s="60"/>
      <c r="B215" s="61"/>
      <c r="C215" s="28"/>
      <c r="D215" s="37"/>
      <c r="E215" s="22"/>
      <c r="F215" s="23">
        <f>SUM(F213:F213)</f>
        <v>0</v>
      </c>
    </row>
    <row r="216" spans="1:6" x14ac:dyDescent="0.25">
      <c r="A216" s="63"/>
      <c r="B216" s="19"/>
      <c r="D216" s="25"/>
    </row>
    <row r="217" spans="1:6" s="27" customFormat="1" x14ac:dyDescent="0.25">
      <c r="A217" s="59">
        <v>2.2000000000000002</v>
      </c>
      <c r="B217" s="78" t="s">
        <v>85</v>
      </c>
      <c r="C217" s="78"/>
      <c r="D217" s="78"/>
      <c r="E217" s="20"/>
      <c r="F217" s="20"/>
    </row>
    <row r="218" spans="1:6" s="27" customFormat="1" x14ac:dyDescent="0.25">
      <c r="A218" s="59"/>
      <c r="B218" s="51"/>
      <c r="C218" s="51"/>
      <c r="D218" s="51"/>
      <c r="E218" s="20"/>
      <c r="F218" s="20"/>
    </row>
    <row r="219" spans="1:6" ht="42.75" x14ac:dyDescent="0.25">
      <c r="A219" s="63">
        <f>1</f>
        <v>1</v>
      </c>
      <c r="B219" s="29" t="s">
        <v>148</v>
      </c>
      <c r="D219" s="25"/>
    </row>
    <row r="220" spans="1:6" x14ac:dyDescent="0.25">
      <c r="A220" s="63"/>
      <c r="B220" s="29"/>
      <c r="C220" s="64" t="s">
        <v>24</v>
      </c>
      <c r="D220" s="30">
        <v>75</v>
      </c>
      <c r="E220" s="31"/>
      <c r="F220" s="31">
        <f>D220*E220</f>
        <v>0</v>
      </c>
    </row>
    <row r="221" spans="1:6" s="17" customFormat="1" x14ac:dyDescent="0.25">
      <c r="A221" s="65"/>
      <c r="B221" s="29"/>
      <c r="C221" s="41"/>
      <c r="D221" s="30"/>
      <c r="E221" s="31"/>
      <c r="F221" s="31"/>
    </row>
    <row r="222" spans="1:6" ht="30" customHeight="1" x14ac:dyDescent="0.25">
      <c r="A222" s="63">
        <f>A219+1</f>
        <v>2</v>
      </c>
      <c r="B222" s="40" t="s">
        <v>149</v>
      </c>
      <c r="D222" s="30"/>
      <c r="E222" s="31"/>
      <c r="F222" s="31"/>
    </row>
    <row r="223" spans="1:6" x14ac:dyDescent="0.25">
      <c r="A223" s="63"/>
      <c r="B223" s="29"/>
      <c r="C223" s="64" t="s">
        <v>24</v>
      </c>
      <c r="D223" s="30">
        <v>30</v>
      </c>
      <c r="E223" s="31"/>
      <c r="F223" s="31">
        <f>D223*E223</f>
        <v>0</v>
      </c>
    </row>
    <row r="224" spans="1:6" x14ac:dyDescent="0.25">
      <c r="A224" s="63"/>
      <c r="B224" s="29"/>
      <c r="D224" s="30"/>
      <c r="E224" s="31"/>
      <c r="F224" s="31"/>
    </row>
    <row r="225" spans="1:6" ht="31.5" customHeight="1" x14ac:dyDescent="0.25">
      <c r="A225" s="63">
        <f>A222+1</f>
        <v>3</v>
      </c>
      <c r="B225" s="40" t="s">
        <v>150</v>
      </c>
      <c r="D225" s="30"/>
      <c r="E225" s="31"/>
      <c r="F225" s="31"/>
    </row>
    <row r="226" spans="1:6" x14ac:dyDescent="0.25">
      <c r="A226" s="63"/>
      <c r="B226" s="29"/>
      <c r="C226" s="64" t="s">
        <v>95</v>
      </c>
      <c r="D226" s="30">
        <v>5</v>
      </c>
      <c r="E226" s="31"/>
      <c r="F226" s="31">
        <f>D226*E226</f>
        <v>0</v>
      </c>
    </row>
    <row r="227" spans="1:6" x14ac:dyDescent="0.25">
      <c r="A227" s="63"/>
      <c r="B227" s="19"/>
      <c r="D227" s="25"/>
    </row>
    <row r="228" spans="1:6" s="10" customFormat="1" ht="15.75" thickBot="1" x14ac:dyDescent="0.3">
      <c r="A228" s="60"/>
      <c r="B228" s="61"/>
      <c r="C228" s="28"/>
      <c r="D228" s="37"/>
      <c r="E228" s="22"/>
      <c r="F228" s="23">
        <f>SUM(F220:F226)</f>
        <v>0</v>
      </c>
    </row>
    <row r="229" spans="1:6" s="27" customFormat="1" x14ac:dyDescent="0.25">
      <c r="A229" s="55"/>
      <c r="B229" s="56"/>
      <c r="C229" s="11"/>
      <c r="D229" s="36"/>
      <c r="E229" s="20"/>
      <c r="F229" s="38"/>
    </row>
    <row r="230" spans="1:6" s="27" customFormat="1" x14ac:dyDescent="0.25">
      <c r="A230" s="59">
        <v>2.2999999999999998</v>
      </c>
      <c r="B230" s="78" t="s">
        <v>86</v>
      </c>
      <c r="C230" s="78"/>
      <c r="D230" s="78"/>
      <c r="E230" s="20"/>
      <c r="F230" s="20"/>
    </row>
    <row r="231" spans="1:6" s="27" customFormat="1" x14ac:dyDescent="0.25">
      <c r="A231" s="59"/>
      <c r="B231" s="51"/>
      <c r="C231" s="51"/>
      <c r="D231" s="51"/>
      <c r="E231" s="20"/>
      <c r="F231" s="20"/>
    </row>
    <row r="232" spans="1:6" ht="18" customHeight="1" x14ac:dyDescent="0.25">
      <c r="A232" s="63">
        <f>1</f>
        <v>1</v>
      </c>
      <c r="B232" s="19" t="s">
        <v>151</v>
      </c>
      <c r="D232" s="25"/>
    </row>
    <row r="233" spans="1:6" x14ac:dyDescent="0.25">
      <c r="A233" s="63"/>
      <c r="B233" s="19"/>
      <c r="C233" s="64" t="s">
        <v>2</v>
      </c>
      <c r="D233" s="25">
        <v>1500</v>
      </c>
      <c r="F233" s="21">
        <f>D233*E233</f>
        <v>0</v>
      </c>
    </row>
    <row r="234" spans="1:6" x14ac:dyDescent="0.25">
      <c r="A234" s="63"/>
      <c r="B234" s="19"/>
      <c r="D234" s="25"/>
    </row>
    <row r="235" spans="1:6" ht="18" customHeight="1" x14ac:dyDescent="0.25">
      <c r="A235" s="63">
        <f>1</f>
        <v>1</v>
      </c>
      <c r="B235" s="19" t="s">
        <v>152</v>
      </c>
      <c r="D235" s="25"/>
    </row>
    <row r="236" spans="1:6" x14ac:dyDescent="0.25">
      <c r="A236" s="63"/>
      <c r="B236" s="19"/>
      <c r="C236" s="64" t="s">
        <v>2</v>
      </c>
      <c r="D236" s="25">
        <v>140</v>
      </c>
      <c r="F236" s="21">
        <f>D236*E236</f>
        <v>0</v>
      </c>
    </row>
    <row r="237" spans="1:6" s="17" customFormat="1" x14ac:dyDescent="0.25">
      <c r="A237" s="65"/>
      <c r="B237" s="19"/>
      <c r="C237" s="41"/>
      <c r="D237" s="24"/>
      <c r="E237" s="20"/>
      <c r="F237" s="20"/>
    </row>
    <row r="238" spans="1:6" ht="28.5" x14ac:dyDescent="0.25">
      <c r="A238" s="63">
        <f>A232+1</f>
        <v>2</v>
      </c>
      <c r="B238" s="19" t="s">
        <v>153</v>
      </c>
      <c r="D238" s="25"/>
    </row>
    <row r="239" spans="1:6" x14ac:dyDescent="0.25">
      <c r="A239" s="63"/>
      <c r="B239" s="19"/>
      <c r="C239" s="64" t="s">
        <v>24</v>
      </c>
      <c r="D239" s="25">
        <v>600</v>
      </c>
      <c r="F239" s="21">
        <f>D239*E239</f>
        <v>0</v>
      </c>
    </row>
    <row r="240" spans="1:6" s="17" customFormat="1" x14ac:dyDescent="0.25">
      <c r="A240" s="65"/>
      <c r="B240" s="19"/>
      <c r="C240" s="41"/>
      <c r="D240" s="24"/>
      <c r="E240" s="20"/>
      <c r="F240" s="20"/>
    </row>
    <row r="241" spans="1:7" ht="18" customHeight="1" x14ac:dyDescent="0.25">
      <c r="A241" s="63">
        <f>A238+1</f>
        <v>3</v>
      </c>
      <c r="B241" s="19" t="s">
        <v>154</v>
      </c>
      <c r="D241" s="25"/>
    </row>
    <row r="242" spans="1:7" x14ac:dyDescent="0.25">
      <c r="A242" s="63"/>
      <c r="B242" s="19"/>
      <c r="C242" s="64" t="s">
        <v>24</v>
      </c>
      <c r="D242" s="25">
        <v>35</v>
      </c>
      <c r="F242" s="21">
        <f>D242*E242</f>
        <v>0</v>
      </c>
    </row>
    <row r="243" spans="1:7" x14ac:dyDescent="0.25">
      <c r="A243" s="63"/>
      <c r="B243" s="29"/>
      <c r="D243" s="30"/>
      <c r="E243" s="31"/>
      <c r="F243" s="31"/>
    </row>
    <row r="244" spans="1:7" ht="28.5" x14ac:dyDescent="0.25">
      <c r="A244" s="63">
        <f>A241+1</f>
        <v>4</v>
      </c>
      <c r="B244" s="19" t="s">
        <v>155</v>
      </c>
      <c r="D244" s="25"/>
    </row>
    <row r="245" spans="1:7" x14ac:dyDescent="0.25">
      <c r="A245" s="63"/>
      <c r="B245" s="19"/>
      <c r="C245" s="64" t="s">
        <v>24</v>
      </c>
      <c r="D245" s="25">
        <v>4700</v>
      </c>
      <c r="F245" s="21">
        <f>D245*E245</f>
        <v>0</v>
      </c>
    </row>
    <row r="246" spans="1:7" x14ac:dyDescent="0.25">
      <c r="A246" s="63"/>
      <c r="B246" s="19"/>
      <c r="D246" s="25"/>
    </row>
    <row r="247" spans="1:7" ht="98.25" customHeight="1" x14ac:dyDescent="0.25">
      <c r="A247" s="63">
        <f>A244+1</f>
        <v>5</v>
      </c>
      <c r="B247" s="19" t="s">
        <v>156</v>
      </c>
      <c r="D247" s="25"/>
    </row>
    <row r="248" spans="1:7" x14ac:dyDescent="0.25">
      <c r="A248" s="63"/>
      <c r="B248" s="19"/>
      <c r="C248" s="64" t="s">
        <v>20</v>
      </c>
      <c r="D248" s="25">
        <v>180</v>
      </c>
      <c r="F248" s="21">
        <f>D248*E248</f>
        <v>0</v>
      </c>
    </row>
    <row r="249" spans="1:7" x14ac:dyDescent="0.25">
      <c r="A249" s="63"/>
      <c r="B249" s="19"/>
      <c r="D249" s="25"/>
    </row>
    <row r="250" spans="1:7" ht="28.5" x14ac:dyDescent="0.25">
      <c r="A250" s="63">
        <f>A247+1</f>
        <v>6</v>
      </c>
      <c r="B250" s="19" t="s">
        <v>157</v>
      </c>
      <c r="D250" s="25"/>
    </row>
    <row r="251" spans="1:7" x14ac:dyDescent="0.25">
      <c r="A251" s="63"/>
      <c r="B251" s="19"/>
      <c r="C251" s="64" t="s">
        <v>2</v>
      </c>
      <c r="D251" s="25">
        <v>140</v>
      </c>
      <c r="F251" s="21">
        <f>D251*E251</f>
        <v>0</v>
      </c>
    </row>
    <row r="252" spans="1:7" x14ac:dyDescent="0.25">
      <c r="A252" s="63"/>
      <c r="B252" s="19"/>
      <c r="D252" s="25"/>
    </row>
    <row r="253" spans="1:7" ht="28.5" x14ac:dyDescent="0.25">
      <c r="A253" s="63">
        <f>A250+1</f>
        <v>7</v>
      </c>
      <c r="B253" s="19" t="s">
        <v>176</v>
      </c>
      <c r="D253" s="25"/>
      <c r="G253" s="73"/>
    </row>
    <row r="254" spans="1:7" x14ac:dyDescent="0.25">
      <c r="A254" s="63"/>
      <c r="B254" s="19"/>
      <c r="C254" s="64" t="s">
        <v>24</v>
      </c>
      <c r="D254" s="25">
        <v>600</v>
      </c>
      <c r="F254" s="21">
        <f>D254*E254</f>
        <v>0</v>
      </c>
    </row>
    <row r="255" spans="1:7" x14ac:dyDescent="0.25">
      <c r="A255" s="63"/>
      <c r="B255" s="19"/>
      <c r="D255" s="25"/>
    </row>
    <row r="256" spans="1:7" ht="28.5" x14ac:dyDescent="0.25">
      <c r="A256" s="63">
        <f>A253+1</f>
        <v>8</v>
      </c>
      <c r="B256" s="19" t="s">
        <v>158</v>
      </c>
      <c r="D256" s="25"/>
    </row>
    <row r="257" spans="1:6" x14ac:dyDescent="0.25">
      <c r="A257" s="63"/>
      <c r="B257" s="19"/>
      <c r="C257" s="64" t="s">
        <v>24</v>
      </c>
      <c r="D257" s="25">
        <v>635</v>
      </c>
      <c r="F257" s="21">
        <f>D257*E257</f>
        <v>0</v>
      </c>
    </row>
    <row r="258" spans="1:6" x14ac:dyDescent="0.25">
      <c r="A258" s="63"/>
      <c r="B258" s="19"/>
      <c r="D258" s="25"/>
    </row>
    <row r="259" spans="1:6" ht="28.5" x14ac:dyDescent="0.25">
      <c r="A259" s="63">
        <f>A256+1</f>
        <v>9</v>
      </c>
      <c r="B259" s="19" t="s">
        <v>159</v>
      </c>
      <c r="D259" s="25"/>
    </row>
    <row r="260" spans="1:6" x14ac:dyDescent="0.25">
      <c r="A260" s="63"/>
      <c r="B260" s="19"/>
      <c r="C260" s="64" t="s">
        <v>95</v>
      </c>
      <c r="D260" s="25">
        <v>140</v>
      </c>
      <c r="F260" s="21">
        <f>D260*E260</f>
        <v>0</v>
      </c>
    </row>
    <row r="261" spans="1:6" x14ac:dyDescent="0.25">
      <c r="A261" s="63"/>
      <c r="B261" s="19"/>
      <c r="D261" s="25"/>
    </row>
    <row r="262" spans="1:6" ht="85.5" x14ac:dyDescent="0.25">
      <c r="A262" s="63">
        <f>A259+1</f>
        <v>10</v>
      </c>
      <c r="B262" s="19" t="s">
        <v>160</v>
      </c>
      <c r="D262" s="25"/>
    </row>
    <row r="263" spans="1:6" x14ac:dyDescent="0.25">
      <c r="A263" s="63"/>
      <c r="B263" s="19"/>
      <c r="C263" s="64" t="s">
        <v>95</v>
      </c>
      <c r="D263" s="25">
        <v>140</v>
      </c>
      <c r="F263" s="21">
        <f>D263*E263</f>
        <v>0</v>
      </c>
    </row>
    <row r="264" spans="1:6" x14ac:dyDescent="0.25">
      <c r="A264" s="63"/>
      <c r="B264" s="19"/>
      <c r="D264" s="25"/>
    </row>
    <row r="265" spans="1:6" ht="102.75" customHeight="1" x14ac:dyDescent="0.25">
      <c r="A265" s="63">
        <f>A262+1</f>
        <v>11</v>
      </c>
      <c r="B265" s="19" t="s">
        <v>161</v>
      </c>
      <c r="D265" s="25"/>
    </row>
    <row r="266" spans="1:6" x14ac:dyDescent="0.25">
      <c r="A266" s="63"/>
      <c r="B266" s="19"/>
      <c r="C266" s="64" t="s">
        <v>24</v>
      </c>
      <c r="D266" s="25">
        <v>4100</v>
      </c>
      <c r="F266" s="21">
        <f>D266*E266</f>
        <v>0</v>
      </c>
    </row>
    <row r="267" spans="1:6" x14ac:dyDescent="0.25">
      <c r="A267" s="63"/>
      <c r="B267" s="19"/>
      <c r="D267" s="25"/>
    </row>
    <row r="268" spans="1:6" ht="28.5" x14ac:dyDescent="0.25">
      <c r="A268" s="63">
        <f>A265+1</f>
        <v>12</v>
      </c>
      <c r="B268" s="19" t="s">
        <v>162</v>
      </c>
      <c r="D268" s="25"/>
    </row>
    <row r="269" spans="1:6" x14ac:dyDescent="0.25">
      <c r="A269" s="63"/>
      <c r="B269" s="19"/>
      <c r="C269" s="64" t="s">
        <v>24</v>
      </c>
      <c r="D269" s="25">
        <v>36</v>
      </c>
      <c r="F269" s="21">
        <f>D269*E269</f>
        <v>0</v>
      </c>
    </row>
    <row r="270" spans="1:6" x14ac:dyDescent="0.25">
      <c r="A270" s="63"/>
      <c r="B270" s="19"/>
      <c r="D270" s="25"/>
    </row>
    <row r="271" spans="1:6" s="10" customFormat="1" ht="15.75" thickBot="1" x14ac:dyDescent="0.3">
      <c r="A271" s="60"/>
      <c r="B271" s="61"/>
      <c r="C271" s="28"/>
      <c r="D271" s="37"/>
      <c r="E271" s="22"/>
      <c r="F271" s="23">
        <f>SUM(F232:F269)</f>
        <v>0</v>
      </c>
    </row>
    <row r="272" spans="1:6" s="26" customFormat="1" x14ac:dyDescent="0.25">
      <c r="A272" s="54"/>
      <c r="B272" s="54"/>
      <c r="C272" s="41"/>
      <c r="D272" s="11"/>
      <c r="E272" s="20"/>
      <c r="F272" s="20"/>
    </row>
    <row r="273" spans="1:6" s="27" customFormat="1" x14ac:dyDescent="0.25">
      <c r="A273" s="59">
        <v>1</v>
      </c>
      <c r="B273" s="78" t="s">
        <v>34</v>
      </c>
      <c r="C273" s="78"/>
      <c r="D273" s="78"/>
      <c r="E273" s="20"/>
      <c r="F273" s="20"/>
    </row>
    <row r="274" spans="1:6" s="26" customFormat="1" x14ac:dyDescent="0.25">
      <c r="A274" s="54"/>
      <c r="B274" s="54"/>
      <c r="C274" s="41"/>
      <c r="D274" s="11"/>
      <c r="E274" s="20"/>
      <c r="F274" s="20"/>
    </row>
    <row r="275" spans="1:6" ht="18" customHeight="1" x14ac:dyDescent="0.25">
      <c r="A275" s="63">
        <f>1</f>
        <v>1</v>
      </c>
      <c r="B275" s="18" t="s">
        <v>22</v>
      </c>
      <c r="D275" s="25"/>
    </row>
    <row r="276" spans="1:6" x14ac:dyDescent="0.25">
      <c r="A276" s="63"/>
      <c r="B276" s="19"/>
      <c r="C276" s="64" t="s">
        <v>2</v>
      </c>
      <c r="D276" s="25">
        <v>1500</v>
      </c>
      <c r="F276" s="21">
        <f>D276*E276</f>
        <v>0</v>
      </c>
    </row>
    <row r="277" spans="1:6" s="17" customFormat="1" x14ac:dyDescent="0.25">
      <c r="A277" s="65"/>
      <c r="B277" s="19"/>
      <c r="C277" s="41"/>
      <c r="D277" s="24"/>
      <c r="E277" s="20"/>
      <c r="F277" s="20"/>
    </row>
    <row r="278" spans="1:6" ht="18" customHeight="1" x14ac:dyDescent="0.25">
      <c r="A278" s="63">
        <f>A275+1</f>
        <v>2</v>
      </c>
      <c r="B278" s="19" t="s">
        <v>23</v>
      </c>
      <c r="D278" s="25"/>
    </row>
    <row r="279" spans="1:6" x14ac:dyDescent="0.25">
      <c r="A279" s="63"/>
      <c r="B279" s="19"/>
      <c r="C279" s="64" t="s">
        <v>1</v>
      </c>
      <c r="D279" s="25">
        <v>40</v>
      </c>
      <c r="F279" s="21">
        <f>D279*E279</f>
        <v>0</v>
      </c>
    </row>
    <row r="280" spans="1:6" s="17" customFormat="1" x14ac:dyDescent="0.25">
      <c r="A280" s="65"/>
      <c r="B280" s="19"/>
      <c r="C280" s="41"/>
      <c r="D280" s="24"/>
      <c r="E280" s="20"/>
      <c r="F280" s="20"/>
    </row>
    <row r="281" spans="1:6" ht="47.25" customHeight="1" x14ac:dyDescent="0.25">
      <c r="A281" s="63">
        <f>A278+1</f>
        <v>3</v>
      </c>
      <c r="B281" s="19" t="s">
        <v>25</v>
      </c>
      <c r="D281" s="25"/>
    </row>
    <row r="282" spans="1:6" x14ac:dyDescent="0.25">
      <c r="A282" s="63"/>
      <c r="B282" s="19" t="s">
        <v>20</v>
      </c>
      <c r="C282" s="64" t="s">
        <v>20</v>
      </c>
      <c r="D282" s="25">
        <v>1500</v>
      </c>
      <c r="F282" s="21">
        <f>D282*E282</f>
        <v>0</v>
      </c>
    </row>
    <row r="283" spans="1:6" s="17" customFormat="1" x14ac:dyDescent="0.25">
      <c r="A283" s="65"/>
      <c r="B283" s="54"/>
      <c r="C283" s="41"/>
      <c r="D283" s="24"/>
      <c r="E283" s="20"/>
      <c r="F283" s="20"/>
    </row>
    <row r="284" spans="1:6" ht="57" x14ac:dyDescent="0.25">
      <c r="A284" s="63">
        <f>A281+1</f>
        <v>4</v>
      </c>
      <c r="B284" s="19" t="s">
        <v>26</v>
      </c>
      <c r="D284" s="25"/>
    </row>
    <row r="285" spans="1:6" x14ac:dyDescent="0.25">
      <c r="A285" s="63"/>
      <c r="B285" s="19"/>
      <c r="C285" s="64" t="s">
        <v>20</v>
      </c>
      <c r="D285" s="25">
        <v>400</v>
      </c>
      <c r="F285" s="21">
        <f>D285*E285</f>
        <v>0</v>
      </c>
    </row>
    <row r="286" spans="1:6" s="17" customFormat="1" x14ac:dyDescent="0.25">
      <c r="A286" s="65"/>
      <c r="B286" s="19"/>
      <c r="C286" s="41"/>
      <c r="D286" s="24"/>
      <c r="E286" s="20"/>
      <c r="F286" s="20"/>
    </row>
    <row r="287" spans="1:6" ht="78.75" customHeight="1" x14ac:dyDescent="0.25">
      <c r="A287" s="63">
        <f>A284+1</f>
        <v>5</v>
      </c>
      <c r="B287" s="18" t="s">
        <v>27</v>
      </c>
      <c r="D287" s="25"/>
    </row>
    <row r="288" spans="1:6" x14ac:dyDescent="0.25">
      <c r="A288" s="63"/>
      <c r="B288" s="19"/>
      <c r="C288" s="64" t="s">
        <v>20</v>
      </c>
      <c r="D288" s="25">
        <v>200</v>
      </c>
      <c r="F288" s="21">
        <f>D288*E288</f>
        <v>0</v>
      </c>
    </row>
    <row r="289" spans="1:6" s="17" customFormat="1" x14ac:dyDescent="0.25">
      <c r="A289" s="65"/>
      <c r="B289" s="19"/>
      <c r="C289" s="41"/>
      <c r="D289" s="24"/>
      <c r="E289" s="20"/>
      <c r="F289" s="20"/>
    </row>
    <row r="290" spans="1:6" ht="28.5" x14ac:dyDescent="0.25">
      <c r="A290" s="63">
        <f>A287+1</f>
        <v>6</v>
      </c>
      <c r="B290" s="16" t="s">
        <v>28</v>
      </c>
      <c r="D290" s="25"/>
    </row>
    <row r="291" spans="1:6" x14ac:dyDescent="0.25">
      <c r="A291" s="63"/>
      <c r="B291" s="19"/>
      <c r="C291" s="64" t="s">
        <v>24</v>
      </c>
      <c r="D291" s="25">
        <v>1050</v>
      </c>
      <c r="F291" s="21">
        <f>D291*E291</f>
        <v>0</v>
      </c>
    </row>
    <row r="292" spans="1:6" s="17" customFormat="1" x14ac:dyDescent="0.25">
      <c r="A292" s="65"/>
      <c r="B292" s="19"/>
      <c r="C292" s="41"/>
      <c r="D292" s="24"/>
      <c r="E292" s="20"/>
      <c r="F292" s="20"/>
    </row>
    <row r="293" spans="1:6" ht="42.75" x14ac:dyDescent="0.25">
      <c r="A293" s="63">
        <f>A290+1</f>
        <v>7</v>
      </c>
      <c r="B293" s="18" t="s">
        <v>29</v>
      </c>
      <c r="D293" s="25"/>
    </row>
    <row r="294" spans="1:6" x14ac:dyDescent="0.25">
      <c r="A294" s="63"/>
      <c r="B294" s="19"/>
      <c r="C294" s="64" t="s">
        <v>20</v>
      </c>
      <c r="D294" s="25">
        <v>170</v>
      </c>
      <c r="F294" s="21">
        <f>D294*E294</f>
        <v>0</v>
      </c>
    </row>
    <row r="295" spans="1:6" s="17" customFormat="1" x14ac:dyDescent="0.25">
      <c r="A295" s="65"/>
      <c r="B295" s="19"/>
      <c r="C295" s="41"/>
      <c r="D295" s="24"/>
      <c r="E295" s="20"/>
      <c r="F295" s="20"/>
    </row>
    <row r="296" spans="1:6" ht="42.75" x14ac:dyDescent="0.25">
      <c r="A296" s="63">
        <f>A293+1</f>
        <v>8</v>
      </c>
      <c r="B296" s="18" t="s">
        <v>30</v>
      </c>
      <c r="D296" s="25"/>
    </row>
    <row r="297" spans="1:6" x14ac:dyDescent="0.25">
      <c r="A297" s="63"/>
      <c r="B297" s="19"/>
      <c r="C297" s="64" t="s">
        <v>20</v>
      </c>
      <c r="D297" s="25">
        <v>560</v>
      </c>
      <c r="F297" s="21">
        <f>D297*E297</f>
        <v>0</v>
      </c>
    </row>
    <row r="298" spans="1:6" s="17" customFormat="1" x14ac:dyDescent="0.25">
      <c r="A298" s="65"/>
      <c r="B298" s="19"/>
      <c r="C298" s="41"/>
      <c r="D298" s="24"/>
      <c r="E298" s="20"/>
      <c r="F298" s="20"/>
    </row>
    <row r="299" spans="1:6" ht="57" x14ac:dyDescent="0.25">
      <c r="A299" s="63">
        <f>A296+1</f>
        <v>9</v>
      </c>
      <c r="B299" s="16" t="s">
        <v>31</v>
      </c>
      <c r="D299" s="25"/>
    </row>
    <row r="300" spans="1:6" x14ac:dyDescent="0.25">
      <c r="A300" s="63"/>
      <c r="B300" s="19"/>
      <c r="C300" s="64" t="s">
        <v>20</v>
      </c>
      <c r="D300" s="25">
        <v>1360</v>
      </c>
      <c r="F300" s="21">
        <f>D300*E300</f>
        <v>0</v>
      </c>
    </row>
    <row r="301" spans="1:6" s="17" customFormat="1" x14ac:dyDescent="0.25">
      <c r="A301" s="65"/>
      <c r="B301" s="19"/>
      <c r="C301" s="41"/>
      <c r="D301" s="24"/>
      <c r="E301" s="20"/>
      <c r="F301" s="20"/>
    </row>
    <row r="302" spans="1:6" ht="28.5" x14ac:dyDescent="0.25">
      <c r="A302" s="63">
        <v>10</v>
      </c>
      <c r="B302" s="18" t="s">
        <v>32</v>
      </c>
      <c r="D302" s="25"/>
    </row>
    <row r="303" spans="1:6" x14ac:dyDescent="0.25">
      <c r="A303" s="63"/>
      <c r="B303" s="19"/>
      <c r="C303" s="64" t="s">
        <v>20</v>
      </c>
      <c r="D303" s="25">
        <v>750</v>
      </c>
      <c r="F303" s="21">
        <f>D303*E303</f>
        <v>0</v>
      </c>
    </row>
    <row r="304" spans="1:6" x14ac:dyDescent="0.25">
      <c r="A304" s="63"/>
      <c r="B304" s="19"/>
      <c r="D304" s="25"/>
    </row>
    <row r="305" spans="1:6" ht="156.75" x14ac:dyDescent="0.25">
      <c r="A305" s="63">
        <f>A302+1</f>
        <v>11</v>
      </c>
      <c r="B305" s="18" t="s">
        <v>192</v>
      </c>
      <c r="D305" s="25"/>
    </row>
    <row r="306" spans="1:6" x14ac:dyDescent="0.25">
      <c r="A306" s="63"/>
      <c r="B306" s="18"/>
      <c r="D306" s="25"/>
    </row>
    <row r="307" spans="1:6" x14ac:dyDescent="0.25">
      <c r="A307" s="63"/>
      <c r="B307" s="19" t="s">
        <v>40</v>
      </c>
      <c r="C307" s="64" t="s">
        <v>1</v>
      </c>
      <c r="D307" s="25">
        <v>1</v>
      </c>
      <c r="F307" s="21">
        <f>D307*E307</f>
        <v>0</v>
      </c>
    </row>
    <row r="308" spans="1:6" x14ac:dyDescent="0.25">
      <c r="A308" s="63"/>
      <c r="B308" s="19" t="s">
        <v>60</v>
      </c>
      <c r="C308" s="64" t="s">
        <v>1</v>
      </c>
      <c r="D308" s="25">
        <v>6</v>
      </c>
      <c r="F308" s="21">
        <f>D308*E308</f>
        <v>0</v>
      </c>
    </row>
    <row r="309" spans="1:6" x14ac:dyDescent="0.25">
      <c r="A309" s="63"/>
      <c r="B309" s="19"/>
      <c r="D309" s="25"/>
    </row>
    <row r="310" spans="1:6" ht="60" customHeight="1" x14ac:dyDescent="0.25">
      <c r="A310" s="63">
        <f>A305+1</f>
        <v>12</v>
      </c>
      <c r="B310" s="18" t="s">
        <v>169</v>
      </c>
    </row>
    <row r="311" spans="1:6" ht="15.75" customHeight="1" x14ac:dyDescent="0.25">
      <c r="B311" s="68" t="s">
        <v>15</v>
      </c>
      <c r="C311" s="64" t="s">
        <v>2</v>
      </c>
      <c r="D311" s="15">
        <v>1500</v>
      </c>
      <c r="F311" s="21">
        <f>D311*E311</f>
        <v>0</v>
      </c>
    </row>
    <row r="313" spans="1:6" ht="52.5" customHeight="1" x14ac:dyDescent="0.25">
      <c r="A313" s="63">
        <v>13</v>
      </c>
      <c r="B313" s="18" t="s">
        <v>170</v>
      </c>
    </row>
    <row r="314" spans="1:6" x14ac:dyDescent="0.25">
      <c r="B314" s="68" t="s">
        <v>7</v>
      </c>
      <c r="C314" s="64" t="s">
        <v>1</v>
      </c>
      <c r="D314" s="15">
        <v>19</v>
      </c>
      <c r="F314" s="21">
        <f t="shared" ref="F314:F316" si="0">D314*E314</f>
        <v>0</v>
      </c>
    </row>
    <row r="315" spans="1:6" x14ac:dyDescent="0.25">
      <c r="B315" s="68" t="s">
        <v>61</v>
      </c>
      <c r="C315" s="64" t="s">
        <v>1</v>
      </c>
      <c r="D315" s="15">
        <v>1</v>
      </c>
      <c r="F315" s="21">
        <f t="shared" ref="F315" si="1">D315*E315</f>
        <v>0</v>
      </c>
    </row>
    <row r="316" spans="1:6" x14ac:dyDescent="0.25">
      <c r="B316" s="68" t="s">
        <v>14</v>
      </c>
      <c r="C316" s="64" t="s">
        <v>1</v>
      </c>
      <c r="D316" s="15">
        <v>6</v>
      </c>
      <c r="F316" s="21">
        <f t="shared" si="0"/>
        <v>0</v>
      </c>
    </row>
    <row r="318" spans="1:6" ht="57" x14ac:dyDescent="0.25">
      <c r="A318" s="63">
        <v>14</v>
      </c>
      <c r="B318" s="18" t="s">
        <v>41</v>
      </c>
    </row>
    <row r="319" spans="1:6" x14ac:dyDescent="0.25">
      <c r="B319" s="68" t="s">
        <v>16</v>
      </c>
      <c r="C319" s="64" t="s">
        <v>1</v>
      </c>
      <c r="D319" s="15">
        <v>8</v>
      </c>
      <c r="F319" s="21">
        <f t="shared" ref="F319:F343" si="2">D319*E319</f>
        <v>0</v>
      </c>
    </row>
    <row r="320" spans="1:6" x14ac:dyDescent="0.25">
      <c r="B320" s="68" t="s">
        <v>17</v>
      </c>
      <c r="C320" s="64" t="s">
        <v>1</v>
      </c>
      <c r="D320" s="15">
        <v>8</v>
      </c>
      <c r="F320" s="21">
        <f t="shared" si="2"/>
        <v>0</v>
      </c>
    </row>
    <row r="321" spans="2:6" x14ac:dyDescent="0.25">
      <c r="B321" s="68" t="s">
        <v>74</v>
      </c>
      <c r="C321" s="64" t="s">
        <v>1</v>
      </c>
      <c r="D321" s="15">
        <v>3</v>
      </c>
      <c r="F321" s="21">
        <f t="shared" si="2"/>
        <v>0</v>
      </c>
    </row>
    <row r="322" spans="2:6" x14ac:dyDescent="0.25">
      <c r="B322" s="68" t="s">
        <v>69</v>
      </c>
      <c r="C322" s="64" t="s">
        <v>1</v>
      </c>
      <c r="D322" s="15">
        <v>2</v>
      </c>
      <c r="F322" s="21">
        <f t="shared" ref="F322" si="3">D322*E322</f>
        <v>0</v>
      </c>
    </row>
    <row r="323" spans="2:6" x14ac:dyDescent="0.25">
      <c r="B323" s="68" t="s">
        <v>8</v>
      </c>
      <c r="C323" s="64" t="s">
        <v>1</v>
      </c>
      <c r="D323" s="15">
        <v>16</v>
      </c>
      <c r="F323" s="21">
        <f t="shared" si="2"/>
        <v>0</v>
      </c>
    </row>
    <row r="324" spans="2:6" x14ac:dyDescent="0.25">
      <c r="B324" s="68" t="s">
        <v>67</v>
      </c>
      <c r="C324" s="64" t="s">
        <v>1</v>
      </c>
      <c r="D324" s="15">
        <v>3</v>
      </c>
      <c r="F324" s="21">
        <f t="shared" si="2"/>
        <v>0</v>
      </c>
    </row>
    <row r="325" spans="2:6" x14ac:dyDescent="0.25">
      <c r="B325" s="68" t="s">
        <v>18</v>
      </c>
      <c r="C325" s="64" t="s">
        <v>1</v>
      </c>
      <c r="D325" s="15">
        <v>2</v>
      </c>
      <c r="F325" s="21">
        <f t="shared" ref="F325" si="4">D325*E325</f>
        <v>0</v>
      </c>
    </row>
    <row r="326" spans="2:6" x14ac:dyDescent="0.25">
      <c r="B326" s="68" t="s">
        <v>58</v>
      </c>
      <c r="C326" s="64" t="s">
        <v>1</v>
      </c>
      <c r="D326" s="15">
        <v>3</v>
      </c>
      <c r="F326" s="21">
        <f t="shared" si="2"/>
        <v>0</v>
      </c>
    </row>
    <row r="327" spans="2:6" x14ac:dyDescent="0.25">
      <c r="B327" s="68" t="s">
        <v>75</v>
      </c>
      <c r="C327" s="64" t="s">
        <v>1</v>
      </c>
      <c r="D327" s="15">
        <v>1</v>
      </c>
      <c r="F327" s="21">
        <f t="shared" ref="F327" si="5">D327*E327</f>
        <v>0</v>
      </c>
    </row>
    <row r="328" spans="2:6" x14ac:dyDescent="0.25">
      <c r="B328" s="68" t="s">
        <v>56</v>
      </c>
      <c r="C328" s="64" t="s">
        <v>1</v>
      </c>
      <c r="D328" s="15">
        <v>6</v>
      </c>
      <c r="F328" s="21">
        <f t="shared" si="2"/>
        <v>0</v>
      </c>
    </row>
    <row r="329" spans="2:6" x14ac:dyDescent="0.25">
      <c r="B329" s="68" t="s">
        <v>57</v>
      </c>
      <c r="C329" s="64" t="s">
        <v>1</v>
      </c>
      <c r="D329" s="15">
        <v>1</v>
      </c>
      <c r="F329" s="21">
        <f t="shared" si="2"/>
        <v>0</v>
      </c>
    </row>
    <row r="330" spans="2:6" x14ac:dyDescent="0.25">
      <c r="B330" s="68" t="s">
        <v>53</v>
      </c>
      <c r="C330" s="64" t="s">
        <v>1</v>
      </c>
      <c r="D330" s="15">
        <v>12</v>
      </c>
      <c r="F330" s="21">
        <f t="shared" si="2"/>
        <v>0</v>
      </c>
    </row>
    <row r="331" spans="2:6" x14ac:dyDescent="0.25">
      <c r="B331" s="68" t="s">
        <v>54</v>
      </c>
      <c r="C331" s="64" t="s">
        <v>1</v>
      </c>
      <c r="D331" s="15">
        <v>10</v>
      </c>
      <c r="F331" s="21">
        <f t="shared" si="2"/>
        <v>0</v>
      </c>
    </row>
    <row r="332" spans="2:6" x14ac:dyDescent="0.25">
      <c r="B332" s="68" t="s">
        <v>171</v>
      </c>
      <c r="C332" s="64" t="s">
        <v>1</v>
      </c>
      <c r="D332" s="15">
        <v>8</v>
      </c>
      <c r="F332" s="21">
        <f t="shared" si="2"/>
        <v>0</v>
      </c>
    </row>
    <row r="333" spans="2:6" x14ac:dyDescent="0.25">
      <c r="B333" s="68" t="s">
        <v>55</v>
      </c>
      <c r="C333" s="64" t="s">
        <v>1</v>
      </c>
      <c r="D333" s="15">
        <v>6</v>
      </c>
      <c r="F333" s="21">
        <f t="shared" ref="F333" si="6">D333*E333</f>
        <v>0</v>
      </c>
    </row>
    <row r="334" spans="2:6" x14ac:dyDescent="0.25">
      <c r="B334" s="68" t="s">
        <v>59</v>
      </c>
      <c r="C334" s="64" t="s">
        <v>1</v>
      </c>
      <c r="D334" s="15">
        <v>1</v>
      </c>
      <c r="F334" s="21">
        <f t="shared" si="2"/>
        <v>0</v>
      </c>
    </row>
    <row r="335" spans="2:6" x14ac:dyDescent="0.25">
      <c r="B335" s="68" t="s">
        <v>68</v>
      </c>
      <c r="C335" s="64" t="s">
        <v>1</v>
      </c>
      <c r="D335" s="15">
        <v>1</v>
      </c>
      <c r="F335" s="21">
        <f t="shared" si="2"/>
        <v>0</v>
      </c>
    </row>
    <row r="336" spans="2:6" x14ac:dyDescent="0.25">
      <c r="B336" s="68" t="s">
        <v>9</v>
      </c>
      <c r="C336" s="64" t="s">
        <v>1</v>
      </c>
      <c r="D336" s="15">
        <v>5</v>
      </c>
      <c r="F336" s="21">
        <f t="shared" si="2"/>
        <v>0</v>
      </c>
    </row>
    <row r="337" spans="1:6" x14ac:dyDescent="0.25">
      <c r="B337" s="68" t="s">
        <v>51</v>
      </c>
      <c r="C337" s="64" t="s">
        <v>1</v>
      </c>
      <c r="D337" s="15">
        <v>2</v>
      </c>
      <c r="F337" s="21">
        <f t="shared" ref="F337:F338" si="7">D337*E337</f>
        <v>0</v>
      </c>
    </row>
    <row r="338" spans="1:6" x14ac:dyDescent="0.25">
      <c r="B338" s="68" t="s">
        <v>52</v>
      </c>
      <c r="C338" s="64" t="s">
        <v>1</v>
      </c>
      <c r="D338" s="15">
        <v>3</v>
      </c>
      <c r="F338" s="21">
        <f t="shared" si="7"/>
        <v>0</v>
      </c>
    </row>
    <row r="339" spans="1:6" x14ac:dyDescent="0.25">
      <c r="B339" s="68" t="s">
        <v>3</v>
      </c>
      <c r="C339" s="64" t="s">
        <v>1</v>
      </c>
      <c r="D339" s="15">
        <v>6</v>
      </c>
      <c r="F339" s="21">
        <f t="shared" ref="F339" si="8">D339*E339</f>
        <v>0</v>
      </c>
    </row>
    <row r="340" spans="1:6" x14ac:dyDescent="0.25">
      <c r="B340" s="68" t="s">
        <v>10</v>
      </c>
      <c r="C340" s="64" t="s">
        <v>1</v>
      </c>
      <c r="D340" s="15">
        <v>1</v>
      </c>
      <c r="F340" s="21">
        <f t="shared" si="2"/>
        <v>0</v>
      </c>
    </row>
    <row r="341" spans="1:6" x14ac:dyDescent="0.25">
      <c r="B341" s="68" t="s">
        <v>11</v>
      </c>
      <c r="C341" s="64" t="s">
        <v>1</v>
      </c>
      <c r="D341" s="15">
        <v>3</v>
      </c>
      <c r="F341" s="21">
        <f t="shared" si="2"/>
        <v>0</v>
      </c>
    </row>
    <row r="342" spans="1:6" x14ac:dyDescent="0.25">
      <c r="B342" s="68" t="s">
        <v>12</v>
      </c>
      <c r="C342" s="64" t="s">
        <v>1</v>
      </c>
      <c r="D342" s="15">
        <v>2</v>
      </c>
      <c r="F342" s="21">
        <f t="shared" ref="F342" si="9">D342*E342</f>
        <v>0</v>
      </c>
    </row>
    <row r="343" spans="1:6" x14ac:dyDescent="0.25">
      <c r="B343" s="68" t="s">
        <v>71</v>
      </c>
      <c r="C343" s="64" t="s">
        <v>1</v>
      </c>
      <c r="D343" s="15">
        <v>1</v>
      </c>
      <c r="F343" s="21">
        <f t="shared" si="2"/>
        <v>0</v>
      </c>
    </row>
    <row r="345" spans="1:6" ht="42.75" x14ac:dyDescent="0.25">
      <c r="A345" s="63">
        <v>15</v>
      </c>
      <c r="B345" s="33" t="s">
        <v>42</v>
      </c>
    </row>
    <row r="346" spans="1:6" x14ac:dyDescent="0.25">
      <c r="B346" s="68" t="s">
        <v>43</v>
      </c>
      <c r="C346" s="64" t="s">
        <v>1</v>
      </c>
      <c r="D346" s="15">
        <v>250</v>
      </c>
      <c r="F346" s="21">
        <f t="shared" ref="F346" si="10">D346*E346</f>
        <v>0</v>
      </c>
    </row>
    <row r="348" spans="1:6" ht="45" x14ac:dyDescent="0.25">
      <c r="A348" s="63">
        <v>16</v>
      </c>
      <c r="B348" s="68" t="s">
        <v>13</v>
      </c>
    </row>
    <row r="349" spans="1:6" x14ac:dyDescent="0.25">
      <c r="B349" s="68" t="s">
        <v>5</v>
      </c>
      <c r="C349" s="64" t="s">
        <v>1</v>
      </c>
      <c r="D349" s="15">
        <v>2</v>
      </c>
      <c r="F349" s="21">
        <f t="shared" ref="F349" si="11">D349*E349</f>
        <v>0</v>
      </c>
    </row>
    <row r="351" spans="1:6" ht="45" x14ac:dyDescent="0.25">
      <c r="A351" s="63">
        <v>17</v>
      </c>
      <c r="B351" s="68" t="s">
        <v>4</v>
      </c>
    </row>
    <row r="352" spans="1:6" x14ac:dyDescent="0.25">
      <c r="B352" s="68" t="s">
        <v>5</v>
      </c>
      <c r="C352" s="64" t="s">
        <v>1</v>
      </c>
      <c r="D352" s="15">
        <v>3</v>
      </c>
      <c r="F352" s="21">
        <f t="shared" ref="F352" si="12">D352*E352</f>
        <v>0</v>
      </c>
    </row>
    <row r="354" spans="1:6" ht="30" x14ac:dyDescent="0.25">
      <c r="A354" s="63">
        <v>18</v>
      </c>
      <c r="B354" s="68" t="s">
        <v>70</v>
      </c>
    </row>
    <row r="355" spans="1:6" x14ac:dyDescent="0.25">
      <c r="B355" s="68" t="s">
        <v>72</v>
      </c>
      <c r="C355" s="64" t="s">
        <v>1</v>
      </c>
      <c r="D355" s="15">
        <v>1</v>
      </c>
      <c r="F355" s="21">
        <f t="shared" ref="F355" si="13">D355*E355</f>
        <v>0</v>
      </c>
    </row>
    <row r="357" spans="1:6" ht="42.75" x14ac:dyDescent="0.25">
      <c r="A357" s="63">
        <v>19</v>
      </c>
      <c r="B357" s="33" t="s">
        <v>63</v>
      </c>
    </row>
    <row r="358" spans="1:6" x14ac:dyDescent="0.25">
      <c r="B358" s="68" t="s">
        <v>64</v>
      </c>
      <c r="C358" s="64" t="s">
        <v>1</v>
      </c>
      <c r="D358" s="15">
        <v>1</v>
      </c>
      <c r="F358" s="21">
        <f t="shared" ref="F358" si="14">D358*E358</f>
        <v>0</v>
      </c>
    </row>
    <row r="360" spans="1:6" ht="42.75" x14ac:dyDescent="0.25">
      <c r="A360" s="63">
        <v>20</v>
      </c>
      <c r="B360" s="33" t="s">
        <v>65</v>
      </c>
    </row>
    <row r="361" spans="1:6" x14ac:dyDescent="0.25">
      <c r="B361" s="68" t="s">
        <v>66</v>
      </c>
      <c r="C361" s="64" t="s">
        <v>1</v>
      </c>
      <c r="D361" s="15">
        <v>1</v>
      </c>
      <c r="F361" s="21">
        <f t="shared" ref="F361" si="15">D361*E361</f>
        <v>0</v>
      </c>
    </row>
    <row r="363" spans="1:6" ht="57" x14ac:dyDescent="0.25">
      <c r="A363" s="63">
        <v>21</v>
      </c>
      <c r="B363" s="33" t="s">
        <v>50</v>
      </c>
    </row>
    <row r="364" spans="1:6" x14ac:dyDescent="0.25">
      <c r="B364" s="68" t="s">
        <v>5</v>
      </c>
      <c r="C364" s="64" t="s">
        <v>1</v>
      </c>
      <c r="D364" s="15">
        <v>1</v>
      </c>
      <c r="F364" s="21">
        <f t="shared" ref="F364" si="16">D364*E364</f>
        <v>0</v>
      </c>
    </row>
    <row r="366" spans="1:6" ht="46.5" customHeight="1" x14ac:dyDescent="0.25">
      <c r="A366" s="63">
        <v>22</v>
      </c>
      <c r="B366" s="33" t="s">
        <v>44</v>
      </c>
    </row>
    <row r="367" spans="1:6" x14ac:dyDescent="0.25">
      <c r="B367" s="68" t="s">
        <v>45</v>
      </c>
      <c r="C367" s="64" t="s">
        <v>1</v>
      </c>
      <c r="D367" s="15">
        <v>1</v>
      </c>
      <c r="F367" s="21">
        <f>D367*E367</f>
        <v>0</v>
      </c>
    </row>
    <row r="369" spans="1:6" ht="46.5" customHeight="1" x14ac:dyDescent="0.25">
      <c r="A369" s="63">
        <v>23</v>
      </c>
      <c r="B369" s="33" t="s">
        <v>62</v>
      </c>
    </row>
    <row r="370" spans="1:6" x14ac:dyDescent="0.25">
      <c r="B370" s="68" t="s">
        <v>45</v>
      </c>
      <c r="C370" s="64" t="s">
        <v>1</v>
      </c>
      <c r="D370" s="15">
        <v>1</v>
      </c>
      <c r="F370" s="21">
        <f>D370*E370</f>
        <v>0</v>
      </c>
    </row>
    <row r="372" spans="1:6" ht="45" x14ac:dyDescent="0.25">
      <c r="A372" s="63">
        <v>24</v>
      </c>
      <c r="B372" s="68" t="s">
        <v>19</v>
      </c>
    </row>
    <row r="373" spans="1:6" x14ac:dyDescent="0.25">
      <c r="B373" s="68" t="s">
        <v>73</v>
      </c>
      <c r="C373" s="64" t="s">
        <v>2</v>
      </c>
      <c r="D373" s="15">
        <v>16</v>
      </c>
      <c r="F373" s="21">
        <f>D373*E373</f>
        <v>0</v>
      </c>
    </row>
    <row r="375" spans="1:6" ht="42.75" x14ac:dyDescent="0.25">
      <c r="A375" s="63">
        <v>25</v>
      </c>
      <c r="B375" s="33" t="s">
        <v>178</v>
      </c>
    </row>
    <row r="376" spans="1:6" x14ac:dyDescent="0.25">
      <c r="B376" s="72"/>
      <c r="C376" s="64" t="s">
        <v>1</v>
      </c>
      <c r="D376" s="15">
        <v>9</v>
      </c>
      <c r="F376" s="21">
        <f>D376*E376</f>
        <v>0</v>
      </c>
    </row>
    <row r="378" spans="1:6" ht="57" x14ac:dyDescent="0.25">
      <c r="A378" s="63">
        <v>26</v>
      </c>
      <c r="B378" s="33" t="s">
        <v>177</v>
      </c>
    </row>
    <row r="379" spans="1:6" x14ac:dyDescent="0.25">
      <c r="B379" s="72"/>
      <c r="C379" s="64" t="s">
        <v>1</v>
      </c>
      <c r="D379" s="15">
        <v>2</v>
      </c>
      <c r="F379" s="21">
        <f>D379*E379</f>
        <v>0</v>
      </c>
    </row>
    <row r="381" spans="1:6" ht="57" x14ac:dyDescent="0.25">
      <c r="A381" s="63">
        <v>27</v>
      </c>
      <c r="B381" s="33" t="s">
        <v>49</v>
      </c>
    </row>
    <row r="382" spans="1:6" x14ac:dyDescent="0.25">
      <c r="B382" s="72"/>
      <c r="C382" s="64" t="s">
        <v>1</v>
      </c>
      <c r="D382" s="15">
        <v>9</v>
      </c>
      <c r="F382" s="21">
        <f>D382*E382</f>
        <v>0</v>
      </c>
    </row>
    <row r="384" spans="1:6" ht="99.75" x14ac:dyDescent="0.25">
      <c r="A384" s="63">
        <v>28</v>
      </c>
      <c r="B384" s="18" t="s">
        <v>46</v>
      </c>
    </row>
    <row r="385" spans="1:7" x14ac:dyDescent="0.25">
      <c r="B385" s="68" t="s">
        <v>47</v>
      </c>
      <c r="C385" s="64" t="s">
        <v>2</v>
      </c>
      <c r="D385" s="15">
        <v>1500</v>
      </c>
      <c r="F385" s="21">
        <f>D385*E385</f>
        <v>0</v>
      </c>
    </row>
    <row r="387" spans="1:7" ht="42.75" x14ac:dyDescent="0.25">
      <c r="A387" s="63">
        <v>31</v>
      </c>
      <c r="B387" s="18" t="s">
        <v>48</v>
      </c>
    </row>
    <row r="388" spans="1:7" x14ac:dyDescent="0.25">
      <c r="B388" s="68" t="s">
        <v>15</v>
      </c>
      <c r="C388" s="64" t="s">
        <v>2</v>
      </c>
      <c r="D388" s="15">
        <v>1599</v>
      </c>
      <c r="F388" s="21">
        <f>D388*E388</f>
        <v>0</v>
      </c>
    </row>
    <row r="390" spans="1:7" ht="33" customHeight="1" x14ac:dyDescent="0.25">
      <c r="A390" s="63">
        <f>A387+1</f>
        <v>32</v>
      </c>
      <c r="B390" s="68" t="s">
        <v>6</v>
      </c>
    </row>
    <row r="391" spans="1:7" x14ac:dyDescent="0.25">
      <c r="C391" s="64" t="s">
        <v>2</v>
      </c>
      <c r="D391" s="15">
        <v>1500</v>
      </c>
      <c r="F391" s="21">
        <f>D391*E391</f>
        <v>0</v>
      </c>
    </row>
    <row r="393" spans="1:7" ht="15.75" thickBot="1" x14ac:dyDescent="0.3">
      <c r="A393" s="69"/>
      <c r="B393" s="70"/>
      <c r="C393" s="53"/>
      <c r="D393" s="28"/>
      <c r="E393" s="22"/>
      <c r="F393" s="23">
        <f>SUM(F276:F392)</f>
        <v>0</v>
      </c>
    </row>
    <row r="395" spans="1:7" s="27" customFormat="1" x14ac:dyDescent="0.25">
      <c r="A395" s="59">
        <v>4</v>
      </c>
      <c r="B395" s="78" t="s">
        <v>37</v>
      </c>
      <c r="C395" s="78"/>
      <c r="D395" s="78"/>
      <c r="E395" s="51"/>
      <c r="F395" s="20"/>
    </row>
    <row r="396" spans="1:7" s="27" customFormat="1" x14ac:dyDescent="0.25">
      <c r="A396" s="59"/>
      <c r="B396" s="51"/>
      <c r="C396" s="51"/>
      <c r="D396" s="51"/>
      <c r="E396" s="20"/>
      <c r="F396" s="20"/>
    </row>
    <row r="397" spans="1:7" ht="28.5" x14ac:dyDescent="0.25">
      <c r="A397" s="63">
        <f>1</f>
        <v>1</v>
      </c>
      <c r="B397" s="29" t="s">
        <v>175</v>
      </c>
      <c r="D397" s="25"/>
    </row>
    <row r="398" spans="1:7" x14ac:dyDescent="0.25">
      <c r="A398" s="63"/>
      <c r="B398" s="29"/>
      <c r="C398" s="64" t="s">
        <v>95</v>
      </c>
      <c r="D398" s="30">
        <f>D276</f>
        <v>1500</v>
      </c>
      <c r="G398" s="31">
        <f>D398*E398</f>
        <v>0</v>
      </c>
    </row>
    <row r="399" spans="1:7" s="17" customFormat="1" x14ac:dyDescent="0.25">
      <c r="A399" s="65"/>
      <c r="B399" s="29"/>
      <c r="C399" s="41"/>
      <c r="D399" s="30"/>
      <c r="E399" s="31"/>
      <c r="F399" s="31"/>
    </row>
    <row r="400" spans="1:7" x14ac:dyDescent="0.25">
      <c r="A400" s="63">
        <f>A397+1</f>
        <v>2</v>
      </c>
      <c r="B400" s="29" t="s">
        <v>193</v>
      </c>
      <c r="D400" s="30"/>
      <c r="E400" s="31"/>
      <c r="F400" s="31"/>
    </row>
    <row r="401" spans="1:7" x14ac:dyDescent="0.25">
      <c r="A401" s="63"/>
      <c r="B401" s="29"/>
      <c r="C401" s="64" t="s">
        <v>1</v>
      </c>
      <c r="D401" s="30">
        <v>1</v>
      </c>
      <c r="E401" s="31"/>
      <c r="G401" s="31">
        <f>D401*E401</f>
        <v>0</v>
      </c>
    </row>
    <row r="402" spans="1:7" x14ac:dyDescent="0.25">
      <c r="A402" s="63"/>
      <c r="B402" s="29"/>
      <c r="D402" s="30"/>
      <c r="E402" s="31"/>
      <c r="F402" s="31"/>
    </row>
    <row r="403" spans="1:7" ht="42.75" x14ac:dyDescent="0.25">
      <c r="A403" s="63">
        <f>A400+1</f>
        <v>3</v>
      </c>
      <c r="B403" s="29" t="s">
        <v>173</v>
      </c>
      <c r="D403" s="30"/>
      <c r="E403" s="31"/>
      <c r="F403" s="31"/>
    </row>
    <row r="404" spans="1:7" x14ac:dyDescent="0.25">
      <c r="A404" s="63"/>
      <c r="B404" s="29"/>
      <c r="C404" s="64" t="s">
        <v>174</v>
      </c>
      <c r="D404" s="30">
        <v>123</v>
      </c>
      <c r="E404" s="31"/>
      <c r="F404" s="31">
        <f>D404*E404</f>
        <v>0</v>
      </c>
    </row>
    <row r="405" spans="1:7" x14ac:dyDescent="0.25">
      <c r="A405" s="63"/>
      <c r="B405" s="29"/>
      <c r="D405" s="30"/>
      <c r="E405" s="31"/>
      <c r="F405" s="31"/>
    </row>
    <row r="406" spans="1:7" x14ac:dyDescent="0.25">
      <c r="A406" s="63">
        <f>A403+1</f>
        <v>4</v>
      </c>
      <c r="B406" s="29" t="s">
        <v>38</v>
      </c>
      <c r="D406" s="30"/>
      <c r="E406" s="31"/>
      <c r="F406" s="31"/>
    </row>
    <row r="407" spans="1:7" x14ac:dyDescent="0.25">
      <c r="A407" s="63"/>
      <c r="B407" s="29"/>
      <c r="C407" s="64" t="s">
        <v>1</v>
      </c>
      <c r="D407" s="30">
        <v>1</v>
      </c>
      <c r="E407" s="31"/>
      <c r="F407" s="31">
        <f>D407*E407</f>
        <v>0</v>
      </c>
    </row>
    <row r="408" spans="1:7" x14ac:dyDescent="0.25">
      <c r="A408" s="63"/>
      <c r="B408" s="29"/>
      <c r="D408" s="30"/>
      <c r="E408" s="31"/>
      <c r="F408" s="31"/>
    </row>
    <row r="409" spans="1:7" ht="28.5" x14ac:dyDescent="0.25">
      <c r="A409" s="63">
        <f>A406+1</f>
        <v>5</v>
      </c>
      <c r="B409" s="29" t="s">
        <v>167</v>
      </c>
      <c r="D409" s="30"/>
      <c r="E409" s="31"/>
      <c r="F409" s="31"/>
    </row>
    <row r="410" spans="1:7" x14ac:dyDescent="0.25">
      <c r="A410" s="63"/>
      <c r="B410" s="29"/>
      <c r="C410" s="64" t="s">
        <v>1</v>
      </c>
      <c r="D410" s="30">
        <v>1</v>
      </c>
      <c r="E410" s="31"/>
      <c r="G410" s="31">
        <f>D410*E410</f>
        <v>0</v>
      </c>
    </row>
    <row r="411" spans="1:7" x14ac:dyDescent="0.25">
      <c r="A411" s="63"/>
      <c r="B411" s="19"/>
      <c r="D411" s="25"/>
    </row>
    <row r="412" spans="1:7" s="10" customFormat="1" ht="15.75" thickBot="1" x14ac:dyDescent="0.3">
      <c r="A412" s="60"/>
      <c r="B412" s="61"/>
      <c r="C412" s="28"/>
      <c r="D412" s="37"/>
      <c r="E412" s="22"/>
      <c r="F412" s="23">
        <f>SUM(F398:F411)</f>
        <v>0</v>
      </c>
      <c r="G412" s="23">
        <f>SUM(G398:G410)</f>
        <v>0</v>
      </c>
    </row>
  </sheetData>
  <mergeCells count="25">
    <mergeCell ref="B70:D70"/>
    <mergeCell ref="B72:F72"/>
    <mergeCell ref="B106:D106"/>
    <mergeCell ref="B230:D230"/>
    <mergeCell ref="B145:D145"/>
    <mergeCell ref="B164:D164"/>
    <mergeCell ref="B189:D189"/>
    <mergeCell ref="B208:D208"/>
    <mergeCell ref="B217:D217"/>
    <mergeCell ref="B273:D273"/>
    <mergeCell ref="B395:D395"/>
    <mergeCell ref="B6:D6"/>
    <mergeCell ref="B7:D7"/>
    <mergeCell ref="B8:D8"/>
    <mergeCell ref="B9:D9"/>
    <mergeCell ref="B10:D10"/>
    <mergeCell ref="B11:D11"/>
    <mergeCell ref="B12:D12"/>
    <mergeCell ref="B13:D13"/>
    <mergeCell ref="B14:D14"/>
    <mergeCell ref="B15:D15"/>
    <mergeCell ref="B16:D16"/>
    <mergeCell ref="B17:D17"/>
    <mergeCell ref="B22:D22"/>
    <mergeCell ref="B24:F24"/>
  </mergeCells>
  <pageMargins left="0.70866141732283472" right="0.70866141732283472" top="0.74803149606299213" bottom="0.74803149606299213" header="0.31496062992125984" footer="0.31496062992125984"/>
  <pageSetup scale="76" orientation="portrait" horizontalDpi="1200" verticalDpi="1200" r:id="rId1"/>
  <headerFooter>
    <oddFooter>Stran &amp;P od &amp;N</oddFooter>
  </headerFooter>
  <rowBreaks count="6" manualBreakCount="6">
    <brk id="69" max="16383" man="1"/>
    <brk id="207" max="16383" man="1"/>
    <brk id="229" max="16383" man="1"/>
    <brk id="266" max="16383" man="1"/>
    <brk id="272" max="16383" man="1"/>
    <brk id="37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Rekapitulacija</vt:lpstr>
      <vt:lpstr>VODOVOD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tanja</cp:lastModifiedBy>
  <cp:lastPrinted>2020-09-07T08:21:33Z</cp:lastPrinted>
  <dcterms:created xsi:type="dcterms:W3CDTF">2018-10-15T16:25:56Z</dcterms:created>
  <dcterms:modified xsi:type="dcterms:W3CDTF">2021-04-01T09:24:35Z</dcterms:modified>
</cp:coreProperties>
</file>