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035" windowHeight="12525" tabRatio="767" activeTab="0"/>
  </bookViews>
  <sheets>
    <sheet name="Rekapitulacija" sheetId="1" r:id="rId1"/>
    <sheet name="pripravljalna dela" sheetId="2" r:id="rId2"/>
    <sheet name="Gradbena dela" sheetId="3" r:id="rId3"/>
    <sheet name="Betonska dela" sheetId="4" r:id="rId4"/>
    <sheet name="zgornji ustroj" sheetId="5" r:id="rId5"/>
    <sheet name="Vodoinstalacijska dela" sheetId="6" r:id="rId6"/>
    <sheet name="elektrika" sheetId="7" r:id="rId7"/>
    <sheet name="zakljucna dela" sheetId="8" r:id="rId8"/>
  </sheets>
  <definedNames>
    <definedName name="_xlnm.Print_Area" localSheetId="0">'Rekapitulacija'!$A$1:$J$69</definedName>
    <definedName name="_xlnm.Print_Area" localSheetId="5">'Vodoinstalacijska dela'!$A$1:$G$170</definedName>
    <definedName name="_xlnm.Print_Area" localSheetId="4">'zgornji ustroj'!$A$1:$G$115</definedName>
    <definedName name="_xlnm.Print_Titles" localSheetId="3">'Betonska dela'!$1:$4</definedName>
    <definedName name="_xlnm.Print_Titles" localSheetId="6">'elektrika'!$1:$4</definedName>
    <definedName name="_xlnm.Print_Titles" localSheetId="2">'Gradbena dela'!$1:$3</definedName>
    <definedName name="_xlnm.Print_Titles" localSheetId="5">'Vodoinstalacijska dela'!$1:$4</definedName>
    <definedName name="_xlnm.Print_Titles" localSheetId="4">'zgornji ustroj'!$1:$4</definedName>
  </definedNames>
  <calcPr fullCalcOnLoad="1"/>
</workbook>
</file>

<file path=xl/sharedStrings.xml><?xml version="1.0" encoding="utf-8"?>
<sst xmlns="http://schemas.openxmlformats.org/spreadsheetml/2006/main" count="587" uniqueCount="269">
  <si>
    <t>m3</t>
  </si>
  <si>
    <t>GRADBENA DELA</t>
  </si>
  <si>
    <t>Zakoličba osi trase cevovoda</t>
  </si>
  <si>
    <t>m2</t>
  </si>
  <si>
    <t>kos</t>
  </si>
  <si>
    <t>Dezinfekcija cevovoda s klornim šokom, bakteriološka analiza vode z izdajo potrdila ter izpiranje cevovoda</t>
  </si>
  <si>
    <t>Skupaj:</t>
  </si>
  <si>
    <t>Dobava in vgradnja polietilenskih cevi visoke gostote za sanitarno pitno vodo za delovni tlak 12,5 bar</t>
  </si>
  <si>
    <t>Dobava in montaža cevi iz nodularne litine, komplet s pritrdilnim in tesnilnim materialom za sanitarno pitno vodo</t>
  </si>
  <si>
    <t>PE90</t>
  </si>
  <si>
    <t>Dobava in montaža LTŽ  zasunov, komplet s kolesi ter vijačnim in tesnilnim materialom</t>
  </si>
  <si>
    <t>DN100</t>
  </si>
  <si>
    <t>VODOINSTALACIJSKA DELA</t>
  </si>
  <si>
    <t>DN80</t>
  </si>
  <si>
    <t>PE110</t>
  </si>
  <si>
    <t>Rezanje obstoječega asfalta</t>
  </si>
  <si>
    <t>DN150</t>
  </si>
  <si>
    <t>FF - DN150x800</t>
  </si>
  <si>
    <t>Hidrantna omarica</t>
  </si>
  <si>
    <t>Dobava in montaža krogličnega ventila, komplet s pritrdilnim in tesnilnim materialom</t>
  </si>
  <si>
    <t>DN32</t>
  </si>
  <si>
    <t>Preizkus hidrantnega omrežja z izdelavo zapisnika o uspešnosti s strani pooblaščene organizacije</t>
  </si>
  <si>
    <t>Praznjenje ter ponovno polnjenje omrežja po odsekih, ter izvedba tlačnih preizkusov</t>
  </si>
  <si>
    <t>E (NL) - DN150</t>
  </si>
  <si>
    <t>F (NL) - DN150</t>
  </si>
  <si>
    <t>FFR - DN150-100</t>
  </si>
  <si>
    <t>FFR - DN80-50</t>
  </si>
  <si>
    <t>T - DN100-80</t>
  </si>
  <si>
    <t>T - DN125-125</t>
  </si>
  <si>
    <t>T - DN150-100</t>
  </si>
  <si>
    <t>T - DN80-80</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</si>
  <si>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prevezav in provizorijev, strošek pazljivega izkopa ob obstoječi podzemni komunalni infrastrukturi, ki se ohranja, rušenje podzemne komunalne infrastrukture, kjer je to predvideno, stroške izdelave vseh potrebnih meritev, pregledov, atestov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t>
  </si>
  <si>
    <t>Odvoz odvečnega materiala v predelavo gradbenih odpadkov. Obračun v raščenem stanju</t>
  </si>
  <si>
    <t>Dobava in vgradnja zaporne lopute prirobnične z roč. pogonom, komplet z vsem potrebnim pritrdilnim in tesnilnim materialom</t>
  </si>
  <si>
    <t>DN125 dolgi</t>
  </si>
  <si>
    <t>DN100 z elektro montažno loputo</t>
  </si>
  <si>
    <t>MDK DN100</t>
  </si>
  <si>
    <t>MDK DN125</t>
  </si>
  <si>
    <t>MDK DN150</t>
  </si>
  <si>
    <t>E (NL) - DN125 z zaklepom</t>
  </si>
  <si>
    <t>F (NL) - DN125</t>
  </si>
  <si>
    <t>F (NL) - DN125 z zaklepom</t>
  </si>
  <si>
    <t>FF - DN150x1000</t>
  </si>
  <si>
    <t>FF - DN150x700</t>
  </si>
  <si>
    <t>FF - DN150x600</t>
  </si>
  <si>
    <t>FF - DN150x500</t>
  </si>
  <si>
    <t>FF - DN150x200</t>
  </si>
  <si>
    <t>FF - DN125x1000</t>
  </si>
  <si>
    <t>FF - DN125x700</t>
  </si>
  <si>
    <t>FF - DN125x600</t>
  </si>
  <si>
    <t>FF - DN125x500</t>
  </si>
  <si>
    <t>FF - DN100x700</t>
  </si>
  <si>
    <t>FF - DN100x600</t>
  </si>
  <si>
    <t>FF - DN100x300</t>
  </si>
  <si>
    <t>FF - DN80x700</t>
  </si>
  <si>
    <t>FF - DN80x500</t>
  </si>
  <si>
    <t>FFR - DN100-80</t>
  </si>
  <si>
    <t>FFR - DN150-125</t>
  </si>
  <si>
    <t>FFR - DN100-125</t>
  </si>
  <si>
    <r>
      <t>FFK - DN125/90</t>
    </r>
    <r>
      <rPr>
        <sz val="11"/>
        <rFont val="Calibri"/>
        <family val="2"/>
      </rPr>
      <t>⁰</t>
    </r>
  </si>
  <si>
    <t>EU - DN125</t>
  </si>
  <si>
    <t xml:space="preserve">N - DN80 </t>
  </si>
  <si>
    <t xml:space="preserve">N - DN150 </t>
  </si>
  <si>
    <t>Q - DN150-90⁰</t>
  </si>
  <si>
    <t>Q - DN125-45⁰</t>
  </si>
  <si>
    <t>Q - DN100-90⁰</t>
  </si>
  <si>
    <t>T - DN150-80</t>
  </si>
  <si>
    <t>T - DN125-100</t>
  </si>
  <si>
    <t>T - DN150-150</t>
  </si>
  <si>
    <t>T - DN250-150</t>
  </si>
  <si>
    <t>TT - DN100-100</t>
  </si>
  <si>
    <t>X - DN50 X2</t>
  </si>
  <si>
    <t>X - DN80 X2</t>
  </si>
  <si>
    <t>X - DN100 X2</t>
  </si>
  <si>
    <t>ČISTILNI KOS DN100</t>
  </si>
  <si>
    <t>ŽABJI POKROV S PRIROBNICO DN100</t>
  </si>
  <si>
    <t>ŽABJI POKROV S PRIROBNICO DN110</t>
  </si>
  <si>
    <t>ŽABJI POKROV S PRIROBNICO DN120</t>
  </si>
  <si>
    <t>PRELIVNA PRIROBNICA DN150</t>
  </si>
  <si>
    <t>MERILEC PRETOKA DN150</t>
  </si>
  <si>
    <t>MERILEC PRETOKA DN125</t>
  </si>
  <si>
    <t>ZRAČNIK DN80</t>
  </si>
  <si>
    <t>VSISNI KOŠ DN15 INOX</t>
  </si>
  <si>
    <t>Dobava in montaža varnostnega ventila za preprečitev prevelikega pretoka (J16)</t>
  </si>
  <si>
    <t>Dobava in montaža ogrlice za priključek NL150 (J16)</t>
  </si>
  <si>
    <t>Dobava in montaža ventila z vzdrževanjem konstantnega nivoja preko hidravličnega plovca (priključek na VH.V. Brdo)</t>
  </si>
  <si>
    <t>Dobava in montaža teleskopa za EV zasun DN80, l=1,50 m (J8, J9)</t>
  </si>
  <si>
    <t>Dobava in montaža cestne kape DN125 (J8, J9)</t>
  </si>
  <si>
    <t>BETONSKA DELA</t>
  </si>
  <si>
    <t>140x140x130</t>
  </si>
  <si>
    <t>120x120x130</t>
  </si>
  <si>
    <t>120x120x150</t>
  </si>
  <si>
    <t>100x120x120</t>
  </si>
  <si>
    <t>100x120x130</t>
  </si>
  <si>
    <t>100x120x140</t>
  </si>
  <si>
    <t>150x150x220</t>
  </si>
  <si>
    <t>150x150x250</t>
  </si>
  <si>
    <t>150x150x270</t>
  </si>
  <si>
    <t>180x150x270</t>
  </si>
  <si>
    <t>370x150x130</t>
  </si>
  <si>
    <t>100x120x150</t>
  </si>
  <si>
    <t>100x120x160</t>
  </si>
  <si>
    <t>100x120x170</t>
  </si>
  <si>
    <t>150x170x120</t>
  </si>
  <si>
    <t>m1</t>
  </si>
  <si>
    <t>Strojni izkop zemljine v terenu III.- IV. ktg., z direktnim nakladanjem materiala na prevozno sredstvo. Obračun po dejansko izvršenih delih in v raščenem stanju</t>
  </si>
  <si>
    <t>.</t>
  </si>
  <si>
    <t xml:space="preserve">Planiranje in valjanje kanala s točnostjo +/- 3 cm v projektiranem naklonu </t>
  </si>
  <si>
    <t xml:space="preserve">Dobava in polaganje posteljice iz agregatnega materijala granulacije 0-4 mm v debelini plasti d=15 cm </t>
  </si>
  <si>
    <t>Dobava in izdelava zaščitnega nasipa z agregatnim materijalom granulacije 0-4 mm, do 30 cm nad temenom cevi</t>
  </si>
  <si>
    <t>Zasip kanalov z ustrezno pripravljenim izkopnim materialom (mleta kamnina fi do 45 mm). Zasip in utrjevanje v plasteh do 30 cm s komprimacijo. Stopnja zbitosti do 95 % po SPP</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</si>
  <si>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t>
  </si>
  <si>
    <t>Polaganje PVC opozorilnega traku z induktivno nitko z napisom "POZOR VODOVOD" pred zasipom jarka (tudi skozi jaške)</t>
  </si>
  <si>
    <t>ZAKLJUČNA DELA</t>
  </si>
  <si>
    <t>Nadzor geomehanika nad izvajanjem zemeljskih del</t>
  </si>
  <si>
    <t>ZGORNJI USTROJ</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</si>
  <si>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 makadam ceste</t>
  </si>
  <si>
    <t>Zakoličenje osi trase ceste in zavarovanje točk.</t>
  </si>
  <si>
    <t>Naprava in postavitev gradbenih profilov na vzpostavljeno os trase ceste s potrebnim niveliranjem in meritvami ter določitev nivoja.</t>
  </si>
  <si>
    <t>Premaz stikov z bitumensko emulzijo na stiku z novim asfaltom</t>
  </si>
  <si>
    <t>Dobava in polaganje cestnih betonskih robnikov 15/25/100 cm, odporni proti zmrzali in soli, komplet izkop, betonski temelj C 12/15 ter zasip po položitvi - polaganje v ravnini, krivini, spuščeni, vse komplet</t>
  </si>
  <si>
    <t>Izdelava talne označbe - ločilna črta V-1, širine 15 cm</t>
  </si>
  <si>
    <t>Izdelava talne označbe - robna črta V-1.1, širine 15 cm</t>
  </si>
  <si>
    <t xml:space="preserve">Dobava in tlakovanje terena pri hudourniku Mržljak z lokalnim kamnom na podložni beton deb. 10 cm trapezne oblike cca 2,0/2,0/2,0 m dožnine 6,0 m, vse komplet. </t>
  </si>
  <si>
    <t>Strojni izkop zemljine v terenu V.- VI. ktg., (pikiranje) z direktnim nakladanjem materiala na prevozno sredstvo. Obračun po dejansko izvršenih delih in v raščenem stanju</t>
  </si>
  <si>
    <r>
      <t>MMK Ø 125 11</t>
    </r>
    <r>
      <rPr>
        <sz val="11"/>
        <rFont val="Calibri"/>
        <family val="2"/>
      </rPr>
      <t>⁰</t>
    </r>
  </si>
  <si>
    <r>
      <t>MMK Ø 125 22</t>
    </r>
    <r>
      <rPr>
        <sz val="11"/>
        <rFont val="Calibri"/>
        <family val="2"/>
      </rPr>
      <t>⁰</t>
    </r>
  </si>
  <si>
    <r>
      <t>MMK Ø 125 30</t>
    </r>
    <r>
      <rPr>
        <sz val="11"/>
        <rFont val="Calibri"/>
        <family val="2"/>
      </rPr>
      <t>⁰</t>
    </r>
  </si>
  <si>
    <r>
      <t>MMK Ø 125 45</t>
    </r>
    <r>
      <rPr>
        <sz val="11"/>
        <rFont val="Calibri"/>
        <family val="2"/>
      </rPr>
      <t>⁰</t>
    </r>
  </si>
  <si>
    <r>
      <t>MMK Ø 125 90</t>
    </r>
    <r>
      <rPr>
        <sz val="11"/>
        <rFont val="Calibri"/>
        <family val="2"/>
      </rPr>
      <t>⁰</t>
    </r>
  </si>
  <si>
    <r>
      <t>MMK Ø 150 11</t>
    </r>
    <r>
      <rPr>
        <sz val="11"/>
        <rFont val="Calibri"/>
        <family val="2"/>
      </rPr>
      <t>⁰</t>
    </r>
  </si>
  <si>
    <r>
      <t>MMK Ø 150 22</t>
    </r>
    <r>
      <rPr>
        <sz val="11"/>
        <rFont val="Calibri"/>
        <family val="2"/>
      </rPr>
      <t>⁰</t>
    </r>
  </si>
  <si>
    <r>
      <t>MMK Ø 150 30</t>
    </r>
    <r>
      <rPr>
        <sz val="11"/>
        <rFont val="Calibri"/>
        <family val="2"/>
      </rPr>
      <t>⁰</t>
    </r>
  </si>
  <si>
    <r>
      <t>MMK Ø 150 45</t>
    </r>
    <r>
      <rPr>
        <sz val="11"/>
        <rFont val="Calibri"/>
        <family val="2"/>
      </rPr>
      <t>⁰</t>
    </r>
  </si>
  <si>
    <r>
      <t>MMK Ø 150 90</t>
    </r>
    <r>
      <rPr>
        <sz val="11"/>
        <rFont val="Calibri"/>
        <family val="2"/>
      </rPr>
      <t>⁰</t>
    </r>
  </si>
  <si>
    <t>Prebijanje obstoječih jaškov komplet s sanacijo prebitih površin, vse komplet</t>
  </si>
  <si>
    <t>Odstranitev obstoječega asfalta debeline do 15 cm ter odvoz v predelavo gradbenih odpadkov, vse komplet</t>
  </si>
  <si>
    <t>Izdelava zemeljskega planuma ceste v projektiranem naklonu zbitosti 95 % po SPP pod asfaltom</t>
  </si>
  <si>
    <t>Izdelava obrabnonosilno plasti bituminizirane zmesi AC 16 surf B 50/70 A4 Z3 v debelini 6 cm - občinske ceste (31 833)</t>
  </si>
  <si>
    <t xml:space="preserve">Dobava materiala in izdelava bankin širine 50 cm z materialom zrnavosti 0/8 mm za zaklinjanje v deb. 5 cm na predhodno planiran tamponski planum v deb. 25 cm v projektiranem prečnem naklonu 4 %, bankina zaključena 1 cm pod koto vozišča, komprimacija 98 % po SPP, Ev2&gt;100 MN/m2, Ev2/Ev1=&lt;1,8 </t>
  </si>
  <si>
    <t>Demontaža obstoječih cestnih smernikov komplet s temeljem in odvozom v predelavo gradbenih odpadkov, dobava in vgraditev cestnih smernikov, izkop z odvozom materialal v predelavo gradbenih odpadkov, zasip, obbetoniranje, vse komplet</t>
  </si>
  <si>
    <t>Dobava in izdelava betonskih podstavkov pod hidranti ter podporne plošče za nadzemne hidrante - po detajlu, vse komplet</t>
  </si>
  <si>
    <t>Dobava in izdelava betonskih podstavkov za hidrantne omarice, komplet z opažanjem ter betonskimi deli, vse komplet</t>
  </si>
  <si>
    <t>NH80 INOX</t>
  </si>
  <si>
    <t>NL150 (npr. NATURAL K9 UNI Ve spoj)</t>
  </si>
  <si>
    <t>NL125 (npr. NATURAL K9 UNI Ve spoj)</t>
  </si>
  <si>
    <t>NL125 (npr. STANDARD TT coating Ve spoj)</t>
  </si>
  <si>
    <t>Dobava in montaža LTŽ fazonskih kosov, komplet z vijačnim in tesnilnim materialom, vse komplet</t>
  </si>
  <si>
    <t>Izdelava obrabne in zaporne plasti bituminizirane zmesi AC 11 suf B 50/70 A3 v debelini 4 cm (32 273) - državna cesta</t>
  </si>
  <si>
    <t>V cenah morajo biti upoštevane zmesi kamnitih zrn (tampon) in asfaltne plasti skladne z veljavnimi standardi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</si>
  <si>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Dobava in vgraditev zaščitne cevi fi 160 mm (npr. stygmafleks) za vodovodno cev pod propusti, vse komplet</t>
  </si>
  <si>
    <t>NAPAJANJE VODOHRANA</t>
  </si>
  <si>
    <t>Dobava in vgraditev varovalčno ločilno stikalo HLE 250/3, komplet s pritrdilnim materialom</t>
  </si>
  <si>
    <t>Dobava in vgraditev trifaznega števca LANDIS -GYR 120 A KD s komunikatorjem LANDIS GYR ZMF 120 AKD,  komplet s pritrdilnim materialom</t>
  </si>
  <si>
    <t>Dobava in vgraditev odvodnika prenapetosti ETITEC B, komplet s pritrdilnim materialom</t>
  </si>
  <si>
    <t>Dobava in vgraditev varovalnih elementov  PK100/3,  komplet s pritrdilnim materialom</t>
  </si>
  <si>
    <t>Dobava in montaža zobatih spojk za polietilenske cevi, komplet z vijačnim in tesnilnim materialom DN110</t>
  </si>
  <si>
    <t>Dobava in montaža zobatih spojk za polietilenske cevi, komplet z vijačnim in tesnilnim materialom DN90</t>
  </si>
  <si>
    <t>Dobava in montaža zobatih spojk za polietilenske cevi, komplet z vijačnim in tesnilnim materialom DN63</t>
  </si>
  <si>
    <r>
      <rPr>
        <b/>
        <sz val="11"/>
        <rFont val="Arial"/>
        <family val="2"/>
      </rPr>
      <t xml:space="preserve">Izdelava jaškov </t>
    </r>
    <r>
      <rPr>
        <sz val="11"/>
        <rFont val="Arial"/>
        <family val="2"/>
      </rPr>
      <t>iz BC fi 60 cm, globine 1,0 m, dodatni izkop za jašek, planiranje dna,  zasip jaška z ustrezno pripravljenim izkopnim materialom (do fi 45 mm) in utrditvijo, odvoz odvečnega materiala v predelavo gradbenih odpadkov, ltž pokrov 60/60 cm,nosilnosti 400 kN z napisom ELEKTRIKA,  ureditev terena s planiranjem, preboj jaška za dovod cevi na predvidenih mestih, vse komplet.</t>
    </r>
  </si>
  <si>
    <t>Posek in odstranitev dreves fi 15-50 cm komplet s panji ter z odvozom v predelavo gradbenih odpadkov, vse komplet</t>
  </si>
  <si>
    <t xml:space="preserve">Ves izbrani material mora biti pred pričetkom izvajanja del potrjen s strani upravljalca vodovoda. </t>
  </si>
  <si>
    <t>Cevi morajo biti izdelane na obojko v skladu s SIST EN 545:2007, z odgovarjajočimi spoji za različne primere vgradnje (STD, STD Ve, UNI Ve). Cevi morajo biti na zunanji stran zaščitene z aktivno galvansko zaščito, ki omogoča vgradnjo cevi tudi v agresivnejšo zemljo (z litino Zn + Al minimalne debeline 400 g/m2 in premazane z modrim epoksijem, na notranji strani pa s cementno oblogo.</t>
  </si>
  <si>
    <t>I.</t>
  </si>
  <si>
    <t>PRIPRAVLJALNA DELA</t>
  </si>
  <si>
    <t>I</t>
  </si>
  <si>
    <t>II</t>
  </si>
  <si>
    <t>III</t>
  </si>
  <si>
    <t>IV</t>
  </si>
  <si>
    <t>V</t>
  </si>
  <si>
    <t>VI</t>
  </si>
  <si>
    <t>VII</t>
  </si>
  <si>
    <t>Pripravljalna dela</t>
  </si>
  <si>
    <t>Gradbena dela</t>
  </si>
  <si>
    <t>Betonska dela</t>
  </si>
  <si>
    <t>Zgornji ustroj</t>
  </si>
  <si>
    <t>Razdelilno omrežje</t>
  </si>
  <si>
    <t>Napajanje vodohrana</t>
  </si>
  <si>
    <t>Zaključna dela</t>
  </si>
  <si>
    <t>II.</t>
  </si>
  <si>
    <t>III.</t>
  </si>
  <si>
    <t>IV.</t>
  </si>
  <si>
    <t>V.</t>
  </si>
  <si>
    <t>VI.</t>
  </si>
  <si>
    <t>VII.</t>
  </si>
  <si>
    <t xml:space="preserve">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 </t>
  </si>
  <si>
    <t>Določitev mikrolokacije podzemnih komunalnih naprav, vse komplet</t>
  </si>
  <si>
    <t>Posek in odstranitev grmovja komplet s panji ter z odvozom v predelavo gradbenih odpadkov, vse komplet</t>
  </si>
  <si>
    <t>Ureditev zapore državne ceste v času gradnje vodovodne instalacije, izdelava elaborata za pridobitev dovoljenja za zaporo ceste, stroški soglasja in zapore ceste,  vse komplet</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</si>
  <si>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</si>
  <si>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t>
  </si>
  <si>
    <t>Čiščenje obstoječih jarkov pred vtoki v betonski propust, vse komplet</t>
  </si>
  <si>
    <t>100x100x100</t>
  </si>
  <si>
    <t>Dobava in montaža nadzemnega lomljivega hidranta, tablico,  komplet z vso pripadajočo opremo</t>
  </si>
  <si>
    <t>Dobava in izdelava betonskih sider na lomih cevovoda, komplet z opažanjem ter betonskimi deli, vse komplet</t>
  </si>
  <si>
    <t>Rezkanje obstoječega asfalta debeline do 4 cm ter odvoz v predelavo gradbenih odpadkov, vse komplet</t>
  </si>
  <si>
    <t>Dobava in vgraditev kolen zaradi poteka trase, vse komplet</t>
  </si>
  <si>
    <t>Dobava in vgraditev kolen zaradi poteka trase v območju železnice proti blodečim tokovom, vse komplet</t>
  </si>
  <si>
    <t>Dobava in vgraditev kolen zaradi vzdolžnih padcev, vse komplet</t>
  </si>
  <si>
    <t>Zavarovanje obstoječih komunalnih vodov pri križanju s kanalizacijo skladno z zahtevami upravljalca</t>
  </si>
  <si>
    <t>fi 300 mm</t>
  </si>
  <si>
    <t xml:space="preserve">Obnova vtoka propusta meteorne kanalizacije iz betonske cevi z vtočnim jaškom globine 150 cm iz BC fi 60 cm s peskolovom, betonskim pokrovom, vtok iz strani, priklop na cev, dodatni izkop za jašek, odvoz materiala v predelavo gradbenih odpadkov, zasip, vse komplet </t>
  </si>
  <si>
    <t>fi 500 mm</t>
  </si>
  <si>
    <t>fi 600 mm</t>
  </si>
  <si>
    <t>Dobava materiala ter tlakovanje terena pod izpusti z lokalnim kamnom na podložni beton deb. 10 cm velikosti cca 1,0/2,0 m, vse komplet</t>
  </si>
  <si>
    <t>Čiščenje obstoječih propustov iz betonskih cevi, vse komplet</t>
  </si>
  <si>
    <t>fi 900 mm</t>
  </si>
  <si>
    <t>fi 1200 mm</t>
  </si>
  <si>
    <t xml:space="preserve">Obnova propusta iz BC, komplet z betonsko posteljico deb 10 cm in obbetoniranjem cevi z armiranim betonom 10 cm nad temenom cevi (beton C 20/25) in armaturno mrežo Q 196, vključno s spajanjem elementov,  izkop, odvoz materiala v predelavo gradbenih odpadkov, zasip s tamponom 0/32 mm, utrjen, deformacijski modul  Ev2=100 MN/m2, komplet s planiranjem tampona +- 1 cm in skomprimiran na minimalni deformacijski modul Ev2 &gt; 100 MN/m2 in razmerjem Ev2/Ev1 =&lt; 2,2, utrditi na 98 % SPP, vse komplet </t>
  </si>
  <si>
    <t>Podbetoniranje obstoječih propustov, kjer poteka vodovodna cev pod propustom, z betonom C 12/15, povprečna poraba 0,25 m3 na propust, vse komplet</t>
  </si>
  <si>
    <t>Podbijanje propusta širine cca 5,00 m v državni cesti z vgradnjo debelostenskih brezšivnih cevi fi 219 mm, komplet z vsem materialom ter potrebnim izkopom in zasipom po končanih delih na obeh straneh propusta, zaščito obstoječega terena na obeh straneh izkopa z razpiranjem v dolžini 6,0 m in globini do 2,50 m, vse komplet</t>
  </si>
  <si>
    <t>Demontaža poškodovanih kovinskih kanalet (zdražnikov) dolžine cca do 5,0 m z odvozom v predelavo gradbenih odpadkov, vse komplet</t>
  </si>
  <si>
    <t>Demontaža ter ponovna montaža po končanih delih kovinskih kanalet (zdražnikov) dolžine cca do 5,0 m na makadamskih cestah, vse komplet</t>
  </si>
  <si>
    <t>Dobava in vgraditev kovinskih kanalet (zdražnikov) enakih obstoječim dolžine cca do 5,0 m na makadamskih cestah, vse komplet</t>
  </si>
  <si>
    <t>Finalno čiščenje gradbišča (obračuna se 1x asfaltne površine in makadamske poti v širini 2,0 m).</t>
  </si>
  <si>
    <t>T - DN100-100</t>
  </si>
  <si>
    <t>V ceni zajeti vse potrebne začasne prehode, izvedba potrebnih by passov, prevezav in provizorijev.</t>
  </si>
  <si>
    <t>Doplačilo za izdelavo asfaltne mulde širine 50 cm</t>
  </si>
  <si>
    <t>Obnova izpusta propusta meteorne kanalizacije iz betonske cevi z betonsko izpustno glavo na obstoječi teren, vse komplet</t>
  </si>
  <si>
    <r>
      <rPr>
        <b/>
        <sz val="11"/>
        <rFont val="Arial"/>
        <family val="2"/>
      </rPr>
      <t xml:space="preserve">Izdelava 1 cevne kabelske kanalizacije od TP do RMO omare: </t>
    </r>
    <r>
      <rPr>
        <sz val="11"/>
        <rFont val="Arial"/>
        <family val="2"/>
      </rPr>
      <t>izkop kanala v terenu IV.-V. ktg, planiranje dna jarka širine 50 cm, dobava in vgradnja peska 0-4 mm za zaščito cevi v sloju 10 cm pod in 30 cm nad cevjo, dobava in polaganje RBT cevi premera 80 mm (vključno z distančniki, čepi, tesnili, koleni, ...),  polaganje ozemljilnega valjanca FeZn  25x4 mm in PVC opozorilnega traku, zasip kanala z ustrezno pripravljenim izkopnim materialom (do fi 45 mm), odvoz odvečnega materiala v predelavo gradbenih odpadkov, vse komplet.</t>
    </r>
  </si>
  <si>
    <r>
      <rPr>
        <b/>
        <sz val="11"/>
        <rFont val="Arial"/>
        <family val="2"/>
      </rPr>
      <t xml:space="preserve">Izdelava 1 cevne kabelske kanalizacije od RMO omare do vodohrama: </t>
    </r>
    <r>
      <rPr>
        <sz val="11"/>
        <rFont val="Arial"/>
        <family val="2"/>
      </rPr>
      <t>izkop kanala v terenu IV.-V. ktg, planiranje dna jarka širine 50 cm, dobava in vgradnja peska 0-4 mm za zaščito cevi v sloju 10 cm pod in 30 cm nad cevjo, dobava in polaganje RBT cevi premera 80 mm (vključno z distančniki, čepi, tesnili, koleni, ...),  polaganje ozemljilnega valjanca FeZn  25x4 mm in PVC opozorilnega traku, zasip kanala z ustrezno pripravljenim izkopnim materialom (do fi 45 mm), odvoz odvečnega materiala v predelavo gradbenih odpadkov, vse komplet.</t>
    </r>
  </si>
  <si>
    <t>Dobava in polaganje kabla PP00-A 4x70x2,5 mm2 v kabelski kanalizaciji s priklopom v NN omari TP in merilni omarici</t>
  </si>
  <si>
    <t>Dobava in polaganje kabla PP00 4x16 mm2 v kabelski kanalizaciji s priklopom v razvodni in merilni omari</t>
  </si>
  <si>
    <t>Meritve elektro instalacij in funkcionalni preizkus, vse komplet</t>
  </si>
  <si>
    <t>SKUPAJ:</t>
  </si>
  <si>
    <t>Dobava in vgraditev elektro priključne omare na vodohranu, pritrjene na steno, velikosti cca 45/60 cm, vse komplet.</t>
  </si>
  <si>
    <t>Dobava in montaža elektromotorja z elektronskim krmiljenjem in daljinskim vodenjem krmiljenja za EV zasun v vodohranu Veliko Brdo, komplet s pritrdilnim materialom in električnim napajanjem iz elektroomarice na vodohranu</t>
  </si>
  <si>
    <t>DN350</t>
  </si>
  <si>
    <t>MDK DN350</t>
  </si>
  <si>
    <t>E (NL) - DN350</t>
  </si>
  <si>
    <t>F (NL) - DN350</t>
  </si>
  <si>
    <t>T - DN350-150</t>
  </si>
  <si>
    <t>Dobava in montaža prehodno protipovratne lopute medprirobnične DN350 (priključek na VH.V. Brdo)</t>
  </si>
  <si>
    <t>4300+230</t>
  </si>
  <si>
    <t>pločnik</t>
  </si>
  <si>
    <t>Razna dodatna in nepredvidena dela. Obračun se bo vršil na podlagi dejansko porabljenega časa in materiala evidentiranega v gradbenem dnevniku in potrjenega od nadzornega organa (ocenjeno 10% sklopa 8)</t>
  </si>
  <si>
    <t>Skupaj z nepredvidenimi deli:</t>
  </si>
  <si>
    <t>neuo</t>
  </si>
  <si>
    <t>2582-528=2054</t>
  </si>
  <si>
    <t>NEUPRAVIČENO 2054 m1</t>
  </si>
  <si>
    <t>Izdelava elaborata za vpis v evidenco gospodarske javne infrastrukture (GJI)</t>
  </si>
  <si>
    <t>8.2. VH VELIKO BRDO - VELIKO BRDO</t>
  </si>
  <si>
    <t>V priloženem popisu vključeni vodovodni elementi morajo zadostovati pripadajočimi opisom:</t>
  </si>
  <si>
    <t xml:space="preserve">Jeklene, pocinkane navojne cevi morajo ustrezati standardu DIN 2440. </t>
  </si>
  <si>
    <t>PE cevi za vodo morajo biti v skladu z ISO 4427, za PN 12,5 bar (DN 63 –DN125).</t>
  </si>
  <si>
    <t>Loputa (prirobnična)  mora biti iz materiala SG 500-7, z obojestransko epoxy zaščito, minimalno 250 mikronov. Sedež narejen iz nerjavečega jekla je uvaljan v ohišje, vpetja tesnila mora zagotoviti 100% tesnjenje v obeh smereh. Ustrezati mora standardom ISO 1083, ISO 5208.</t>
  </si>
  <si>
    <t>Vsi fazonski kosi in vsa dela vključujejo nabavo, dobavo, transport, montažo, vgradnjo in polaganje ter nerjavni spojni in tesnilni material.</t>
  </si>
  <si>
    <t>V priloženem popisu je v nekaterih postavkah zaradi ustreznejšega opisa materialov ali opreme v informativne namene naveden tudi proizvajalec in tip materiala ali opreme. Navedba je zgolj informativne narave in se lahko ponudi material oz. oprema, ki je enakovredna (37. člen ZJN-2).</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</si>
  <si>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dokumentacijoi, vsa dela izvajati skladno s predpisi varstva pri delu. Vsa zemeljska dela se izvaja pod nadzorom geomehanika.</t>
  </si>
  <si>
    <t xml:space="preserve">Pri vseh utrditvenih zemeljskih delih se spdnji ustroj utrdi na 95% (kamnita greda, zasipni material) po SPP in zgornji ustroj (tampon) na 98% po SPP. </t>
  </si>
  <si>
    <t>.V enotnih cenah zajeti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 Upoštevano mora biti nakladanje in odvoz ruševin (gradbenih odpadkov) skladno z upoštevanjem ustrezne zakonodaje za ravnanje z gradbenimi odpadki v predelavo gradbenih odpadkov, z vsemi dajatvami  za deponijo. Dela izvajati z vsemi veljavnimi predpisi ter pravilniki. V ceni morajo biti zajeti tudi vsi prevozi do začasnih gradbiščnih deponij ter ureditev le teh.</t>
  </si>
  <si>
    <t>Projektantski nadzor nad izvajanjem del vključno z nadzorom odgovornega vodje projekta v skladu z GZ in ZAID. Upoštevati ceno 38€/h.</t>
  </si>
  <si>
    <t>ur</t>
  </si>
  <si>
    <t xml:space="preserve">Izdelava geodetskega posnetka novega stanja (vsi spoji cevi) vključno z vsemi komunalnimi napravami </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</si>
  <si>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</si>
  <si>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</si>
  <si>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</si>
  <si>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</si>
  <si>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</si>
  <si>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 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</si>
  <si>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</si>
  <si>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</si>
  <si>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</si>
  <si>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</si>
  <si>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</si>
  <si>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</si>
  <si>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Izdelava armiranobetonskih jaškov po projektiranih detajlih, komplet z opažanjem, razopažanjem, dobavo in vgradnjo LTŽ pokrova nosilnosti 400 kN z zaklepom, protihrupnim vložkom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</si>
  <si>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Izdelava nosilne plasti bituminizirane zmesi AC 22 base B 50/70 A2 v debelini 6 cm (31 542)  - državna cesta</t>
  </si>
  <si>
    <t xml:space="preserve">Izdelava PID - a za vsa izvedena dela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</si>
</sst>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 _€_-;\-* #,##0\ _€_-;_-* &quot;-&quot;\ _€_-;_-@_-"/>
    <numFmt numFmtId="173" formatCode="_-* #,##0.00\ _€_-;\-* #,##0.00\ _€_-;_-* &quot;-&quot;??\ _€_-;_-@_-"/>
    <numFmt numFmtId="174" formatCode="0.0"/>
    <numFmt numFmtId="175" formatCode="[$€-2]\ #,##0.00;\-[$€-2]\ #,##0.00"/>
    <numFmt numFmtId="176" formatCode="[$€-2]\ #,##0.00"/>
    <numFmt numFmtId="177" formatCode="#,##0.00\ [$€-1];\-#,##0.00\ [$€-1]"/>
    <numFmt numFmtId="178" formatCode="#,##0.00\ &quot;€&quot;"/>
    <numFmt numFmtId="179" formatCode="&quot;True&quot;;&quot;True&quot;;&quot;False&quot;"/>
    <numFmt numFmtId="180" formatCode="&quot;On&quot;;&quot;On&quot;;&quot;Off&quot;"/>
  </numFmts>
  <fonts count="55">
    <font>
      <sz val="10"/>
      <name val="Arial CE"/>
      <family val="0"/>
    </font>
    <font>
      <sz val="12"/>
      <name val="Arial"/>
      <family val="2"/>
    </font>
    <font>
      <sz val="11"/>
      <name val="Arial"/>
      <family val="2"/>
    </font>
    <font>
      <b/>
      <sz val="11"/>
      <name val="Arial"/>
      <family val="2"/>
    </font>
    <font>
      <sz val="8"/>
      <name val="Arial CE"/>
      <family val="0"/>
    </font>
    <font>
      <b/>
      <sz val="12"/>
      <name val="Arial"/>
      <family val="2"/>
    </font>
    <font>
      <b/>
      <sz val="14"/>
      <name val="Arial"/>
      <family val="2"/>
    </font>
    <font>
      <u val="single"/>
      <sz val="10"/>
      <color indexed="12"/>
      <name val="Arial CE"/>
      <family val="0"/>
    </font>
    <font>
      <u val="single"/>
      <sz val="10"/>
      <color indexed="36"/>
      <name val="Arial CE"/>
      <family val="0"/>
    </font>
    <font>
      <sz val="11"/>
      <name val="Arial CE"/>
      <family val="0"/>
    </font>
    <font>
      <sz val="11"/>
      <name val="Calibri"/>
      <family val="2"/>
    </font>
    <font>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family val="2"/>
    </font>
    <font>
      <b/>
      <sz val="12"/>
      <color indexed="10"/>
      <name val="Arial"/>
      <family val="2"/>
    </font>
    <font>
      <sz val="14"/>
      <name val="Calibri"/>
      <family val="2"/>
    </font>
    <font>
      <b/>
      <sz val="14"/>
      <name val="Calibri"/>
      <family val="2"/>
    </font>
    <font>
      <sz val="8"/>
      <color indexed="8"/>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family val="2"/>
    </font>
    <font>
      <b/>
      <sz val="12"/>
      <color rgb="FFFF0000"/>
      <name val="Arial"/>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0" fillId="0" borderId="0">
      <alignment/>
      <protection/>
    </xf>
    <xf numFmtId="0" fontId="43" fillId="22"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61">
    <xf numFmtId="0" fontId="0" fillId="0" borderId="0" xfId="0"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xf>
    <xf numFmtId="170" fontId="2" fillId="0" borderId="0" xfId="58" applyFont="1" applyAlignment="1">
      <alignment/>
    </xf>
    <xf numFmtId="0" fontId="2" fillId="0" borderId="0" xfId="0" applyFont="1" applyBorder="1" applyAlignment="1">
      <alignment/>
    </xf>
    <xf numFmtId="0" fontId="2" fillId="0" borderId="0" xfId="0" applyFont="1" applyAlignment="1">
      <alignment horizontal="center" wrapText="1"/>
    </xf>
    <xf numFmtId="0" fontId="2" fillId="0" borderId="0" xfId="0" applyFont="1" applyAlignment="1">
      <alignment vertical="top"/>
    </xf>
    <xf numFmtId="175" fontId="2" fillId="0" borderId="0" xfId="58" applyNumberFormat="1" applyFont="1" applyAlignment="1">
      <alignment/>
    </xf>
    <xf numFmtId="0" fontId="5" fillId="0" borderId="0" xfId="0" applyFont="1" applyBorder="1" applyAlignment="1">
      <alignment vertical="top"/>
    </xf>
    <xf numFmtId="178" fontId="2" fillId="0" borderId="0" xfId="58" applyNumberFormat="1" applyFont="1" applyAlignment="1">
      <alignment/>
    </xf>
    <xf numFmtId="178" fontId="2" fillId="0" borderId="0" xfId="0" applyNumberFormat="1" applyFont="1" applyAlignment="1">
      <alignment/>
    </xf>
    <xf numFmtId="178" fontId="5" fillId="0" borderId="0" xfId="58" applyNumberFormat="1" applyFont="1" applyBorder="1" applyAlignment="1">
      <alignment horizontal="right"/>
    </xf>
    <xf numFmtId="0" fontId="2" fillId="0" borderId="0" xfId="0" applyNumberFormat="1" applyFont="1" applyAlignment="1">
      <alignment horizontal="center"/>
    </xf>
    <xf numFmtId="0" fontId="9" fillId="0" borderId="0" xfId="0" applyNumberFormat="1" applyFont="1" applyAlignment="1" quotePrefix="1">
      <alignment/>
    </xf>
    <xf numFmtId="0" fontId="52" fillId="0" borderId="0" xfId="0" applyFont="1" applyAlignment="1">
      <alignment vertical="top" wrapText="1"/>
    </xf>
    <xf numFmtId="178" fontId="52" fillId="0" borderId="0" xfId="58" applyNumberFormat="1" applyFont="1" applyAlignment="1">
      <alignment/>
    </xf>
    <xf numFmtId="0" fontId="52" fillId="0" borderId="0" xfId="0" applyFont="1" applyAlignment="1">
      <alignment/>
    </xf>
    <xf numFmtId="0" fontId="52" fillId="0" borderId="0" xfId="0" applyFont="1" applyAlignment="1">
      <alignment horizontal="center"/>
    </xf>
    <xf numFmtId="0" fontId="52" fillId="0" borderId="0" xfId="0" applyFont="1" applyAlignment="1">
      <alignment horizontal="center" wrapText="1"/>
    </xf>
    <xf numFmtId="0" fontId="2" fillId="0" borderId="0" xfId="0" applyFont="1" applyAlignment="1">
      <alignment horizontal="center" vertical="top" wrapText="1"/>
    </xf>
    <xf numFmtId="0" fontId="3" fillId="0" borderId="0" xfId="0" applyFont="1" applyAlignment="1">
      <alignment horizontal="center"/>
    </xf>
    <xf numFmtId="0" fontId="3" fillId="0" borderId="0" xfId="0" applyFont="1" applyFill="1" applyBorder="1" applyAlignment="1">
      <alignment vertical="top" wrapText="1"/>
    </xf>
    <xf numFmtId="0" fontId="2" fillId="0" borderId="0" xfId="0" applyNumberFormat="1" applyFont="1" applyFill="1" applyBorder="1" applyAlignment="1">
      <alignment horizontal="center"/>
    </xf>
    <xf numFmtId="178" fontId="2" fillId="0" borderId="0" xfId="58"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horizontal="center"/>
    </xf>
    <xf numFmtId="4" fontId="2" fillId="0" borderId="0" xfId="0" applyNumberFormat="1" applyFont="1" applyAlignment="1">
      <alignment horizontal="center"/>
    </xf>
    <xf numFmtId="0" fontId="52" fillId="0" borderId="0" xfId="0" applyFont="1" applyBorder="1" applyAlignment="1">
      <alignment/>
    </xf>
    <xf numFmtId="0" fontId="52" fillId="0" borderId="0" xfId="0" applyFont="1" applyBorder="1" applyAlignment="1">
      <alignment/>
    </xf>
    <xf numFmtId="0" fontId="52" fillId="0" borderId="0" xfId="0" applyFont="1" applyAlignment="1">
      <alignment vertical="top"/>
    </xf>
    <xf numFmtId="0" fontId="52" fillId="0" borderId="0" xfId="0" applyFont="1" applyAlignment="1">
      <alignment/>
    </xf>
    <xf numFmtId="0" fontId="9" fillId="0" borderId="0" xfId="0" applyNumberFormat="1" applyFont="1" applyAlignment="1">
      <alignment/>
    </xf>
    <xf numFmtId="4" fontId="52" fillId="0" borderId="0" xfId="0" applyNumberFormat="1" applyFont="1" applyAlignment="1">
      <alignment horizontal="center"/>
    </xf>
    <xf numFmtId="0" fontId="52" fillId="0" borderId="0" xfId="0" applyNumberFormat="1" applyFont="1" applyAlignment="1">
      <alignment horizontal="center"/>
    </xf>
    <xf numFmtId="0" fontId="2" fillId="0" borderId="0" xfId="0" applyNumberFormat="1" applyFont="1" applyAlignment="1">
      <alignment horizontal="center" wrapText="1"/>
    </xf>
    <xf numFmtId="4" fontId="2" fillId="0" borderId="0" xfId="0" applyNumberFormat="1" applyFont="1" applyAlignment="1">
      <alignment horizontal="center" wrapText="1"/>
    </xf>
    <xf numFmtId="0" fontId="2" fillId="0" borderId="0" xfId="0" applyFont="1" applyFill="1" applyBorder="1" applyAlignment="1">
      <alignment horizontal="left" vertical="top" wrapText="1"/>
    </xf>
    <xf numFmtId="174" fontId="2" fillId="0" borderId="0" xfId="0" applyNumberFormat="1" applyFont="1" applyAlignment="1">
      <alignment horizontal="center"/>
    </xf>
    <xf numFmtId="0" fontId="2" fillId="0" borderId="0" xfId="0" applyFont="1" applyFill="1" applyBorder="1" applyAlignment="1">
      <alignment horizontal="left" vertical="top" wrapText="1"/>
    </xf>
    <xf numFmtId="178" fontId="2" fillId="0" borderId="0" xfId="58" applyNumberFormat="1" applyFont="1" applyBorder="1" applyAlignment="1">
      <alignment/>
    </xf>
    <xf numFmtId="4" fontId="2" fillId="0" borderId="0" xfId="44" applyNumberFormat="1" applyFont="1" applyAlignment="1">
      <alignment horizontal="center"/>
    </xf>
    <xf numFmtId="0" fontId="5" fillId="0" borderId="0" xfId="0" applyFont="1" applyFill="1" applyBorder="1" applyAlignment="1">
      <alignment vertical="top"/>
    </xf>
    <xf numFmtId="0" fontId="2" fillId="0" borderId="0" xfId="0" applyFont="1" applyFill="1" applyBorder="1" applyAlignment="1">
      <alignment horizontal="center"/>
    </xf>
    <xf numFmtId="178" fontId="5" fillId="0" borderId="0" xfId="58" applyNumberFormat="1" applyFont="1" applyFill="1" applyBorder="1" applyAlignment="1">
      <alignment horizontal="right"/>
    </xf>
    <xf numFmtId="0" fontId="1" fillId="0" borderId="0" xfId="0" applyFont="1" applyFill="1" applyBorder="1" applyAlignment="1">
      <alignment horizontal="center"/>
    </xf>
    <xf numFmtId="170" fontId="1" fillId="0" borderId="0" xfId="58" applyFont="1" applyFill="1" applyBorder="1" applyAlignment="1">
      <alignment/>
    </xf>
    <xf numFmtId="178" fontId="1" fillId="0" borderId="0" xfId="58" applyNumberFormat="1" applyFont="1" applyFill="1" applyBorder="1" applyAlignment="1">
      <alignment horizontal="right"/>
    </xf>
    <xf numFmtId="0" fontId="5" fillId="0" borderId="0" xfId="0" applyFont="1" applyFill="1" applyBorder="1" applyAlignment="1">
      <alignment horizontal="center"/>
    </xf>
    <xf numFmtId="170" fontId="5" fillId="0" borderId="0" xfId="58" applyFont="1" applyFill="1" applyBorder="1" applyAlignment="1">
      <alignment/>
    </xf>
    <xf numFmtId="178" fontId="5" fillId="0" borderId="0" xfId="0" applyNumberFormat="1" applyFont="1" applyFill="1" applyBorder="1" applyAlignment="1">
      <alignment horizontal="right"/>
    </xf>
    <xf numFmtId="0" fontId="6" fillId="0" borderId="0" xfId="0" applyFont="1" applyFill="1" applyBorder="1" applyAlignment="1">
      <alignment vertical="top"/>
    </xf>
    <xf numFmtId="175" fontId="5" fillId="0" borderId="0" xfId="58" applyNumberFormat="1" applyFont="1" applyFill="1" applyBorder="1" applyAlignment="1">
      <alignment/>
    </xf>
    <xf numFmtId="178" fontId="5" fillId="0" borderId="0" xfId="0" applyNumberFormat="1" applyFont="1" applyFill="1" applyBorder="1" applyAlignment="1">
      <alignment/>
    </xf>
    <xf numFmtId="0" fontId="2"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horizontal="center"/>
    </xf>
    <xf numFmtId="170" fontId="5" fillId="0" borderId="0" xfId="58" applyFont="1" applyFill="1" applyAlignment="1">
      <alignment/>
    </xf>
    <xf numFmtId="175" fontId="5" fillId="0" borderId="0" xfId="58" applyNumberFormat="1" applyFont="1" applyFill="1" applyAlignment="1">
      <alignment/>
    </xf>
    <xf numFmtId="178" fontId="5" fillId="0" borderId="0" xfId="0" applyNumberFormat="1" applyFont="1" applyFill="1" applyAlignment="1">
      <alignment/>
    </xf>
    <xf numFmtId="0" fontId="2" fillId="0" borderId="0" xfId="0" applyFont="1" applyFill="1" applyAlignment="1">
      <alignment horizontal="center"/>
    </xf>
    <xf numFmtId="170" fontId="2" fillId="0" borderId="0" xfId="58" applyFont="1" applyFill="1" applyAlignment="1">
      <alignment/>
    </xf>
    <xf numFmtId="175" fontId="2" fillId="0" borderId="0" xfId="58" applyNumberFormat="1" applyFont="1" applyFill="1" applyAlignment="1">
      <alignment/>
    </xf>
    <xf numFmtId="178" fontId="2" fillId="0" borderId="0" xfId="0" applyNumberFormat="1" applyFont="1" applyFill="1" applyAlignment="1">
      <alignment/>
    </xf>
    <xf numFmtId="0" fontId="11" fillId="0" borderId="0" xfId="0" applyFont="1" applyFill="1" applyBorder="1" applyAlignment="1">
      <alignment/>
    </xf>
    <xf numFmtId="0" fontId="52" fillId="0" borderId="0" xfId="0" applyFont="1" applyFill="1" applyBorder="1" applyAlignment="1">
      <alignment horizontal="left" vertical="top" wrapText="1"/>
    </xf>
    <xf numFmtId="4" fontId="52" fillId="0" borderId="0" xfId="0" applyNumberFormat="1" applyFont="1" applyAlignment="1">
      <alignment horizontal="center" wrapText="1"/>
    </xf>
    <xf numFmtId="4" fontId="9" fillId="0" borderId="0" xfId="0" applyNumberFormat="1" applyFont="1" applyAlignment="1" quotePrefix="1">
      <alignment horizontal="center"/>
    </xf>
    <xf numFmtId="0" fontId="2" fillId="0" borderId="0" xfId="0" applyFont="1" applyFill="1" applyAlignment="1">
      <alignment vertical="top" wrapText="1"/>
    </xf>
    <xf numFmtId="4" fontId="2" fillId="0" borderId="0" xfId="0" applyNumberFormat="1" applyFont="1" applyFill="1" applyAlignment="1">
      <alignment horizontal="center"/>
    </xf>
    <xf numFmtId="178" fontId="2" fillId="0" borderId="0" xfId="58" applyNumberFormat="1" applyFont="1" applyFill="1" applyAlignment="1">
      <alignment/>
    </xf>
    <xf numFmtId="0" fontId="52" fillId="0" borderId="0" xfId="0" applyNumberFormat="1" applyFont="1" applyAlignment="1">
      <alignment horizontal="center" wrapText="1"/>
    </xf>
    <xf numFmtId="178" fontId="3" fillId="0" borderId="0" xfId="0" applyNumberFormat="1" applyFont="1" applyFill="1" applyBorder="1" applyAlignment="1">
      <alignment vertical="top"/>
    </xf>
    <xf numFmtId="0" fontId="3" fillId="0" borderId="0" xfId="0" applyFont="1" applyBorder="1" applyAlignment="1">
      <alignment horizontal="center"/>
    </xf>
    <xf numFmtId="0" fontId="6"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Alignment="1">
      <alignment vertical="top"/>
    </xf>
    <xf numFmtId="178" fontId="3" fillId="0" borderId="0" xfId="0" applyNumberFormat="1" applyFont="1" applyFill="1" applyBorder="1" applyAlignment="1">
      <alignment horizontal="left" vertical="top" wrapText="1"/>
    </xf>
    <xf numFmtId="0" fontId="5" fillId="0" borderId="0" xfId="0" applyFont="1" applyFill="1" applyBorder="1" applyAlignment="1">
      <alignment vertical="top" wrapText="1"/>
    </xf>
    <xf numFmtId="0" fontId="1"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178" fontId="1" fillId="0" borderId="0" xfId="58" applyNumberFormat="1"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xf>
    <xf numFmtId="0" fontId="1" fillId="0" borderId="10" xfId="0" applyFont="1" applyFill="1" applyBorder="1" applyAlignment="1">
      <alignment vertical="top"/>
    </xf>
    <xf numFmtId="0" fontId="5" fillId="0" borderId="10" xfId="0" applyFont="1" applyFill="1" applyBorder="1" applyAlignment="1">
      <alignment vertical="top" wrapText="1"/>
    </xf>
    <xf numFmtId="0" fontId="1"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178" fontId="5" fillId="0" borderId="10" xfId="58" applyNumberFormat="1" applyFont="1" applyFill="1" applyBorder="1" applyAlignment="1">
      <alignment horizontal="right"/>
    </xf>
    <xf numFmtId="178" fontId="5" fillId="0" borderId="10" xfId="58" applyNumberFormat="1" applyFont="1" applyFill="1" applyBorder="1" applyAlignment="1">
      <alignment/>
    </xf>
    <xf numFmtId="0" fontId="1" fillId="0" borderId="0" xfId="0" applyFont="1" applyFill="1" applyAlignment="1">
      <alignment/>
    </xf>
    <xf numFmtId="0" fontId="1" fillId="0" borderId="0" xfId="0" applyFont="1" applyFill="1" applyAlignment="1">
      <alignment/>
    </xf>
    <xf numFmtId="0" fontId="5" fillId="0" borderId="10" xfId="0" applyFont="1" applyFill="1" applyBorder="1" applyAlignment="1">
      <alignment vertical="top"/>
    </xf>
    <xf numFmtId="0" fontId="5" fillId="0" borderId="10" xfId="0" applyFont="1" applyFill="1" applyBorder="1" applyAlignment="1">
      <alignment horizontal="center"/>
    </xf>
    <xf numFmtId="4" fontId="5" fillId="0" borderId="10" xfId="0" applyNumberFormat="1" applyFont="1" applyFill="1" applyBorder="1" applyAlignment="1">
      <alignment horizontal="center"/>
    </xf>
    <xf numFmtId="0" fontId="5" fillId="0" borderId="0" xfId="0" applyFont="1" applyFill="1" applyAlignment="1">
      <alignment/>
    </xf>
    <xf numFmtId="0" fontId="5" fillId="0" borderId="0" xfId="0" applyFont="1" applyFill="1" applyAlignment="1">
      <alignment/>
    </xf>
    <xf numFmtId="0" fontId="53" fillId="0" borderId="10" xfId="0" applyFont="1" applyFill="1" applyBorder="1" applyAlignment="1">
      <alignment vertical="top"/>
    </xf>
    <xf numFmtId="0" fontId="53" fillId="0" borderId="0" xfId="0" applyFont="1" applyFill="1" applyAlignment="1">
      <alignment/>
    </xf>
    <xf numFmtId="0" fontId="53" fillId="0" borderId="0" xfId="0" applyFont="1" applyFill="1" applyAlignment="1">
      <alignment/>
    </xf>
    <xf numFmtId="178" fontId="5" fillId="0" borderId="0" xfId="0" applyNumberFormat="1" applyFont="1" applyFill="1" applyBorder="1" applyAlignment="1">
      <alignment vertical="top"/>
    </xf>
    <xf numFmtId="0" fontId="5" fillId="0" borderId="10" xfId="0" applyNumberFormat="1" applyFont="1" applyFill="1" applyBorder="1" applyAlignment="1">
      <alignment horizontal="center"/>
    </xf>
    <xf numFmtId="0" fontId="6" fillId="0" borderId="0" xfId="0" applyFont="1" applyAlignment="1">
      <alignment horizontal="left"/>
    </xf>
    <xf numFmtId="170" fontId="3" fillId="0" borderId="0" xfId="58" applyFont="1" applyAlignment="1">
      <alignment/>
    </xf>
    <xf numFmtId="175" fontId="3" fillId="0" borderId="0" xfId="58" applyNumberFormat="1" applyFont="1" applyAlignment="1">
      <alignment/>
    </xf>
    <xf numFmtId="178" fontId="3" fillId="0" borderId="0" xfId="0" applyNumberFormat="1" applyFont="1" applyAlignment="1">
      <alignment/>
    </xf>
    <xf numFmtId="0" fontId="2" fillId="0" borderId="0" xfId="0" applyFont="1" applyAlignment="1">
      <alignment horizontal="justify"/>
    </xf>
    <xf numFmtId="0" fontId="31" fillId="23" borderId="11" xfId="0" applyFont="1" applyFill="1" applyBorder="1" applyAlignment="1">
      <alignment vertical="top"/>
    </xf>
    <xf numFmtId="0" fontId="31" fillId="23" borderId="12" xfId="0" applyFont="1" applyFill="1" applyBorder="1" applyAlignment="1">
      <alignment horizontal="center"/>
    </xf>
    <xf numFmtId="170" fontId="32" fillId="23" borderId="12" xfId="58" applyFont="1" applyFill="1" applyBorder="1" applyAlignment="1">
      <alignment/>
    </xf>
    <xf numFmtId="170" fontId="31" fillId="23" borderId="12" xfId="58" applyFont="1" applyFill="1" applyBorder="1" applyAlignment="1">
      <alignment/>
    </xf>
    <xf numFmtId="175" fontId="31" fillId="23" borderId="12" xfId="58" applyNumberFormat="1" applyFont="1" applyFill="1" applyBorder="1" applyAlignment="1">
      <alignment/>
    </xf>
    <xf numFmtId="178" fontId="31" fillId="23" borderId="13" xfId="0" applyNumberFormat="1" applyFont="1" applyFill="1" applyBorder="1" applyAlignment="1">
      <alignment/>
    </xf>
    <xf numFmtId="170" fontId="1" fillId="0" borderId="0" xfId="58" applyFont="1" applyFill="1" applyAlignment="1">
      <alignment/>
    </xf>
    <xf numFmtId="175" fontId="1" fillId="0" borderId="0" xfId="58" applyNumberFormat="1" applyFont="1" applyFill="1" applyAlignment="1">
      <alignment/>
    </xf>
    <xf numFmtId="178" fontId="1" fillId="0" borderId="0" xfId="0" applyNumberFormat="1" applyFont="1" applyFill="1" applyAlignment="1">
      <alignment/>
    </xf>
    <xf numFmtId="0" fontId="1" fillId="0" borderId="0" xfId="0" applyFont="1" applyAlignment="1">
      <alignment vertical="top"/>
    </xf>
    <xf numFmtId="0" fontId="1" fillId="0" borderId="0" xfId="0" applyFont="1" applyAlignment="1">
      <alignment horizontal="center"/>
    </xf>
    <xf numFmtId="170" fontId="1" fillId="0" borderId="0" xfId="58" applyFont="1" applyAlignment="1">
      <alignment/>
    </xf>
    <xf numFmtId="175" fontId="1" fillId="0" borderId="0" xfId="58" applyNumberFormat="1" applyFont="1" applyAlignment="1">
      <alignment/>
    </xf>
    <xf numFmtId="178" fontId="1" fillId="0" borderId="0" xfId="0" applyNumberFormat="1" applyFont="1" applyAlignment="1">
      <alignment/>
    </xf>
    <xf numFmtId="178" fontId="1" fillId="0" borderId="0" xfId="58" applyNumberFormat="1" applyFont="1" applyBorder="1" applyAlignment="1">
      <alignment horizontal="right"/>
    </xf>
    <xf numFmtId="0" fontId="1" fillId="0" borderId="0" xfId="0" applyFont="1" applyBorder="1" applyAlignment="1">
      <alignment horizontal="center"/>
    </xf>
    <xf numFmtId="170" fontId="1" fillId="0" borderId="0" xfId="58" applyFont="1" applyBorder="1" applyAlignment="1">
      <alignment/>
    </xf>
    <xf numFmtId="0" fontId="5" fillId="0" borderId="14" xfId="0" applyFont="1" applyFill="1" applyBorder="1" applyAlignment="1">
      <alignment vertical="top"/>
    </xf>
    <xf numFmtId="0" fontId="5" fillId="0" borderId="14" xfId="0" applyFont="1" applyFill="1" applyBorder="1" applyAlignment="1">
      <alignment horizontal="center"/>
    </xf>
    <xf numFmtId="170" fontId="5" fillId="0" borderId="14" xfId="58" applyFont="1" applyFill="1" applyBorder="1" applyAlignment="1">
      <alignment/>
    </xf>
    <xf numFmtId="178" fontId="5" fillId="0" borderId="14" xfId="58" applyNumberFormat="1" applyFont="1" applyFill="1" applyBorder="1" applyAlignment="1">
      <alignment horizontal="right"/>
    </xf>
    <xf numFmtId="178" fontId="5" fillId="0" borderId="14" xfId="58" applyNumberFormat="1" applyFont="1" applyFill="1" applyBorder="1" applyAlignment="1">
      <alignment/>
    </xf>
    <xf numFmtId="4" fontId="10" fillId="0" borderId="0" xfId="0" applyNumberFormat="1" applyFont="1" applyAlignment="1">
      <alignment horizontal="justify" vertical="top" wrapText="1"/>
    </xf>
    <xf numFmtId="0" fontId="54" fillId="0" borderId="0" xfId="0" applyFont="1" applyAlignment="1">
      <alignment horizontal="justify" vertical="top"/>
    </xf>
    <xf numFmtId="178" fontId="5" fillId="0" borderId="0" xfId="0" applyNumberFormat="1" applyFont="1" applyAlignment="1">
      <alignment/>
    </xf>
    <xf numFmtId="0" fontId="4" fillId="0" borderId="0" xfId="41" applyFont="1" applyAlignment="1">
      <alignment horizontal="justify" vertical="top"/>
      <protection/>
    </xf>
    <xf numFmtId="178" fontId="2" fillId="0" borderId="0" xfId="0" applyNumberFormat="1" applyFont="1" applyAlignment="1">
      <alignment/>
    </xf>
    <xf numFmtId="0" fontId="2" fillId="0" borderId="0" xfId="0" applyFont="1" applyAlignment="1">
      <alignment horizontal="left" vertical="top" wrapText="1"/>
    </xf>
    <xf numFmtId="0" fontId="4" fillId="0" borderId="0" xfId="41" applyFont="1" applyAlignment="1">
      <alignment horizontal="left" vertical="top" wrapText="1"/>
      <protection/>
    </xf>
    <xf numFmtId="0" fontId="2" fillId="0" borderId="0" xfId="0" applyFont="1" applyAlignment="1">
      <alignment horizontal="left" vertical="top" wrapText="1"/>
    </xf>
    <xf numFmtId="0" fontId="54" fillId="0" borderId="0" xfId="0" applyFont="1" applyAlignment="1">
      <alignment horizontal="justify" vertical="justify" wrapText="1"/>
    </xf>
    <xf numFmtId="0" fontId="54" fillId="0" borderId="0" xfId="0" applyFont="1" applyAlignment="1">
      <alignment horizontal="justify" vertical="justify"/>
    </xf>
    <xf numFmtId="0" fontId="4" fillId="0" borderId="0" xfId="41" applyFont="1" applyAlignment="1">
      <alignment horizontal="left" vertical="top" wrapText="1"/>
      <protection/>
    </xf>
    <xf numFmtId="4" fontId="34" fillId="0" borderId="0" xfId="0" applyNumberFormat="1" applyFont="1" applyAlignment="1">
      <alignment horizontal="left" vertical="top" wrapText="1"/>
    </xf>
    <xf numFmtId="178" fontId="5" fillId="0" borderId="0" xfId="58" applyNumberFormat="1" applyFont="1" applyFill="1" applyBorder="1" applyAlignment="1">
      <alignment horizontal="right"/>
    </xf>
    <xf numFmtId="178" fontId="5" fillId="0" borderId="0" xfId="58" applyNumberFormat="1" applyFont="1" applyBorder="1" applyAlignment="1">
      <alignment horizontal="right"/>
    </xf>
    <xf numFmtId="0" fontId="32" fillId="23" borderId="15" xfId="0" applyFont="1" applyFill="1" applyBorder="1" applyAlignment="1">
      <alignment horizontal="center" vertical="top" wrapText="1"/>
    </xf>
    <xf numFmtId="0" fontId="32" fillId="23" borderId="16" xfId="0" applyFont="1" applyFill="1" applyBorder="1" applyAlignment="1">
      <alignment horizontal="center" vertical="top" wrapText="1"/>
    </xf>
    <xf numFmtId="0" fontId="32" fillId="23" borderId="17" xfId="0" applyFont="1" applyFill="1" applyBorder="1" applyAlignment="1">
      <alignment horizontal="center" vertical="top" wrapText="1"/>
    </xf>
    <xf numFmtId="0" fontId="5" fillId="0" borderId="0"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178" fontId="1" fillId="0" borderId="0" xfId="58" applyNumberFormat="1" applyFont="1" applyFill="1" applyBorder="1" applyAlignment="1">
      <alignment horizontal="right"/>
    </xf>
    <xf numFmtId="0" fontId="3" fillId="0" borderId="0"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178" fontId="3" fillId="0" borderId="0" xfId="0" applyNumberFormat="1" applyFont="1" applyFill="1" applyBorder="1" applyAlignment="1">
      <alignment horizontal="left" vertical="top"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5:S71"/>
  <sheetViews>
    <sheetView tabSelected="1" view="pageBreakPreview" zoomScale="85" zoomScaleSheetLayoutView="85" zoomScalePageLayoutView="0" workbookViewId="0" topLeftCell="A6">
      <selection activeCell="C32" sqref="C32:J32"/>
    </sheetView>
  </sheetViews>
  <sheetFormatPr defaultColWidth="9.625" defaultRowHeight="12.75"/>
  <cols>
    <col min="1" max="1" width="4.875" style="23" customWidth="1"/>
    <col min="2" max="2" width="2.75390625" style="81" customWidth="1"/>
    <col min="3" max="3" width="9.625" style="9" customWidth="1"/>
    <col min="4" max="5" width="9.625" style="1" customWidth="1"/>
    <col min="6" max="7" width="9.625" style="6" customWidth="1"/>
    <col min="8" max="8" width="6.75390625" style="10" customWidth="1"/>
    <col min="9" max="9" width="7.00390625" style="10" customWidth="1"/>
    <col min="10" max="10" width="15.375" style="13" bestFit="1" customWidth="1"/>
    <col min="11" max="11" width="9.625" style="3" customWidth="1"/>
    <col min="12" max="16384" width="9.625" style="3" customWidth="1"/>
  </cols>
  <sheetData>
    <row r="1" ht="15" hidden="1"/>
    <row r="2" ht="15" hidden="1"/>
    <row r="3" ht="15" hidden="1"/>
    <row r="5" spans="3:10" ht="18.75" thickBot="1">
      <c r="C5" s="110"/>
      <c r="D5" s="110"/>
      <c r="E5" s="23"/>
      <c r="F5" s="111"/>
      <c r="G5" s="111"/>
      <c r="H5" s="112"/>
      <c r="I5" s="112"/>
      <c r="J5" s="113"/>
    </row>
    <row r="6" spans="3:10" ht="18.75">
      <c r="C6" s="115"/>
      <c r="D6" s="116"/>
      <c r="E6" s="116"/>
      <c r="F6" s="117"/>
      <c r="G6" s="118"/>
      <c r="H6" s="119"/>
      <c r="I6" s="119"/>
      <c r="J6" s="120"/>
    </row>
    <row r="7" spans="3:11" ht="23.25" customHeight="1" thickBot="1">
      <c r="C7" s="151" t="s">
        <v>241</v>
      </c>
      <c r="D7" s="152"/>
      <c r="E7" s="152"/>
      <c r="F7" s="152"/>
      <c r="G7" s="152"/>
      <c r="H7" s="152"/>
      <c r="I7" s="152"/>
      <c r="J7" s="153"/>
      <c r="K7" s="114"/>
    </row>
    <row r="9" spans="12:19" ht="14.25" customHeight="1">
      <c r="L9" s="155" t="s">
        <v>239</v>
      </c>
      <c r="M9" s="155"/>
      <c r="N9" s="155"/>
      <c r="O9" s="155"/>
      <c r="P9" s="155"/>
      <c r="Q9" s="155"/>
      <c r="R9" s="155"/>
      <c r="S9" s="155"/>
    </row>
    <row r="10" spans="3:12" ht="14.25" customHeight="1">
      <c r="C10" s="22"/>
      <c r="D10" s="155"/>
      <c r="E10" s="155"/>
      <c r="F10" s="155"/>
      <c r="G10" s="155"/>
      <c r="H10" s="155"/>
      <c r="I10" s="22"/>
      <c r="J10" s="22"/>
      <c r="L10" s="3" t="s">
        <v>238</v>
      </c>
    </row>
    <row r="11" spans="3:10" ht="15.75">
      <c r="C11" s="59"/>
      <c r="D11" s="59"/>
      <c r="E11" s="60"/>
      <c r="F11" s="121"/>
      <c r="G11" s="121"/>
      <c r="H11" s="122"/>
      <c r="I11" s="122"/>
      <c r="J11" s="123"/>
    </row>
    <row r="12" spans="3:10" ht="15.75">
      <c r="C12" s="124"/>
      <c r="D12" s="125"/>
      <c r="E12" s="125"/>
      <c r="F12" s="126"/>
      <c r="G12" s="126"/>
      <c r="H12" s="127"/>
      <c r="I12" s="127"/>
      <c r="J12" s="128"/>
    </row>
    <row r="13" spans="1:10" s="2" customFormat="1" ht="15.75">
      <c r="A13" s="77" t="s">
        <v>165</v>
      </c>
      <c r="B13" s="82" t="s">
        <v>106</v>
      </c>
      <c r="C13" s="154" t="s">
        <v>172</v>
      </c>
      <c r="D13" s="154"/>
      <c r="E13" s="154"/>
      <c r="F13" s="154"/>
      <c r="G13" s="129"/>
      <c r="H13" s="150">
        <f>'pripravljalna dela'!G21</f>
        <v>0</v>
      </c>
      <c r="I13" s="150"/>
      <c r="J13" s="150"/>
    </row>
    <row r="14" spans="1:10" s="2" customFormat="1" ht="15.75">
      <c r="A14" s="77" t="s">
        <v>166</v>
      </c>
      <c r="B14" s="82" t="s">
        <v>106</v>
      </c>
      <c r="C14" s="154" t="s">
        <v>173</v>
      </c>
      <c r="D14" s="154"/>
      <c r="E14" s="154"/>
      <c r="F14" s="154"/>
      <c r="G14" s="129"/>
      <c r="H14" s="150">
        <f>'Gradbena dela'!G45</f>
        <v>0</v>
      </c>
      <c r="I14" s="150"/>
      <c r="J14" s="150"/>
    </row>
    <row r="15" spans="1:10" s="2" customFormat="1" ht="15.75">
      <c r="A15" s="77" t="s">
        <v>167</v>
      </c>
      <c r="B15" s="82" t="s">
        <v>106</v>
      </c>
      <c r="C15" s="154" t="s">
        <v>174</v>
      </c>
      <c r="D15" s="154"/>
      <c r="E15" s="154"/>
      <c r="F15" s="154"/>
      <c r="G15" s="129"/>
      <c r="H15" s="150">
        <f>'Betonska dela'!G37</f>
        <v>0</v>
      </c>
      <c r="I15" s="150"/>
      <c r="J15" s="150"/>
    </row>
    <row r="16" spans="1:10" s="2" customFormat="1" ht="15.75">
      <c r="A16" s="77" t="s">
        <v>168</v>
      </c>
      <c r="B16" s="82" t="s">
        <v>106</v>
      </c>
      <c r="C16" s="154" t="s">
        <v>175</v>
      </c>
      <c r="D16" s="154"/>
      <c r="E16" s="154"/>
      <c r="F16" s="154"/>
      <c r="G16" s="129"/>
      <c r="H16" s="150">
        <f>'zgornji ustroj'!G115</f>
        <v>0</v>
      </c>
      <c r="I16" s="150"/>
      <c r="J16" s="150"/>
    </row>
    <row r="17" spans="1:10" s="2" customFormat="1" ht="15.75" customHeight="1">
      <c r="A17" s="77" t="s">
        <v>169</v>
      </c>
      <c r="B17" s="82" t="s">
        <v>106</v>
      </c>
      <c r="C17" s="154" t="s">
        <v>176</v>
      </c>
      <c r="D17" s="154"/>
      <c r="E17" s="154"/>
      <c r="F17" s="154"/>
      <c r="G17" s="130"/>
      <c r="H17" s="150">
        <f>'Vodoinstalacijska dela'!G170</f>
        <v>0</v>
      </c>
      <c r="I17" s="150"/>
      <c r="J17" s="150"/>
    </row>
    <row r="18" spans="1:10" s="2" customFormat="1" ht="15.75" customHeight="1">
      <c r="A18" s="77" t="s">
        <v>170</v>
      </c>
      <c r="B18" s="82" t="s">
        <v>106</v>
      </c>
      <c r="C18" s="154" t="s">
        <v>177</v>
      </c>
      <c r="D18" s="154"/>
      <c r="E18" s="154"/>
      <c r="F18" s="154"/>
      <c r="G18" s="130"/>
      <c r="H18" s="150">
        <f>elektrika!G40</f>
        <v>0</v>
      </c>
      <c r="I18" s="150"/>
      <c r="J18" s="150"/>
    </row>
    <row r="19" spans="1:10" s="2" customFormat="1" ht="15.75">
      <c r="A19" s="77" t="s">
        <v>171</v>
      </c>
      <c r="B19" s="82" t="s">
        <v>106</v>
      </c>
      <c r="C19" s="154" t="s">
        <v>178</v>
      </c>
      <c r="D19" s="154"/>
      <c r="E19" s="154"/>
      <c r="F19" s="154"/>
      <c r="G19" s="130"/>
      <c r="H19" s="150">
        <f>'zakljucna dela'!G23</f>
        <v>0</v>
      </c>
      <c r="I19" s="150"/>
      <c r="J19" s="150"/>
    </row>
    <row r="20" spans="1:10" s="2" customFormat="1" ht="15.75">
      <c r="A20" s="77"/>
      <c r="B20" s="82"/>
      <c r="C20" s="11"/>
      <c r="D20" s="130"/>
      <c r="E20" s="130"/>
      <c r="F20" s="131"/>
      <c r="G20" s="129"/>
      <c r="H20" s="14"/>
      <c r="I20" s="14"/>
      <c r="J20" s="14"/>
    </row>
    <row r="21" spans="1:10" s="68" customFormat="1" ht="18">
      <c r="A21" s="78"/>
      <c r="B21" s="55"/>
      <c r="C21" s="46" t="s">
        <v>6</v>
      </c>
      <c r="D21" s="49"/>
      <c r="E21" s="49"/>
      <c r="F21" s="50"/>
      <c r="G21" s="51"/>
      <c r="H21" s="149">
        <f>SUM(H13:J20)</f>
        <v>0</v>
      </c>
      <c r="I21" s="149"/>
      <c r="J21" s="149"/>
    </row>
    <row r="22" spans="1:10" s="28" customFormat="1" ht="15.75">
      <c r="A22" s="79"/>
      <c r="B22" s="83"/>
      <c r="C22" s="46"/>
      <c r="D22" s="49"/>
      <c r="E22" s="49"/>
      <c r="F22" s="50"/>
      <c r="G22" s="51"/>
      <c r="H22" s="48"/>
      <c r="I22" s="48"/>
      <c r="J22" s="48"/>
    </row>
    <row r="23" spans="1:10" s="28" customFormat="1" ht="78" customHeight="1">
      <c r="A23" s="79"/>
      <c r="B23" s="83"/>
      <c r="C23" s="156" t="s">
        <v>235</v>
      </c>
      <c r="D23" s="156"/>
      <c r="E23" s="156"/>
      <c r="F23" s="156"/>
      <c r="G23" s="156"/>
      <c r="H23" s="157">
        <f>H21*0.1</f>
        <v>0</v>
      </c>
      <c r="I23" s="157"/>
      <c r="J23" s="157"/>
    </row>
    <row r="24" spans="1:10" s="28" customFormat="1" ht="15.75">
      <c r="A24" s="79"/>
      <c r="B24" s="83"/>
      <c r="C24" s="46"/>
      <c r="D24" s="52"/>
      <c r="E24" s="52"/>
      <c r="F24" s="53"/>
      <c r="G24" s="48"/>
      <c r="H24" s="48"/>
      <c r="I24" s="48"/>
      <c r="J24" s="54"/>
    </row>
    <row r="25" spans="1:10" s="28" customFormat="1" ht="16.5" thickBot="1">
      <c r="A25" s="79"/>
      <c r="B25" s="83"/>
      <c r="C25" s="132" t="s">
        <v>236</v>
      </c>
      <c r="D25" s="133"/>
      <c r="E25" s="133"/>
      <c r="F25" s="134"/>
      <c r="G25" s="135"/>
      <c r="H25" s="135"/>
      <c r="I25" s="136"/>
      <c r="J25" s="136">
        <f>SUM(H21:J23)</f>
        <v>0</v>
      </c>
    </row>
    <row r="26" spans="1:10" s="28" customFormat="1" ht="16.5" thickTop="1">
      <c r="A26" s="79"/>
      <c r="B26" s="83"/>
      <c r="C26" s="46"/>
      <c r="D26" s="52"/>
      <c r="E26" s="52"/>
      <c r="F26" s="53"/>
      <c r="G26" s="53"/>
      <c r="H26" s="56"/>
      <c r="I26" s="56"/>
      <c r="J26" s="57"/>
    </row>
    <row r="27" spans="1:10" s="28" customFormat="1" ht="15.75">
      <c r="A27" s="79"/>
      <c r="B27" s="83"/>
      <c r="C27" s="46"/>
      <c r="D27" s="52"/>
      <c r="E27" s="52"/>
      <c r="F27" s="53"/>
      <c r="G27" s="53"/>
      <c r="H27" s="56"/>
      <c r="I27" s="56"/>
      <c r="J27" s="57"/>
    </row>
    <row r="28" spans="3:10" ht="17.25" customHeight="1">
      <c r="C28" s="147" t="s">
        <v>242</v>
      </c>
      <c r="D28" s="147"/>
      <c r="E28" s="147"/>
      <c r="F28" s="147"/>
      <c r="G28" s="147"/>
      <c r="H28" s="147"/>
      <c r="I28" s="147"/>
      <c r="J28" s="147"/>
    </row>
    <row r="29" spans="3:10" ht="17.25" customHeight="1">
      <c r="C29" s="143"/>
      <c r="D29" s="143"/>
      <c r="E29" s="143"/>
      <c r="F29" s="143"/>
      <c r="G29" s="143"/>
      <c r="H29" s="143"/>
      <c r="I29" s="143"/>
      <c r="J29" s="143"/>
    </row>
    <row r="30" spans="3:10" ht="66.75" customHeight="1">
      <c r="C30" s="146" t="s">
        <v>254</v>
      </c>
      <c r="D30" s="146"/>
      <c r="E30" s="146"/>
      <c r="F30" s="146"/>
      <c r="G30" s="146"/>
      <c r="H30" s="146"/>
      <c r="I30" s="146"/>
      <c r="J30" s="146"/>
    </row>
    <row r="31" spans="3:10" ht="17.25" customHeight="1">
      <c r="C31" s="143"/>
      <c r="D31" s="143"/>
      <c r="E31" s="143"/>
      <c r="F31" s="143"/>
      <c r="G31" s="143"/>
      <c r="H31" s="143"/>
      <c r="I31" s="143"/>
      <c r="J31" s="143"/>
    </row>
    <row r="32" spans="3:10" ht="66.75" customHeight="1">
      <c r="C32" s="145" t="s">
        <v>255</v>
      </c>
      <c r="D32" s="146"/>
      <c r="E32" s="146"/>
      <c r="F32" s="146"/>
      <c r="G32" s="146"/>
      <c r="H32" s="146"/>
      <c r="I32" s="146"/>
      <c r="J32" s="146"/>
    </row>
    <row r="33" spans="3:10" ht="17.25" customHeight="1">
      <c r="C33" s="143"/>
      <c r="D33" s="143"/>
      <c r="E33" s="143"/>
      <c r="F33" s="143"/>
      <c r="G33" s="143"/>
      <c r="H33" s="143"/>
      <c r="I33" s="143"/>
      <c r="J33" s="143"/>
    </row>
    <row r="34" spans="3:10" ht="87" customHeight="1">
      <c r="C34" s="145" t="s">
        <v>256</v>
      </c>
      <c r="D34" s="146"/>
      <c r="E34" s="146"/>
      <c r="F34" s="146"/>
      <c r="G34" s="146"/>
      <c r="H34" s="146"/>
      <c r="I34" s="146"/>
      <c r="J34" s="146"/>
    </row>
    <row r="35" spans="3:10" ht="17.25" customHeight="1">
      <c r="C35" s="143"/>
      <c r="D35" s="143"/>
      <c r="E35" s="143"/>
      <c r="F35" s="143"/>
      <c r="G35" s="143"/>
      <c r="H35" s="143"/>
      <c r="I35" s="143"/>
      <c r="J35" s="143"/>
    </row>
    <row r="36" spans="3:10" ht="75" customHeight="1">
      <c r="C36" s="145" t="s">
        <v>257</v>
      </c>
      <c r="D36" s="146"/>
      <c r="E36" s="146"/>
      <c r="F36" s="146"/>
      <c r="G36" s="146"/>
      <c r="H36" s="146"/>
      <c r="I36" s="146"/>
      <c r="J36" s="146"/>
    </row>
    <row r="37" spans="3:10" ht="17.25" customHeight="1">
      <c r="C37" s="143"/>
      <c r="D37" s="143"/>
      <c r="E37" s="143"/>
      <c r="F37" s="143"/>
      <c r="G37" s="143"/>
      <c r="H37" s="143"/>
      <c r="I37" s="143"/>
      <c r="J37" s="143"/>
    </row>
    <row r="38" spans="3:10" ht="90.75" customHeight="1">
      <c r="C38" s="145" t="s">
        <v>258</v>
      </c>
      <c r="D38" s="146"/>
      <c r="E38" s="146"/>
      <c r="F38" s="146"/>
      <c r="G38" s="146"/>
      <c r="H38" s="146"/>
      <c r="I38" s="146"/>
      <c r="J38" s="146"/>
    </row>
    <row r="39" spans="3:10" ht="17.25" customHeight="1">
      <c r="C39" s="143"/>
      <c r="D39" s="143"/>
      <c r="E39" s="143"/>
      <c r="F39" s="143"/>
      <c r="G39" s="143"/>
      <c r="H39" s="143"/>
      <c r="I39" s="143"/>
      <c r="J39" s="143"/>
    </row>
    <row r="40" spans="3:10" ht="36" customHeight="1">
      <c r="C40" s="145" t="s">
        <v>259</v>
      </c>
      <c r="D40" s="146"/>
      <c r="E40" s="146"/>
      <c r="F40" s="146"/>
      <c r="G40" s="146"/>
      <c r="H40" s="146"/>
      <c r="I40" s="146"/>
      <c r="J40" s="146"/>
    </row>
    <row r="41" spans="3:10" ht="17.25" customHeight="1">
      <c r="C41" s="143"/>
      <c r="D41" s="143"/>
      <c r="E41" s="143"/>
      <c r="F41" s="143"/>
      <c r="G41" s="143"/>
      <c r="H41" s="143"/>
      <c r="I41" s="143"/>
      <c r="J41" s="143"/>
    </row>
    <row r="42" spans="3:10" ht="78.75" customHeight="1">
      <c r="C42" s="145" t="s">
        <v>260</v>
      </c>
      <c r="D42" s="146"/>
      <c r="E42" s="146"/>
      <c r="F42" s="146"/>
      <c r="G42" s="146"/>
      <c r="H42" s="146"/>
      <c r="I42" s="146"/>
      <c r="J42" s="146"/>
    </row>
    <row r="43" spans="3:10" ht="17.25" customHeight="1">
      <c r="C43" s="143"/>
      <c r="D43" s="143"/>
      <c r="E43" s="143"/>
      <c r="F43" s="143"/>
      <c r="G43" s="143"/>
      <c r="H43" s="143"/>
      <c r="I43" s="143"/>
      <c r="J43" s="143"/>
    </row>
    <row r="44" spans="3:10" ht="209.25" customHeight="1">
      <c r="C44" s="145" t="s">
        <v>261</v>
      </c>
      <c r="D44" s="146"/>
      <c r="E44" s="146"/>
      <c r="F44" s="146"/>
      <c r="G44" s="146"/>
      <c r="H44" s="146"/>
      <c r="I44" s="146"/>
      <c r="J44" s="146"/>
    </row>
    <row r="45" spans="3:10" ht="17.25" customHeight="1">
      <c r="C45" s="143"/>
      <c r="D45" s="143"/>
      <c r="E45" s="143"/>
      <c r="F45" s="143"/>
      <c r="G45" s="143"/>
      <c r="H45" s="143"/>
      <c r="I45" s="143"/>
      <c r="J45" s="143"/>
    </row>
    <row r="46" spans="3:10" ht="168.75" customHeight="1">
      <c r="C46" s="145" t="s">
        <v>262</v>
      </c>
      <c r="D46" s="146"/>
      <c r="E46" s="146"/>
      <c r="F46" s="146"/>
      <c r="G46" s="146"/>
      <c r="H46" s="146"/>
      <c r="I46" s="146"/>
      <c r="J46" s="146"/>
    </row>
    <row r="47" spans="3:10" ht="17.25" customHeight="1">
      <c r="C47" s="143"/>
      <c r="D47" s="143"/>
      <c r="E47" s="143"/>
      <c r="F47" s="143"/>
      <c r="G47" s="143"/>
      <c r="H47" s="143"/>
      <c r="I47" s="143"/>
      <c r="J47" s="143"/>
    </row>
    <row r="48" spans="3:10" ht="49.5" customHeight="1">
      <c r="C48" s="145" t="s">
        <v>263</v>
      </c>
      <c r="D48" s="146"/>
      <c r="E48" s="146"/>
      <c r="F48" s="146"/>
      <c r="G48" s="146"/>
      <c r="H48" s="146"/>
      <c r="I48" s="146"/>
      <c r="J48" s="146"/>
    </row>
    <row r="49" spans="3:10" ht="17.25" customHeight="1">
      <c r="C49" s="138"/>
      <c r="D49" s="138"/>
      <c r="E49" s="138"/>
      <c r="F49" s="138"/>
      <c r="G49" s="138"/>
      <c r="H49" s="62"/>
      <c r="I49" s="62"/>
      <c r="J49" s="139"/>
    </row>
    <row r="50" spans="3:10" ht="63" customHeight="1">
      <c r="C50" s="145" t="s">
        <v>264</v>
      </c>
      <c r="D50" s="146"/>
      <c r="E50" s="146"/>
      <c r="F50" s="146"/>
      <c r="G50" s="146"/>
      <c r="H50" s="146"/>
      <c r="I50" s="146"/>
      <c r="J50" s="146"/>
    </row>
    <row r="51" spans="3:10" ht="17.25" customHeight="1">
      <c r="C51" s="138"/>
      <c r="D51" s="138"/>
      <c r="E51" s="138"/>
      <c r="F51" s="138"/>
      <c r="G51" s="138"/>
      <c r="H51" s="62"/>
      <c r="I51" s="62"/>
      <c r="J51" s="139"/>
    </row>
    <row r="52" spans="3:10" ht="51" customHeight="1">
      <c r="C52" s="145" t="s">
        <v>265</v>
      </c>
      <c r="D52" s="146"/>
      <c r="E52" s="146"/>
      <c r="F52" s="146"/>
      <c r="G52" s="146"/>
      <c r="H52" s="146"/>
      <c r="I52" s="146"/>
      <c r="J52" s="146"/>
    </row>
    <row r="53" spans="3:10" ht="17.25" customHeight="1">
      <c r="C53" s="143"/>
      <c r="D53" s="143"/>
      <c r="E53" s="143"/>
      <c r="F53" s="143"/>
      <c r="G53" s="143"/>
      <c r="H53" s="143"/>
      <c r="I53" s="143"/>
      <c r="J53" s="143"/>
    </row>
    <row r="54" spans="3:10" ht="18.75" customHeight="1">
      <c r="C54" s="147" t="s">
        <v>243</v>
      </c>
      <c r="D54" s="147"/>
      <c r="E54" s="147"/>
      <c r="F54" s="147"/>
      <c r="G54" s="147"/>
      <c r="H54" s="147"/>
      <c r="I54" s="147"/>
      <c r="J54" s="147"/>
    </row>
    <row r="55" spans="3:10" ht="15">
      <c r="C55" s="140"/>
      <c r="D55" s="140"/>
      <c r="E55" s="140"/>
      <c r="F55" s="140"/>
      <c r="G55" s="140"/>
      <c r="J55" s="141"/>
    </row>
    <row r="56" spans="3:10" ht="17.25" customHeight="1">
      <c r="C56" s="147" t="s">
        <v>244</v>
      </c>
      <c r="D56" s="147"/>
      <c r="E56" s="147"/>
      <c r="F56" s="147"/>
      <c r="G56" s="147"/>
      <c r="H56" s="147"/>
      <c r="I56" s="147"/>
      <c r="J56" s="147"/>
    </row>
    <row r="57" spans="3:10" ht="15">
      <c r="C57" s="140"/>
      <c r="D57" s="140"/>
      <c r="E57" s="140"/>
      <c r="F57" s="140"/>
      <c r="G57" s="140"/>
      <c r="J57" s="141"/>
    </row>
    <row r="58" spans="3:10" ht="39" customHeight="1">
      <c r="C58" s="147" t="s">
        <v>245</v>
      </c>
      <c r="D58" s="147"/>
      <c r="E58" s="147"/>
      <c r="F58" s="147"/>
      <c r="G58" s="147"/>
      <c r="H58" s="147"/>
      <c r="I58" s="147"/>
      <c r="J58" s="147"/>
    </row>
    <row r="59" spans="3:10" ht="15">
      <c r="C59" s="140"/>
      <c r="D59" s="140"/>
      <c r="E59" s="140"/>
      <c r="F59" s="140"/>
      <c r="G59" s="140"/>
      <c r="J59" s="141"/>
    </row>
    <row r="60" spans="3:10" ht="30.75" customHeight="1">
      <c r="C60" s="147" t="s">
        <v>246</v>
      </c>
      <c r="D60" s="147"/>
      <c r="E60" s="147"/>
      <c r="F60" s="147"/>
      <c r="G60" s="147"/>
      <c r="H60" s="147"/>
      <c r="I60" s="147"/>
      <c r="J60" s="147"/>
    </row>
    <row r="61" spans="3:10" ht="15">
      <c r="C61" s="140"/>
      <c r="D61" s="140"/>
      <c r="E61" s="140"/>
      <c r="F61" s="140"/>
      <c r="G61" s="140"/>
      <c r="J61" s="141"/>
    </row>
    <row r="62" spans="3:10" ht="42" customHeight="1">
      <c r="C62" s="147" t="s">
        <v>247</v>
      </c>
      <c r="D62" s="147"/>
      <c r="E62" s="147"/>
      <c r="F62" s="147"/>
      <c r="G62" s="147"/>
      <c r="H62" s="147"/>
      <c r="I62" s="147"/>
      <c r="J62" s="147"/>
    </row>
    <row r="63" spans="3:10" ht="15">
      <c r="C63" s="138"/>
      <c r="D63" s="138"/>
      <c r="E63" s="138"/>
      <c r="F63" s="138"/>
      <c r="G63" s="138"/>
      <c r="J63" s="141"/>
    </row>
    <row r="64" spans="3:10" ht="96.75" customHeight="1">
      <c r="C64" s="147" t="s">
        <v>250</v>
      </c>
      <c r="D64" s="147"/>
      <c r="E64" s="147"/>
      <c r="F64" s="147"/>
      <c r="G64" s="147"/>
      <c r="H64" s="147"/>
      <c r="I64" s="147"/>
      <c r="J64" s="147"/>
    </row>
    <row r="65" spans="3:10" ht="15">
      <c r="C65" s="138"/>
      <c r="D65" s="138"/>
      <c r="E65" s="138"/>
      <c r="F65" s="138"/>
      <c r="G65" s="138"/>
      <c r="J65" s="141"/>
    </row>
    <row r="66" spans="3:10" ht="110.25" customHeight="1">
      <c r="C66" s="147" t="s">
        <v>248</v>
      </c>
      <c r="D66" s="147"/>
      <c r="E66" s="147"/>
      <c r="F66" s="147"/>
      <c r="G66" s="147"/>
      <c r="H66" s="147"/>
      <c r="I66" s="147"/>
      <c r="J66" s="147"/>
    </row>
    <row r="67" spans="3:10" ht="15">
      <c r="C67" s="138"/>
      <c r="D67" s="138"/>
      <c r="E67" s="138"/>
      <c r="F67" s="138"/>
      <c r="G67" s="138"/>
      <c r="J67" s="141"/>
    </row>
    <row r="68" spans="3:10" ht="31.5" customHeight="1">
      <c r="C68" s="148" t="s">
        <v>249</v>
      </c>
      <c r="D68" s="148"/>
      <c r="E68" s="148"/>
      <c r="F68" s="148"/>
      <c r="G68" s="148"/>
      <c r="H68" s="148"/>
      <c r="I68" s="148"/>
      <c r="J68" s="148"/>
    </row>
    <row r="69" spans="1:10" s="29" customFormat="1" ht="15.75">
      <c r="A69" s="80"/>
      <c r="B69" s="84"/>
      <c r="C69" s="59"/>
      <c r="D69" s="60"/>
      <c r="E69" s="60"/>
      <c r="F69" s="61"/>
      <c r="G69" s="61"/>
      <c r="H69" s="62"/>
      <c r="I69" s="62"/>
      <c r="J69" s="63"/>
    </row>
    <row r="70" spans="1:10" s="29" customFormat="1" ht="15.75">
      <c r="A70" s="80"/>
      <c r="B70" s="84"/>
      <c r="C70" s="59"/>
      <c r="D70" s="60"/>
      <c r="E70" s="60"/>
      <c r="F70" s="61"/>
      <c r="G70" s="61"/>
      <c r="H70" s="62"/>
      <c r="I70" s="62"/>
      <c r="J70" s="63"/>
    </row>
    <row r="71" spans="1:10" s="29" customFormat="1" ht="15">
      <c r="A71" s="80"/>
      <c r="B71" s="84"/>
      <c r="C71" s="58"/>
      <c r="D71" s="64"/>
      <c r="E71" s="64"/>
      <c r="F71" s="65"/>
      <c r="G71" s="65"/>
      <c r="H71" s="66"/>
      <c r="I71" s="66"/>
      <c r="J71" s="67"/>
    </row>
  </sheetData>
  <sheetProtection/>
  <mergeCells count="41">
    <mergeCell ref="L9:S9"/>
    <mergeCell ref="H23:J23"/>
    <mergeCell ref="H13:J13"/>
    <mergeCell ref="H15:J15"/>
    <mergeCell ref="H14:J14"/>
    <mergeCell ref="C13:F13"/>
    <mergeCell ref="C14:F14"/>
    <mergeCell ref="C15:F15"/>
    <mergeCell ref="C16:F16"/>
    <mergeCell ref="H19:J19"/>
    <mergeCell ref="C7:J7"/>
    <mergeCell ref="H16:J16"/>
    <mergeCell ref="H17:J17"/>
    <mergeCell ref="H18:J18"/>
    <mergeCell ref="C17:F17"/>
    <mergeCell ref="C18:F18"/>
    <mergeCell ref="C19:F19"/>
    <mergeCell ref="D10:H10"/>
    <mergeCell ref="C34:J34"/>
    <mergeCell ref="C36:J36"/>
    <mergeCell ref="C50:J50"/>
    <mergeCell ref="C52:J52"/>
    <mergeCell ref="C38:J38"/>
    <mergeCell ref="H21:J21"/>
    <mergeCell ref="C23:G23"/>
    <mergeCell ref="C66:J66"/>
    <mergeCell ref="C68:J68"/>
    <mergeCell ref="C58:J58"/>
    <mergeCell ref="C60:J60"/>
    <mergeCell ref="C62:J62"/>
    <mergeCell ref="C28:J28"/>
    <mergeCell ref="C54:J54"/>
    <mergeCell ref="C56:J56"/>
    <mergeCell ref="C30:J30"/>
    <mergeCell ref="C32:J32"/>
    <mergeCell ref="C40:J40"/>
    <mergeCell ref="C42:J42"/>
    <mergeCell ref="C44:J44"/>
    <mergeCell ref="C46:J46"/>
    <mergeCell ref="C48:J48"/>
    <mergeCell ref="C64:J64"/>
  </mergeCells>
  <printOptions/>
  <pageMargins left="0.7480314960629921" right="0.7480314960629921" top="0.984251968503937" bottom="0.984251968503937" header="0" footer="0"/>
  <pageSetup fitToHeight="1" fitToWidth="1" horizontalDpi="1200" verticalDpi="1200" orientation="portrait" paperSize="9" scale="31" r:id="rId3"/>
  <headerFooter alignWithMargins="0">
    <oddFooter>&amp;CStran &amp;P od &amp;N</oddFooter>
  </headerFooter>
  <legacyDrawing r:id="rId2"/>
  <oleObjects>
    <oleObject progId="AutoCAD.Drawing.18" shapeId="1781516" r:id="rId1"/>
  </oleObjects>
</worksheet>
</file>

<file path=xl/worksheets/sheet2.xml><?xml version="1.0" encoding="utf-8"?>
<worksheet xmlns="http://schemas.openxmlformats.org/spreadsheetml/2006/main" xmlns:r="http://schemas.openxmlformats.org/officeDocument/2006/relationships">
  <dimension ref="A5:FP21"/>
  <sheetViews>
    <sheetView zoomScalePageLayoutView="0" workbookViewId="0" topLeftCell="A1">
      <selection activeCell="F19" sqref="F19"/>
    </sheetView>
  </sheetViews>
  <sheetFormatPr defaultColWidth="9.00390625" defaultRowHeight="12.75"/>
  <cols>
    <col min="1" max="1" width="4.00390625" style="9" customWidth="1"/>
    <col min="2" max="2" width="1.75390625" style="9" customWidth="1"/>
    <col min="3" max="3" width="46.125" style="4" customWidth="1"/>
    <col min="4" max="4" width="5.125" style="15" customWidth="1"/>
    <col min="5" max="5" width="10.875" style="31" bestFit="1" customWidth="1"/>
    <col min="6" max="6" width="12.00390625" style="12" bestFit="1" customWidth="1"/>
    <col min="7" max="7" width="14.375" style="12" bestFit="1" customWidth="1"/>
    <col min="8" max="8" width="9.125" style="5" customWidth="1"/>
    <col min="9" max="16384" width="9.125" style="3" customWidth="1"/>
  </cols>
  <sheetData>
    <row r="5" spans="1:8" s="91" customFormat="1" ht="15.75">
      <c r="A5" s="86" t="s">
        <v>163</v>
      </c>
      <c r="B5" s="86"/>
      <c r="C5" s="86" t="s">
        <v>164</v>
      </c>
      <c r="D5" s="87"/>
      <c r="E5" s="88"/>
      <c r="F5" s="89"/>
      <c r="G5" s="89"/>
      <c r="H5" s="90"/>
    </row>
    <row r="6" spans="1:172" s="29" customFormat="1" ht="15">
      <c r="A6" s="24"/>
      <c r="B6" s="24"/>
      <c r="C6" s="24"/>
      <c r="D6" s="25"/>
      <c r="E6" s="30"/>
      <c r="F6" s="26"/>
      <c r="G6" s="26"/>
      <c r="H6" s="27"/>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row>
    <row r="7" spans="1:172" s="29" customFormat="1" ht="167.25" customHeight="1">
      <c r="A7" s="24"/>
      <c r="B7" s="24"/>
      <c r="C7" s="158" t="s">
        <v>185</v>
      </c>
      <c r="D7" s="158"/>
      <c r="E7" s="158"/>
      <c r="F7" s="158"/>
      <c r="G7" s="26"/>
      <c r="H7" s="27"/>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row>
    <row r="8" spans="1:172" ht="14.25">
      <c r="A8" s="4"/>
      <c r="B8" s="4"/>
      <c r="H8" s="7"/>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row>
    <row r="9" spans="1:172" ht="28.5">
      <c r="A9" s="4">
        <f>1</f>
        <v>1</v>
      </c>
      <c r="B9" s="4" t="s">
        <v>106</v>
      </c>
      <c r="C9" s="41" t="s">
        <v>186</v>
      </c>
      <c r="H9" s="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row>
    <row r="10" spans="1:172" ht="14.25">
      <c r="A10" s="4"/>
      <c r="B10" s="4"/>
      <c r="D10" s="39" t="s">
        <v>4</v>
      </c>
      <c r="E10" s="40">
        <v>1</v>
      </c>
      <c r="G10" s="12">
        <f>F10*E10</f>
        <v>0</v>
      </c>
      <c r="H10" s="7"/>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row>
    <row r="11" spans="1:172" ht="14.25">
      <c r="A11" s="4"/>
      <c r="B11" s="4"/>
      <c r="D11" s="39"/>
      <c r="E11" s="40"/>
      <c r="H11" s="7"/>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row>
    <row r="12" spans="1:3" ht="42.75">
      <c r="A12" s="9">
        <f>A9+1</f>
        <v>2</v>
      </c>
      <c r="B12" s="9" t="s">
        <v>106</v>
      </c>
      <c r="C12" s="41" t="s">
        <v>187</v>
      </c>
    </row>
    <row r="13" spans="4:7" ht="14.25">
      <c r="D13" s="15" t="s">
        <v>3</v>
      </c>
      <c r="G13" s="12">
        <f>F13*E13</f>
        <v>0</v>
      </c>
    </row>
    <row r="15" spans="1:3" ht="42.75">
      <c r="A15" s="9">
        <f>A12+1</f>
        <v>3</v>
      </c>
      <c r="B15" s="9" t="s">
        <v>106</v>
      </c>
      <c r="C15" s="41" t="s">
        <v>160</v>
      </c>
    </row>
    <row r="16" spans="4:7" ht="14.25">
      <c r="D16" s="15" t="s">
        <v>4</v>
      </c>
      <c r="G16" s="12">
        <f>F16*E16</f>
        <v>0</v>
      </c>
    </row>
    <row r="18" spans="1:3" ht="57">
      <c r="A18" s="9">
        <f>A15+1</f>
        <v>4</v>
      </c>
      <c r="B18" s="9" t="s">
        <v>106</v>
      </c>
      <c r="C18" s="41" t="s">
        <v>188</v>
      </c>
    </row>
    <row r="19" spans="4:7" ht="14.25">
      <c r="D19" s="15" t="s">
        <v>4</v>
      </c>
      <c r="G19" s="12">
        <f>F19*E19</f>
        <v>0</v>
      </c>
    </row>
    <row r="21" spans="1:8" s="99" customFormat="1" ht="16.5" thickBot="1">
      <c r="A21" s="92"/>
      <c r="B21" s="92"/>
      <c r="C21" s="93" t="s">
        <v>224</v>
      </c>
      <c r="D21" s="94"/>
      <c r="E21" s="95"/>
      <c r="F21" s="96"/>
      <c r="G21" s="97">
        <f>SUM(G8:G20)</f>
        <v>0</v>
      </c>
      <c r="H21" s="98"/>
    </row>
  </sheetData>
  <sheetProtection/>
  <mergeCells count="1">
    <mergeCell ref="C7:F7"/>
  </mergeCells>
  <printOptions/>
  <pageMargins left="0.8267716535433072" right="0.7480314960629921" top="0.31496062992125984" bottom="0.5905511811023623" header="0" footer="0"/>
  <pageSetup fitToHeight="2" horizontalDpi="1200" verticalDpi="1200" orientation="portrait" paperSize="9" scale="91" r:id="rId3"/>
  <headerFooter alignWithMargins="0">
    <oddFooter>&amp;CStran &amp;P od &amp;N</oddFooter>
  </headerFooter>
  <legacyDrawing r:id="rId2"/>
  <oleObjects>
    <oleObject progId="AutoCAD.Drawing.18" shapeId="1786061" r:id="rId1"/>
  </oleObjects>
</worksheet>
</file>

<file path=xl/worksheets/sheet3.xml><?xml version="1.0" encoding="utf-8"?>
<worksheet xmlns="http://schemas.openxmlformats.org/spreadsheetml/2006/main" xmlns:r="http://schemas.openxmlformats.org/officeDocument/2006/relationships">
  <dimension ref="A5:FP45"/>
  <sheetViews>
    <sheetView zoomScalePageLayoutView="0" workbookViewId="0" topLeftCell="A28">
      <selection activeCell="F36" sqref="F36:F43"/>
    </sheetView>
  </sheetViews>
  <sheetFormatPr defaultColWidth="9.00390625" defaultRowHeight="12.75"/>
  <cols>
    <col min="1" max="1" width="4.00390625" style="9" customWidth="1"/>
    <col min="2" max="2" width="1.75390625" style="9" customWidth="1"/>
    <col min="3" max="3" width="46.125" style="4" customWidth="1"/>
    <col min="4" max="4" width="5.125" style="15" customWidth="1"/>
    <col min="5" max="5" width="11.25390625" style="31" bestFit="1" customWidth="1"/>
    <col min="6" max="6" width="12.125" style="12" bestFit="1" customWidth="1"/>
    <col min="7" max="7" width="14.625" style="12" bestFit="1" customWidth="1"/>
    <col min="8" max="8" width="9.125" style="5" customWidth="1"/>
    <col min="9" max="16384" width="9.125" style="3" customWidth="1"/>
  </cols>
  <sheetData>
    <row r="5" spans="1:8" s="91" customFormat="1" ht="15.75">
      <c r="A5" s="86" t="s">
        <v>179</v>
      </c>
      <c r="B5" s="86"/>
      <c r="C5" s="86" t="s">
        <v>1</v>
      </c>
      <c r="D5" s="87"/>
      <c r="E5" s="88"/>
      <c r="F5" s="89"/>
      <c r="G5" s="89"/>
      <c r="H5" s="90"/>
    </row>
    <row r="6" spans="1:172" s="29" customFormat="1" ht="15">
      <c r="A6" s="24"/>
      <c r="B6" s="24"/>
      <c r="C6" s="24"/>
      <c r="D6" s="25"/>
      <c r="E6" s="30"/>
      <c r="F6" s="26"/>
      <c r="G6" s="26"/>
      <c r="H6" s="27"/>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row>
    <row r="7" spans="1:172" s="29" customFormat="1" ht="182.25" customHeight="1">
      <c r="A7" s="24"/>
      <c r="B7" s="24"/>
      <c r="C7" s="158" t="s">
        <v>31</v>
      </c>
      <c r="D7" s="158"/>
      <c r="E7" s="158"/>
      <c r="F7" s="158"/>
      <c r="G7" s="158"/>
      <c r="H7" s="27"/>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row>
    <row r="8" spans="1:172" ht="14.25">
      <c r="A8" s="4"/>
      <c r="B8" s="4"/>
      <c r="H8" s="7"/>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row>
    <row r="9" spans="1:172" ht="14.25">
      <c r="A9" s="4">
        <f>1</f>
        <v>1</v>
      </c>
      <c r="B9" s="4" t="s">
        <v>106</v>
      </c>
      <c r="C9" s="4" t="s">
        <v>2</v>
      </c>
      <c r="H9" s="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row>
    <row r="10" spans="1:172" ht="14.25">
      <c r="A10" s="4"/>
      <c r="B10" s="4"/>
      <c r="D10" s="39" t="s">
        <v>104</v>
      </c>
      <c r="E10" s="40">
        <v>2054</v>
      </c>
      <c r="G10" s="12">
        <f>F10*E10</f>
        <v>0</v>
      </c>
      <c r="H10" s="7"/>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row>
    <row r="11" spans="1:172" ht="14.25">
      <c r="A11" s="4"/>
      <c r="B11" s="4"/>
      <c r="D11" s="39"/>
      <c r="E11" s="40"/>
      <c r="H11" s="7"/>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row>
    <row r="12" spans="1:172" s="19" customFormat="1" ht="57">
      <c r="A12" s="4">
        <f>A9+1</f>
        <v>2</v>
      </c>
      <c r="B12" s="4" t="s">
        <v>106</v>
      </c>
      <c r="C12" s="41" t="s">
        <v>105</v>
      </c>
      <c r="D12" s="38"/>
      <c r="E12" s="31"/>
      <c r="F12" s="12"/>
      <c r="G12" s="12"/>
      <c r="H12" s="32"/>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row>
    <row r="13" spans="1:172" s="19" customFormat="1" ht="14.25">
      <c r="A13" s="17"/>
      <c r="B13" s="17"/>
      <c r="C13" s="17"/>
      <c r="D13" s="39" t="s">
        <v>0</v>
      </c>
      <c r="E13" s="31">
        <v>3800</v>
      </c>
      <c r="F13" s="12"/>
      <c r="G13" s="12">
        <f>F13*E13</f>
        <v>0</v>
      </c>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row>
    <row r="14" spans="1:172" s="19" customFormat="1" ht="14.25">
      <c r="A14" s="17"/>
      <c r="B14" s="17"/>
      <c r="C14" s="17"/>
      <c r="D14" s="39"/>
      <c r="E14" s="31"/>
      <c r="F14" s="12"/>
      <c r="G14" s="12"/>
      <c r="H14" s="32"/>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row>
    <row r="15" spans="1:172" s="19" customFormat="1" ht="57">
      <c r="A15" s="4">
        <f>A12+1</f>
        <v>3</v>
      </c>
      <c r="B15" s="4" t="s">
        <v>106</v>
      </c>
      <c r="C15" s="41" t="s">
        <v>124</v>
      </c>
      <c r="D15" s="38"/>
      <c r="E15" s="31"/>
      <c r="F15" s="12"/>
      <c r="G15" s="12"/>
      <c r="H15" s="32"/>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row>
    <row r="16" spans="1:172" s="19" customFormat="1" ht="14.25">
      <c r="A16" s="17"/>
      <c r="B16" s="17"/>
      <c r="C16" s="17"/>
      <c r="D16" s="39" t="s">
        <v>0</v>
      </c>
      <c r="E16" s="31">
        <v>4000</v>
      </c>
      <c r="F16" s="12"/>
      <c r="G16" s="12">
        <f>F16*E16</f>
        <v>0</v>
      </c>
      <c r="H16" s="32"/>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row>
    <row r="17" spans="1:172" s="19" customFormat="1" ht="14.25">
      <c r="A17" s="17"/>
      <c r="B17" s="17"/>
      <c r="C17" s="17"/>
      <c r="D17" s="39"/>
      <c r="E17" s="37"/>
      <c r="F17" s="18"/>
      <c r="G17" s="18"/>
      <c r="H17" s="32"/>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row>
    <row r="18" spans="1:172" ht="85.5">
      <c r="A18" s="4">
        <f>A15+1</f>
        <v>4</v>
      </c>
      <c r="B18" s="4" t="s">
        <v>106</v>
      </c>
      <c r="C18" s="4" t="s">
        <v>189</v>
      </c>
      <c r="H18" s="7"/>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row>
    <row r="19" spans="1:172" ht="14.25">
      <c r="A19" s="4"/>
      <c r="B19" s="4"/>
      <c r="D19" s="15" t="s">
        <v>0</v>
      </c>
      <c r="E19" s="31">
        <v>200</v>
      </c>
      <c r="G19" s="12">
        <f>F19*E19</f>
        <v>0</v>
      </c>
      <c r="H19" s="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row>
    <row r="20" spans="1:172" ht="14.25">
      <c r="A20" s="4"/>
      <c r="B20" s="4"/>
      <c r="H20" s="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row>
    <row r="21" spans="1:172" ht="28.5">
      <c r="A21" s="4">
        <f>A18+1</f>
        <v>5</v>
      </c>
      <c r="B21" s="4" t="s">
        <v>106</v>
      </c>
      <c r="C21" s="43" t="s">
        <v>107</v>
      </c>
      <c r="D21" s="31"/>
      <c r="E21" s="3"/>
      <c r="H21" s="7"/>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row>
    <row r="22" spans="1:172" s="19" customFormat="1" ht="14.25">
      <c r="A22" s="4"/>
      <c r="B22" s="4"/>
      <c r="C22" s="4"/>
      <c r="D22" s="42" t="s">
        <v>3</v>
      </c>
      <c r="E22" s="31">
        <v>2600</v>
      </c>
      <c r="F22" s="12"/>
      <c r="G22" s="12">
        <f>F22*E22</f>
        <v>0</v>
      </c>
      <c r="H22" s="32"/>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row>
    <row r="23" spans="1:172" s="19" customFormat="1" ht="14.25">
      <c r="A23" s="4"/>
      <c r="B23" s="4"/>
      <c r="C23" s="4"/>
      <c r="D23" s="15"/>
      <c r="E23" s="31"/>
      <c r="F23" s="12"/>
      <c r="G23" s="12"/>
      <c r="H23" s="32"/>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row>
    <row r="24" spans="1:172" ht="42.75">
      <c r="A24" s="4">
        <f>A21+1</f>
        <v>6</v>
      </c>
      <c r="B24" s="4" t="s">
        <v>106</v>
      </c>
      <c r="C24" s="4" t="s">
        <v>108</v>
      </c>
      <c r="D24" s="31"/>
      <c r="E24" s="3"/>
      <c r="H24" s="7"/>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row>
    <row r="25" spans="1:172" ht="14.25">
      <c r="A25" s="4"/>
      <c r="B25" s="4"/>
      <c r="D25" s="42" t="str">
        <f>D13</f>
        <v>m3</v>
      </c>
      <c r="E25" s="31">
        <v>390</v>
      </c>
      <c r="G25" s="12">
        <f>F25*E25</f>
        <v>0</v>
      </c>
      <c r="H25" s="7"/>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row>
    <row r="26" spans="1:172" ht="14.25">
      <c r="A26" s="4"/>
      <c r="B26" s="4"/>
      <c r="H26" s="7"/>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row>
    <row r="27" spans="1:172" ht="42.75">
      <c r="A27" s="4">
        <f>A24+1</f>
        <v>7</v>
      </c>
      <c r="B27" s="4" t="s">
        <v>106</v>
      </c>
      <c r="C27" s="4" t="s">
        <v>109</v>
      </c>
      <c r="D27" s="31"/>
      <c r="E27" s="3"/>
      <c r="H27" s="7"/>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row>
    <row r="28" spans="1:172" ht="14.25">
      <c r="A28" s="4"/>
      <c r="B28" s="4"/>
      <c r="D28" s="42" t="str">
        <f>D13</f>
        <v>m3</v>
      </c>
      <c r="E28" s="31">
        <v>1040</v>
      </c>
      <c r="G28" s="12">
        <f>F28*E28</f>
        <v>0</v>
      </c>
      <c r="H28" s="7"/>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row>
    <row r="29" spans="1:172" ht="14.25">
      <c r="A29" s="4"/>
      <c r="B29" s="4"/>
      <c r="H29" s="7"/>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row>
    <row r="30" spans="1:172" ht="57">
      <c r="A30" s="4">
        <f>A27+1</f>
        <v>8</v>
      </c>
      <c r="B30" s="4" t="s">
        <v>106</v>
      </c>
      <c r="C30" s="43" t="s">
        <v>110</v>
      </c>
      <c r="D30" s="3"/>
      <c r="E30" s="3"/>
      <c r="H30" s="7"/>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row>
    <row r="31" spans="1:172" ht="14.25">
      <c r="A31" s="4"/>
      <c r="B31" s="4"/>
      <c r="D31" s="31" t="s">
        <v>0</v>
      </c>
      <c r="E31" s="31">
        <v>2630</v>
      </c>
      <c r="F31" s="44"/>
      <c r="G31" s="12">
        <f>F31*E31</f>
        <v>0</v>
      </c>
      <c r="H31" s="7"/>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row>
    <row r="32" spans="1:172" ht="14.25">
      <c r="A32" s="4"/>
      <c r="B32" s="4"/>
      <c r="D32" s="31"/>
      <c r="F32" s="44"/>
      <c r="H32" s="7"/>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row>
    <row r="33" spans="1:172" ht="119.25" customHeight="1">
      <c r="A33" s="4">
        <f>A30+1</f>
        <v>9</v>
      </c>
      <c r="B33" s="4" t="s">
        <v>106</v>
      </c>
      <c r="C33" s="43" t="s">
        <v>190</v>
      </c>
      <c r="D33" s="31"/>
      <c r="E33" s="3"/>
      <c r="H33" s="7"/>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row>
    <row r="34" spans="1:172" ht="14.25">
      <c r="A34" s="4"/>
      <c r="B34" s="4"/>
      <c r="D34" s="42" t="str">
        <f>D13</f>
        <v>m3</v>
      </c>
      <c r="E34" s="31">
        <v>4000</v>
      </c>
      <c r="F34" s="44"/>
      <c r="G34" s="12">
        <f>F34*E34</f>
        <v>0</v>
      </c>
      <c r="H34" s="7"/>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row>
    <row r="35" spans="1:172" ht="14.25">
      <c r="A35" s="4"/>
      <c r="B35" s="4"/>
      <c r="H35" s="7"/>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row>
    <row r="36" spans="1:172" ht="42.75">
      <c r="A36" s="4">
        <f>A33+1</f>
        <v>10</v>
      </c>
      <c r="B36" s="4" t="s">
        <v>106</v>
      </c>
      <c r="C36" s="4" t="s">
        <v>32</v>
      </c>
      <c r="D36" s="3"/>
      <c r="E36" s="3"/>
      <c r="H36" s="7"/>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row>
    <row r="37" spans="1:172" ht="14.25">
      <c r="A37" s="4"/>
      <c r="B37" s="4"/>
      <c r="D37" s="31" t="s">
        <v>0</v>
      </c>
      <c r="E37" s="31">
        <f>E13+E16+E19-E31</f>
        <v>5370</v>
      </c>
      <c r="F37" s="44"/>
      <c r="G37" s="12">
        <f>F37*E37</f>
        <v>0</v>
      </c>
      <c r="H37" s="7"/>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row>
    <row r="38" spans="1:172" ht="14.25">
      <c r="A38" s="4"/>
      <c r="B38" s="4"/>
      <c r="H38" s="7"/>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row>
    <row r="39" spans="1:3" ht="42.75">
      <c r="A39" s="9">
        <f>A36+1</f>
        <v>11</v>
      </c>
      <c r="B39" s="9" t="s">
        <v>106</v>
      </c>
      <c r="C39" s="4" t="s">
        <v>112</v>
      </c>
    </row>
    <row r="40" spans="4:7" ht="14.25">
      <c r="D40" s="15" t="s">
        <v>104</v>
      </c>
      <c r="E40" s="31">
        <f>E10</f>
        <v>2054</v>
      </c>
      <c r="G40" s="12">
        <f>F40*E40</f>
        <v>0</v>
      </c>
    </row>
    <row r="42" spans="1:3" ht="28.5">
      <c r="A42" s="9">
        <f>A39+1</f>
        <v>12</v>
      </c>
      <c r="B42" s="9" t="s">
        <v>106</v>
      </c>
      <c r="C42" s="4" t="s">
        <v>191</v>
      </c>
    </row>
    <row r="43" spans="4:7" ht="14.25">
      <c r="D43" s="15" t="s">
        <v>104</v>
      </c>
      <c r="E43" s="31">
        <v>1000</v>
      </c>
      <c r="G43" s="12">
        <f>F43*E43</f>
        <v>0</v>
      </c>
    </row>
    <row r="45" spans="1:8" s="99" customFormat="1" ht="16.5" thickBot="1">
      <c r="A45" s="92"/>
      <c r="B45" s="92"/>
      <c r="C45" s="93" t="s">
        <v>224</v>
      </c>
      <c r="D45" s="94"/>
      <c r="E45" s="95"/>
      <c r="F45" s="96"/>
      <c r="G45" s="97">
        <f>SUM(G8:G44)</f>
        <v>0</v>
      </c>
      <c r="H45" s="98"/>
    </row>
  </sheetData>
  <sheetProtection/>
  <mergeCells count="1">
    <mergeCell ref="C7:G7"/>
  </mergeCells>
  <printOptions/>
  <pageMargins left="0.8267716535433072" right="0.7480314960629921" top="0.31496062992125984" bottom="0.5905511811023623" header="0" footer="0"/>
  <pageSetup fitToHeight="2" horizontalDpi="1200" verticalDpi="1200" orientation="portrait" paperSize="9" scale="90" r:id="rId3"/>
  <headerFooter alignWithMargins="0">
    <oddFooter>&amp;CStran &amp;P od &amp;N</oddFooter>
  </headerFooter>
  <rowBreaks count="1" manualBreakCount="1">
    <brk id="29" max="255" man="1"/>
  </rowBreaks>
  <legacyDrawing r:id="rId2"/>
  <oleObjects>
    <oleObject progId="AutoCAD.Drawing.18" shapeId="1791620" r:id="rId1"/>
  </oleObjects>
</worksheet>
</file>

<file path=xl/worksheets/sheet4.xml><?xml version="1.0" encoding="utf-8"?>
<worksheet xmlns="http://schemas.openxmlformats.org/spreadsheetml/2006/main" xmlns:r="http://schemas.openxmlformats.org/officeDocument/2006/relationships">
  <dimension ref="A5:FP40"/>
  <sheetViews>
    <sheetView zoomScalePageLayoutView="0" workbookViewId="0" topLeftCell="A16">
      <selection activeCell="F26" sqref="F26:F35"/>
    </sheetView>
  </sheetViews>
  <sheetFormatPr defaultColWidth="9.00390625" defaultRowHeight="12.75"/>
  <cols>
    <col min="1" max="1" width="4.00390625" style="9" customWidth="1"/>
    <col min="2" max="2" width="1.625" style="9" customWidth="1"/>
    <col min="3" max="3" width="46.125" style="4" customWidth="1"/>
    <col min="4" max="4" width="4.25390625" style="1" bestFit="1" customWidth="1"/>
    <col min="5" max="5" width="7.625" style="31" bestFit="1" customWidth="1"/>
    <col min="6" max="6" width="12.00390625" style="12" bestFit="1" customWidth="1"/>
    <col min="7" max="7" width="13.375" style="12" bestFit="1" customWidth="1"/>
    <col min="8" max="8" width="9.125" style="5" customWidth="1"/>
    <col min="9" max="9" width="9.125" style="3" customWidth="1"/>
    <col min="10" max="10" width="21.75390625" style="3" customWidth="1"/>
    <col min="11" max="16384" width="9.125" style="3" customWidth="1"/>
  </cols>
  <sheetData>
    <row r="5" spans="1:8" s="91" customFormat="1" ht="15.75">
      <c r="A5" s="86" t="s">
        <v>180</v>
      </c>
      <c r="B5" s="86"/>
      <c r="C5" s="86" t="s">
        <v>88</v>
      </c>
      <c r="D5" s="49"/>
      <c r="E5" s="88"/>
      <c r="F5" s="89"/>
      <c r="G5" s="89"/>
      <c r="H5" s="90"/>
    </row>
    <row r="6" spans="1:172" ht="14.25">
      <c r="A6" s="4"/>
      <c r="B6" s="4"/>
      <c r="H6" s="7"/>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row>
    <row r="7" spans="1:172" ht="199.5">
      <c r="A7" s="4">
        <f>1</f>
        <v>1</v>
      </c>
      <c r="B7" s="4" t="s">
        <v>106</v>
      </c>
      <c r="C7" s="4" t="s">
        <v>266</v>
      </c>
      <c r="H7" s="7"/>
      <c r="I7" s="2"/>
      <c r="J7" s="4"/>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row>
    <row r="8" spans="1:172" ht="14.25">
      <c r="A8" s="4"/>
      <c r="B8" s="4"/>
      <c r="C8" s="4" t="s">
        <v>192</v>
      </c>
      <c r="D8" s="1" t="s">
        <v>4</v>
      </c>
      <c r="G8" s="12">
        <f>F8*E8</f>
        <v>0</v>
      </c>
      <c r="H8" s="7"/>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row>
    <row r="9" spans="1:172" ht="14.25">
      <c r="A9" s="4"/>
      <c r="B9" s="4"/>
      <c r="C9" s="4" t="s">
        <v>92</v>
      </c>
      <c r="D9" s="1" t="s">
        <v>4</v>
      </c>
      <c r="E9" s="31">
        <v>4</v>
      </c>
      <c r="G9" s="12">
        <f aca="true" t="shared" si="0" ref="G9:G23">F9*E9</f>
        <v>0</v>
      </c>
      <c r="H9" s="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row>
    <row r="10" spans="1:172" ht="14.25">
      <c r="A10" s="4"/>
      <c r="B10" s="4"/>
      <c r="C10" s="4" t="s">
        <v>93</v>
      </c>
      <c r="D10" s="1" t="s">
        <v>4</v>
      </c>
      <c r="E10" s="31">
        <v>2</v>
      </c>
      <c r="G10" s="12">
        <f t="shared" si="0"/>
        <v>0</v>
      </c>
      <c r="H10" s="7"/>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row>
    <row r="11" spans="1:172" ht="14.25">
      <c r="A11" s="4"/>
      <c r="B11" s="4"/>
      <c r="C11" s="4" t="s">
        <v>94</v>
      </c>
      <c r="D11" s="1" t="s">
        <v>4</v>
      </c>
      <c r="E11" s="31">
        <v>1</v>
      </c>
      <c r="G11" s="12">
        <f t="shared" si="0"/>
        <v>0</v>
      </c>
      <c r="H11" s="7"/>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row>
    <row r="12" spans="1:172" ht="14.25">
      <c r="A12" s="4"/>
      <c r="B12" s="4"/>
      <c r="C12" s="4" t="s">
        <v>100</v>
      </c>
      <c r="D12" s="8" t="s">
        <v>4</v>
      </c>
      <c r="E12" s="40"/>
      <c r="G12" s="12">
        <f t="shared" si="0"/>
        <v>0</v>
      </c>
      <c r="H12" s="7"/>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row>
    <row r="13" spans="1:172" ht="14.25">
      <c r="A13" s="4"/>
      <c r="B13" s="4"/>
      <c r="C13" s="4" t="s">
        <v>101</v>
      </c>
      <c r="D13" s="8" t="s">
        <v>4</v>
      </c>
      <c r="E13" s="40">
        <v>1</v>
      </c>
      <c r="G13" s="12">
        <f t="shared" si="0"/>
        <v>0</v>
      </c>
      <c r="H13" s="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row>
    <row r="14" spans="1:172" ht="14.25">
      <c r="A14" s="4"/>
      <c r="B14" s="4"/>
      <c r="C14" s="4" t="s">
        <v>102</v>
      </c>
      <c r="D14" s="8" t="s">
        <v>4</v>
      </c>
      <c r="E14" s="40"/>
      <c r="G14" s="12">
        <f t="shared" si="0"/>
        <v>0</v>
      </c>
      <c r="H14" s="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row>
    <row r="15" spans="1:172" ht="14.25">
      <c r="A15" s="4"/>
      <c r="B15" s="4"/>
      <c r="C15" s="4" t="s">
        <v>90</v>
      </c>
      <c r="D15" s="1" t="s">
        <v>4</v>
      </c>
      <c r="E15" s="31">
        <v>1</v>
      </c>
      <c r="G15" s="12">
        <f t="shared" si="0"/>
        <v>0</v>
      </c>
      <c r="H15" s="7"/>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row>
    <row r="16" spans="1:172" ht="14.25">
      <c r="A16" s="4"/>
      <c r="B16" s="4"/>
      <c r="C16" s="4" t="s">
        <v>91</v>
      </c>
      <c r="D16" s="1" t="s">
        <v>4</v>
      </c>
      <c r="E16" s="31">
        <v>1</v>
      </c>
      <c r="G16" s="12">
        <f t="shared" si="0"/>
        <v>0</v>
      </c>
      <c r="H16" s="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row>
    <row r="17" spans="1:172" ht="14.25">
      <c r="A17" s="4"/>
      <c r="B17" s="4"/>
      <c r="C17" s="4" t="s">
        <v>89</v>
      </c>
      <c r="D17" s="1" t="s">
        <v>4</v>
      </c>
      <c r="E17" s="37"/>
      <c r="G17" s="12">
        <f t="shared" si="0"/>
        <v>0</v>
      </c>
      <c r="H17" s="7"/>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row>
    <row r="18" spans="1:172" ht="14.25">
      <c r="A18" s="4"/>
      <c r="B18" s="4"/>
      <c r="C18" s="4" t="s">
        <v>95</v>
      </c>
      <c r="D18" s="8" t="s">
        <v>4</v>
      </c>
      <c r="E18" s="40"/>
      <c r="G18" s="12">
        <f t="shared" si="0"/>
        <v>0</v>
      </c>
      <c r="H18" s="7"/>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row>
    <row r="19" spans="1:172" ht="14.25">
      <c r="A19" s="4"/>
      <c r="B19" s="4"/>
      <c r="C19" s="4" t="s">
        <v>96</v>
      </c>
      <c r="D19" s="8" t="s">
        <v>4</v>
      </c>
      <c r="E19" s="40"/>
      <c r="G19" s="12">
        <f t="shared" si="0"/>
        <v>0</v>
      </c>
      <c r="H19" s="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row>
    <row r="20" spans="1:172" ht="14.25">
      <c r="A20" s="4"/>
      <c r="B20" s="4"/>
      <c r="C20" s="4" t="s">
        <v>97</v>
      </c>
      <c r="D20" s="8" t="s">
        <v>4</v>
      </c>
      <c r="E20" s="40"/>
      <c r="G20" s="12">
        <f t="shared" si="0"/>
        <v>0</v>
      </c>
      <c r="H20" s="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row>
    <row r="21" spans="1:172" ht="14.25">
      <c r="A21" s="4"/>
      <c r="B21" s="4"/>
      <c r="C21" s="4" t="s">
        <v>98</v>
      </c>
      <c r="D21" s="8" t="s">
        <v>4</v>
      </c>
      <c r="E21" s="40"/>
      <c r="G21" s="12">
        <f t="shared" si="0"/>
        <v>0</v>
      </c>
      <c r="H21" s="7"/>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row>
    <row r="22" spans="1:172" ht="14.25">
      <c r="A22" s="4"/>
      <c r="B22" s="4"/>
      <c r="C22" s="4" t="s">
        <v>103</v>
      </c>
      <c r="D22" s="8" t="s">
        <v>4</v>
      </c>
      <c r="E22" s="40"/>
      <c r="G22" s="12">
        <f t="shared" si="0"/>
        <v>0</v>
      </c>
      <c r="H22" s="7"/>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row>
    <row r="23" spans="1:172" ht="14.25">
      <c r="A23" s="4"/>
      <c r="B23" s="4"/>
      <c r="C23" s="4" t="s">
        <v>99</v>
      </c>
      <c r="D23" s="8" t="s">
        <v>4</v>
      </c>
      <c r="E23" s="40"/>
      <c r="G23" s="12">
        <f t="shared" si="0"/>
        <v>0</v>
      </c>
      <c r="H23" s="7"/>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row>
    <row r="24" spans="1:172" s="19" customFormat="1" ht="14.25">
      <c r="A24" s="17"/>
      <c r="B24" s="17"/>
      <c r="C24" s="17"/>
      <c r="D24" s="21"/>
      <c r="E24" s="70"/>
      <c r="F24" s="12"/>
      <c r="G24" s="18"/>
      <c r="H24" s="32"/>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row>
    <row r="25" spans="1:172" ht="28.5">
      <c r="A25" s="4">
        <f>A7+1</f>
        <v>2</v>
      </c>
      <c r="B25" s="4" t="s">
        <v>106</v>
      </c>
      <c r="C25" s="4" t="s">
        <v>135</v>
      </c>
      <c r="H25" s="7"/>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row>
    <row r="26" spans="1:172" ht="14.25">
      <c r="A26" s="4"/>
      <c r="B26" s="4"/>
      <c r="D26" s="1" t="s">
        <v>4</v>
      </c>
      <c r="E26" s="31">
        <v>1</v>
      </c>
      <c r="G26" s="12">
        <f>F26*E26</f>
        <v>0</v>
      </c>
      <c r="H26" s="7"/>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row>
    <row r="27" spans="1:172" ht="14.25">
      <c r="A27" s="4"/>
      <c r="B27" s="4"/>
      <c r="H27" s="7"/>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row>
    <row r="28" spans="1:172" ht="42.75">
      <c r="A28" s="4">
        <f>A25+1</f>
        <v>3</v>
      </c>
      <c r="B28" s="4" t="s">
        <v>106</v>
      </c>
      <c r="C28" s="4" t="s">
        <v>141</v>
      </c>
      <c r="H28" s="7"/>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row>
    <row r="29" spans="1:172" ht="14.25">
      <c r="A29" s="4"/>
      <c r="B29" s="4"/>
      <c r="D29" s="1" t="s">
        <v>4</v>
      </c>
      <c r="E29" s="31">
        <v>1</v>
      </c>
      <c r="G29" s="12">
        <f>F29*E29</f>
        <v>0</v>
      </c>
      <c r="H29" s="7"/>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row>
    <row r="30" spans="1:172" ht="14.25">
      <c r="A30" s="4"/>
      <c r="B30" s="4"/>
      <c r="H30" s="7"/>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row>
    <row r="31" spans="1:172" ht="42.75">
      <c r="A31" s="4">
        <f>A28+1</f>
        <v>4</v>
      </c>
      <c r="B31" s="4" t="s">
        <v>106</v>
      </c>
      <c r="C31" s="4" t="s">
        <v>142</v>
      </c>
      <c r="H31" s="7"/>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row>
    <row r="32" spans="1:172" ht="14.25">
      <c r="A32" s="4"/>
      <c r="B32" s="4"/>
      <c r="D32" s="1" t="s">
        <v>4</v>
      </c>
      <c r="E32" s="31">
        <v>1</v>
      </c>
      <c r="G32" s="12">
        <f>F32*E32</f>
        <v>0</v>
      </c>
      <c r="H32" s="7"/>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row>
    <row r="33" spans="1:172" ht="14.25">
      <c r="A33" s="4"/>
      <c r="B33" s="4"/>
      <c r="H33" s="7"/>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row>
    <row r="34" spans="1:172" ht="42.75">
      <c r="A34" s="4">
        <f>A31+1</f>
        <v>5</v>
      </c>
      <c r="B34" s="4" t="s">
        <v>106</v>
      </c>
      <c r="C34" s="4" t="s">
        <v>194</v>
      </c>
      <c r="H34" s="7"/>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row>
    <row r="35" spans="1:172" ht="14.25">
      <c r="A35" s="4"/>
      <c r="B35" s="4"/>
      <c r="D35" s="1" t="s">
        <v>4</v>
      </c>
      <c r="E35" s="31">
        <v>50</v>
      </c>
      <c r="G35" s="12">
        <f>F35*E35</f>
        <v>0</v>
      </c>
      <c r="H35" s="7"/>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row>
    <row r="37" spans="1:8" s="104" customFormat="1" ht="16.5" thickBot="1">
      <c r="A37" s="100"/>
      <c r="B37" s="100"/>
      <c r="C37" s="93" t="s">
        <v>224</v>
      </c>
      <c r="D37" s="101"/>
      <c r="E37" s="102"/>
      <c r="F37" s="96"/>
      <c r="G37" s="97">
        <f>SUM(G6:G36)</f>
        <v>0</v>
      </c>
      <c r="H37" s="103"/>
    </row>
    <row r="39" spans="1:8" s="19" customFormat="1" ht="14.25">
      <c r="A39" s="34"/>
      <c r="B39" s="34"/>
      <c r="C39" s="17"/>
      <c r="D39" s="20"/>
      <c r="E39" s="37"/>
      <c r="F39" s="18"/>
      <c r="G39" s="18"/>
      <c r="H39" s="35"/>
    </row>
    <row r="40" spans="1:8" s="19" customFormat="1" ht="14.25">
      <c r="A40" s="34"/>
      <c r="B40" s="34"/>
      <c r="C40" s="17"/>
      <c r="D40" s="20"/>
      <c r="E40" s="37"/>
      <c r="F40" s="18"/>
      <c r="G40" s="18"/>
      <c r="H40" s="35"/>
    </row>
  </sheetData>
  <sheetProtection/>
  <printOptions/>
  <pageMargins left="0.9055118110236221" right="0.7480314960629921" top="0.984251968503937" bottom="0.984251968503937" header="0" footer="0"/>
  <pageSetup horizontalDpi="1200" verticalDpi="1200" orientation="portrait" paperSize="9" scale="94" r:id="rId3"/>
  <headerFooter alignWithMargins="0">
    <oddFooter>&amp;CStran &amp;P od &amp;N</oddFooter>
  </headerFooter>
  <rowBreaks count="1" manualBreakCount="1">
    <brk id="33" max="255" man="1"/>
  </rowBreaks>
  <legacyDrawing r:id="rId2"/>
  <oleObjects>
    <oleObject progId="AutoCAD.Drawing.18" shapeId="1803732" r:id="rId1"/>
  </oleObjects>
</worksheet>
</file>

<file path=xl/worksheets/sheet5.xml><?xml version="1.0" encoding="utf-8"?>
<worksheet xmlns="http://schemas.openxmlformats.org/spreadsheetml/2006/main" xmlns:r="http://schemas.openxmlformats.org/officeDocument/2006/relationships">
  <dimension ref="A5:FP120"/>
  <sheetViews>
    <sheetView zoomScalePageLayoutView="0" workbookViewId="0" topLeftCell="A94">
      <selection activeCell="F100" sqref="F100:F113"/>
    </sheetView>
  </sheetViews>
  <sheetFormatPr defaultColWidth="9.00390625" defaultRowHeight="12.75"/>
  <cols>
    <col min="1" max="1" width="4.00390625" style="9" customWidth="1"/>
    <col min="2" max="2" width="1.37890625" style="9" customWidth="1"/>
    <col min="3" max="3" width="46.125" style="4" customWidth="1"/>
    <col min="4" max="4" width="5.00390625" style="1" customWidth="1"/>
    <col min="5" max="5" width="10.125" style="31" bestFit="1" customWidth="1"/>
    <col min="6" max="6" width="10.75390625" style="12" customWidth="1"/>
    <col min="7" max="7" width="14.625" style="12" bestFit="1" customWidth="1"/>
    <col min="8" max="8" width="9.125" style="5" customWidth="1"/>
    <col min="9" max="9" width="11.875" style="3" customWidth="1"/>
    <col min="10" max="10" width="9.125" style="3" customWidth="1"/>
    <col min="11" max="11" width="12.25390625" style="3" customWidth="1"/>
    <col min="12" max="16384" width="9.125" style="3" customWidth="1"/>
  </cols>
  <sheetData>
    <row r="5" spans="1:8" s="91" customFormat="1" ht="15.75">
      <c r="A5" s="86" t="s">
        <v>181</v>
      </c>
      <c r="B5" s="86"/>
      <c r="C5" s="86" t="s">
        <v>115</v>
      </c>
      <c r="D5" s="49"/>
      <c r="E5" s="88"/>
      <c r="F5" s="89"/>
      <c r="G5" s="89"/>
      <c r="H5" s="90"/>
    </row>
    <row r="6" spans="1:172" s="29" customFormat="1" ht="15">
      <c r="A6" s="24"/>
      <c r="B6" s="24"/>
      <c r="C6" s="24"/>
      <c r="D6" s="47"/>
      <c r="E6" s="30"/>
      <c r="F6" s="26"/>
      <c r="G6" s="26"/>
      <c r="H6" s="27"/>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row>
    <row r="7" spans="1:172" s="29" customFormat="1" ht="106.5" customHeight="1">
      <c r="A7" s="24"/>
      <c r="B7" s="24"/>
      <c r="C7" s="159" t="s">
        <v>149</v>
      </c>
      <c r="D7" s="159"/>
      <c r="E7" s="159"/>
      <c r="F7" s="159"/>
      <c r="G7" s="159"/>
      <c r="H7" s="27"/>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row>
    <row r="8" spans="1:172" s="29" customFormat="1" ht="14.25">
      <c r="A8" s="72"/>
      <c r="B8" s="72"/>
      <c r="C8" s="72"/>
      <c r="D8" s="64"/>
      <c r="E8" s="73"/>
      <c r="F8" s="74"/>
      <c r="G8" s="74"/>
      <c r="H8" s="27"/>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row>
    <row r="9" spans="1:172" ht="14.25">
      <c r="A9" s="4">
        <f>1</f>
        <v>1</v>
      </c>
      <c r="B9" s="4" t="s">
        <v>106</v>
      </c>
      <c r="C9" s="4" t="s">
        <v>15</v>
      </c>
      <c r="H9" s="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row>
    <row r="10" spans="1:172" ht="14.25">
      <c r="A10" s="4"/>
      <c r="B10" s="4"/>
      <c r="D10" s="8" t="s">
        <v>104</v>
      </c>
      <c r="E10" s="40">
        <v>220</v>
      </c>
      <c r="G10" s="12">
        <f>F10*E10</f>
        <v>0</v>
      </c>
      <c r="H10" s="7"/>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row>
    <row r="11" spans="1:172" ht="14.25">
      <c r="A11" s="4"/>
      <c r="B11" s="4"/>
      <c r="D11" s="8"/>
      <c r="E11" s="40"/>
      <c r="H11" s="7"/>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row>
    <row r="12" spans="1:172" ht="42.75">
      <c r="A12" s="4">
        <f>A9+1</f>
        <v>2</v>
      </c>
      <c r="B12" s="4" t="s">
        <v>106</v>
      </c>
      <c r="C12" s="4" t="s">
        <v>136</v>
      </c>
      <c r="H12" s="7"/>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row>
    <row r="13" spans="1:172" ht="14.25">
      <c r="A13" s="4"/>
      <c r="B13" s="4"/>
      <c r="D13" s="8" t="s">
        <v>3</v>
      </c>
      <c r="E13" s="40">
        <v>880</v>
      </c>
      <c r="G13" s="12">
        <f>F13*E13</f>
        <v>0</v>
      </c>
      <c r="H13" s="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row>
    <row r="14" spans="1:172" ht="14.25">
      <c r="A14" s="4"/>
      <c r="B14" s="4"/>
      <c r="D14" s="8"/>
      <c r="E14" s="40"/>
      <c r="H14" s="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row>
    <row r="15" spans="1:172" ht="42.75">
      <c r="A15" s="4">
        <f>A12+1</f>
        <v>3</v>
      </c>
      <c r="B15" s="4" t="s">
        <v>106</v>
      </c>
      <c r="C15" s="4" t="s">
        <v>195</v>
      </c>
      <c r="H15" s="7"/>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row>
    <row r="16" spans="1:172" ht="14.25">
      <c r="A16" s="4"/>
      <c r="B16" s="4"/>
      <c r="D16" s="8" t="s">
        <v>3</v>
      </c>
      <c r="E16" s="40">
        <v>50</v>
      </c>
      <c r="G16" s="12">
        <f>F16*E16</f>
        <v>0</v>
      </c>
      <c r="H16" s="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row>
    <row r="17" spans="1:172" ht="14.25">
      <c r="A17" s="4"/>
      <c r="B17" s="4"/>
      <c r="D17" s="8"/>
      <c r="E17" s="40"/>
      <c r="H17" s="7"/>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row>
    <row r="18" spans="1:172" ht="14.25">
      <c r="A18" s="4">
        <f>A15+1</f>
        <v>4</v>
      </c>
      <c r="B18" s="4" t="s">
        <v>106</v>
      </c>
      <c r="C18" s="43" t="s">
        <v>117</v>
      </c>
      <c r="H18" s="7"/>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row>
    <row r="19" spans="1:172" ht="14.25">
      <c r="A19" s="4"/>
      <c r="B19" s="4"/>
      <c r="D19" s="8" t="s">
        <v>104</v>
      </c>
      <c r="E19" s="40">
        <v>220</v>
      </c>
      <c r="G19" s="12">
        <f>F19*E19</f>
        <v>0</v>
      </c>
      <c r="H19" s="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row>
    <row r="20" spans="1:172" ht="14.25">
      <c r="A20" s="4"/>
      <c r="B20" s="4"/>
      <c r="D20" s="8"/>
      <c r="E20" s="40"/>
      <c r="H20" s="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row>
    <row r="21" spans="1:172" ht="42.75">
      <c r="A21" s="4">
        <f>A18+1</f>
        <v>5</v>
      </c>
      <c r="B21" s="4" t="s">
        <v>106</v>
      </c>
      <c r="C21" s="43" t="s">
        <v>118</v>
      </c>
      <c r="H21" s="7"/>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row>
    <row r="22" spans="1:172" ht="14.25">
      <c r="A22" s="4"/>
      <c r="B22" s="4"/>
      <c r="D22" s="8" t="s">
        <v>4</v>
      </c>
      <c r="E22" s="40">
        <v>10</v>
      </c>
      <c r="G22" s="12">
        <f>F22*E22</f>
        <v>0</v>
      </c>
      <c r="H22" s="7"/>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row>
    <row r="23" spans="1:172" ht="14.25">
      <c r="A23" s="4"/>
      <c r="B23" s="4"/>
      <c r="D23" s="8"/>
      <c r="E23" s="40"/>
      <c r="H23" s="7"/>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row>
    <row r="24" spans="1:172" ht="42.75">
      <c r="A24" s="4">
        <f>A21+1</f>
        <v>6</v>
      </c>
      <c r="B24" s="4" t="s">
        <v>106</v>
      </c>
      <c r="C24" s="43" t="s">
        <v>137</v>
      </c>
      <c r="H24" s="7"/>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row>
    <row r="25" spans="1:172" ht="14.25">
      <c r="A25" s="4"/>
      <c r="B25" s="4"/>
      <c r="D25" s="8" t="s">
        <v>3</v>
      </c>
      <c r="E25" s="40">
        <v>1000</v>
      </c>
      <c r="G25" s="12">
        <f>F25*E25</f>
        <v>0</v>
      </c>
      <c r="H25" s="7"/>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row>
    <row r="26" spans="1:172" ht="14.25">
      <c r="A26" s="4"/>
      <c r="B26" s="4"/>
      <c r="D26" s="8"/>
      <c r="E26" s="40"/>
      <c r="H26" s="7"/>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row>
    <row r="27" spans="1:172" ht="28.5">
      <c r="A27" s="4">
        <f>A24+1</f>
        <v>7</v>
      </c>
      <c r="B27" s="4" t="s">
        <v>106</v>
      </c>
      <c r="C27" s="43" t="s">
        <v>119</v>
      </c>
      <c r="H27" s="7"/>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row>
    <row r="28" spans="1:172" ht="14.25">
      <c r="A28" s="4"/>
      <c r="B28" s="4"/>
      <c r="D28" s="8" t="s">
        <v>104</v>
      </c>
      <c r="E28" s="40">
        <v>220</v>
      </c>
      <c r="G28" s="12">
        <f>F28*E28</f>
        <v>0</v>
      </c>
      <c r="H28" s="7"/>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row>
    <row r="29" spans="1:172" ht="14.25">
      <c r="A29" s="4"/>
      <c r="B29" s="4"/>
      <c r="D29" s="8"/>
      <c r="E29" s="40"/>
      <c r="H29" s="7"/>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row>
    <row r="30" spans="1:172" ht="45.75" customHeight="1">
      <c r="A30" s="4">
        <f>A27+1</f>
        <v>8</v>
      </c>
      <c r="B30" s="4" t="s">
        <v>106</v>
      </c>
      <c r="C30" s="144" t="s">
        <v>267</v>
      </c>
      <c r="H30" s="7"/>
      <c r="J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row>
    <row r="31" spans="1:172" ht="14.25">
      <c r="A31" s="4"/>
      <c r="B31" s="4"/>
      <c r="D31" s="1" t="s">
        <v>3</v>
      </c>
      <c r="G31" s="12">
        <f>F31*E31</f>
        <v>0</v>
      </c>
      <c r="H31" s="7"/>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row>
    <row r="32" spans="1:172" s="19" customFormat="1" ht="14.25">
      <c r="A32" s="17"/>
      <c r="B32" s="17"/>
      <c r="C32" s="17"/>
      <c r="D32" s="20"/>
      <c r="E32" s="37"/>
      <c r="F32" s="18"/>
      <c r="G32" s="18"/>
      <c r="H32" s="32"/>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row>
    <row r="33" spans="1:172" ht="45.75" customHeight="1">
      <c r="A33" s="4">
        <f>A30+1</f>
        <v>9</v>
      </c>
      <c r="B33" s="4" t="s">
        <v>106</v>
      </c>
      <c r="C33" s="43" t="s">
        <v>148</v>
      </c>
      <c r="H33" s="7"/>
      <c r="J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row>
    <row r="34" spans="1:172" ht="14.25">
      <c r="A34" s="4"/>
      <c r="B34" s="4"/>
      <c r="D34" s="1" t="s">
        <v>3</v>
      </c>
      <c r="G34" s="12">
        <f>F34*E34</f>
        <v>0</v>
      </c>
      <c r="H34" s="7"/>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row>
    <row r="35" spans="1:172" ht="14.25">
      <c r="A35" s="4"/>
      <c r="B35" s="4"/>
      <c r="H35" s="7"/>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row>
    <row r="36" spans="1:172" ht="42.75">
      <c r="A36" s="4">
        <f>A33+1</f>
        <v>10</v>
      </c>
      <c r="B36" s="4" t="s">
        <v>106</v>
      </c>
      <c r="C36" s="43" t="s">
        <v>138</v>
      </c>
      <c r="H36" s="7"/>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row>
    <row r="37" spans="1:172" ht="14.25">
      <c r="A37" s="4"/>
      <c r="B37" s="4"/>
      <c r="D37" s="1" t="s">
        <v>3</v>
      </c>
      <c r="E37" s="31">
        <v>1000</v>
      </c>
      <c r="G37" s="12">
        <f>F37*E37</f>
        <v>0</v>
      </c>
      <c r="H37" s="7"/>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row>
    <row r="38" spans="1:172" ht="14.25">
      <c r="A38" s="4"/>
      <c r="B38" s="4"/>
      <c r="H38" s="7"/>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row>
    <row r="39" spans="1:172" ht="116.25" customHeight="1">
      <c r="A39" s="4">
        <f>A36+1</f>
        <v>11</v>
      </c>
      <c r="B39" s="4" t="s">
        <v>106</v>
      </c>
      <c r="C39" s="43" t="s">
        <v>111</v>
      </c>
      <c r="H39" s="7"/>
      <c r="I39" s="2"/>
      <c r="J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row>
    <row r="40" spans="1:172" ht="14.25">
      <c r="A40" s="4"/>
      <c r="B40" s="4"/>
      <c r="D40" s="1" t="s">
        <v>0</v>
      </c>
      <c r="E40" s="31">
        <v>300</v>
      </c>
      <c r="G40" s="12">
        <f>F40*E40</f>
        <v>0</v>
      </c>
      <c r="H40" s="7"/>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row>
    <row r="41" spans="1:172" ht="14.25">
      <c r="A41" s="4"/>
      <c r="B41" s="4"/>
      <c r="H41" s="7"/>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row>
    <row r="42" spans="1:172" ht="128.25">
      <c r="A42" s="4">
        <f>A39+1</f>
        <v>12</v>
      </c>
      <c r="B42" s="4" t="s">
        <v>106</v>
      </c>
      <c r="C42" s="43" t="s">
        <v>116</v>
      </c>
      <c r="H42" s="7"/>
      <c r="I42" s="2" t="s">
        <v>234</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row>
    <row r="43" spans="1:172" ht="14.25">
      <c r="A43" s="4"/>
      <c r="B43" s="4"/>
      <c r="D43" s="1" t="s">
        <v>0</v>
      </c>
      <c r="E43" s="31">
        <v>530</v>
      </c>
      <c r="G43" s="12">
        <f>F43*E43</f>
        <v>0</v>
      </c>
      <c r="H43" s="7"/>
      <c r="I43" s="2" t="s">
        <v>233</v>
      </c>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row>
    <row r="44" spans="1:172" ht="14.25">
      <c r="A44" s="4"/>
      <c r="B44" s="4"/>
      <c r="H44" s="7"/>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row>
    <row r="45" spans="1:172" ht="102" customHeight="1">
      <c r="A45" s="4">
        <f>A42+1</f>
        <v>13</v>
      </c>
      <c r="B45" s="4" t="s">
        <v>106</v>
      </c>
      <c r="C45" s="41" t="s">
        <v>139</v>
      </c>
      <c r="H45" s="7"/>
      <c r="I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row>
    <row r="46" spans="1:172" ht="14.25">
      <c r="A46" s="4"/>
      <c r="B46" s="4"/>
      <c r="D46" s="1" t="s">
        <v>104</v>
      </c>
      <c r="E46" s="31">
        <v>500</v>
      </c>
      <c r="G46" s="12">
        <f>F46*E46</f>
        <v>0</v>
      </c>
      <c r="H46" s="7"/>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row>
    <row r="47" spans="1:172" ht="14.25">
      <c r="A47" s="4"/>
      <c r="B47" s="4"/>
      <c r="H47" s="7"/>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row>
    <row r="48" spans="1:172" ht="71.25">
      <c r="A48" s="4">
        <f>A45+1</f>
        <v>14</v>
      </c>
      <c r="B48" s="4" t="s">
        <v>106</v>
      </c>
      <c r="C48" s="43" t="s">
        <v>120</v>
      </c>
      <c r="H48" s="7"/>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row>
    <row r="49" spans="1:172" ht="14.25">
      <c r="A49" s="4"/>
      <c r="B49" s="4"/>
      <c r="D49" s="1" t="s">
        <v>104</v>
      </c>
      <c r="E49" s="31">
        <v>110</v>
      </c>
      <c r="G49" s="12">
        <f>F49*E49</f>
        <v>0</v>
      </c>
      <c r="H49" s="7"/>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row>
    <row r="50" spans="1:172" ht="14.25">
      <c r="A50" s="4"/>
      <c r="B50" s="4"/>
      <c r="H50" s="7"/>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row>
    <row r="51" spans="1:172" ht="28.5">
      <c r="A51" s="4">
        <f>A48+1</f>
        <v>15</v>
      </c>
      <c r="B51" s="4" t="s">
        <v>106</v>
      </c>
      <c r="C51" s="43" t="s">
        <v>217</v>
      </c>
      <c r="H51" s="7"/>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row>
    <row r="52" spans="1:172" ht="14.25">
      <c r="A52" s="4"/>
      <c r="B52" s="4"/>
      <c r="D52" s="1" t="s">
        <v>104</v>
      </c>
      <c r="E52" s="31">
        <v>110</v>
      </c>
      <c r="G52" s="12">
        <f>F52*E52</f>
        <v>0</v>
      </c>
      <c r="H52" s="7"/>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row>
    <row r="53" spans="1:172" ht="14.25">
      <c r="A53" s="4"/>
      <c r="B53" s="4"/>
      <c r="H53" s="7"/>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row>
    <row r="54" spans="1:172" ht="42.75">
      <c r="A54" s="4">
        <f>A51+1</f>
        <v>16</v>
      </c>
      <c r="B54" s="4" t="s">
        <v>106</v>
      </c>
      <c r="C54" s="43" t="s">
        <v>199</v>
      </c>
      <c r="H54" s="7"/>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row>
    <row r="55" spans="1:172" ht="14.25">
      <c r="A55" s="4"/>
      <c r="B55" s="4"/>
      <c r="D55" s="1" t="s">
        <v>4</v>
      </c>
      <c r="E55" s="31">
        <v>10</v>
      </c>
      <c r="G55" s="12">
        <f>F55*E55</f>
        <v>0</v>
      </c>
      <c r="H55" s="7"/>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row>
    <row r="56" spans="1:172" ht="14.25">
      <c r="A56" s="4"/>
      <c r="B56" s="4"/>
      <c r="H56" s="7"/>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row>
    <row r="57" spans="1:172" ht="28.5">
      <c r="A57" s="4">
        <f>A54+1</f>
        <v>17</v>
      </c>
      <c r="B57" s="4" t="s">
        <v>106</v>
      </c>
      <c r="C57" s="43" t="s">
        <v>121</v>
      </c>
      <c r="H57" s="7"/>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row>
    <row r="58" spans="1:172" ht="14.25">
      <c r="A58" s="4"/>
      <c r="B58" s="4"/>
      <c r="D58" s="1" t="s">
        <v>104</v>
      </c>
      <c r="E58" s="31">
        <v>200</v>
      </c>
      <c r="G58" s="12">
        <f>F58*E58</f>
        <v>0</v>
      </c>
      <c r="H58" s="7"/>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row>
    <row r="59" spans="1:172" ht="14.25">
      <c r="A59" s="4"/>
      <c r="B59" s="4"/>
      <c r="H59" s="7"/>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row>
    <row r="60" spans="1:172" ht="28.5">
      <c r="A60" s="4">
        <f>A57+1</f>
        <v>18</v>
      </c>
      <c r="B60" s="4" t="s">
        <v>106</v>
      </c>
      <c r="C60" s="43" t="s">
        <v>122</v>
      </c>
      <c r="H60" s="7"/>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row>
    <row r="61" spans="1:172" ht="14.25">
      <c r="A61" s="4"/>
      <c r="B61" s="4"/>
      <c r="D61" s="1" t="s">
        <v>104</v>
      </c>
      <c r="E61" s="31">
        <v>200</v>
      </c>
      <c r="G61" s="12">
        <f>F61*E61</f>
        <v>0</v>
      </c>
      <c r="H61" s="7"/>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row>
    <row r="62" spans="1:172" ht="14.25">
      <c r="A62" s="4"/>
      <c r="B62" s="4"/>
      <c r="H62" s="7"/>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row>
    <row r="63" spans="1:172" ht="85.5">
      <c r="A63" s="4">
        <f>A60+1</f>
        <v>19</v>
      </c>
      <c r="B63" s="4" t="s">
        <v>106</v>
      </c>
      <c r="C63" s="43" t="s">
        <v>140</v>
      </c>
      <c r="H63" s="7"/>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row>
    <row r="64" spans="1:172" ht="14.25">
      <c r="A64" s="4"/>
      <c r="B64" s="4"/>
      <c r="D64" s="1" t="s">
        <v>4</v>
      </c>
      <c r="E64" s="31">
        <v>10</v>
      </c>
      <c r="G64" s="12">
        <f>F64*E64</f>
        <v>0</v>
      </c>
      <c r="H64" s="7"/>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row>
    <row r="65" spans="1:172" ht="14.25">
      <c r="A65" s="4"/>
      <c r="B65" s="4"/>
      <c r="C65" s="17"/>
      <c r="H65" s="7"/>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row>
    <row r="66" spans="1:172" s="19" customFormat="1" ht="85.5">
      <c r="A66" s="4">
        <f>A63+1</f>
        <v>20</v>
      </c>
      <c r="B66" s="4" t="s">
        <v>106</v>
      </c>
      <c r="C66" s="43" t="s">
        <v>201</v>
      </c>
      <c r="D66" s="1"/>
      <c r="E66" s="31"/>
      <c r="F66" s="12"/>
      <c r="G66" s="12"/>
      <c r="H66" s="32"/>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row>
    <row r="67" spans="1:172" s="19" customFormat="1" ht="14.25">
      <c r="A67" s="4"/>
      <c r="B67" s="4"/>
      <c r="C67" s="4" t="s">
        <v>200</v>
      </c>
      <c r="D67" s="1" t="s">
        <v>4</v>
      </c>
      <c r="E67" s="31">
        <v>1</v>
      </c>
      <c r="F67" s="12"/>
      <c r="G67" s="12">
        <f>F67*E67</f>
        <v>0</v>
      </c>
      <c r="H67" s="32"/>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row>
    <row r="68" spans="1:172" s="19" customFormat="1" ht="14.25">
      <c r="A68" s="4"/>
      <c r="B68" s="4"/>
      <c r="C68" s="4" t="s">
        <v>202</v>
      </c>
      <c r="D68" s="1" t="s">
        <v>4</v>
      </c>
      <c r="E68" s="31">
        <v>1</v>
      </c>
      <c r="F68" s="12"/>
      <c r="G68" s="12">
        <f>F68*E68</f>
        <v>0</v>
      </c>
      <c r="H68" s="32"/>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row>
    <row r="69" spans="1:172" s="19" customFormat="1" ht="14.25">
      <c r="A69" s="4"/>
      <c r="B69" s="4"/>
      <c r="C69" s="4" t="s">
        <v>203</v>
      </c>
      <c r="D69" s="1" t="s">
        <v>4</v>
      </c>
      <c r="E69" s="31">
        <v>1</v>
      </c>
      <c r="F69" s="12"/>
      <c r="G69" s="12">
        <f>F69*E69</f>
        <v>0</v>
      </c>
      <c r="H69" s="32"/>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row>
    <row r="70" spans="1:172" s="19" customFormat="1" ht="14.25">
      <c r="A70" s="4"/>
      <c r="B70" s="4"/>
      <c r="C70" s="17"/>
      <c r="D70" s="1"/>
      <c r="E70" s="31"/>
      <c r="F70" s="12"/>
      <c r="G70" s="12"/>
      <c r="H70" s="32"/>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row>
    <row r="71" spans="1:172" s="19" customFormat="1" ht="42.75">
      <c r="A71" s="4">
        <f>A66+1</f>
        <v>21</v>
      </c>
      <c r="B71" s="4" t="s">
        <v>106</v>
      </c>
      <c r="C71" s="41" t="s">
        <v>218</v>
      </c>
      <c r="D71" s="1"/>
      <c r="E71" s="31"/>
      <c r="F71" s="12"/>
      <c r="G71" s="12"/>
      <c r="H71" s="32"/>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row>
    <row r="72" spans="1:172" ht="14.25">
      <c r="A72" s="4"/>
      <c r="B72" s="4"/>
      <c r="C72" s="4" t="s">
        <v>200</v>
      </c>
      <c r="D72" s="1" t="s">
        <v>4</v>
      </c>
      <c r="E72" s="31">
        <v>1</v>
      </c>
      <c r="G72" s="12">
        <f>F72*E72</f>
        <v>0</v>
      </c>
      <c r="H72" s="7"/>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row>
    <row r="73" spans="1:172" ht="14.25">
      <c r="A73" s="4"/>
      <c r="B73" s="4"/>
      <c r="C73" s="4" t="s">
        <v>202</v>
      </c>
      <c r="D73" s="1" t="s">
        <v>4</v>
      </c>
      <c r="E73" s="31">
        <v>1</v>
      </c>
      <c r="G73" s="12">
        <f>F73*E73</f>
        <v>0</v>
      </c>
      <c r="H73" s="7"/>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row>
    <row r="74" spans="1:172" ht="14.25">
      <c r="A74" s="4"/>
      <c r="B74" s="4"/>
      <c r="C74" s="4" t="s">
        <v>203</v>
      </c>
      <c r="D74" s="1" t="s">
        <v>4</v>
      </c>
      <c r="E74" s="31">
        <v>1</v>
      </c>
      <c r="G74" s="12">
        <f>F74*E74</f>
        <v>0</v>
      </c>
      <c r="H74" s="7"/>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row>
    <row r="75" spans="1:172" s="19" customFormat="1" ht="14.25">
      <c r="A75" s="4"/>
      <c r="B75" s="4"/>
      <c r="C75" s="17"/>
      <c r="D75" s="1"/>
      <c r="E75" s="31"/>
      <c r="F75" s="12"/>
      <c r="G75" s="12"/>
      <c r="H75" s="32"/>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row>
    <row r="76" spans="1:172" s="19" customFormat="1" ht="42.75">
      <c r="A76" s="4">
        <f>A71+1</f>
        <v>22</v>
      </c>
      <c r="B76" s="4" t="s">
        <v>106</v>
      </c>
      <c r="C76" s="41" t="s">
        <v>204</v>
      </c>
      <c r="D76" s="1"/>
      <c r="E76" s="31"/>
      <c r="F76" s="12"/>
      <c r="G76" s="12"/>
      <c r="H76" s="32"/>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row>
    <row r="77" spans="1:172" s="19" customFormat="1" ht="14.25">
      <c r="A77" s="4"/>
      <c r="B77" s="4"/>
      <c r="C77" s="17"/>
      <c r="D77" s="1" t="s">
        <v>3</v>
      </c>
      <c r="E77" s="31">
        <v>10</v>
      </c>
      <c r="F77" s="12"/>
      <c r="G77" s="12">
        <f>F77*E77</f>
        <v>0</v>
      </c>
      <c r="H77" s="32"/>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row>
    <row r="78" spans="1:172" s="19" customFormat="1" ht="14.25">
      <c r="A78" s="4"/>
      <c r="B78" s="4"/>
      <c r="C78" s="17"/>
      <c r="D78" s="1"/>
      <c r="E78" s="31"/>
      <c r="F78" s="12"/>
      <c r="G78" s="12"/>
      <c r="H78" s="32"/>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row>
    <row r="79" spans="1:172" ht="28.5">
      <c r="A79" s="4">
        <f>A76+1</f>
        <v>23</v>
      </c>
      <c r="B79" s="4" t="s">
        <v>106</v>
      </c>
      <c r="C79" s="43" t="s">
        <v>205</v>
      </c>
      <c r="H79" s="7"/>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row>
    <row r="80" spans="1:172" ht="14.25">
      <c r="A80" s="4"/>
      <c r="B80" s="4"/>
      <c r="C80" s="4" t="s">
        <v>200</v>
      </c>
      <c r="D80" s="1" t="s">
        <v>104</v>
      </c>
      <c r="E80" s="31">
        <v>2</v>
      </c>
      <c r="G80" s="12">
        <f>F80*E80</f>
        <v>0</v>
      </c>
      <c r="H80" s="7"/>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row>
    <row r="81" spans="1:172" ht="14.25">
      <c r="A81" s="4"/>
      <c r="B81" s="4"/>
      <c r="C81" s="4" t="s">
        <v>202</v>
      </c>
      <c r="D81" s="1" t="s">
        <v>104</v>
      </c>
      <c r="E81" s="31">
        <v>1</v>
      </c>
      <c r="G81" s="12">
        <f>F81*E81</f>
        <v>0</v>
      </c>
      <c r="H81" s="7"/>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row>
    <row r="82" spans="1:172" ht="14.25">
      <c r="A82" s="4"/>
      <c r="B82" s="4"/>
      <c r="C82" s="4" t="s">
        <v>203</v>
      </c>
      <c r="D82" s="1" t="s">
        <v>104</v>
      </c>
      <c r="E82" s="31">
        <v>2</v>
      </c>
      <c r="G82" s="12">
        <f>F82*E82</f>
        <v>0</v>
      </c>
      <c r="H82" s="7"/>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row>
    <row r="83" spans="1:172" ht="14.25">
      <c r="A83" s="4"/>
      <c r="B83" s="4"/>
      <c r="C83" s="4" t="s">
        <v>206</v>
      </c>
      <c r="D83" s="1" t="s">
        <v>104</v>
      </c>
      <c r="E83" s="31">
        <v>1</v>
      </c>
      <c r="G83" s="12">
        <f>F83*E83</f>
        <v>0</v>
      </c>
      <c r="H83" s="7"/>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row>
    <row r="84" spans="1:172" ht="14.25">
      <c r="A84" s="4"/>
      <c r="B84" s="4"/>
      <c r="C84" s="4" t="s">
        <v>207</v>
      </c>
      <c r="D84" s="1" t="s">
        <v>104</v>
      </c>
      <c r="E84" s="31">
        <v>1</v>
      </c>
      <c r="G84" s="12">
        <f>F84*E84</f>
        <v>0</v>
      </c>
      <c r="H84" s="7"/>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row>
    <row r="85" spans="1:172" ht="14.25">
      <c r="A85" s="4"/>
      <c r="B85" s="4"/>
      <c r="H85" s="7"/>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row>
    <row r="86" spans="1:172" ht="171">
      <c r="A86" s="4">
        <f>A79+1</f>
        <v>24</v>
      </c>
      <c r="B86" s="4" t="s">
        <v>106</v>
      </c>
      <c r="C86" s="43" t="s">
        <v>208</v>
      </c>
      <c r="H86" s="7"/>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row>
    <row r="87" spans="1:172" ht="14.25">
      <c r="A87" s="4"/>
      <c r="B87" s="4"/>
      <c r="C87" s="4" t="s">
        <v>200</v>
      </c>
      <c r="D87" s="1" t="s">
        <v>104</v>
      </c>
      <c r="E87" s="31">
        <v>2</v>
      </c>
      <c r="G87" s="12">
        <f>F87*E87</f>
        <v>0</v>
      </c>
      <c r="H87" s="7"/>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row>
    <row r="88" spans="1:172" ht="14.25">
      <c r="A88" s="4"/>
      <c r="B88" s="4"/>
      <c r="C88" s="4" t="s">
        <v>202</v>
      </c>
      <c r="D88" s="1" t="s">
        <v>104</v>
      </c>
      <c r="E88" s="31">
        <v>5</v>
      </c>
      <c r="G88" s="12">
        <f>F88*E88</f>
        <v>0</v>
      </c>
      <c r="H88" s="7"/>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row>
    <row r="89" spans="1:172" ht="14.25">
      <c r="A89" s="4"/>
      <c r="B89" s="4"/>
      <c r="C89" s="4" t="s">
        <v>203</v>
      </c>
      <c r="D89" s="1" t="s">
        <v>104</v>
      </c>
      <c r="E89" s="31">
        <v>2</v>
      </c>
      <c r="G89" s="12">
        <f>F89*E89</f>
        <v>0</v>
      </c>
      <c r="H89" s="7"/>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row>
    <row r="90" spans="1:172" ht="14.25">
      <c r="A90" s="4"/>
      <c r="B90" s="4"/>
      <c r="H90" s="7"/>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row>
    <row r="91" spans="1:172" ht="57">
      <c r="A91" s="4">
        <f>A86+1</f>
        <v>25</v>
      </c>
      <c r="B91" s="4" t="s">
        <v>106</v>
      </c>
      <c r="C91" s="43" t="s">
        <v>209</v>
      </c>
      <c r="H91" s="7"/>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row>
    <row r="92" spans="1:172" ht="14.25">
      <c r="A92" s="4"/>
      <c r="B92" s="4"/>
      <c r="D92" s="1" t="s">
        <v>4</v>
      </c>
      <c r="E92" s="31">
        <v>1</v>
      </c>
      <c r="G92" s="12">
        <f>F92*E92</f>
        <v>0</v>
      </c>
      <c r="H92" s="7"/>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row>
    <row r="93" spans="1:172" ht="14.25">
      <c r="A93" s="4"/>
      <c r="B93" s="4"/>
      <c r="H93" s="7"/>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row>
    <row r="94" spans="1:172" ht="42.75">
      <c r="A94" s="4">
        <f>A91+1</f>
        <v>26</v>
      </c>
      <c r="B94" s="4" t="s">
        <v>106</v>
      </c>
      <c r="C94" s="43" t="s">
        <v>150</v>
      </c>
      <c r="H94" s="7"/>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row>
    <row r="95" spans="1:172" ht="14.25">
      <c r="A95" s="4"/>
      <c r="B95" s="4"/>
      <c r="D95" s="1" t="s">
        <v>104</v>
      </c>
      <c r="E95" s="31">
        <v>5</v>
      </c>
      <c r="G95" s="12">
        <f>F95*E95</f>
        <v>0</v>
      </c>
      <c r="H95" s="7"/>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row>
    <row r="96" spans="1:172" s="19" customFormat="1" ht="14.25">
      <c r="A96" s="17"/>
      <c r="B96" s="17"/>
      <c r="C96" s="17"/>
      <c r="D96" s="1"/>
      <c r="E96" s="31"/>
      <c r="F96" s="18"/>
      <c r="G96" s="18"/>
      <c r="H96" s="32"/>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row>
    <row r="97" spans="1:172" ht="57">
      <c r="A97" s="4">
        <f>A94+1</f>
        <v>27</v>
      </c>
      <c r="B97" s="4" t="s">
        <v>106</v>
      </c>
      <c r="C97" s="43" t="s">
        <v>123</v>
      </c>
      <c r="H97" s="7"/>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row>
    <row r="98" spans="1:172" ht="14.25">
      <c r="A98" s="4"/>
      <c r="B98" s="4"/>
      <c r="D98" s="1" t="s">
        <v>3</v>
      </c>
      <c r="G98" s="12">
        <f>F98*E98</f>
        <v>0</v>
      </c>
      <c r="H98" s="7"/>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row>
    <row r="99" spans="1:172" ht="14.25">
      <c r="A99" s="4"/>
      <c r="B99" s="4"/>
      <c r="H99" s="7"/>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row>
    <row r="100" spans="1:172" ht="104.25" customHeight="1">
      <c r="A100" s="4">
        <f>A97+1</f>
        <v>28</v>
      </c>
      <c r="B100" s="4" t="s">
        <v>106</v>
      </c>
      <c r="C100" s="43" t="s">
        <v>210</v>
      </c>
      <c r="H100" s="7"/>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row>
    <row r="101" spans="1:172" ht="14.25">
      <c r="A101" s="4"/>
      <c r="B101" s="4"/>
      <c r="D101" s="1" t="s">
        <v>4</v>
      </c>
      <c r="G101" s="12">
        <f>F101*E101</f>
        <v>0</v>
      </c>
      <c r="H101" s="7"/>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row>
    <row r="102" spans="1:172" ht="14.25">
      <c r="A102" s="4"/>
      <c r="B102" s="4"/>
      <c r="H102" s="7"/>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row>
    <row r="103" spans="1:172" ht="42.75">
      <c r="A103" s="4">
        <f>A100+1</f>
        <v>29</v>
      </c>
      <c r="B103" s="4" t="s">
        <v>106</v>
      </c>
      <c r="C103" s="43" t="s">
        <v>211</v>
      </c>
      <c r="H103" s="7"/>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row>
    <row r="104" spans="1:172" ht="14.25">
      <c r="A104" s="4"/>
      <c r="B104" s="4"/>
      <c r="D104" s="1" t="s">
        <v>104</v>
      </c>
      <c r="E104" s="31">
        <v>2</v>
      </c>
      <c r="G104" s="12">
        <f>F104*E104</f>
        <v>0</v>
      </c>
      <c r="H104" s="7"/>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row>
    <row r="105" spans="1:172" ht="14.25">
      <c r="A105" s="4"/>
      <c r="B105" s="4"/>
      <c r="H105" s="7"/>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row>
    <row r="106" spans="1:172" ht="42.75">
      <c r="A106" s="4">
        <f>A103+1</f>
        <v>30</v>
      </c>
      <c r="B106" s="4" t="s">
        <v>106</v>
      </c>
      <c r="C106" s="43" t="s">
        <v>212</v>
      </c>
      <c r="H106" s="7"/>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row>
    <row r="107" spans="1:172" ht="14.25">
      <c r="A107" s="4"/>
      <c r="B107" s="4"/>
      <c r="D107" s="1" t="s">
        <v>104</v>
      </c>
      <c r="E107" s="31">
        <v>5</v>
      </c>
      <c r="G107" s="12">
        <f>F107*E107</f>
        <v>0</v>
      </c>
      <c r="H107" s="7"/>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row>
    <row r="108" spans="1:172" ht="14.25">
      <c r="A108" s="4"/>
      <c r="B108" s="4"/>
      <c r="H108" s="7"/>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row>
    <row r="109" spans="1:172" ht="42.75">
      <c r="A109" s="4">
        <f>A106+1</f>
        <v>31</v>
      </c>
      <c r="B109" s="4" t="s">
        <v>106</v>
      </c>
      <c r="C109" s="43" t="s">
        <v>213</v>
      </c>
      <c r="H109" s="7"/>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row>
    <row r="110" spans="1:172" ht="14.25">
      <c r="A110" s="4"/>
      <c r="B110" s="4"/>
      <c r="D110" s="1" t="s">
        <v>104</v>
      </c>
      <c r="E110" s="31">
        <v>2</v>
      </c>
      <c r="G110" s="12">
        <f>F110*E110</f>
        <v>0</v>
      </c>
      <c r="H110" s="7"/>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row>
    <row r="111" spans="1:172" ht="14.25">
      <c r="A111" s="4"/>
      <c r="B111" s="4"/>
      <c r="H111" s="7"/>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row>
    <row r="112" spans="1:172" ht="42.75">
      <c r="A112" s="4">
        <f>A109+1</f>
        <v>32</v>
      </c>
      <c r="B112" s="4" t="s">
        <v>106</v>
      </c>
      <c r="C112" s="43" t="s">
        <v>214</v>
      </c>
      <c r="E112" s="1"/>
      <c r="H112" s="7"/>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row>
    <row r="113" spans="1:172" ht="14.25">
      <c r="A113" s="4"/>
      <c r="B113" s="4"/>
      <c r="D113" s="8" t="s">
        <v>3</v>
      </c>
      <c r="E113" s="40">
        <v>5200</v>
      </c>
      <c r="G113" s="12">
        <f>F113*E113</f>
        <v>0</v>
      </c>
      <c r="H113" s="7"/>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row>
    <row r="114" spans="1:8" s="19" customFormat="1" ht="14.25">
      <c r="A114" s="34"/>
      <c r="B114" s="34"/>
      <c r="C114" s="4"/>
      <c r="D114" s="1"/>
      <c r="E114" s="31"/>
      <c r="F114" s="12"/>
      <c r="G114" s="12"/>
      <c r="H114" s="35"/>
    </row>
    <row r="115" spans="1:8" s="107" customFormat="1" ht="16.5" thickBot="1">
      <c r="A115" s="105"/>
      <c r="B115" s="105"/>
      <c r="C115" s="93" t="s">
        <v>224</v>
      </c>
      <c r="D115" s="101"/>
      <c r="E115" s="102"/>
      <c r="F115" s="96"/>
      <c r="G115" s="97">
        <f>SUM(G8:G114)</f>
        <v>0</v>
      </c>
      <c r="H115" s="106"/>
    </row>
    <row r="116" spans="1:8" s="19" customFormat="1" ht="14.25">
      <c r="A116" s="34"/>
      <c r="B116" s="34"/>
      <c r="C116" s="4"/>
      <c r="D116" s="1"/>
      <c r="E116" s="31"/>
      <c r="F116" s="12"/>
      <c r="G116" s="12"/>
      <c r="H116" s="35"/>
    </row>
    <row r="117" spans="1:8" s="19" customFormat="1" ht="14.25">
      <c r="A117" s="34"/>
      <c r="B117" s="34"/>
      <c r="C117" s="17"/>
      <c r="D117" s="20"/>
      <c r="E117" s="37"/>
      <c r="F117" s="18"/>
      <c r="G117" s="18"/>
      <c r="H117" s="35"/>
    </row>
    <row r="118" spans="1:8" s="19" customFormat="1" ht="14.25">
      <c r="A118" s="34"/>
      <c r="B118" s="34"/>
      <c r="C118" s="69"/>
      <c r="D118" s="20"/>
      <c r="E118" s="37"/>
      <c r="F118" s="18"/>
      <c r="G118" s="18"/>
      <c r="H118" s="35"/>
    </row>
    <row r="119" spans="1:8" s="19" customFormat="1" ht="14.25">
      <c r="A119" s="34"/>
      <c r="B119" s="34"/>
      <c r="C119" s="17"/>
      <c r="D119" s="20"/>
      <c r="E119" s="37"/>
      <c r="F119" s="18"/>
      <c r="G119" s="18"/>
      <c r="H119" s="35"/>
    </row>
    <row r="120" ht="14.25">
      <c r="C120" s="41"/>
    </row>
  </sheetData>
  <sheetProtection/>
  <mergeCells count="1">
    <mergeCell ref="C7:G7"/>
  </mergeCells>
  <printOptions/>
  <pageMargins left="0.7874015748031497" right="0.7480314960629921" top="0.984251968503937" bottom="0.984251968503937" header="0" footer="0"/>
  <pageSetup horizontalDpi="600" verticalDpi="600" orientation="portrait" paperSize="9" scale="95" r:id="rId3"/>
  <headerFooter alignWithMargins="0">
    <oddFooter>&amp;CStran &amp;P od &amp;N</oddFooter>
  </headerFooter>
  <rowBreaks count="2" manualBreakCount="2">
    <brk id="32" max="255" man="1"/>
    <brk id="78" max="255" man="1"/>
  </rowBreaks>
  <colBreaks count="1" manualBreakCount="1">
    <brk id="7" max="65535" man="1"/>
  </colBreaks>
  <legacyDrawing r:id="rId2"/>
  <oleObjects>
    <oleObject progId="AutoCAD.Drawing.18" shapeId="1811887" r:id="rId1"/>
  </oleObjects>
</worksheet>
</file>

<file path=xl/worksheets/sheet6.xml><?xml version="1.0" encoding="utf-8"?>
<worksheet xmlns="http://schemas.openxmlformats.org/spreadsheetml/2006/main" xmlns:r="http://schemas.openxmlformats.org/officeDocument/2006/relationships">
  <dimension ref="A5:FP172"/>
  <sheetViews>
    <sheetView zoomScalePageLayoutView="0" workbookViewId="0" topLeftCell="A16">
      <selection activeCell="F27" sqref="F27:F31"/>
    </sheetView>
  </sheetViews>
  <sheetFormatPr defaultColWidth="9.00390625" defaultRowHeight="12.75"/>
  <cols>
    <col min="1" max="1" width="4.00390625" style="9" bestFit="1" customWidth="1"/>
    <col min="2" max="2" width="1.625" style="9" customWidth="1"/>
    <col min="3" max="3" width="46.125" style="4" customWidth="1"/>
    <col min="4" max="4" width="5.625" style="1" customWidth="1"/>
    <col min="5" max="5" width="10.125" style="31" bestFit="1" customWidth="1"/>
    <col min="6" max="6" width="11.625" style="12" customWidth="1"/>
    <col min="7" max="7" width="15.00390625" style="12" customWidth="1"/>
    <col min="8" max="8" width="9.125" style="5" customWidth="1"/>
    <col min="9" max="16384" width="9.125" style="3" customWidth="1"/>
  </cols>
  <sheetData>
    <row r="5" spans="1:8" s="91" customFormat="1" ht="15.75">
      <c r="A5" s="86" t="s">
        <v>182</v>
      </c>
      <c r="B5" s="86"/>
      <c r="C5" s="108" t="s">
        <v>12</v>
      </c>
      <c r="D5" s="49"/>
      <c r="E5" s="88"/>
      <c r="F5" s="89"/>
      <c r="G5" s="89"/>
      <c r="H5" s="90"/>
    </row>
    <row r="6" spans="1:172" s="29" customFormat="1" ht="15">
      <c r="A6" s="24"/>
      <c r="B6" s="24"/>
      <c r="C6" s="76"/>
      <c r="D6" s="47"/>
      <c r="E6" s="30"/>
      <c r="F6" s="26"/>
      <c r="G6" s="26"/>
      <c r="H6" s="27"/>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row>
    <row r="7" spans="1:172" s="29" customFormat="1" ht="30" customHeight="1">
      <c r="A7" s="24"/>
      <c r="B7" s="24"/>
      <c r="C7" s="160" t="s">
        <v>161</v>
      </c>
      <c r="D7" s="160"/>
      <c r="E7" s="160"/>
      <c r="F7" s="160"/>
      <c r="G7" s="160"/>
      <c r="H7" s="27"/>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row>
    <row r="8" spans="1:172" s="29" customFormat="1" ht="79.5" customHeight="1">
      <c r="A8" s="24"/>
      <c r="B8" s="24"/>
      <c r="C8" s="160" t="s">
        <v>162</v>
      </c>
      <c r="D8" s="160"/>
      <c r="E8" s="160"/>
      <c r="F8" s="160"/>
      <c r="G8" s="160"/>
      <c r="H8" s="27"/>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row>
    <row r="9" spans="1:172" ht="32.25" customHeight="1">
      <c r="A9" s="4"/>
      <c r="B9" s="4"/>
      <c r="C9" s="160" t="s">
        <v>216</v>
      </c>
      <c r="D9" s="160"/>
      <c r="E9" s="160"/>
      <c r="F9" s="160"/>
      <c r="G9" s="160"/>
      <c r="H9" s="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row>
    <row r="10" spans="1:172" ht="15">
      <c r="A10" s="4"/>
      <c r="B10" s="4"/>
      <c r="C10" s="85"/>
      <c r="D10" s="85"/>
      <c r="E10" s="85"/>
      <c r="F10" s="85"/>
      <c r="G10" s="85"/>
      <c r="H10" s="7"/>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row>
    <row r="11" spans="1:172" ht="42.75">
      <c r="A11" s="4">
        <f>1</f>
        <v>1</v>
      </c>
      <c r="B11" s="4" t="s">
        <v>106</v>
      </c>
      <c r="C11" s="4" t="s">
        <v>8</v>
      </c>
      <c r="H11" s="7"/>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row>
    <row r="12" spans="1:172" ht="14.25">
      <c r="A12" s="4"/>
      <c r="B12" s="4"/>
      <c r="C12" s="4" t="s">
        <v>144</v>
      </c>
      <c r="D12" s="1" t="s">
        <v>104</v>
      </c>
      <c r="E12" s="31">
        <v>1584</v>
      </c>
      <c r="G12" s="12">
        <f>F12*E12</f>
        <v>0</v>
      </c>
      <c r="H12" s="7"/>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row>
    <row r="13" spans="1:172" ht="14.25">
      <c r="A13" s="4"/>
      <c r="B13" s="4"/>
      <c r="C13" s="4" t="s">
        <v>145</v>
      </c>
      <c r="D13" s="1" t="s">
        <v>104</v>
      </c>
      <c r="E13" s="31">
        <v>390</v>
      </c>
      <c r="G13" s="12">
        <f>F13*E13</f>
        <v>0</v>
      </c>
      <c r="H13" s="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row>
    <row r="14" spans="1:172" ht="14.25">
      <c r="A14" s="4"/>
      <c r="B14" s="4"/>
      <c r="C14" s="4" t="s">
        <v>146</v>
      </c>
      <c r="D14" s="1" t="s">
        <v>104</v>
      </c>
      <c r="E14" s="31">
        <v>80</v>
      </c>
      <c r="G14" s="12">
        <f>F14*E14</f>
        <v>0</v>
      </c>
      <c r="H14" s="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row>
    <row r="15" spans="1:172" ht="14.25">
      <c r="A15" s="4"/>
      <c r="B15" s="4"/>
      <c r="H15" s="7"/>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row>
    <row r="16" spans="1:172" ht="42.75">
      <c r="A16" s="4">
        <f>A11+1</f>
        <v>2</v>
      </c>
      <c r="B16" s="4" t="s">
        <v>106</v>
      </c>
      <c r="C16" s="4" t="s">
        <v>7</v>
      </c>
      <c r="H16" s="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row>
    <row r="17" spans="1:172" ht="14.25">
      <c r="A17" s="4"/>
      <c r="B17" s="4"/>
      <c r="C17" s="4" t="s">
        <v>14</v>
      </c>
      <c r="D17" s="1" t="s">
        <v>104</v>
      </c>
      <c r="E17" s="31">
        <v>20</v>
      </c>
      <c r="G17" s="12">
        <f>F17*E17</f>
        <v>0</v>
      </c>
      <c r="H17" s="7"/>
      <c r="I17" s="1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row>
    <row r="18" spans="1:172" ht="14.25">
      <c r="A18" s="4"/>
      <c r="B18" s="4"/>
      <c r="C18" s="4" t="s">
        <v>9</v>
      </c>
      <c r="D18" s="1" t="s">
        <v>104</v>
      </c>
      <c r="E18" s="31">
        <v>20</v>
      </c>
      <c r="G18" s="12">
        <f>F18*E18</f>
        <v>0</v>
      </c>
      <c r="H18" s="7"/>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row>
    <row r="19" spans="1:172" ht="14.25">
      <c r="A19" s="4"/>
      <c r="B19" s="4"/>
      <c r="H19" s="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row>
    <row r="20" spans="1:172" ht="28.5">
      <c r="A20" s="4">
        <f>A16+1</f>
        <v>3</v>
      </c>
      <c r="B20" s="4" t="s">
        <v>106</v>
      </c>
      <c r="C20" s="4" t="s">
        <v>196</v>
      </c>
      <c r="D20" s="8"/>
      <c r="E20" s="40"/>
      <c r="H20" s="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row>
    <row r="21" spans="1:172" ht="15">
      <c r="A21" s="4"/>
      <c r="B21" s="4"/>
      <c r="C21" s="4" t="s">
        <v>125</v>
      </c>
      <c r="D21" s="8" t="s">
        <v>4</v>
      </c>
      <c r="E21" s="40"/>
      <c r="G21" s="12">
        <f>F21*E21</f>
        <v>0</v>
      </c>
      <c r="H21" s="7"/>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row>
    <row r="22" spans="1:172" ht="15">
      <c r="A22" s="4"/>
      <c r="B22" s="4"/>
      <c r="C22" s="4" t="s">
        <v>126</v>
      </c>
      <c r="D22" s="8" t="s">
        <v>4</v>
      </c>
      <c r="E22" s="40"/>
      <c r="G22" s="12">
        <f>F22*E22</f>
        <v>0</v>
      </c>
      <c r="H22" s="7"/>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row>
    <row r="23" spans="1:172" ht="15">
      <c r="A23" s="4"/>
      <c r="B23" s="4"/>
      <c r="C23" s="4" t="s">
        <v>127</v>
      </c>
      <c r="D23" s="8" t="s">
        <v>4</v>
      </c>
      <c r="E23" s="40"/>
      <c r="G23" s="12">
        <f>F23*E23</f>
        <v>0</v>
      </c>
      <c r="H23" s="7"/>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row>
    <row r="24" spans="1:172" ht="15">
      <c r="A24" s="4"/>
      <c r="B24" s="4"/>
      <c r="C24" s="4" t="s">
        <v>128</v>
      </c>
      <c r="D24" s="8" t="s">
        <v>4</v>
      </c>
      <c r="E24" s="40"/>
      <c r="G24" s="12">
        <f>F24*E24</f>
        <v>0</v>
      </c>
      <c r="H24" s="7"/>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row>
    <row r="25" spans="1:172" ht="15">
      <c r="A25" s="4"/>
      <c r="B25" s="4"/>
      <c r="C25" s="4" t="s">
        <v>129</v>
      </c>
      <c r="D25" s="8" t="s">
        <v>4</v>
      </c>
      <c r="E25" s="40"/>
      <c r="G25" s="12">
        <f>F25*E25</f>
        <v>0</v>
      </c>
      <c r="H25" s="7"/>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row>
    <row r="26" spans="1:172" ht="14.25">
      <c r="A26" s="4"/>
      <c r="B26" s="4"/>
      <c r="D26" s="8"/>
      <c r="E26" s="40"/>
      <c r="H26" s="7"/>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row>
    <row r="27" spans="1:172" ht="42.75">
      <c r="A27" s="4">
        <f>A20+1</f>
        <v>4</v>
      </c>
      <c r="B27" s="4" t="s">
        <v>106</v>
      </c>
      <c r="C27" s="4" t="s">
        <v>197</v>
      </c>
      <c r="D27" s="8"/>
      <c r="E27" s="40"/>
      <c r="H27" s="7"/>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row>
    <row r="28" spans="1:172" ht="15">
      <c r="A28" s="4"/>
      <c r="B28" s="4"/>
      <c r="C28" s="4" t="s">
        <v>125</v>
      </c>
      <c r="D28" s="8" t="s">
        <v>4</v>
      </c>
      <c r="E28" s="40">
        <v>2</v>
      </c>
      <c r="G28" s="12">
        <f>F28*E28</f>
        <v>0</v>
      </c>
      <c r="H28" s="7"/>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row>
    <row r="29" spans="1:172" ht="15">
      <c r="A29" s="4"/>
      <c r="B29" s="4"/>
      <c r="C29" s="4" t="s">
        <v>126</v>
      </c>
      <c r="D29" s="8" t="s">
        <v>4</v>
      </c>
      <c r="E29" s="40">
        <v>1</v>
      </c>
      <c r="G29" s="12">
        <f>F29*E29</f>
        <v>0</v>
      </c>
      <c r="H29" s="7"/>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row>
    <row r="30" spans="1:172" ht="15">
      <c r="A30" s="4"/>
      <c r="B30" s="4"/>
      <c r="C30" s="4" t="s">
        <v>127</v>
      </c>
      <c r="D30" s="8" t="s">
        <v>4</v>
      </c>
      <c r="E30" s="40">
        <v>2</v>
      </c>
      <c r="G30" s="12">
        <f>F30*E30</f>
        <v>0</v>
      </c>
      <c r="H30" s="7"/>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row>
    <row r="31" spans="1:172" ht="14.25">
      <c r="A31" s="4"/>
      <c r="B31" s="4"/>
      <c r="D31" s="8"/>
      <c r="E31" s="40"/>
      <c r="H31" s="7"/>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row>
    <row r="32" spans="1:172" ht="28.5">
      <c r="A32" s="4">
        <f>A27+1</f>
        <v>5</v>
      </c>
      <c r="B32" s="4" t="s">
        <v>106</v>
      </c>
      <c r="C32" s="4" t="s">
        <v>196</v>
      </c>
      <c r="D32" s="8"/>
      <c r="E32" s="40"/>
      <c r="H32" s="7"/>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row>
    <row r="33" spans="1:172" ht="15">
      <c r="A33" s="4"/>
      <c r="B33" s="4"/>
      <c r="C33" s="4" t="s">
        <v>130</v>
      </c>
      <c r="D33" s="8" t="s">
        <v>4</v>
      </c>
      <c r="E33" s="40">
        <v>12</v>
      </c>
      <c r="G33" s="12">
        <f>F33*E33</f>
        <v>0</v>
      </c>
      <c r="H33" s="7"/>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row>
    <row r="34" spans="1:172" ht="15">
      <c r="A34" s="4"/>
      <c r="B34" s="4"/>
      <c r="C34" s="4" t="s">
        <v>131</v>
      </c>
      <c r="D34" s="8" t="s">
        <v>4</v>
      </c>
      <c r="E34" s="40">
        <v>15</v>
      </c>
      <c r="G34" s="12">
        <f>F34*E34</f>
        <v>0</v>
      </c>
      <c r="H34" s="7"/>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row>
    <row r="35" spans="1:172" ht="15">
      <c r="A35" s="4"/>
      <c r="B35" s="4"/>
      <c r="C35" s="4" t="s">
        <v>132</v>
      </c>
      <c r="D35" s="8" t="s">
        <v>4</v>
      </c>
      <c r="E35" s="40">
        <v>4</v>
      </c>
      <c r="G35" s="12">
        <f>F35*E35</f>
        <v>0</v>
      </c>
      <c r="H35" s="7"/>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row>
    <row r="36" spans="1:172" ht="15">
      <c r="A36" s="4"/>
      <c r="B36" s="4"/>
      <c r="C36" s="4" t="s">
        <v>133</v>
      </c>
      <c r="D36" s="8" t="s">
        <v>4</v>
      </c>
      <c r="E36" s="40">
        <v>1</v>
      </c>
      <c r="G36" s="12">
        <f>F36*E36</f>
        <v>0</v>
      </c>
      <c r="H36" s="7"/>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row>
    <row r="37" spans="1:172" ht="15">
      <c r="A37" s="4"/>
      <c r="B37" s="4"/>
      <c r="C37" s="4" t="s">
        <v>134</v>
      </c>
      <c r="D37" s="8" t="s">
        <v>4</v>
      </c>
      <c r="E37" s="40">
        <v>1</v>
      </c>
      <c r="G37" s="12">
        <f>F37*E37</f>
        <v>0</v>
      </c>
      <c r="H37" s="7"/>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row>
    <row r="38" spans="1:172" ht="14.25">
      <c r="A38" s="4"/>
      <c r="B38" s="4"/>
      <c r="D38" s="8"/>
      <c r="E38" s="40"/>
      <c r="H38" s="7"/>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row>
    <row r="39" spans="1:172" ht="28.5">
      <c r="A39" s="4">
        <f>A32+1</f>
        <v>6</v>
      </c>
      <c r="B39" s="4" t="s">
        <v>106</v>
      </c>
      <c r="C39" s="4" t="s">
        <v>198</v>
      </c>
      <c r="D39" s="8"/>
      <c r="E39" s="40"/>
      <c r="H39" s="7"/>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row>
    <row r="40" spans="1:172" ht="15">
      <c r="A40" s="4"/>
      <c r="B40" s="4"/>
      <c r="C40" s="4" t="s">
        <v>125</v>
      </c>
      <c r="D40" s="8" t="s">
        <v>4</v>
      </c>
      <c r="E40" s="40"/>
      <c r="G40" s="12">
        <f>F40*E40</f>
        <v>0</v>
      </c>
      <c r="H40" s="7"/>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row>
    <row r="41" spans="1:172" ht="15">
      <c r="A41" s="4"/>
      <c r="B41" s="4"/>
      <c r="C41" s="4" t="s">
        <v>126</v>
      </c>
      <c r="D41" s="8" t="s">
        <v>4</v>
      </c>
      <c r="E41" s="40"/>
      <c r="G41" s="12">
        <f>F41*E41</f>
        <v>0</v>
      </c>
      <c r="H41" s="7"/>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row>
    <row r="42" spans="1:172" ht="15">
      <c r="A42" s="4"/>
      <c r="B42" s="4"/>
      <c r="C42" s="4" t="s">
        <v>127</v>
      </c>
      <c r="D42" s="8" t="s">
        <v>4</v>
      </c>
      <c r="E42" s="40"/>
      <c r="G42" s="12">
        <f>F42*E42</f>
        <v>0</v>
      </c>
      <c r="H42" s="7"/>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row>
    <row r="43" spans="1:172" ht="15">
      <c r="A43" s="4"/>
      <c r="B43" s="4"/>
      <c r="C43" s="4" t="s">
        <v>128</v>
      </c>
      <c r="D43" s="8" t="s">
        <v>4</v>
      </c>
      <c r="E43" s="40"/>
      <c r="G43" s="12">
        <f>F43*E43</f>
        <v>0</v>
      </c>
      <c r="H43" s="7"/>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row>
    <row r="44" spans="1:172" ht="14.25">
      <c r="A44" s="4"/>
      <c r="B44" s="4"/>
      <c r="D44" s="8"/>
      <c r="E44" s="40"/>
      <c r="H44" s="7"/>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row>
    <row r="45" spans="1:172" ht="28.5">
      <c r="A45" s="4">
        <f>A39+1</f>
        <v>7</v>
      </c>
      <c r="B45" s="4" t="s">
        <v>106</v>
      </c>
      <c r="C45" s="4" t="s">
        <v>198</v>
      </c>
      <c r="D45" s="8"/>
      <c r="E45" s="40"/>
      <c r="H45" s="7"/>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row>
    <row r="46" spans="1:172" ht="15">
      <c r="A46" s="4"/>
      <c r="B46" s="4"/>
      <c r="C46" s="4" t="s">
        <v>130</v>
      </c>
      <c r="D46" s="8" t="s">
        <v>4</v>
      </c>
      <c r="E46" s="40">
        <v>4</v>
      </c>
      <c r="G46" s="12">
        <f>F46*E46</f>
        <v>0</v>
      </c>
      <c r="H46" s="7"/>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row>
    <row r="47" spans="1:172" ht="15">
      <c r="A47" s="4"/>
      <c r="B47" s="4"/>
      <c r="C47" s="4" t="s">
        <v>131</v>
      </c>
      <c r="D47" s="8" t="s">
        <v>4</v>
      </c>
      <c r="E47" s="40">
        <v>4</v>
      </c>
      <c r="G47" s="12">
        <f>F47*E47</f>
        <v>0</v>
      </c>
      <c r="H47" s="7"/>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row>
    <row r="48" spans="1:172" ht="15">
      <c r="A48" s="4"/>
      <c r="B48" s="4"/>
      <c r="C48" s="4" t="s">
        <v>132</v>
      </c>
      <c r="D48" s="8" t="s">
        <v>4</v>
      </c>
      <c r="E48" s="40">
        <v>2</v>
      </c>
      <c r="G48" s="12">
        <f>F48*E48</f>
        <v>0</v>
      </c>
      <c r="H48" s="7"/>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row>
    <row r="49" spans="1:172" ht="14.25">
      <c r="A49" s="4"/>
      <c r="B49" s="4"/>
      <c r="H49" s="7"/>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row>
    <row r="50" spans="1:172" ht="42.75">
      <c r="A50" s="4">
        <f>A45+1</f>
        <v>8</v>
      </c>
      <c r="B50" s="4" t="s">
        <v>106</v>
      </c>
      <c r="C50" s="4" t="s">
        <v>33</v>
      </c>
      <c r="H50" s="7"/>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row>
    <row r="51" spans="1:172" ht="14.25">
      <c r="A51" s="4"/>
      <c r="B51" s="4"/>
      <c r="C51" s="4" t="s">
        <v>16</v>
      </c>
      <c r="D51" s="1" t="s">
        <v>4</v>
      </c>
      <c r="E51" s="31">
        <v>1</v>
      </c>
      <c r="G51" s="12">
        <f>F51*E51</f>
        <v>0</v>
      </c>
      <c r="H51" s="7"/>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row>
    <row r="52" spans="1:172" s="19" customFormat="1" ht="14.25">
      <c r="A52" s="4"/>
      <c r="B52" s="4"/>
      <c r="C52" s="4"/>
      <c r="D52" s="1"/>
      <c r="E52" s="31"/>
      <c r="F52" s="12"/>
      <c r="G52" s="12"/>
      <c r="H52" s="7"/>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row>
    <row r="53" spans="1:172" ht="28.5">
      <c r="A53" s="4">
        <f>A50+1</f>
        <v>9</v>
      </c>
      <c r="B53" s="4" t="s">
        <v>106</v>
      </c>
      <c r="C53" s="4" t="s">
        <v>10</v>
      </c>
      <c r="H53" s="7"/>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row>
    <row r="54" spans="1:172" ht="14.25">
      <c r="A54" s="4"/>
      <c r="B54" s="4"/>
      <c r="C54" s="4" t="s">
        <v>227</v>
      </c>
      <c r="D54" s="1" t="s">
        <v>4</v>
      </c>
      <c r="G54" s="12">
        <f aca="true" t="shared" si="0" ref="G54:G59">F54*E54</f>
        <v>0</v>
      </c>
      <c r="H54" s="7"/>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row>
    <row r="55" spans="1:172" ht="14.25">
      <c r="A55" s="4"/>
      <c r="B55" s="4"/>
      <c r="C55" s="4" t="s">
        <v>16</v>
      </c>
      <c r="D55" s="1" t="s">
        <v>4</v>
      </c>
      <c r="G55" s="12">
        <f t="shared" si="0"/>
        <v>0</v>
      </c>
      <c r="H55" s="7"/>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row>
    <row r="56" spans="1:172" ht="14.25">
      <c r="A56" s="4"/>
      <c r="B56" s="4"/>
      <c r="C56" s="4" t="s">
        <v>34</v>
      </c>
      <c r="D56" s="1" t="s">
        <v>4</v>
      </c>
      <c r="G56" s="12">
        <f t="shared" si="0"/>
        <v>0</v>
      </c>
      <c r="H56" s="7"/>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row>
    <row r="57" spans="1:172" ht="14.25">
      <c r="A57" s="4"/>
      <c r="B57" s="4"/>
      <c r="C57" s="4" t="s">
        <v>11</v>
      </c>
      <c r="D57" s="1" t="s">
        <v>4</v>
      </c>
      <c r="G57" s="12">
        <f t="shared" si="0"/>
        <v>0</v>
      </c>
      <c r="H57" s="7"/>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row>
    <row r="58" spans="1:172" ht="14.25">
      <c r="A58" s="4"/>
      <c r="B58" s="4"/>
      <c r="C58" s="4" t="s">
        <v>13</v>
      </c>
      <c r="D58" s="1" t="s">
        <v>4</v>
      </c>
      <c r="G58" s="12">
        <f t="shared" si="0"/>
        <v>0</v>
      </c>
      <c r="H58" s="7"/>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row>
    <row r="59" spans="1:172" ht="14.25">
      <c r="A59" s="4"/>
      <c r="B59" s="4"/>
      <c r="C59" s="4" t="s">
        <v>35</v>
      </c>
      <c r="D59" s="1" t="s">
        <v>4</v>
      </c>
      <c r="G59" s="12">
        <f t="shared" si="0"/>
        <v>0</v>
      </c>
      <c r="H59" s="7"/>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row>
    <row r="60" spans="1:172" s="19" customFormat="1" ht="14.25">
      <c r="A60" s="4"/>
      <c r="B60" s="4"/>
      <c r="C60" s="4"/>
      <c r="D60" s="1"/>
      <c r="E60" s="31"/>
      <c r="F60" s="12"/>
      <c r="G60" s="12"/>
      <c r="H60" s="7"/>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row>
    <row r="61" spans="1:172" ht="42.75">
      <c r="A61" s="4">
        <f>A53+1</f>
        <v>10</v>
      </c>
      <c r="B61" s="4" t="s">
        <v>106</v>
      </c>
      <c r="C61" s="4" t="s">
        <v>147</v>
      </c>
      <c r="H61" s="7"/>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row>
    <row r="62" spans="1:172" ht="14.25">
      <c r="A62" s="4"/>
      <c r="B62" s="4"/>
      <c r="C62" s="36" t="s">
        <v>36</v>
      </c>
      <c r="D62" s="1" t="s">
        <v>4</v>
      </c>
      <c r="E62" s="71">
        <v>1</v>
      </c>
      <c r="G62" s="12">
        <f aca="true" t="shared" si="1" ref="G62:G112">F62*E62</f>
        <v>0</v>
      </c>
      <c r="H62" s="7"/>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row>
    <row r="63" spans="1:172" ht="14.25">
      <c r="A63" s="4"/>
      <c r="B63" s="4"/>
      <c r="C63" s="36" t="s">
        <v>37</v>
      </c>
      <c r="D63" s="1" t="s">
        <v>4</v>
      </c>
      <c r="E63" s="71">
        <v>1</v>
      </c>
      <c r="G63" s="12">
        <f>F63*E63</f>
        <v>0</v>
      </c>
      <c r="H63" s="7"/>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row>
    <row r="64" spans="1:172" ht="14.25">
      <c r="A64" s="4"/>
      <c r="B64" s="4"/>
      <c r="C64" s="36" t="s">
        <v>38</v>
      </c>
      <c r="D64" s="1" t="s">
        <v>4</v>
      </c>
      <c r="E64" s="71"/>
      <c r="G64" s="12">
        <f>F64*E64</f>
        <v>0</v>
      </c>
      <c r="H64" s="7"/>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row>
    <row r="65" spans="1:172" s="19" customFormat="1" ht="14.25">
      <c r="A65" s="4"/>
      <c r="B65" s="4"/>
      <c r="C65" s="36" t="s">
        <v>228</v>
      </c>
      <c r="D65" s="1" t="s">
        <v>4</v>
      </c>
      <c r="E65" s="71">
        <v>1</v>
      </c>
      <c r="F65" s="12"/>
      <c r="G65" s="12">
        <f>F65*E65</f>
        <v>0</v>
      </c>
      <c r="H65" s="7"/>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row>
    <row r="66" spans="1:172" ht="14.25">
      <c r="A66" s="4"/>
      <c r="B66" s="4"/>
      <c r="C66" s="16" t="s">
        <v>39</v>
      </c>
      <c r="D66" s="1" t="s">
        <v>4</v>
      </c>
      <c r="E66" s="71">
        <v>1</v>
      </c>
      <c r="G66" s="12">
        <f t="shared" si="1"/>
        <v>0</v>
      </c>
      <c r="H66" s="7"/>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row>
    <row r="67" spans="1:172" ht="14.25">
      <c r="A67" s="4"/>
      <c r="B67" s="4"/>
      <c r="C67" s="16" t="s">
        <v>23</v>
      </c>
      <c r="D67" s="1" t="s">
        <v>4</v>
      </c>
      <c r="E67" s="71"/>
      <c r="G67" s="12">
        <f t="shared" si="1"/>
        <v>0</v>
      </c>
      <c r="H67" s="7"/>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row>
    <row r="68" spans="1:172" s="19" customFormat="1" ht="14.25">
      <c r="A68" s="4"/>
      <c r="B68" s="4"/>
      <c r="C68" s="16" t="s">
        <v>229</v>
      </c>
      <c r="D68" s="1" t="s">
        <v>4</v>
      </c>
      <c r="E68" s="71">
        <v>1</v>
      </c>
      <c r="F68" s="12"/>
      <c r="G68" s="12">
        <f>F68*E68</f>
        <v>0</v>
      </c>
      <c r="H68" s="7"/>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row>
    <row r="69" spans="1:172" ht="14.25">
      <c r="A69" s="4"/>
      <c r="B69" s="4"/>
      <c r="C69" s="36" t="s">
        <v>60</v>
      </c>
      <c r="D69" s="1" t="s">
        <v>4</v>
      </c>
      <c r="E69" s="71">
        <v>2</v>
      </c>
      <c r="G69" s="12">
        <f t="shared" si="1"/>
        <v>0</v>
      </c>
      <c r="H69" s="7"/>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row>
    <row r="70" spans="1:172" ht="14.25">
      <c r="A70" s="4"/>
      <c r="B70" s="4"/>
      <c r="C70" s="16" t="s">
        <v>40</v>
      </c>
      <c r="D70" s="1" t="s">
        <v>4</v>
      </c>
      <c r="E70" s="71">
        <v>1</v>
      </c>
      <c r="G70" s="12">
        <f t="shared" si="1"/>
        <v>0</v>
      </c>
      <c r="H70" s="7"/>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row>
    <row r="71" spans="1:172" ht="14.25">
      <c r="A71" s="4"/>
      <c r="B71" s="4"/>
      <c r="C71" s="16" t="s">
        <v>41</v>
      </c>
      <c r="D71" s="1" t="s">
        <v>4</v>
      </c>
      <c r="E71" s="71">
        <v>1</v>
      </c>
      <c r="G71" s="12">
        <f>F71*E71</f>
        <v>0</v>
      </c>
      <c r="H71" s="7"/>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row>
    <row r="72" spans="1:172" ht="14.25">
      <c r="A72" s="4"/>
      <c r="B72" s="4"/>
      <c r="C72" s="16" t="s">
        <v>24</v>
      </c>
      <c r="D72" s="1" t="s">
        <v>4</v>
      </c>
      <c r="E72" s="71"/>
      <c r="G72" s="12">
        <f t="shared" si="1"/>
        <v>0</v>
      </c>
      <c r="H72" s="7"/>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row>
    <row r="73" spans="1:172" s="19" customFormat="1" ht="14.25">
      <c r="A73" s="4"/>
      <c r="B73" s="4"/>
      <c r="C73" s="16" t="s">
        <v>230</v>
      </c>
      <c r="D73" s="1" t="s">
        <v>4</v>
      </c>
      <c r="E73" s="71"/>
      <c r="F73" s="12"/>
      <c r="G73" s="12">
        <f>F73*E73</f>
        <v>0</v>
      </c>
      <c r="H73" s="7"/>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row>
    <row r="74" spans="1:172" ht="14.25">
      <c r="A74" s="4"/>
      <c r="B74" s="4"/>
      <c r="C74" s="16" t="s">
        <v>42</v>
      </c>
      <c r="D74" s="1" t="s">
        <v>4</v>
      </c>
      <c r="E74" s="71"/>
      <c r="G74" s="12">
        <f t="shared" si="1"/>
        <v>0</v>
      </c>
      <c r="H74" s="7"/>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row>
    <row r="75" spans="1:172" ht="14.25">
      <c r="A75" s="4"/>
      <c r="B75" s="4"/>
      <c r="C75" s="16" t="s">
        <v>17</v>
      </c>
      <c r="D75" s="1" t="s">
        <v>4</v>
      </c>
      <c r="E75" s="71"/>
      <c r="G75" s="12">
        <f>F75*E75</f>
        <v>0</v>
      </c>
      <c r="H75" s="7"/>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row>
    <row r="76" spans="1:172" ht="14.25">
      <c r="A76" s="4"/>
      <c r="B76" s="4"/>
      <c r="C76" s="16" t="s">
        <v>43</v>
      </c>
      <c r="D76" s="1" t="s">
        <v>4</v>
      </c>
      <c r="E76" s="71"/>
      <c r="G76" s="12">
        <f>F76*E76</f>
        <v>0</v>
      </c>
      <c r="H76" s="7"/>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row>
    <row r="77" spans="1:172" ht="14.25">
      <c r="A77" s="4"/>
      <c r="B77" s="4"/>
      <c r="C77" s="16" t="s">
        <v>44</v>
      </c>
      <c r="D77" s="1" t="s">
        <v>4</v>
      </c>
      <c r="E77" s="71"/>
      <c r="G77" s="12">
        <f>F77*E77</f>
        <v>0</v>
      </c>
      <c r="H77" s="7"/>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row>
    <row r="78" spans="1:172" ht="14.25">
      <c r="A78" s="4"/>
      <c r="B78" s="4"/>
      <c r="C78" s="16" t="s">
        <v>45</v>
      </c>
      <c r="D78" s="1" t="s">
        <v>4</v>
      </c>
      <c r="E78" s="71"/>
      <c r="G78" s="12">
        <f>F78*E78</f>
        <v>0</v>
      </c>
      <c r="H78" s="7"/>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row>
    <row r="79" spans="1:172" ht="14.25">
      <c r="A79" s="4"/>
      <c r="B79" s="4"/>
      <c r="C79" s="16" t="s">
        <v>46</v>
      </c>
      <c r="D79" s="1" t="s">
        <v>4</v>
      </c>
      <c r="E79" s="71"/>
      <c r="G79" s="12">
        <f>F79*E79</f>
        <v>0</v>
      </c>
      <c r="H79" s="7"/>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row>
    <row r="80" spans="1:172" ht="14.25">
      <c r="A80" s="4"/>
      <c r="B80" s="4"/>
      <c r="C80" s="16" t="s">
        <v>47</v>
      </c>
      <c r="D80" s="1" t="s">
        <v>4</v>
      </c>
      <c r="E80" s="71"/>
      <c r="G80" s="12">
        <f t="shared" si="1"/>
        <v>0</v>
      </c>
      <c r="H80" s="7"/>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row>
    <row r="81" spans="1:172" ht="14.25">
      <c r="A81" s="4"/>
      <c r="B81" s="4"/>
      <c r="C81" s="16" t="s">
        <v>48</v>
      </c>
      <c r="D81" s="1" t="s">
        <v>4</v>
      </c>
      <c r="E81" s="71"/>
      <c r="G81" s="12">
        <f t="shared" si="1"/>
        <v>0</v>
      </c>
      <c r="H81" s="7"/>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row>
    <row r="82" spans="1:172" ht="14.25">
      <c r="A82" s="4"/>
      <c r="B82" s="4"/>
      <c r="C82" s="16" t="s">
        <v>49</v>
      </c>
      <c r="D82" s="1" t="s">
        <v>4</v>
      </c>
      <c r="E82" s="71"/>
      <c r="G82" s="12">
        <f t="shared" si="1"/>
        <v>0</v>
      </c>
      <c r="H82" s="7"/>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row>
    <row r="83" spans="1:172" ht="14.25">
      <c r="A83" s="4"/>
      <c r="B83" s="4"/>
      <c r="C83" s="16" t="s">
        <v>50</v>
      </c>
      <c r="D83" s="1" t="s">
        <v>4</v>
      </c>
      <c r="E83" s="71"/>
      <c r="G83" s="12">
        <f t="shared" si="1"/>
        <v>0</v>
      </c>
      <c r="H83" s="7"/>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row>
    <row r="84" spans="1:172" ht="14.25">
      <c r="A84" s="4"/>
      <c r="B84" s="4"/>
      <c r="C84" s="16" t="s">
        <v>51</v>
      </c>
      <c r="D84" s="1" t="s">
        <v>4</v>
      </c>
      <c r="E84" s="71"/>
      <c r="G84" s="12">
        <f t="shared" si="1"/>
        <v>0</v>
      </c>
      <c r="H84" s="7"/>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row>
    <row r="85" spans="1:172" ht="14.25">
      <c r="A85" s="4"/>
      <c r="B85" s="4"/>
      <c r="C85" s="16" t="s">
        <v>52</v>
      </c>
      <c r="D85" s="1" t="s">
        <v>4</v>
      </c>
      <c r="E85" s="71"/>
      <c r="G85" s="12">
        <f t="shared" si="1"/>
        <v>0</v>
      </c>
      <c r="H85" s="7"/>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row>
    <row r="86" spans="1:172" ht="14.25">
      <c r="A86" s="4"/>
      <c r="B86" s="4"/>
      <c r="C86" s="16" t="s">
        <v>53</v>
      </c>
      <c r="D86" s="1" t="s">
        <v>4</v>
      </c>
      <c r="E86" s="71"/>
      <c r="G86" s="12">
        <f t="shared" si="1"/>
        <v>0</v>
      </c>
      <c r="H86" s="7"/>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row>
    <row r="87" spans="1:172" ht="14.25">
      <c r="A87" s="4"/>
      <c r="B87" s="4"/>
      <c r="C87" s="16" t="s">
        <v>54</v>
      </c>
      <c r="D87" s="1" t="s">
        <v>4</v>
      </c>
      <c r="E87" s="71"/>
      <c r="G87" s="12">
        <f>F87*E87</f>
        <v>0</v>
      </c>
      <c r="H87" s="7" t="s">
        <v>237</v>
      </c>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row>
    <row r="88" spans="1:172" ht="14.25">
      <c r="A88" s="4"/>
      <c r="B88" s="4"/>
      <c r="C88" s="16" t="s">
        <v>55</v>
      </c>
      <c r="D88" s="1" t="s">
        <v>4</v>
      </c>
      <c r="E88" s="71"/>
      <c r="G88" s="12">
        <f>F88*E88</f>
        <v>0</v>
      </c>
      <c r="H88" s="7"/>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row>
    <row r="89" spans="1:172" ht="14.25">
      <c r="A89" s="4"/>
      <c r="B89" s="4"/>
      <c r="C89" s="16" t="s">
        <v>56</v>
      </c>
      <c r="D89" s="1" t="s">
        <v>4</v>
      </c>
      <c r="E89" s="71"/>
      <c r="G89" s="12">
        <f t="shared" si="1"/>
        <v>0</v>
      </c>
      <c r="H89" s="7"/>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row>
    <row r="90" spans="1:172" ht="14.25">
      <c r="A90" s="4"/>
      <c r="B90" s="4"/>
      <c r="C90" s="16" t="s">
        <v>25</v>
      </c>
      <c r="D90" s="1" t="s">
        <v>4</v>
      </c>
      <c r="E90" s="71"/>
      <c r="G90" s="12">
        <f t="shared" si="1"/>
        <v>0</v>
      </c>
      <c r="H90" s="7"/>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row>
    <row r="91" spans="1:172" ht="14.25">
      <c r="A91" s="4"/>
      <c r="B91" s="4"/>
      <c r="C91" s="16" t="s">
        <v>57</v>
      </c>
      <c r="D91" s="1" t="s">
        <v>4</v>
      </c>
      <c r="E91" s="71"/>
      <c r="G91" s="12">
        <f t="shared" si="1"/>
        <v>0</v>
      </c>
      <c r="H91" s="7"/>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row>
    <row r="92" spans="1:172" ht="14.25">
      <c r="A92" s="4"/>
      <c r="B92" s="4"/>
      <c r="C92" s="16" t="s">
        <v>58</v>
      </c>
      <c r="D92" s="1" t="s">
        <v>4</v>
      </c>
      <c r="E92" s="71"/>
      <c r="G92" s="12">
        <f t="shared" si="1"/>
        <v>0</v>
      </c>
      <c r="H92" s="7"/>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row>
    <row r="93" spans="1:172" ht="14.25">
      <c r="A93" s="4"/>
      <c r="B93" s="4"/>
      <c r="C93" s="16" t="s">
        <v>26</v>
      </c>
      <c r="D93" s="1" t="s">
        <v>4</v>
      </c>
      <c r="E93" s="71"/>
      <c r="G93" s="12">
        <f t="shared" si="1"/>
        <v>0</v>
      </c>
      <c r="H93" s="7"/>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row>
    <row r="94" spans="1:172" ht="15">
      <c r="A94" s="4"/>
      <c r="B94" s="4"/>
      <c r="C94" s="36" t="s">
        <v>59</v>
      </c>
      <c r="D94" s="1" t="s">
        <v>4</v>
      </c>
      <c r="E94" s="71"/>
      <c r="G94" s="12">
        <f t="shared" si="1"/>
        <v>0</v>
      </c>
      <c r="H94" s="7"/>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row>
    <row r="95" spans="1:172" ht="14.25">
      <c r="A95" s="4"/>
      <c r="B95" s="4"/>
      <c r="C95" s="16" t="s">
        <v>61</v>
      </c>
      <c r="D95" s="1" t="s">
        <v>4</v>
      </c>
      <c r="E95" s="71"/>
      <c r="G95" s="12">
        <f t="shared" si="1"/>
        <v>0</v>
      </c>
      <c r="H95" s="7"/>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row>
    <row r="96" spans="1:172" ht="14.25">
      <c r="A96" s="4"/>
      <c r="B96" s="4"/>
      <c r="C96" s="16" t="s">
        <v>62</v>
      </c>
      <c r="D96" s="1" t="s">
        <v>4</v>
      </c>
      <c r="E96" s="71"/>
      <c r="G96" s="12">
        <f>F96*E96</f>
        <v>0</v>
      </c>
      <c r="H96" s="7"/>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row>
    <row r="97" spans="1:172" ht="14.25">
      <c r="A97" s="4"/>
      <c r="B97" s="4"/>
      <c r="C97" s="16" t="s">
        <v>63</v>
      </c>
      <c r="D97" s="1" t="s">
        <v>4</v>
      </c>
      <c r="E97" s="71"/>
      <c r="G97" s="12">
        <f t="shared" si="1"/>
        <v>0</v>
      </c>
      <c r="H97" s="7"/>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row>
    <row r="98" spans="1:172" ht="14.25">
      <c r="A98" s="4"/>
      <c r="B98" s="4"/>
      <c r="C98" s="16" t="s">
        <v>64</v>
      </c>
      <c r="D98" s="1" t="s">
        <v>4</v>
      </c>
      <c r="E98" s="71"/>
      <c r="G98" s="12">
        <f t="shared" si="1"/>
        <v>0</v>
      </c>
      <c r="H98" s="7"/>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row>
    <row r="99" spans="1:172" ht="14.25">
      <c r="A99" s="4"/>
      <c r="B99" s="4"/>
      <c r="C99" s="16" t="s">
        <v>65</v>
      </c>
      <c r="D99" s="1" t="s">
        <v>4</v>
      </c>
      <c r="E99" s="71"/>
      <c r="G99" s="12">
        <f>F99*E99</f>
        <v>0</v>
      </c>
      <c r="H99" s="7"/>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row>
    <row r="100" spans="1:172" ht="14.25">
      <c r="A100" s="4"/>
      <c r="B100" s="4"/>
      <c r="C100" s="16" t="s">
        <v>27</v>
      </c>
      <c r="D100" s="1" t="s">
        <v>4</v>
      </c>
      <c r="E100" s="71"/>
      <c r="G100" s="12">
        <f t="shared" si="1"/>
        <v>0</v>
      </c>
      <c r="H100" s="7"/>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row>
    <row r="101" spans="1:172" ht="14.25">
      <c r="A101" s="4"/>
      <c r="B101" s="4"/>
      <c r="C101" s="16" t="s">
        <v>28</v>
      </c>
      <c r="D101" s="1" t="s">
        <v>4</v>
      </c>
      <c r="E101" s="71"/>
      <c r="G101" s="12">
        <f t="shared" si="1"/>
        <v>0</v>
      </c>
      <c r="H101" s="7"/>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row>
    <row r="102" spans="1:172" ht="14.25">
      <c r="A102" s="4"/>
      <c r="B102" s="4"/>
      <c r="C102" s="16" t="s">
        <v>67</v>
      </c>
      <c r="D102" s="1" t="s">
        <v>4</v>
      </c>
      <c r="E102" s="71"/>
      <c r="G102" s="12">
        <f t="shared" si="1"/>
        <v>0</v>
      </c>
      <c r="H102" s="7"/>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row>
    <row r="103" spans="1:172" ht="14.25">
      <c r="A103" s="4"/>
      <c r="B103" s="4"/>
      <c r="C103" s="16" t="s">
        <v>29</v>
      </c>
      <c r="D103" s="1" t="s">
        <v>4</v>
      </c>
      <c r="E103" s="71"/>
      <c r="G103" s="12">
        <f t="shared" si="1"/>
        <v>0</v>
      </c>
      <c r="H103" s="7"/>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row>
    <row r="104" spans="1:172" ht="14.25">
      <c r="A104" s="4"/>
      <c r="B104" s="4"/>
      <c r="C104" s="16" t="s">
        <v>66</v>
      </c>
      <c r="D104" s="1" t="s">
        <v>4</v>
      </c>
      <c r="E104" s="71"/>
      <c r="G104" s="12">
        <f t="shared" si="1"/>
        <v>0</v>
      </c>
      <c r="H104" s="7"/>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row>
    <row r="105" spans="1:172" ht="14.25">
      <c r="A105" s="4"/>
      <c r="B105" s="4"/>
      <c r="C105" s="16" t="s">
        <v>68</v>
      </c>
      <c r="D105" s="1" t="s">
        <v>4</v>
      </c>
      <c r="E105" s="71"/>
      <c r="G105" s="12">
        <f t="shared" si="1"/>
        <v>0</v>
      </c>
      <c r="H105" s="7"/>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row>
    <row r="106" spans="1:172" ht="14.25">
      <c r="A106" s="4"/>
      <c r="B106" s="4"/>
      <c r="C106" s="16" t="s">
        <v>215</v>
      </c>
      <c r="D106" s="1" t="s">
        <v>4</v>
      </c>
      <c r="E106" s="71"/>
      <c r="G106" s="12">
        <f t="shared" si="1"/>
        <v>0</v>
      </c>
      <c r="H106" s="7"/>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row>
    <row r="107" spans="1:172" ht="14.25">
      <c r="A107" s="4"/>
      <c r="B107" s="4"/>
      <c r="C107" s="16" t="s">
        <v>69</v>
      </c>
      <c r="D107" s="1" t="s">
        <v>4</v>
      </c>
      <c r="E107" s="71"/>
      <c r="G107" s="12">
        <f t="shared" si="1"/>
        <v>0</v>
      </c>
      <c r="H107" s="7"/>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row>
    <row r="108" spans="1:172" ht="14.25">
      <c r="A108" s="4"/>
      <c r="B108" s="4"/>
      <c r="C108" s="16" t="s">
        <v>30</v>
      </c>
      <c r="D108" s="1" t="s">
        <v>4</v>
      </c>
      <c r="E108" s="71"/>
      <c r="G108" s="12">
        <f t="shared" si="1"/>
        <v>0</v>
      </c>
      <c r="H108" s="7"/>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row>
    <row r="109" spans="1:172" s="19" customFormat="1" ht="14.25">
      <c r="A109" s="4"/>
      <c r="B109" s="4"/>
      <c r="C109" s="16" t="s">
        <v>231</v>
      </c>
      <c r="D109" s="1" t="s">
        <v>4</v>
      </c>
      <c r="E109" s="71"/>
      <c r="F109" s="12"/>
      <c r="G109" s="12">
        <f>F109*E109</f>
        <v>0</v>
      </c>
      <c r="H109" s="7"/>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row>
    <row r="110" spans="1:172" ht="14.25">
      <c r="A110" s="4"/>
      <c r="B110" s="4"/>
      <c r="C110" s="16" t="s">
        <v>70</v>
      </c>
      <c r="D110" s="1" t="s">
        <v>4</v>
      </c>
      <c r="E110" s="71"/>
      <c r="G110" s="12">
        <f t="shared" si="1"/>
        <v>0</v>
      </c>
      <c r="H110" s="7"/>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row>
    <row r="111" spans="1:172" ht="14.25">
      <c r="A111" s="4"/>
      <c r="B111" s="4"/>
      <c r="C111" s="16" t="s">
        <v>71</v>
      </c>
      <c r="D111" s="1" t="s">
        <v>4</v>
      </c>
      <c r="E111" s="71"/>
      <c r="G111" s="12">
        <f t="shared" si="1"/>
        <v>0</v>
      </c>
      <c r="H111" s="7"/>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row>
    <row r="112" spans="1:172" ht="14.25">
      <c r="A112" s="4"/>
      <c r="B112" s="4"/>
      <c r="C112" s="16" t="s">
        <v>72</v>
      </c>
      <c r="D112" s="1" t="s">
        <v>4</v>
      </c>
      <c r="E112" s="71"/>
      <c r="G112" s="12">
        <f t="shared" si="1"/>
        <v>0</v>
      </c>
      <c r="H112" s="7"/>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row>
    <row r="113" spans="1:172" ht="14.25">
      <c r="A113" s="4"/>
      <c r="B113" s="4"/>
      <c r="C113" s="16" t="s">
        <v>73</v>
      </c>
      <c r="D113" s="1" t="s">
        <v>4</v>
      </c>
      <c r="E113" s="71"/>
      <c r="G113" s="12">
        <f aca="true" t="shared" si="2" ref="G113:G122">F113*E113</f>
        <v>0</v>
      </c>
      <c r="H113" s="7"/>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row>
    <row r="114" spans="1:172" ht="14.25">
      <c r="A114" s="4"/>
      <c r="B114" s="4"/>
      <c r="C114" s="36" t="s">
        <v>74</v>
      </c>
      <c r="D114" s="1" t="s">
        <v>4</v>
      </c>
      <c r="E114" s="71"/>
      <c r="G114" s="12">
        <f t="shared" si="2"/>
        <v>0</v>
      </c>
      <c r="H114" s="7"/>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row>
    <row r="115" spans="1:172" ht="14.25">
      <c r="A115" s="4"/>
      <c r="B115" s="4"/>
      <c r="C115" s="36" t="s">
        <v>75</v>
      </c>
      <c r="D115" s="1" t="s">
        <v>4</v>
      </c>
      <c r="E115" s="71"/>
      <c r="G115" s="12">
        <f t="shared" si="2"/>
        <v>0</v>
      </c>
      <c r="H115" s="7"/>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row>
    <row r="116" spans="1:172" ht="14.25">
      <c r="A116" s="4"/>
      <c r="B116" s="4"/>
      <c r="C116" s="36" t="s">
        <v>76</v>
      </c>
      <c r="D116" s="1" t="s">
        <v>4</v>
      </c>
      <c r="E116" s="71"/>
      <c r="G116" s="12">
        <f t="shared" si="2"/>
        <v>0</v>
      </c>
      <c r="H116" s="7"/>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row>
    <row r="117" spans="1:172" ht="14.25">
      <c r="A117" s="4"/>
      <c r="B117" s="4"/>
      <c r="C117" s="36" t="s">
        <v>77</v>
      </c>
      <c r="D117" s="1" t="s">
        <v>4</v>
      </c>
      <c r="E117" s="71"/>
      <c r="G117" s="12">
        <f t="shared" si="2"/>
        <v>0</v>
      </c>
      <c r="H117" s="7"/>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row>
    <row r="118" spans="1:172" ht="14.25">
      <c r="A118" s="4"/>
      <c r="B118" s="4"/>
      <c r="C118" s="36" t="s">
        <v>78</v>
      </c>
      <c r="D118" s="1" t="s">
        <v>4</v>
      </c>
      <c r="E118" s="71">
        <v>1</v>
      </c>
      <c r="G118" s="12">
        <f t="shared" si="2"/>
        <v>0</v>
      </c>
      <c r="H118" s="7"/>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row>
    <row r="119" spans="1:172" ht="14.25">
      <c r="A119" s="4"/>
      <c r="B119" s="4"/>
      <c r="C119" s="36" t="s">
        <v>79</v>
      </c>
      <c r="D119" s="1" t="s">
        <v>4</v>
      </c>
      <c r="E119" s="71">
        <v>1</v>
      </c>
      <c r="G119" s="12">
        <f t="shared" si="2"/>
        <v>0</v>
      </c>
      <c r="H119" s="7"/>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row>
    <row r="120" spans="1:172" ht="14.25">
      <c r="A120" s="4"/>
      <c r="B120" s="4"/>
      <c r="C120" s="36" t="s">
        <v>80</v>
      </c>
      <c r="D120" s="1" t="s">
        <v>4</v>
      </c>
      <c r="E120" s="71">
        <v>2</v>
      </c>
      <c r="G120" s="12">
        <f t="shared" si="2"/>
        <v>0</v>
      </c>
      <c r="H120" s="7"/>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row>
    <row r="121" spans="1:172" ht="14.25">
      <c r="A121" s="4"/>
      <c r="B121" s="4"/>
      <c r="C121" s="36" t="s">
        <v>81</v>
      </c>
      <c r="D121" s="1" t="s">
        <v>4</v>
      </c>
      <c r="E121" s="71">
        <v>10</v>
      </c>
      <c r="G121" s="12">
        <f t="shared" si="2"/>
        <v>0</v>
      </c>
      <c r="H121" s="7"/>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row>
    <row r="122" spans="1:172" ht="14.25">
      <c r="A122" s="4"/>
      <c r="B122" s="4"/>
      <c r="C122" s="36" t="s">
        <v>82</v>
      </c>
      <c r="D122" s="1" t="s">
        <v>4</v>
      </c>
      <c r="E122" s="71">
        <v>1</v>
      </c>
      <c r="G122" s="12">
        <f t="shared" si="2"/>
        <v>0</v>
      </c>
      <c r="H122" s="7"/>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row>
    <row r="123" spans="1:172" s="19" customFormat="1" ht="14.25">
      <c r="A123" s="4"/>
      <c r="B123" s="4"/>
      <c r="C123" s="4"/>
      <c r="D123" s="1"/>
      <c r="E123" s="31"/>
      <c r="F123" s="12"/>
      <c r="G123" s="12"/>
      <c r="H123" s="7"/>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row>
    <row r="124" spans="1:172" ht="42.75">
      <c r="A124" s="4">
        <f>A61+1</f>
        <v>11</v>
      </c>
      <c r="B124" s="4" t="s">
        <v>106</v>
      </c>
      <c r="C124" s="4" t="s">
        <v>193</v>
      </c>
      <c r="H124" s="7"/>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row>
    <row r="125" spans="1:172" ht="14.25">
      <c r="A125" s="4"/>
      <c r="B125" s="4"/>
      <c r="C125" s="4" t="s">
        <v>143</v>
      </c>
      <c r="D125" s="1" t="s">
        <v>4</v>
      </c>
      <c r="E125" s="31">
        <v>1</v>
      </c>
      <c r="G125" s="12">
        <f>F125*E125</f>
        <v>0</v>
      </c>
      <c r="H125" s="7"/>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row>
    <row r="126" spans="1:172" ht="14.25">
      <c r="A126" s="4"/>
      <c r="B126" s="4"/>
      <c r="C126" s="4" t="s">
        <v>18</v>
      </c>
      <c r="D126" s="1" t="s">
        <v>4</v>
      </c>
      <c r="E126" s="31">
        <v>1</v>
      </c>
      <c r="G126" s="12">
        <f>F126*E126</f>
        <v>0</v>
      </c>
      <c r="H126" s="7"/>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row>
    <row r="127" spans="1:172" ht="14.25">
      <c r="A127" s="4"/>
      <c r="B127" s="4"/>
      <c r="H127" s="7"/>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row>
    <row r="128" spans="1:172" ht="28.5">
      <c r="A128" s="4">
        <f>A124+1</f>
        <v>12</v>
      </c>
      <c r="B128" s="4" t="s">
        <v>106</v>
      </c>
      <c r="C128" s="4" t="s">
        <v>83</v>
      </c>
      <c r="H128" s="7"/>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row>
    <row r="129" spans="1:172" ht="14.25">
      <c r="A129" s="4"/>
      <c r="B129" s="4"/>
      <c r="D129" s="1" t="s">
        <v>4</v>
      </c>
      <c r="E129" s="31">
        <v>1</v>
      </c>
      <c r="G129" s="12">
        <f>F129*E129</f>
        <v>0</v>
      </c>
      <c r="H129" s="7"/>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row>
    <row r="130" spans="1:172" s="19" customFormat="1" ht="14.25">
      <c r="A130" s="4"/>
      <c r="B130" s="4"/>
      <c r="C130" s="4"/>
      <c r="D130" s="1"/>
      <c r="E130" s="31"/>
      <c r="F130" s="12"/>
      <c r="G130" s="12"/>
      <c r="H130" s="7"/>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row>
    <row r="131" spans="1:172" ht="42.75">
      <c r="A131" s="4">
        <f>A128+1</f>
        <v>13</v>
      </c>
      <c r="B131" s="4" t="s">
        <v>106</v>
      </c>
      <c r="C131" s="4" t="s">
        <v>232</v>
      </c>
      <c r="H131" s="7"/>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row>
    <row r="132" spans="1:172" ht="14.25">
      <c r="A132" s="4"/>
      <c r="B132" s="4"/>
      <c r="D132" s="1" t="s">
        <v>4</v>
      </c>
      <c r="E132" s="31">
        <v>1</v>
      </c>
      <c r="G132" s="12">
        <f>F132*E132</f>
        <v>0</v>
      </c>
      <c r="H132" s="7"/>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row>
    <row r="133" spans="1:172" s="19" customFormat="1" ht="14.25">
      <c r="A133" s="4"/>
      <c r="B133" s="4"/>
      <c r="C133" s="4"/>
      <c r="D133" s="1"/>
      <c r="E133" s="31"/>
      <c r="F133" s="12"/>
      <c r="G133" s="12"/>
      <c r="H133" s="7"/>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row>
    <row r="134" spans="1:172" ht="42.75">
      <c r="A134" s="4">
        <f>A131+1</f>
        <v>14</v>
      </c>
      <c r="B134" s="4" t="s">
        <v>106</v>
      </c>
      <c r="C134" s="4" t="s">
        <v>156</v>
      </c>
      <c r="H134" s="7"/>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row>
    <row r="135" spans="1:172" ht="14.25">
      <c r="A135" s="4"/>
      <c r="B135" s="4"/>
      <c r="D135" s="1" t="s">
        <v>4</v>
      </c>
      <c r="G135" s="12">
        <f>F135*E135</f>
        <v>0</v>
      </c>
      <c r="H135" s="7"/>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row>
    <row r="136" spans="1:172" s="19" customFormat="1" ht="14.25">
      <c r="A136" s="4"/>
      <c r="B136" s="4"/>
      <c r="C136" s="4"/>
      <c r="D136" s="1"/>
      <c r="E136" s="31"/>
      <c r="F136" s="12"/>
      <c r="G136" s="12"/>
      <c r="H136" s="7"/>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row>
    <row r="137" spans="1:172" ht="42.75">
      <c r="A137" s="4">
        <f>A134+1</f>
        <v>15</v>
      </c>
      <c r="B137" s="4"/>
      <c r="C137" s="4" t="s">
        <v>157</v>
      </c>
      <c r="H137" s="7"/>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row>
    <row r="138" spans="1:172" ht="14.25">
      <c r="A138" s="4"/>
      <c r="B138" s="4"/>
      <c r="D138" s="1" t="s">
        <v>4</v>
      </c>
      <c r="G138" s="12">
        <f>F138*E138</f>
        <v>0</v>
      </c>
      <c r="H138" s="7"/>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row>
    <row r="139" spans="1:172" s="19" customFormat="1" ht="14.25">
      <c r="A139" s="4"/>
      <c r="B139" s="4"/>
      <c r="C139" s="4"/>
      <c r="D139" s="1"/>
      <c r="E139" s="31"/>
      <c r="F139" s="12"/>
      <c r="G139" s="12"/>
      <c r="H139" s="7"/>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row>
    <row r="140" spans="1:172" ht="42.75">
      <c r="A140" s="4">
        <f>A137+1</f>
        <v>16</v>
      </c>
      <c r="B140" s="4" t="s">
        <v>106</v>
      </c>
      <c r="C140" s="4" t="s">
        <v>158</v>
      </c>
      <c r="H140" s="7"/>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row>
    <row r="141" spans="1:172" ht="14.25">
      <c r="A141" s="4"/>
      <c r="B141" s="4"/>
      <c r="D141" s="1" t="s">
        <v>4</v>
      </c>
      <c r="G141" s="12">
        <f>F141*E141</f>
        <v>0</v>
      </c>
      <c r="H141" s="7"/>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row>
    <row r="142" spans="1:172" s="19" customFormat="1" ht="14.25">
      <c r="A142" s="4"/>
      <c r="B142" s="4"/>
      <c r="C142" s="4"/>
      <c r="D142" s="1"/>
      <c r="E142" s="31"/>
      <c r="F142" s="12"/>
      <c r="G142" s="12"/>
      <c r="H142" s="7"/>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row>
    <row r="143" spans="1:172" ht="28.5">
      <c r="A143" s="4">
        <f>A140+1</f>
        <v>17</v>
      </c>
      <c r="B143" s="4" t="s">
        <v>106</v>
      </c>
      <c r="C143" s="4" t="s">
        <v>84</v>
      </c>
      <c r="H143" s="7"/>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row>
    <row r="144" spans="1:172" ht="14.25">
      <c r="A144" s="4"/>
      <c r="B144" s="4"/>
      <c r="D144" s="1" t="s">
        <v>4</v>
      </c>
      <c r="E144" s="31">
        <v>1</v>
      </c>
      <c r="G144" s="12">
        <f>F144*E144</f>
        <v>0</v>
      </c>
      <c r="H144" s="7"/>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row>
    <row r="145" spans="1:172" s="19" customFormat="1" ht="14.25">
      <c r="A145" s="4"/>
      <c r="B145" s="4"/>
      <c r="C145" s="4"/>
      <c r="D145" s="1"/>
      <c r="E145" s="31"/>
      <c r="F145" s="12"/>
      <c r="G145" s="12"/>
      <c r="H145" s="7"/>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row>
    <row r="146" spans="1:172" ht="42.75">
      <c r="A146" s="4">
        <f>A143+1</f>
        <v>18</v>
      </c>
      <c r="B146" s="4" t="s">
        <v>106</v>
      </c>
      <c r="C146" s="4" t="s">
        <v>85</v>
      </c>
      <c r="H146" s="7"/>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row>
    <row r="147" spans="1:172" ht="14.25">
      <c r="A147" s="4"/>
      <c r="B147" s="4"/>
      <c r="D147" s="1" t="s">
        <v>4</v>
      </c>
      <c r="E147" s="31">
        <v>1</v>
      </c>
      <c r="G147" s="12">
        <f>F147*E147</f>
        <v>0</v>
      </c>
      <c r="H147" s="7"/>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row>
    <row r="148" spans="1:172" s="19" customFormat="1" ht="14.25">
      <c r="A148" s="4"/>
      <c r="B148" s="4"/>
      <c r="C148" s="4"/>
      <c r="D148" s="1"/>
      <c r="E148" s="31"/>
      <c r="F148" s="12"/>
      <c r="G148" s="12"/>
      <c r="H148" s="7"/>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row>
    <row r="149" spans="1:172" ht="28.5">
      <c r="A149" s="4">
        <f>A146+1</f>
        <v>19</v>
      </c>
      <c r="B149" s="4" t="s">
        <v>106</v>
      </c>
      <c r="C149" s="4" t="s">
        <v>86</v>
      </c>
      <c r="H149" s="7"/>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row>
    <row r="150" spans="1:172" ht="14.25">
      <c r="A150" s="4"/>
      <c r="B150" s="4"/>
      <c r="D150" s="1" t="s">
        <v>4</v>
      </c>
      <c r="E150" s="31">
        <v>2</v>
      </c>
      <c r="G150" s="12">
        <f>F150*E150</f>
        <v>0</v>
      </c>
      <c r="H150" s="7"/>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row>
    <row r="151" spans="1:172" s="19" customFormat="1" ht="14.25">
      <c r="A151" s="4"/>
      <c r="B151" s="4"/>
      <c r="C151" s="4"/>
      <c r="D151" s="1"/>
      <c r="E151" s="31"/>
      <c r="F151" s="12"/>
      <c r="G151" s="12"/>
      <c r="H151" s="7"/>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row>
    <row r="152" spans="1:172" ht="16.5" customHeight="1">
      <c r="A152" s="4">
        <f>A149+1</f>
        <v>20</v>
      </c>
      <c r="B152" s="4" t="s">
        <v>106</v>
      </c>
      <c r="C152" s="4" t="s">
        <v>87</v>
      </c>
      <c r="H152" s="7"/>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row>
    <row r="153" spans="1:172" ht="14.25">
      <c r="A153" s="4"/>
      <c r="B153" s="4"/>
      <c r="D153" s="1" t="s">
        <v>4</v>
      </c>
      <c r="E153" s="31">
        <v>2</v>
      </c>
      <c r="G153" s="12">
        <f>F153*E153</f>
        <v>0</v>
      </c>
      <c r="H153" s="7"/>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row>
    <row r="154" spans="1:172" s="19" customFormat="1" ht="14.25">
      <c r="A154" s="4"/>
      <c r="B154" s="4"/>
      <c r="C154" s="4"/>
      <c r="D154" s="1"/>
      <c r="E154" s="31"/>
      <c r="F154" s="12"/>
      <c r="G154" s="12"/>
      <c r="H154" s="7"/>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row>
    <row r="155" spans="1:172" ht="28.5">
      <c r="A155" s="4">
        <f>A152+1</f>
        <v>21</v>
      </c>
      <c r="B155" s="4" t="s">
        <v>106</v>
      </c>
      <c r="C155" s="4" t="s">
        <v>19</v>
      </c>
      <c r="H155" s="7"/>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row>
    <row r="156" spans="1:172" ht="14.25">
      <c r="A156" s="4"/>
      <c r="B156" s="4"/>
      <c r="C156" s="4" t="s">
        <v>20</v>
      </c>
      <c r="D156" s="1" t="s">
        <v>4</v>
      </c>
      <c r="G156" s="12">
        <f>F156*E156</f>
        <v>0</v>
      </c>
      <c r="H156" s="7"/>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row>
    <row r="157" spans="1:172" ht="14.25">
      <c r="A157" s="4"/>
      <c r="B157" s="4"/>
      <c r="H157" s="7"/>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row>
    <row r="158" spans="1:172" s="19" customFormat="1" ht="75.75" customHeight="1">
      <c r="A158" s="4">
        <f>A155+1</f>
        <v>22</v>
      </c>
      <c r="B158" s="4" t="s">
        <v>106</v>
      </c>
      <c r="C158" s="4" t="s">
        <v>226</v>
      </c>
      <c r="D158" s="1"/>
      <c r="E158" s="31"/>
      <c r="F158" s="12"/>
      <c r="G158" s="12"/>
      <c r="H158" s="7"/>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row>
    <row r="159" spans="1:172" s="19" customFormat="1" ht="14.25">
      <c r="A159" s="4"/>
      <c r="B159" s="4"/>
      <c r="C159" s="4"/>
      <c r="D159" s="1" t="s">
        <v>4</v>
      </c>
      <c r="E159" s="31">
        <v>1</v>
      </c>
      <c r="F159" s="12"/>
      <c r="G159" s="12">
        <f>F159*E159</f>
        <v>0</v>
      </c>
      <c r="H159" s="7"/>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row>
    <row r="160" spans="1:172" s="19" customFormat="1" ht="14.25">
      <c r="A160" s="4"/>
      <c r="B160" s="4"/>
      <c r="C160" s="4"/>
      <c r="D160" s="1"/>
      <c r="E160" s="31"/>
      <c r="F160" s="12"/>
      <c r="G160" s="12"/>
      <c r="H160" s="7"/>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row>
    <row r="161" spans="1:172" ht="42.75">
      <c r="A161" s="4">
        <f>A158+1</f>
        <v>23</v>
      </c>
      <c r="B161" s="4"/>
      <c r="C161" s="4" t="s">
        <v>21</v>
      </c>
      <c r="H161" s="7"/>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row>
    <row r="162" spans="1:172" ht="14.25">
      <c r="A162" s="4"/>
      <c r="B162" s="4"/>
      <c r="D162" s="1" t="s">
        <v>4</v>
      </c>
      <c r="E162" s="31">
        <v>1</v>
      </c>
      <c r="G162" s="12">
        <f>F162*E162</f>
        <v>0</v>
      </c>
      <c r="H162" s="7"/>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row>
    <row r="163" spans="1:172" ht="14.25">
      <c r="A163" s="4"/>
      <c r="B163" s="4"/>
      <c r="H163" s="7"/>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row>
    <row r="164" spans="1:172" ht="28.5">
      <c r="A164" s="4">
        <f>A161+1</f>
        <v>24</v>
      </c>
      <c r="B164" s="4"/>
      <c r="C164" s="4" t="s">
        <v>22</v>
      </c>
      <c r="H164" s="7"/>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row>
    <row r="165" spans="1:172" ht="14.25">
      <c r="A165" s="4"/>
      <c r="B165" s="4"/>
      <c r="D165" s="1" t="s">
        <v>4</v>
      </c>
      <c r="E165" s="31">
        <v>1</v>
      </c>
      <c r="G165" s="12">
        <f>F165*E165</f>
        <v>0</v>
      </c>
      <c r="H165" s="7"/>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row>
    <row r="166" spans="1:172" ht="14.25">
      <c r="A166" s="4"/>
      <c r="B166" s="4"/>
      <c r="H166" s="7"/>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row>
    <row r="167" spans="1:172" ht="42.75">
      <c r="A167" s="4">
        <f>A164+1</f>
        <v>25</v>
      </c>
      <c r="B167" s="4" t="s">
        <v>106</v>
      </c>
      <c r="C167" s="4" t="s">
        <v>5</v>
      </c>
      <c r="H167" s="7"/>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row>
    <row r="168" spans="1:172" ht="14.25">
      <c r="A168" s="4"/>
      <c r="B168" s="4"/>
      <c r="D168" s="1" t="s">
        <v>104</v>
      </c>
      <c r="E168" s="31">
        <f>SUM(E12:E18)</f>
        <v>2094</v>
      </c>
      <c r="G168" s="12">
        <f>F168*E168</f>
        <v>0</v>
      </c>
      <c r="H168" s="7"/>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row>
    <row r="169" spans="1:8" s="19" customFormat="1" ht="14.25">
      <c r="A169" s="9"/>
      <c r="B169" s="9"/>
      <c r="C169" s="4"/>
      <c r="D169" s="1"/>
      <c r="E169" s="45"/>
      <c r="F169" s="12"/>
      <c r="G169" s="12"/>
      <c r="H169" s="5"/>
    </row>
    <row r="170" spans="1:8" s="104" customFormat="1" ht="16.5" thickBot="1">
      <c r="A170" s="100"/>
      <c r="B170" s="100"/>
      <c r="C170" s="93" t="s">
        <v>224</v>
      </c>
      <c r="D170" s="101"/>
      <c r="E170" s="102"/>
      <c r="F170" s="96"/>
      <c r="G170" s="97">
        <f>SUM(G9:G169)</f>
        <v>0</v>
      </c>
      <c r="H170" s="103"/>
    </row>
    <row r="171" spans="1:8" s="19" customFormat="1" ht="14.25">
      <c r="A171" s="9"/>
      <c r="B171" s="9"/>
      <c r="C171" s="4"/>
      <c r="D171" s="1"/>
      <c r="E171" s="31"/>
      <c r="F171" s="12"/>
      <c r="G171" s="12"/>
      <c r="H171" s="5"/>
    </row>
    <row r="172" spans="1:8" s="19" customFormat="1" ht="14.25">
      <c r="A172" s="9"/>
      <c r="B172" s="9"/>
      <c r="C172" s="4"/>
      <c r="D172" s="1"/>
      <c r="E172" s="31"/>
      <c r="F172" s="12"/>
      <c r="G172" s="12"/>
      <c r="H172" s="5"/>
    </row>
  </sheetData>
  <sheetProtection/>
  <mergeCells count="3">
    <mergeCell ref="C7:G7"/>
    <mergeCell ref="C8:G8"/>
    <mergeCell ref="C9:G9"/>
  </mergeCells>
  <printOptions/>
  <pageMargins left="0.8661417322834646" right="0.7480314960629921" top="0.4330708661417323" bottom="0.31496062992125984" header="0" footer="0"/>
  <pageSetup fitToHeight="2" horizontalDpi="1200" verticalDpi="1200" orientation="portrait" paperSize="9" scale="84" r:id="rId3"/>
  <headerFooter alignWithMargins="0">
    <oddFooter>&amp;CStran &amp;P od &amp;N</oddFooter>
  </headerFooter>
  <rowBreaks count="2" manualBreakCount="2">
    <brk id="44" max="255" man="1"/>
    <brk id="148" max="255" man="1"/>
  </rowBreaks>
  <legacyDrawing r:id="rId2"/>
  <oleObjects>
    <oleObject progId="AutoCAD.Drawing.18" shapeId="1827517" r:id="rId1"/>
  </oleObjects>
</worksheet>
</file>

<file path=xl/worksheets/sheet7.xml><?xml version="1.0" encoding="utf-8"?>
<worksheet xmlns="http://schemas.openxmlformats.org/spreadsheetml/2006/main" xmlns:r="http://schemas.openxmlformats.org/officeDocument/2006/relationships">
  <dimension ref="A5:FP40"/>
  <sheetViews>
    <sheetView zoomScalePageLayoutView="0" workbookViewId="0" topLeftCell="A1">
      <selection activeCell="F7" sqref="F7:F15"/>
    </sheetView>
  </sheetViews>
  <sheetFormatPr defaultColWidth="9.00390625" defaultRowHeight="12.75"/>
  <cols>
    <col min="1" max="1" width="4.00390625" style="9" customWidth="1"/>
    <col min="2" max="2" width="1.75390625" style="9" customWidth="1"/>
    <col min="3" max="3" width="46.125" style="4" customWidth="1"/>
    <col min="4" max="4" width="5.125" style="15" customWidth="1"/>
    <col min="5" max="5" width="10.875" style="31" bestFit="1" customWidth="1"/>
    <col min="6" max="6" width="12.00390625" style="12" bestFit="1" customWidth="1"/>
    <col min="7" max="7" width="14.375" style="12" bestFit="1" customWidth="1"/>
    <col min="8" max="8" width="9.125" style="5" customWidth="1"/>
    <col min="9" max="9" width="9.125" style="3" customWidth="1"/>
    <col min="10" max="10" width="22.875" style="3" customWidth="1"/>
    <col min="11" max="16384" width="9.125" style="3" customWidth="1"/>
  </cols>
  <sheetData>
    <row r="5" spans="1:8" s="28" customFormat="1" ht="15">
      <c r="A5" s="24" t="s">
        <v>183</v>
      </c>
      <c r="B5" s="24"/>
      <c r="C5" s="24" t="s">
        <v>151</v>
      </c>
      <c r="D5" s="25"/>
      <c r="E5" s="30"/>
      <c r="F5" s="26"/>
      <c r="G5" s="26"/>
      <c r="H5" s="27"/>
    </row>
    <row r="6" spans="1:172" s="29" customFormat="1" ht="15">
      <c r="A6" s="24"/>
      <c r="B6" s="24"/>
      <c r="C6" s="24"/>
      <c r="D6" s="25"/>
      <c r="E6" s="30"/>
      <c r="F6" s="26"/>
      <c r="G6" s="26"/>
      <c r="H6" s="27"/>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row>
    <row r="7" spans="1:172" ht="172.5">
      <c r="A7" s="4">
        <f>1</f>
        <v>1</v>
      </c>
      <c r="B7" s="4" t="s">
        <v>106</v>
      </c>
      <c r="C7" s="4" t="s">
        <v>219</v>
      </c>
      <c r="D7" s="38"/>
      <c r="E7" s="37"/>
      <c r="F7" s="18"/>
      <c r="G7" s="18"/>
      <c r="H7" s="7"/>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row>
    <row r="8" spans="1:172" ht="14.25">
      <c r="A8" s="4"/>
      <c r="B8" s="4"/>
      <c r="D8" s="39" t="s">
        <v>104</v>
      </c>
      <c r="E8" s="40">
        <v>10</v>
      </c>
      <c r="G8" s="12">
        <f>F8*E8</f>
        <v>0</v>
      </c>
      <c r="H8" s="7"/>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row>
    <row r="9" spans="1:172" ht="14.25">
      <c r="A9" s="4"/>
      <c r="B9" s="4"/>
      <c r="D9" s="39"/>
      <c r="E9" s="40"/>
      <c r="H9" s="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row>
    <row r="10" spans="1:172" ht="174" customHeight="1">
      <c r="A10" s="4">
        <f>A7+1</f>
        <v>2</v>
      </c>
      <c r="B10" s="4" t="s">
        <v>106</v>
      </c>
      <c r="C10" s="4" t="s">
        <v>220</v>
      </c>
      <c r="D10" s="38"/>
      <c r="E10" s="37"/>
      <c r="F10" s="18"/>
      <c r="G10" s="18"/>
      <c r="H10" s="7"/>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row>
    <row r="11" spans="1:172" ht="14.25">
      <c r="A11" s="4"/>
      <c r="B11" s="4"/>
      <c r="D11" s="39" t="s">
        <v>104</v>
      </c>
      <c r="E11" s="40">
        <v>190</v>
      </c>
      <c r="G11" s="12">
        <f>F11*E11</f>
        <v>0</v>
      </c>
      <c r="H11" s="7"/>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row>
    <row r="12" spans="1:172" ht="14.25">
      <c r="A12" s="4"/>
      <c r="B12" s="4"/>
      <c r="D12" s="75"/>
      <c r="E12" s="70"/>
      <c r="F12" s="18"/>
      <c r="G12" s="18"/>
      <c r="H12" s="7"/>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row>
    <row r="13" spans="1:172" ht="129">
      <c r="A13" s="4">
        <f>A10+1</f>
        <v>3</v>
      </c>
      <c r="B13" s="4" t="s">
        <v>106</v>
      </c>
      <c r="C13" s="4" t="s">
        <v>159</v>
      </c>
      <c r="H13" s="7"/>
      <c r="I13" s="2"/>
      <c r="J13" s="41"/>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row>
    <row r="14" spans="1:172" ht="14.25">
      <c r="A14" s="4"/>
      <c r="B14" s="4"/>
      <c r="D14" s="39" t="s">
        <v>4</v>
      </c>
      <c r="E14" s="31">
        <v>4</v>
      </c>
      <c r="G14" s="12">
        <f>F14*E14</f>
        <v>0</v>
      </c>
      <c r="H14" s="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row>
    <row r="15" spans="1:172" ht="14.25">
      <c r="A15" s="4"/>
      <c r="B15" s="4"/>
      <c r="D15" s="39"/>
      <c r="H15" s="7"/>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row>
    <row r="16" spans="1:172" ht="42.75">
      <c r="A16" s="4">
        <f>A13+1</f>
        <v>4</v>
      </c>
      <c r="B16" s="4" t="s">
        <v>106</v>
      </c>
      <c r="C16" s="4" t="s">
        <v>225</v>
      </c>
      <c r="H16" s="7"/>
      <c r="I16" s="2"/>
      <c r="J16" s="41"/>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row>
    <row r="17" spans="1:172" ht="14.25">
      <c r="A17" s="4"/>
      <c r="B17" s="4"/>
      <c r="D17" s="39" t="s">
        <v>4</v>
      </c>
      <c r="E17" s="31">
        <v>1</v>
      </c>
      <c r="G17" s="12">
        <f>F17*E17</f>
        <v>0</v>
      </c>
      <c r="H17" s="7"/>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row>
    <row r="18" spans="1:172" ht="14.25">
      <c r="A18" s="4"/>
      <c r="B18" s="4"/>
      <c r="D18" s="39"/>
      <c r="H18" s="7"/>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row>
    <row r="19" spans="1:172" ht="42.75">
      <c r="A19" s="4">
        <f>A16+1</f>
        <v>5</v>
      </c>
      <c r="B19" s="4" t="s">
        <v>106</v>
      </c>
      <c r="C19" s="4" t="s">
        <v>222</v>
      </c>
      <c r="H19" s="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row>
    <row r="20" spans="1:172" ht="14.25">
      <c r="A20" s="4"/>
      <c r="B20" s="4"/>
      <c r="D20" s="39" t="s">
        <v>104</v>
      </c>
      <c r="E20" s="31">
        <v>200</v>
      </c>
      <c r="G20" s="12">
        <f>F20*E20</f>
        <v>0</v>
      </c>
      <c r="H20" s="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row>
    <row r="21" spans="1:172" s="19" customFormat="1" ht="14.25">
      <c r="A21" s="17"/>
      <c r="B21" s="17"/>
      <c r="C21" s="17"/>
      <c r="D21" s="75"/>
      <c r="E21" s="37"/>
      <c r="F21" s="18"/>
      <c r="G21" s="18"/>
      <c r="H21" s="32"/>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row>
    <row r="22" spans="1:172" ht="42.75">
      <c r="A22" s="4">
        <f>A19+1</f>
        <v>6</v>
      </c>
      <c r="B22" s="4" t="s">
        <v>106</v>
      </c>
      <c r="C22" s="4" t="s">
        <v>221</v>
      </c>
      <c r="H22" s="7"/>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row>
    <row r="23" spans="1:172" ht="14.25">
      <c r="A23" s="4"/>
      <c r="B23" s="4"/>
      <c r="D23" s="15" t="s">
        <v>104</v>
      </c>
      <c r="E23" s="31">
        <v>20</v>
      </c>
      <c r="G23" s="12">
        <f>F23*E23</f>
        <v>0</v>
      </c>
      <c r="H23" s="7"/>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row>
    <row r="24" spans="1:172" ht="14.25">
      <c r="A24" s="4"/>
      <c r="B24" s="4"/>
      <c r="H24" s="7"/>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row>
    <row r="25" spans="1:172" ht="28.5">
      <c r="A25" s="4">
        <f>A22+1</f>
        <v>7</v>
      </c>
      <c r="B25" s="4" t="s">
        <v>106</v>
      </c>
      <c r="C25" s="43" t="s">
        <v>152</v>
      </c>
      <c r="D25" s="31"/>
      <c r="E25" s="3"/>
      <c r="H25" s="7"/>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row>
    <row r="26" spans="1:172" ht="14.25">
      <c r="A26" s="4"/>
      <c r="B26" s="4"/>
      <c r="D26" s="42" t="s">
        <v>4</v>
      </c>
      <c r="E26" s="31">
        <v>1</v>
      </c>
      <c r="G26" s="12">
        <f>F26*E26</f>
        <v>0</v>
      </c>
      <c r="H26" s="7"/>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row>
    <row r="27" spans="1:172" ht="14.25">
      <c r="A27" s="4"/>
      <c r="B27" s="4"/>
      <c r="H27" s="7"/>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row>
    <row r="28" spans="1:172" ht="47.25" customHeight="1">
      <c r="A28" s="4">
        <f>A25+1</f>
        <v>8</v>
      </c>
      <c r="B28" s="4" t="s">
        <v>106</v>
      </c>
      <c r="C28" s="4" t="s">
        <v>153</v>
      </c>
      <c r="D28" s="37"/>
      <c r="E28" s="19"/>
      <c r="F28" s="18"/>
      <c r="G28" s="18"/>
      <c r="H28" s="7"/>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row>
    <row r="29" spans="1:172" ht="14.25">
      <c r="A29" s="4"/>
      <c r="B29" s="4"/>
      <c r="D29" s="42" t="str">
        <f>D14</f>
        <v>kos</v>
      </c>
      <c r="E29" s="31">
        <v>1</v>
      </c>
      <c r="G29" s="12">
        <f>F29*E29</f>
        <v>0</v>
      </c>
      <c r="H29" s="7"/>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row>
    <row r="30" spans="1:172" ht="14.25">
      <c r="A30" s="4"/>
      <c r="B30" s="4"/>
      <c r="D30" s="38"/>
      <c r="E30" s="37"/>
      <c r="F30" s="18"/>
      <c r="G30" s="18"/>
      <c r="H30" s="7"/>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row>
    <row r="31" spans="1:172" ht="28.5">
      <c r="A31" s="4">
        <f>A28+1</f>
        <v>9</v>
      </c>
      <c r="B31" s="4" t="s">
        <v>106</v>
      </c>
      <c r="C31" s="4" t="s">
        <v>154</v>
      </c>
      <c r="D31" s="37"/>
      <c r="E31" s="19"/>
      <c r="H31" s="7"/>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row>
    <row r="32" spans="1:172" ht="14.25">
      <c r="A32" s="4"/>
      <c r="B32" s="4"/>
      <c r="D32" s="42" t="str">
        <f>D14</f>
        <v>kos</v>
      </c>
      <c r="E32" s="31">
        <v>1</v>
      </c>
      <c r="G32" s="12">
        <f>F32*E32</f>
        <v>0</v>
      </c>
      <c r="H32" s="7"/>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row>
    <row r="33" spans="1:172" ht="14.25">
      <c r="A33" s="4"/>
      <c r="B33" s="4"/>
      <c r="D33" s="38"/>
      <c r="E33" s="37"/>
      <c r="H33" s="7"/>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row>
    <row r="34" spans="1:172" ht="28.5">
      <c r="A34" s="4">
        <f>A31+1</f>
        <v>10</v>
      </c>
      <c r="B34" s="4" t="s">
        <v>106</v>
      </c>
      <c r="C34" s="43" t="s">
        <v>155</v>
      </c>
      <c r="D34" s="19"/>
      <c r="E34" s="19"/>
      <c r="H34" s="7"/>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row>
    <row r="35" spans="1:172" ht="14.25">
      <c r="A35" s="4"/>
      <c r="B35" s="4"/>
      <c r="D35" s="31" t="s">
        <v>4</v>
      </c>
      <c r="E35" s="31">
        <v>2</v>
      </c>
      <c r="F35" s="44"/>
      <c r="G35" s="12">
        <f>F35*E35</f>
        <v>0</v>
      </c>
      <c r="H35" s="7"/>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row>
    <row r="36" spans="1:172" ht="14.25">
      <c r="A36" s="4"/>
      <c r="B36" s="4"/>
      <c r="D36" s="31"/>
      <c r="F36" s="44"/>
      <c r="H36" s="7"/>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row>
    <row r="37" spans="1:172" ht="28.5">
      <c r="A37" s="4">
        <f>A34+1</f>
        <v>11</v>
      </c>
      <c r="B37" s="4" t="s">
        <v>106</v>
      </c>
      <c r="C37" s="43" t="s">
        <v>223</v>
      </c>
      <c r="D37" s="19"/>
      <c r="E37" s="19"/>
      <c r="H37" s="7"/>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row>
    <row r="38" spans="1:172" ht="14.25">
      <c r="A38" s="4"/>
      <c r="B38" s="4"/>
      <c r="D38" s="31" t="s">
        <v>4</v>
      </c>
      <c r="E38" s="31">
        <v>1</v>
      </c>
      <c r="F38" s="44"/>
      <c r="G38" s="12">
        <f>F38*E38</f>
        <v>0</v>
      </c>
      <c r="H38" s="7"/>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row>
    <row r="40" spans="1:8" s="104" customFormat="1" ht="16.5" thickBot="1">
      <c r="A40" s="100"/>
      <c r="B40" s="100"/>
      <c r="C40" s="93" t="s">
        <v>224</v>
      </c>
      <c r="D40" s="109"/>
      <c r="E40" s="102"/>
      <c r="F40" s="96"/>
      <c r="G40" s="97">
        <f>SUM(G7:G39)</f>
        <v>0</v>
      </c>
      <c r="H40" s="103"/>
    </row>
  </sheetData>
  <sheetProtection/>
  <printOptions/>
  <pageMargins left="0.8267716535433072" right="0.7480314960629921" top="0.31496062992125984" bottom="0.5905511811023623" header="0" footer="0"/>
  <pageSetup fitToHeight="2" horizontalDpi="1200" verticalDpi="1200" orientation="portrait" paperSize="9" scale="91" r:id="rId3"/>
  <headerFooter alignWithMargins="0">
    <oddFooter>&amp;CStran &amp;P od &amp;N</oddFooter>
  </headerFooter>
  <legacyDrawing r:id="rId2"/>
  <oleObjects>
    <oleObject progId="AutoCAD.Drawing.18" shapeId="1835142" r:id="rId1"/>
  </oleObjects>
</worksheet>
</file>

<file path=xl/worksheets/sheet8.xml><?xml version="1.0" encoding="utf-8"?>
<worksheet xmlns="http://schemas.openxmlformats.org/spreadsheetml/2006/main" xmlns:r="http://schemas.openxmlformats.org/officeDocument/2006/relationships">
  <dimension ref="A5:FP27"/>
  <sheetViews>
    <sheetView zoomScalePageLayoutView="0" workbookViewId="0" topLeftCell="A1">
      <selection activeCell="F9" sqref="F9:F21"/>
    </sheetView>
  </sheetViews>
  <sheetFormatPr defaultColWidth="9.00390625" defaultRowHeight="12.75"/>
  <cols>
    <col min="1" max="1" width="4.625" style="9" customWidth="1"/>
    <col min="2" max="2" width="1.37890625" style="9" customWidth="1"/>
    <col min="3" max="3" width="35.875" style="4" customWidth="1"/>
    <col min="4" max="4" width="5.00390625" style="1" customWidth="1"/>
    <col min="5" max="5" width="10.125" style="1" bestFit="1" customWidth="1"/>
    <col min="6" max="6" width="15.125" style="12" customWidth="1"/>
    <col min="7" max="7" width="13.375" style="12" bestFit="1" customWidth="1"/>
    <col min="8" max="8" width="19.375" style="5" customWidth="1"/>
    <col min="9" max="16384" width="9.125" style="3" customWidth="1"/>
  </cols>
  <sheetData>
    <row r="5" spans="1:8" s="91" customFormat="1" ht="15.75">
      <c r="A5" s="86" t="s">
        <v>184</v>
      </c>
      <c r="B5" s="86"/>
      <c r="C5" s="86" t="s">
        <v>113</v>
      </c>
      <c r="D5" s="49"/>
      <c r="E5" s="49"/>
      <c r="F5" s="89"/>
      <c r="G5" s="89"/>
      <c r="H5" s="90"/>
    </row>
    <row r="6" spans="1:172" ht="14.25">
      <c r="A6" s="4"/>
      <c r="B6" s="4"/>
      <c r="H6" s="7"/>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row>
    <row r="7" spans="1:172" ht="14.25">
      <c r="A7" s="4"/>
      <c r="B7" s="4"/>
      <c r="D7" s="8"/>
      <c r="E7" s="8"/>
      <c r="H7" s="7"/>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row>
    <row r="8" spans="1:172" ht="48" customHeight="1">
      <c r="A8" s="4">
        <f>1</f>
        <v>1</v>
      </c>
      <c r="B8" s="4" t="s">
        <v>106</v>
      </c>
      <c r="C8" s="43" t="s">
        <v>253</v>
      </c>
      <c r="H8" s="7"/>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row>
    <row r="9" spans="1:172" ht="14.25">
      <c r="A9" s="4"/>
      <c r="B9" s="4"/>
      <c r="D9" s="1" t="s">
        <v>104</v>
      </c>
      <c r="E9" s="31">
        <f>'Vodoinstalacijska dela'!E12+'Vodoinstalacijska dela'!E13+'Vodoinstalacijska dela'!E14</f>
        <v>2054</v>
      </c>
      <c r="G9" s="12">
        <f>F9*E9</f>
        <v>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row>
    <row r="10" spans="1:172" ht="14.25">
      <c r="A10" s="4"/>
      <c r="B10" s="4"/>
      <c r="H10" s="7"/>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row>
    <row r="11" spans="1:172" ht="17.25" customHeight="1">
      <c r="A11" s="4">
        <f>A8+1</f>
        <v>2</v>
      </c>
      <c r="B11" s="4" t="s">
        <v>106</v>
      </c>
      <c r="C11" s="43" t="s">
        <v>268</v>
      </c>
      <c r="H11" s="7"/>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row>
    <row r="12" spans="1:172" ht="14.25">
      <c r="A12" s="4"/>
      <c r="B12" s="4"/>
      <c r="D12" s="1" t="s">
        <v>4</v>
      </c>
      <c r="E12" s="1">
        <v>1</v>
      </c>
      <c r="G12" s="12">
        <f>F12*E12</f>
        <v>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row>
    <row r="13" spans="1:172" ht="14.25">
      <c r="A13" s="4"/>
      <c r="B13" s="4"/>
      <c r="H13" s="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row>
    <row r="14" spans="1:172" ht="57.75" customHeight="1">
      <c r="A14" s="4">
        <f>A11+1</f>
        <v>3</v>
      </c>
      <c r="B14" s="4" t="s">
        <v>106</v>
      </c>
      <c r="C14" s="142" t="s">
        <v>251</v>
      </c>
      <c r="H14" s="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row>
    <row r="15" spans="1:172" ht="14.25">
      <c r="A15" s="4"/>
      <c r="B15" s="4"/>
      <c r="D15" s="1" t="s">
        <v>252</v>
      </c>
      <c r="E15" s="1">
        <v>91</v>
      </c>
      <c r="G15" s="12">
        <f>F15*E15</f>
        <v>0</v>
      </c>
      <c r="H15" s="7"/>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row>
    <row r="16" spans="1:172" ht="14.25">
      <c r="A16" s="4"/>
      <c r="B16" s="4"/>
      <c r="H16" s="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row>
    <row r="17" spans="1:172" ht="28.5">
      <c r="A17" s="4">
        <f>A14+1</f>
        <v>4</v>
      </c>
      <c r="B17" s="4" t="s">
        <v>106</v>
      </c>
      <c r="C17" s="43" t="s">
        <v>114</v>
      </c>
      <c r="H17" s="7"/>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row>
    <row r="18" spans="1:172" ht="14.25">
      <c r="A18" s="4"/>
      <c r="B18" s="4"/>
      <c r="D18" s="1" t="s">
        <v>4</v>
      </c>
      <c r="E18" s="1">
        <v>1</v>
      </c>
      <c r="G18" s="12">
        <f>F18*E18</f>
        <v>0</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row>
    <row r="19" spans="1:172" ht="14.25">
      <c r="A19" s="4"/>
      <c r="B19" s="4"/>
      <c r="H19" s="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row>
    <row r="20" spans="1:8" ht="30">
      <c r="A20" s="4">
        <f>A17+1</f>
        <v>5</v>
      </c>
      <c r="B20" s="4" t="s">
        <v>106</v>
      </c>
      <c r="C20" s="137" t="s">
        <v>240</v>
      </c>
      <c r="H20" s="3"/>
    </row>
    <row r="21" spans="1:7" ht="14.25">
      <c r="A21" s="4"/>
      <c r="B21" s="4"/>
      <c r="D21" s="1" t="s">
        <v>4</v>
      </c>
      <c r="E21" s="1">
        <v>1</v>
      </c>
      <c r="G21" s="12">
        <f>F21*E21</f>
        <v>0</v>
      </c>
    </row>
    <row r="23" spans="1:8" s="104" customFormat="1" ht="16.5" thickBot="1">
      <c r="A23" s="100"/>
      <c r="B23" s="100"/>
      <c r="C23" s="93" t="s">
        <v>224</v>
      </c>
      <c r="D23" s="101"/>
      <c r="E23" s="101"/>
      <c r="F23" s="96"/>
      <c r="G23" s="97">
        <f>SUM(G6:G22)</f>
        <v>0</v>
      </c>
      <c r="H23" s="97"/>
    </row>
    <row r="25" spans="1:8" s="19" customFormat="1" ht="14.25">
      <c r="A25" s="34"/>
      <c r="B25" s="34"/>
      <c r="C25" s="17"/>
      <c r="D25" s="20"/>
      <c r="E25" s="20"/>
      <c r="F25" s="18"/>
      <c r="G25" s="18"/>
      <c r="H25" s="35"/>
    </row>
    <row r="26" spans="1:8" s="19" customFormat="1" ht="14.25">
      <c r="A26" s="34"/>
      <c r="B26" s="34"/>
      <c r="C26" s="17"/>
      <c r="D26" s="20"/>
      <c r="E26" s="20"/>
      <c r="F26" s="18"/>
      <c r="G26" s="18"/>
      <c r="H26" s="35"/>
    </row>
    <row r="27" spans="1:8" s="19" customFormat="1" ht="14.25">
      <c r="A27" s="34"/>
      <c r="B27" s="34"/>
      <c r="C27" s="17"/>
      <c r="D27" s="20"/>
      <c r="E27" s="20"/>
      <c r="F27" s="18"/>
      <c r="G27" s="18"/>
      <c r="H27" s="35"/>
    </row>
  </sheetData>
  <sheetProtection/>
  <printOptions/>
  <pageMargins left="0.7874015748031497" right="0.7480314960629921" top="0.984251968503937" bottom="0.984251968503937" header="0" footer="0"/>
  <pageSetup horizontalDpi="600" verticalDpi="600" orientation="portrait" paperSize="9" scale="98" r:id="rId3"/>
  <headerFooter alignWithMargins="0">
    <oddFooter>&amp;CStran &amp;P od &amp;N</oddFooter>
  </headerFooter>
  <legacyDrawing r:id="rId2"/>
  <oleObjects>
    <oleObject progId="AutoCAD.Drawing.18" shapeId="184043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Kraski vodovod Sezana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Borut Hocevar</dc:creator>
  <cp:keywords/>
  <dc:description/>
  <cp:lastModifiedBy>tanja</cp:lastModifiedBy>
  <cp:lastPrinted>2020-09-07T08:07:51Z</cp:lastPrinted>
  <dcterms:created xsi:type="dcterms:W3CDTF">2006-02-21T07:15:05Z</dcterms:created>
  <dcterms:modified xsi:type="dcterms:W3CDTF">2021-04-01T09:18:04Z</dcterms:modified>
  <cp:category/>
  <cp:version/>
  <cp:contentType/>
  <cp:contentStatus/>
</cp:coreProperties>
</file>