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tanja\Vodovodi Brkini\2020\BC pravo\Nova mapa\oddano po sklopih\SKLOPI\N\ODDAJA\ODDAJA VSE\Nova mapa\brez ZD\brez cen\"/>
    </mc:Choice>
  </mc:AlternateContent>
  <xr:revisionPtr revIDLastSave="0" documentId="13_ncr:1_{C2811483-1D2F-4C94-8EAC-1D98D6A57E34}" xr6:coauthVersionLast="46" xr6:coauthVersionMax="46" xr10:uidLastSave="{00000000-0000-0000-0000-000000000000}"/>
  <bookViews>
    <workbookView xWindow="-120" yWindow="-120" windowWidth="24240" windowHeight="17640" tabRatio="920" activeTab="4" xr2:uid="{00000000-000D-0000-FFFF-FFFF00000000}"/>
  </bookViews>
  <sheets>
    <sheet name="rekapitulacija tlacni vod" sheetId="1" r:id="rId1"/>
    <sheet name="TL" sheetId="58" r:id="rId2"/>
    <sheet name="Povratni vod" sheetId="57" r:id="rId3"/>
    <sheet name="Tlacni vod" sheetId="51" r:id="rId4"/>
    <sheet name="Elektrika GRADINA EA" sheetId="56" r:id="rId5"/>
    <sheet name="Količine" sheetId="37" state="hidden" r:id="rId6"/>
    <sheet name="Profili" sheetId="39" state="hidden" r:id="rId7"/>
    <sheet name="LT PZI" sheetId="40" state="hidden" r:id="rId8"/>
  </sheets>
  <definedNames>
    <definedName name="Page1" localSheetId="1">#REF!</definedName>
    <definedName name="Page1">#REF!</definedName>
    <definedName name="_xlnm.Print_Area" localSheetId="4">'Elektrika GRADINA EA'!$A$1:$F$229</definedName>
    <definedName name="_xlnm.Print_Area" localSheetId="2">'Povratni vod'!$A$1:$Y$100</definedName>
    <definedName name="_xlnm.Print_Area" localSheetId="0">'rekapitulacija tlacni vod'!$A$1:$E$17</definedName>
    <definedName name="_xlnm.Print_Area" localSheetId="1">TL!$A$1:$F$48</definedName>
    <definedName name="_xlnm.Print_Area" localSheetId="3">'Tlacni vod'!$A$1:$Y$144</definedName>
    <definedName name="_xlnm.Print_Area">#REF!</definedName>
    <definedName name="Print_Area_1" localSheetId="1">#REF!</definedName>
    <definedName name="Print_Area_1">#REF!</definedName>
    <definedName name="Print_Area_10" localSheetId="1">#REF!</definedName>
    <definedName name="Print_Area_10">#REF!</definedName>
    <definedName name="Print_Area_101" localSheetId="1">#REF!</definedName>
    <definedName name="Print_Area_101">#REF!</definedName>
    <definedName name="Print_Area_11" localSheetId="1">#REF!</definedName>
    <definedName name="Print_Area_11">#REF!</definedName>
    <definedName name="Print_Area_12" localSheetId="1">#REF!</definedName>
    <definedName name="Print_Area_12">#REF!</definedName>
    <definedName name="Print_Area_12ZV" localSheetId="1">#REF!</definedName>
    <definedName name="Print_Area_12ZV">#REF!</definedName>
    <definedName name="Print_Area_13" localSheetId="1">#REF!</definedName>
    <definedName name="Print_Area_13">#REF!</definedName>
    <definedName name="Print_Area_14">'rekapitulacija tlacni vod'!$A$1:$C$23</definedName>
    <definedName name="Print_Area_15" localSheetId="1">#REF!</definedName>
    <definedName name="Print_Area_15">#REF!</definedName>
    <definedName name="Print_Area_16" localSheetId="1">#REF!</definedName>
    <definedName name="Print_Area_16">#REF!</definedName>
    <definedName name="Print_Area_17" localSheetId="1">#REF!</definedName>
    <definedName name="Print_Area_17">#REF!</definedName>
    <definedName name="Print_Area_18" localSheetId="1">#REF!</definedName>
    <definedName name="Print_Area_18">#REF!</definedName>
    <definedName name="Print_Area_19" localSheetId="1">#REF!</definedName>
    <definedName name="Print_Area_19">#REF!</definedName>
    <definedName name="Print_Area_2" localSheetId="1">#REF!</definedName>
    <definedName name="Print_Area_2">#REF!</definedName>
    <definedName name="Print_Area_20" localSheetId="1">#REF!</definedName>
    <definedName name="Print_Area_20">#REF!</definedName>
    <definedName name="Print_Area_21" localSheetId="1">#REF!</definedName>
    <definedName name="Print_Area_21">#REF!</definedName>
    <definedName name="Print_Area_22" localSheetId="1">#REF!</definedName>
    <definedName name="Print_Area_22">#REF!</definedName>
    <definedName name="Print_Area_23" localSheetId="1">#REF!</definedName>
    <definedName name="Print_Area_23">#REF!</definedName>
    <definedName name="Print_Area_24" localSheetId="1">#REF!</definedName>
    <definedName name="Print_Area_24">#REF!</definedName>
    <definedName name="Print_Area_3" localSheetId="1">#REF!</definedName>
    <definedName name="Print_Area_3">#REF!</definedName>
    <definedName name="Print_Area_4" localSheetId="1">#REF!</definedName>
    <definedName name="Print_Area_4">#REF!</definedName>
    <definedName name="Print_Area_5" localSheetId="1">#REF!</definedName>
    <definedName name="Print_Area_5">#REF!</definedName>
    <definedName name="Print_Area_6" localSheetId="1">#REF!</definedName>
    <definedName name="Print_Area_6">#REF!</definedName>
    <definedName name="Print_Area_7" localSheetId="1">#REF!</definedName>
    <definedName name="Print_Area_7">#REF!</definedName>
    <definedName name="Print_Area_8" localSheetId="1">#REF!</definedName>
    <definedName name="Print_Area_8">#REF!</definedName>
    <definedName name="Print_Area_9" localSheetId="1">#REF!</definedName>
    <definedName name="Print_Area_9">#REF!</definedName>
  </definedNames>
  <calcPr calcId="181029"/>
</workbook>
</file>

<file path=xl/calcChain.xml><?xml version="1.0" encoding="utf-8"?>
<calcChain xmlns="http://schemas.openxmlformats.org/spreadsheetml/2006/main">
  <c r="F65" i="51" l="1"/>
  <c r="F50" i="57"/>
  <c r="F12" i="56"/>
  <c r="D32" i="51"/>
  <c r="F32" i="51"/>
  <c r="F34" i="51"/>
  <c r="D24" i="57"/>
  <c r="F10" i="56"/>
  <c r="D97" i="57" l="1"/>
  <c r="D98" i="57" s="1"/>
  <c r="F98" i="57" s="1"/>
  <c r="F96" i="57"/>
  <c r="F92" i="57"/>
  <c r="F91" i="57"/>
  <c r="F90" i="57"/>
  <c r="F89" i="57"/>
  <c r="F88" i="57"/>
  <c r="F87" i="57"/>
  <c r="F86" i="57"/>
  <c r="F85" i="57"/>
  <c r="F77" i="57"/>
  <c r="F76" i="57"/>
  <c r="F75" i="57"/>
  <c r="F74" i="57"/>
  <c r="F73" i="57"/>
  <c r="F72" i="57"/>
  <c r="F71" i="57"/>
  <c r="F70" i="57"/>
  <c r="D56" i="57"/>
  <c r="F56" i="57" s="1"/>
  <c r="I55" i="57"/>
  <c r="J55" i="57" s="1"/>
  <c r="F55" i="57"/>
  <c r="I54" i="57"/>
  <c r="J54" i="57" s="1"/>
  <c r="F54" i="57"/>
  <c r="F53" i="57"/>
  <c r="F52" i="57"/>
  <c r="I51" i="57"/>
  <c r="J51" i="57" s="1"/>
  <c r="F51" i="57"/>
  <c r="I50" i="57"/>
  <c r="D50" i="57"/>
  <c r="I49" i="57"/>
  <c r="J49" i="57" s="1"/>
  <c r="F49" i="57"/>
  <c r="F48" i="57"/>
  <c r="I47" i="57"/>
  <c r="J47" i="57" s="1"/>
  <c r="F47" i="57"/>
  <c r="F46" i="57"/>
  <c r="F45" i="57"/>
  <c r="F44" i="57"/>
  <c r="F38" i="57"/>
  <c r="F37" i="57"/>
  <c r="D57" i="57"/>
  <c r="F57" i="57" s="1"/>
  <c r="Y30" i="57"/>
  <c r="F28" i="57"/>
  <c r="Y27" i="57"/>
  <c r="Y25" i="57"/>
  <c r="X5" i="57"/>
  <c r="I52" i="57" s="1"/>
  <c r="J52" i="57" s="1"/>
  <c r="W5" i="57"/>
  <c r="I53" i="57" s="1"/>
  <c r="J53" i="57" s="1"/>
  <c r="V5" i="57"/>
  <c r="U5" i="57"/>
  <c r="T5" i="57"/>
  <c r="S5" i="57"/>
  <c r="R5" i="57"/>
  <c r="Q5" i="57"/>
  <c r="P5" i="57"/>
  <c r="I48" i="57" s="1"/>
  <c r="J48" i="57" s="1"/>
  <c r="O5" i="57"/>
  <c r="I46" i="57" s="1"/>
  <c r="J46" i="57" s="1"/>
  <c r="N5" i="57"/>
  <c r="M5" i="57"/>
  <c r="I56" i="57" s="1"/>
  <c r="L5" i="57"/>
  <c r="K5" i="57"/>
  <c r="I45" i="57" s="1"/>
  <c r="J45" i="57" s="1"/>
  <c r="I57" i="57" l="1"/>
  <c r="J57" i="57" s="1"/>
  <c r="J50" i="57"/>
  <c r="J56" i="57"/>
  <c r="F59" i="57"/>
  <c r="F12" i="57" s="1"/>
  <c r="F97" i="57"/>
  <c r="F100" i="57" s="1"/>
  <c r="F14" i="57" s="1"/>
  <c r="F36" i="57"/>
  <c r="F40" i="57" s="1"/>
  <c r="F10" i="57" s="1"/>
  <c r="G12" i="51"/>
  <c r="H12" i="51"/>
  <c r="I12" i="51"/>
  <c r="J12" i="51"/>
  <c r="K12" i="51"/>
  <c r="L12" i="51"/>
  <c r="M12" i="51"/>
  <c r="N12" i="51"/>
  <c r="O12" i="51"/>
  <c r="P12" i="51"/>
  <c r="Q12" i="51"/>
  <c r="R12" i="51"/>
  <c r="S12" i="51"/>
  <c r="T12" i="51"/>
  <c r="U12" i="51"/>
  <c r="V12" i="51"/>
  <c r="W12" i="51"/>
  <c r="X12" i="51"/>
  <c r="F53" i="51"/>
  <c r="F52" i="51"/>
  <c r="F55" i="51" l="1"/>
  <c r="F12" i="51" s="1"/>
  <c r="Y26" i="57" l="1"/>
  <c r="Y24" i="57"/>
  <c r="Y32" i="57" s="1"/>
  <c r="Y8" i="57" s="1"/>
  <c r="F29" i="57"/>
  <c r="F38" i="51"/>
  <c r="F32" i="57" l="1"/>
  <c r="F8" i="57" s="1"/>
  <c r="I225" i="56"/>
  <c r="I223" i="56"/>
  <c r="I221" i="56"/>
  <c r="I219" i="56"/>
  <c r="I217" i="56"/>
  <c r="I215" i="56"/>
  <c r="I213" i="56"/>
  <c r="I211" i="56"/>
  <c r="I209" i="56"/>
  <c r="F199" i="56"/>
  <c r="I197" i="56"/>
  <c r="I195" i="56"/>
  <c r="I193" i="56"/>
  <c r="I189" i="56"/>
  <c r="I187" i="56"/>
  <c r="I184" i="56"/>
  <c r="I182" i="56"/>
  <c r="I180" i="56"/>
  <c r="I172" i="56"/>
  <c r="I170" i="56"/>
  <c r="I168" i="56"/>
  <c r="I166" i="56"/>
  <c r="I164" i="56"/>
  <c r="I162" i="56"/>
  <c r="I160" i="56"/>
  <c r="I158" i="56"/>
  <c r="I156" i="56"/>
  <c r="I154" i="56"/>
  <c r="I152" i="56"/>
  <c r="I150" i="56"/>
  <c r="I148" i="56"/>
  <c r="I146" i="56"/>
  <c r="I144" i="56"/>
  <c r="I142" i="56"/>
  <c r="I140" i="56"/>
  <c r="I138" i="56"/>
  <c r="I136" i="56"/>
  <c r="I134" i="56"/>
  <c r="I132" i="56"/>
  <c r="I130" i="56"/>
  <c r="I128" i="56"/>
  <c r="I126" i="56"/>
  <c r="I124" i="56"/>
  <c r="I122" i="56"/>
  <c r="I120" i="56"/>
  <c r="I118" i="56"/>
  <c r="I116" i="56"/>
  <c r="I114" i="56"/>
  <c r="I110" i="56"/>
  <c r="I108" i="56"/>
  <c r="I106" i="56"/>
  <c r="I104" i="56"/>
  <c r="I102" i="56"/>
  <c r="I100" i="56"/>
  <c r="I98" i="56"/>
  <c r="I93" i="56"/>
  <c r="I91" i="56"/>
  <c r="I89" i="56"/>
  <c r="I87" i="56"/>
  <c r="I85" i="56"/>
  <c r="I83" i="56"/>
  <c r="I82" i="56"/>
  <c r="I79" i="56"/>
  <c r="I77" i="56"/>
  <c r="I75" i="56"/>
  <c r="I73" i="56"/>
  <c r="I69" i="56"/>
  <c r="I67" i="56"/>
  <c r="I65" i="56"/>
  <c r="I62" i="56"/>
  <c r="I60" i="56"/>
  <c r="I58" i="56"/>
  <c r="I55" i="56"/>
  <c r="I53" i="56"/>
  <c r="I51" i="56"/>
  <c r="I49" i="56"/>
  <c r="I47" i="56"/>
  <c r="I45" i="56"/>
  <c r="I43" i="56"/>
  <c r="I40" i="56"/>
  <c r="I38" i="56"/>
  <c r="I36" i="56"/>
  <c r="I34" i="56"/>
  <c r="I32" i="56"/>
  <c r="I30" i="56"/>
  <c r="I28" i="56"/>
  <c r="I26" i="56"/>
  <c r="F16" i="57" l="1"/>
  <c r="C11" i="1" s="1"/>
  <c r="Y16" i="57"/>
  <c r="D11" i="1" s="1"/>
  <c r="I199" i="56"/>
  <c r="F5" i="56" s="1"/>
  <c r="I228" i="56"/>
  <c r="F7" i="56" s="1"/>
  <c r="E11" i="1" l="1"/>
  <c r="F15" i="56" l="1"/>
  <c r="F22" i="51" s="1"/>
  <c r="I80" i="51"/>
  <c r="J80" i="51" s="1"/>
  <c r="F80" i="51"/>
  <c r="D65" i="51"/>
  <c r="D71" i="51"/>
  <c r="D72" i="51"/>
  <c r="F134" i="51" l="1"/>
  <c r="F136" i="51"/>
  <c r="F128" i="51"/>
  <c r="F127" i="51"/>
  <c r="F135" i="51"/>
  <c r="F133" i="51"/>
  <c r="F132" i="51"/>
  <c r="F131" i="51"/>
  <c r="F130" i="51"/>
  <c r="F129" i="51"/>
  <c r="F126" i="51"/>
  <c r="F124" i="51"/>
  <c r="F110" i="51" l="1"/>
  <c r="F125" i="51" l="1"/>
  <c r="F123" i="51"/>
  <c r="F122" i="51"/>
  <c r="F121" i="51"/>
  <c r="F120" i="51"/>
  <c r="F119" i="51"/>
  <c r="F118" i="51"/>
  <c r="F117" i="51"/>
  <c r="F116" i="51"/>
  <c r="F115" i="51"/>
  <c r="F114" i="51"/>
  <c r="F113" i="51"/>
  <c r="F112" i="51"/>
  <c r="F111" i="51"/>
  <c r="F109" i="51"/>
  <c r="D141" i="51" l="1"/>
  <c r="F96" i="51"/>
  <c r="F95" i="51"/>
  <c r="F94" i="51"/>
  <c r="F93" i="51"/>
  <c r="F92" i="51"/>
  <c r="F91" i="51"/>
  <c r="I85" i="51"/>
  <c r="J85" i="51" s="1"/>
  <c r="F85" i="51"/>
  <c r="F84" i="51"/>
  <c r="F83" i="51"/>
  <c r="I82" i="51"/>
  <c r="J82" i="51" s="1"/>
  <c r="F82" i="51"/>
  <c r="F81" i="51"/>
  <c r="I79" i="51"/>
  <c r="J79" i="51" s="1"/>
  <c r="F79" i="51"/>
  <c r="F78" i="51"/>
  <c r="F72" i="51"/>
  <c r="F71" i="51"/>
  <c r="I70" i="51"/>
  <c r="J70" i="51" s="1"/>
  <c r="F70" i="51"/>
  <c r="I69" i="51"/>
  <c r="J69" i="51" s="1"/>
  <c r="F69" i="51"/>
  <c r="F68" i="51"/>
  <c r="F67" i="51"/>
  <c r="I66" i="51"/>
  <c r="J66" i="51" s="1"/>
  <c r="F66" i="51"/>
  <c r="I65" i="51"/>
  <c r="I64" i="51"/>
  <c r="J64" i="51" s="1"/>
  <c r="F64" i="51"/>
  <c r="F63" i="51"/>
  <c r="I62" i="51"/>
  <c r="J62" i="51" s="1"/>
  <c r="F62" i="51"/>
  <c r="F61" i="51"/>
  <c r="F60" i="51"/>
  <c r="F59" i="51"/>
  <c r="F46" i="51"/>
  <c r="F45" i="51"/>
  <c r="F44" i="51"/>
  <c r="F36" i="51"/>
  <c r="F35" i="51"/>
  <c r="F33" i="51"/>
  <c r="M18" i="51"/>
  <c r="X5" i="51"/>
  <c r="I67" i="51" s="1"/>
  <c r="J67" i="51" s="1"/>
  <c r="W5" i="51"/>
  <c r="I68" i="51" s="1"/>
  <c r="J68" i="51" s="1"/>
  <c r="V5" i="51"/>
  <c r="U5" i="51"/>
  <c r="T5" i="51"/>
  <c r="S5" i="51"/>
  <c r="R5" i="51"/>
  <c r="Q5" i="51"/>
  <c r="P5" i="51"/>
  <c r="I63" i="51" s="1"/>
  <c r="J63" i="51" s="1"/>
  <c r="O5" i="51"/>
  <c r="I61" i="51" s="1"/>
  <c r="J61" i="51" s="1"/>
  <c r="N5" i="51"/>
  <c r="M5" i="51"/>
  <c r="I71" i="51" s="1"/>
  <c r="L5" i="51"/>
  <c r="K5" i="51"/>
  <c r="I72" i="51" s="1"/>
  <c r="J72" i="51" s="1"/>
  <c r="J65" i="51" l="1"/>
  <c r="F98" i="51"/>
  <c r="F18" i="51" s="1"/>
  <c r="F48" i="51"/>
  <c r="F10" i="51" s="1"/>
  <c r="F74" i="51"/>
  <c r="I81" i="51"/>
  <c r="J81" i="51" s="1"/>
  <c r="J71" i="51"/>
  <c r="F141" i="51"/>
  <c r="D142" i="51"/>
  <c r="F142" i="51" s="1"/>
  <c r="I60" i="51"/>
  <c r="J60" i="51" s="1"/>
  <c r="F140" i="51"/>
  <c r="F14" i="51" l="1"/>
  <c r="F144" i="51"/>
  <c r="F20" i="51" s="1"/>
  <c r="F87" i="51"/>
  <c r="F16" i="51" s="1"/>
  <c r="I78" i="51"/>
  <c r="J78" i="51" s="1"/>
  <c r="F37" i="51" l="1"/>
  <c r="F40" i="51" l="1"/>
  <c r="F8" i="51" s="1"/>
  <c r="F24" i="51" s="1"/>
  <c r="D12" i="1" s="1"/>
  <c r="D15" i="1" s="1"/>
  <c r="E12" i="1" l="1"/>
  <c r="E15" i="1" s="1"/>
  <c r="C15" i="1"/>
  <c r="D2" i="37"/>
  <c r="E2" i="37"/>
  <c r="F2" i="37"/>
  <c r="G2" i="37"/>
  <c r="H2" i="37"/>
  <c r="I2" i="37"/>
  <c r="J2" i="37"/>
  <c r="K2" i="37"/>
  <c r="L2" i="37"/>
  <c r="M2" i="37"/>
  <c r="N2" i="37"/>
  <c r="O2" i="37"/>
  <c r="P2" i="37"/>
  <c r="Q2" i="37"/>
  <c r="C2" i="37"/>
  <c r="D116" i="39"/>
  <c r="E116" i="39" l="1"/>
  <c r="D109" i="39"/>
  <c r="D112" i="39"/>
  <c r="D104" i="39"/>
</calcChain>
</file>

<file path=xl/sharedStrings.xml><?xml version="1.0" encoding="utf-8"?>
<sst xmlns="http://schemas.openxmlformats.org/spreadsheetml/2006/main" count="2170" uniqueCount="1571">
  <si>
    <t>Odsek:</t>
  </si>
  <si>
    <t>Opis</t>
  </si>
  <si>
    <t>Skupaj brez DDV</t>
  </si>
  <si>
    <t>SKUPAJ</t>
  </si>
  <si>
    <t>Cene v popisu ne vsebujejo DDV!</t>
  </si>
  <si>
    <t>Oznaka</t>
  </si>
  <si>
    <t>Ime</t>
  </si>
  <si>
    <t>Humus</t>
  </si>
  <si>
    <t>Asfalt</t>
  </si>
  <si>
    <t>Makadam</t>
  </si>
  <si>
    <t>Skupni Izkop</t>
  </si>
  <si>
    <t>Skupni Zasip</t>
  </si>
  <si>
    <t>Do Terena</t>
  </si>
  <si>
    <t>Tampon</t>
  </si>
  <si>
    <t>Nad Cevjo</t>
  </si>
  <si>
    <t>Posteljica</t>
  </si>
  <si>
    <t>Premer</t>
  </si>
  <si>
    <t>Dolzina</t>
  </si>
  <si>
    <t>OD</t>
  </si>
  <si>
    <t>V</t>
  </si>
  <si>
    <t>M1</t>
  </si>
  <si>
    <t>NL DN 250 C40,L=6 m</t>
  </si>
  <si>
    <t>Zap. št.</t>
  </si>
  <si>
    <t>1.0</t>
  </si>
  <si>
    <t>2.0</t>
  </si>
  <si>
    <t>PREDDELA IN RUŠITVENA DELA</t>
  </si>
  <si>
    <t>3.0</t>
  </si>
  <si>
    <t>ZEMELJSKA DELA</t>
  </si>
  <si>
    <t>4.0</t>
  </si>
  <si>
    <t>5.0</t>
  </si>
  <si>
    <t>VODOVODNA DELA</t>
  </si>
  <si>
    <t>Opis / EM</t>
  </si>
  <si>
    <t>Količina</t>
  </si>
  <si>
    <t>Cena</t>
  </si>
  <si>
    <t>1.1</t>
  </si>
  <si>
    <t>1.2</t>
  </si>
  <si>
    <t>1.3</t>
  </si>
  <si>
    <t>1.4</t>
  </si>
  <si>
    <t>Opravljanje gradbenega in kvalitativnega nadzora gradnje s strani upravljalca komunalnih vodov (TK vodi, javna razsvetljava, plinovod, elektro vodi,...).</t>
  </si>
  <si>
    <t>kos</t>
  </si>
  <si>
    <t>1.5</t>
  </si>
  <si>
    <t>Opravljanje geomehanskega nadzora gradnje.</t>
  </si>
  <si>
    <t>1.6</t>
  </si>
  <si>
    <t>(brez DDV)</t>
  </si>
  <si>
    <t>2.1</t>
  </si>
  <si>
    <t>Zakoličenje osi cevovoda, z zavarovanjem osi, oznako horizontalnih in vertikalnih lomov, oznako vozlišč, odcepov in zakoličba mesta prevezave na obstoječi cevovod.</t>
  </si>
  <si>
    <t>2.2</t>
  </si>
  <si>
    <t>Postavitev gradbenih profilov na traso cevovoda, ter določitev nivoja za merjenje globine izkopa in polaganje cevovoda.</t>
  </si>
  <si>
    <t>2.3</t>
  </si>
  <si>
    <t>Zakoličba obstoječih komunalnih vodov (elektrika, kanal, TK kabel, plin, javna razsvetljava).</t>
  </si>
  <si>
    <t>m1</t>
  </si>
  <si>
    <t>m2</t>
  </si>
  <si>
    <t/>
  </si>
  <si>
    <t>SKUPAJ PREDDELA IN RUŠITVENA DELA:</t>
  </si>
  <si>
    <t>3.1</t>
  </si>
  <si>
    <t>3.2</t>
  </si>
  <si>
    <t>m3</t>
  </si>
  <si>
    <t>3.3</t>
  </si>
  <si>
    <t>3.4</t>
  </si>
  <si>
    <t>3.5</t>
  </si>
  <si>
    <t>3.6</t>
  </si>
  <si>
    <t>3.7</t>
  </si>
  <si>
    <t>3.8</t>
  </si>
  <si>
    <t>Ročno planiranje dna jarka v projektiranem padcu.</t>
  </si>
  <si>
    <t>3.10</t>
  </si>
  <si>
    <t>Nabava, dobava in vgradnja peščenega materiala granulacije 0-4 mm in izdelava nasipa 30 cm nad temenom vodovodne cevi. Na peščeno posteljico se izvede 3-5 cm deb. ležišče cevi. Obsip cevi se izvaja v slojih po 15 cm, istočasno na obeh straneh cevi z utrjevanjem po standardnem Proktorjevem postopku.</t>
  </si>
  <si>
    <t>3.12</t>
  </si>
  <si>
    <t>3.13</t>
  </si>
  <si>
    <t>3.14</t>
  </si>
  <si>
    <t>3.15</t>
  </si>
  <si>
    <t>3.16</t>
  </si>
  <si>
    <t>Strojno razgrinjanje in grobo planiranje pred gradnjo odstanjenega humusa v povprečni deb. 20 cm, vključno z ročnim planiranjem humuziranih površin in ponovna zatravitev.</t>
  </si>
  <si>
    <t>Čiščenje gradbišča po končani gradnji. Izračun upoštevane površine za čiščenje -  dolžina trase v širini 3,00m.</t>
  </si>
  <si>
    <t>3.20</t>
  </si>
  <si>
    <t>SKUPAJ ZEMELJSKA DELA:</t>
  </si>
  <si>
    <t>4.1</t>
  </si>
  <si>
    <t>4.2</t>
  </si>
  <si>
    <t>4.3</t>
  </si>
  <si>
    <t>4.4</t>
  </si>
  <si>
    <t>4.5</t>
  </si>
  <si>
    <t>4.6</t>
  </si>
  <si>
    <t>SKUPAJ GRADBENA DELA:</t>
  </si>
  <si>
    <t>5.1</t>
  </si>
  <si>
    <t>5.2</t>
  </si>
  <si>
    <t>5.3</t>
  </si>
  <si>
    <t>5.4</t>
  </si>
  <si>
    <t>SKUPAJ VODOVODNA DELA</t>
  </si>
  <si>
    <t>M2</t>
  </si>
  <si>
    <t>Ilirska bistrica</t>
  </si>
  <si>
    <t>3.21</t>
  </si>
  <si>
    <t>NL DN 200 C40,L=6 m</t>
  </si>
  <si>
    <t>NL DN 125 C40,L=6 m</t>
  </si>
  <si>
    <t>NL DN 100 C40,L=6 m</t>
  </si>
  <si>
    <t>NL DN 200 ISOPAM</t>
  </si>
  <si>
    <t>M3</t>
  </si>
  <si>
    <t>M4</t>
  </si>
  <si>
    <t>M5</t>
  </si>
  <si>
    <t>M6</t>
  </si>
  <si>
    <t>M7</t>
  </si>
  <si>
    <t>M8</t>
  </si>
  <si>
    <t>M9</t>
  </si>
  <si>
    <t>Nabava, dobava in vgradnja peščenega materiala granulacije 0-4 mm in izdelava posteljice v v debelini 15 cm, s planiranjem in utrjevanjem po standardnem Proktorjevem postopku.</t>
  </si>
  <si>
    <t>m</t>
  </si>
  <si>
    <t>5.1.1</t>
  </si>
  <si>
    <t>5.1.2</t>
  </si>
  <si>
    <t>5.1.3</t>
  </si>
  <si>
    <t>5.1.4</t>
  </si>
  <si>
    <t>5.1.5</t>
  </si>
  <si>
    <t>5.2.1</t>
  </si>
  <si>
    <t>5.2.2</t>
  </si>
  <si>
    <t>5.2.3</t>
  </si>
  <si>
    <t>5.2.4</t>
  </si>
  <si>
    <t>Izkop 0-2</t>
  </si>
  <si>
    <t>Izkop 2-4</t>
  </si>
  <si>
    <t>Izkop 4-6</t>
  </si>
  <si>
    <t>Izkop 6-8</t>
  </si>
  <si>
    <t>Izkop 8-</t>
  </si>
  <si>
    <t>Do Ceste</t>
  </si>
  <si>
    <t>M1 - 'Vodovod F-38-1'</t>
  </si>
  <si>
    <t>M2 - 'Vodovod F-38-2'</t>
  </si>
  <si>
    <t>K1 - 'Vodovod F-38-2a'</t>
  </si>
  <si>
    <t>K2 - 'Vodovod F-38-2b'</t>
  </si>
  <si>
    <t>K3 - 'Vodovod F-38-2c'</t>
  </si>
  <si>
    <t>M3 - 'Vodovod F-38-3'</t>
  </si>
  <si>
    <t>K1 - 'Vodovod F-38-3a'</t>
  </si>
  <si>
    <t>K2 - 'Vodovod F-38-3b'</t>
  </si>
  <si>
    <t>K3 - 'Vodovod F-38-3c'</t>
  </si>
  <si>
    <t>K1 - 'Voda F-38-4a'</t>
  </si>
  <si>
    <t>K2 - 'Voda F-38-4b'</t>
  </si>
  <si>
    <t>K3 - 'Voda F-38-4c'</t>
  </si>
  <si>
    <t>K4 - 'Voda F-38-4d'</t>
  </si>
  <si>
    <t>K5 - 'Voda F-38-4e'</t>
  </si>
  <si>
    <t>K6 - 'Voda F-38-4f'</t>
  </si>
  <si>
    <t>K7 - 'Voda F-38-4g'</t>
  </si>
  <si>
    <t>M6.K2.T3</t>
  </si>
  <si>
    <t>M6.K2.T4</t>
  </si>
  <si>
    <t>M6.K2.T5</t>
  </si>
  <si>
    <t>M6.K2.T6</t>
  </si>
  <si>
    <t>M6.K2.T7</t>
  </si>
  <si>
    <t>M6.K2.T8</t>
  </si>
  <si>
    <t>M6.K2.T9</t>
  </si>
  <si>
    <t>M6.K2.T10</t>
  </si>
  <si>
    <t>M6.K2.T11</t>
  </si>
  <si>
    <t>M6.K2.T12</t>
  </si>
  <si>
    <t>M6.K2.T13</t>
  </si>
  <si>
    <t>M6.K2.T14</t>
  </si>
  <si>
    <t>M6.K2.T15</t>
  </si>
  <si>
    <t>M6.K2.T16</t>
  </si>
  <si>
    <t>M6.K2.T17</t>
  </si>
  <si>
    <t>M6.K2.T18</t>
  </si>
  <si>
    <t>M6.K2.T19</t>
  </si>
  <si>
    <t>M6.K2.T20</t>
  </si>
  <si>
    <t>M6.K2.T21</t>
  </si>
  <si>
    <t>M6.K2.T22</t>
  </si>
  <si>
    <t>M6.K2.T23</t>
  </si>
  <si>
    <t>M6.K2.T24</t>
  </si>
  <si>
    <t>M6.K2.T25</t>
  </si>
  <si>
    <t>M6.K2.T26</t>
  </si>
  <si>
    <t>M6.K3.T1</t>
  </si>
  <si>
    <t>M6.K3.T2</t>
  </si>
  <si>
    <t>M6.K3.T3</t>
  </si>
  <si>
    <t>M6.K3.T4</t>
  </si>
  <si>
    <t>M6.K3.T5</t>
  </si>
  <si>
    <t>M6.K3.T6</t>
  </si>
  <si>
    <t>M6.K3.T7</t>
  </si>
  <si>
    <t>M6.K3.T8</t>
  </si>
  <si>
    <t>M6.K3.T9</t>
  </si>
  <si>
    <t>M6.K3.T10</t>
  </si>
  <si>
    <t>M6.K3.T11</t>
  </si>
  <si>
    <t>M6.K3.T12</t>
  </si>
  <si>
    <t>M6.K3.T13</t>
  </si>
  <si>
    <t>M6.K3.T14</t>
  </si>
  <si>
    <t>M6.K3.T15</t>
  </si>
  <si>
    <t>M6.K3.T16</t>
  </si>
  <si>
    <t>M6.K3.T17</t>
  </si>
  <si>
    <t>M6.K3.T18</t>
  </si>
  <si>
    <t>M6.K3.T19</t>
  </si>
  <si>
    <t>M6.K3.T20</t>
  </si>
  <si>
    <t>M6.K3.T21</t>
  </si>
  <si>
    <t>M6.K3.T22</t>
  </si>
  <si>
    <t>M6.K3.T23</t>
  </si>
  <si>
    <t>M6.K4.T1</t>
  </si>
  <si>
    <t>M6.K4.T2</t>
  </si>
  <si>
    <t>M6.K4.T3</t>
  </si>
  <si>
    <t>M6.K4.T4</t>
  </si>
  <si>
    <t>M6.K4.T5</t>
  </si>
  <si>
    <t>M6.K4.T6</t>
  </si>
  <si>
    <t>M6.K4.T7</t>
  </si>
  <si>
    <t>M6.K4.T8</t>
  </si>
  <si>
    <t>M6.K4.T9</t>
  </si>
  <si>
    <t>M6.K4.T10</t>
  </si>
  <si>
    <t>M6.K4.T11</t>
  </si>
  <si>
    <t>M6.K4.T12</t>
  </si>
  <si>
    <t>M6.K4.T13</t>
  </si>
  <si>
    <t>M6.K4.T14</t>
  </si>
  <si>
    <t>M6.K4.T15</t>
  </si>
  <si>
    <t>M6.K4.T16</t>
  </si>
  <si>
    <t>M6.K4.T17</t>
  </si>
  <si>
    <t>M6.K4.T18</t>
  </si>
  <si>
    <t>M6.K4.T19</t>
  </si>
  <si>
    <t>M6.K4.T20</t>
  </si>
  <si>
    <t>M6.K4.T21</t>
  </si>
  <si>
    <t>M6.K4.T22</t>
  </si>
  <si>
    <t>M6.K5.T1</t>
  </si>
  <si>
    <t>M6.K5.T2</t>
  </si>
  <si>
    <t>M6.K5.T3</t>
  </si>
  <si>
    <t>M6.K5.T4</t>
  </si>
  <si>
    <t>M6.K5.T5</t>
  </si>
  <si>
    <t>M6.K5.T6</t>
  </si>
  <si>
    <t>M6.K5.T7</t>
  </si>
  <si>
    <t>M6.K5.T8</t>
  </si>
  <si>
    <t>M6.K5.T9</t>
  </si>
  <si>
    <t>M6.K5.T10</t>
  </si>
  <si>
    <t>M6.K5.T11</t>
  </si>
  <si>
    <t>M6.K5.T12</t>
  </si>
  <si>
    <t>M6.K5.T13</t>
  </si>
  <si>
    <t>M6.K5.T14</t>
  </si>
  <si>
    <t>M6.K5.T15</t>
  </si>
  <si>
    <t>M6.K5.T16</t>
  </si>
  <si>
    <t>M6.K5.T17</t>
  </si>
  <si>
    <t>M6.K5.T18</t>
  </si>
  <si>
    <t>M6.K5.T19</t>
  </si>
  <si>
    <t>M6.K5.T20</t>
  </si>
  <si>
    <t>M6.K5.T21</t>
  </si>
  <si>
    <t>M6.K5.T22</t>
  </si>
  <si>
    <t>M6.K5.T23</t>
  </si>
  <si>
    <t>M6.K5.T24</t>
  </si>
  <si>
    <t>M6.K5.T25</t>
  </si>
  <si>
    <t>M6.K5.T26</t>
  </si>
  <si>
    <t>M6.K5.T27</t>
  </si>
  <si>
    <t>M6.K5.T28</t>
  </si>
  <si>
    <t>M7.K1.T1</t>
  </si>
  <si>
    <t>M7.K1.T2</t>
  </si>
  <si>
    <t>M7.K1.T3</t>
  </si>
  <si>
    <t>M7.K1.T4</t>
  </si>
  <si>
    <t>M7.K1.T5</t>
  </si>
  <si>
    <t>M7.K1.T6</t>
  </si>
  <si>
    <t>M7.K1.T7</t>
  </si>
  <si>
    <t>M7.K1.T8</t>
  </si>
  <si>
    <t>M7.K1.T9</t>
  </si>
  <si>
    <t>M7.K1.T10</t>
  </si>
  <si>
    <t>M7.K1.T11</t>
  </si>
  <si>
    <t>M7.K1.T12</t>
  </si>
  <si>
    <t>M7.K1.T13</t>
  </si>
  <si>
    <t>M7.K1.T14</t>
  </si>
  <si>
    <t>M7.K1.T15</t>
  </si>
  <si>
    <t>M7.K1.T16</t>
  </si>
  <si>
    <t>M7.K1.T17</t>
  </si>
  <si>
    <t>M7.K1.T18</t>
  </si>
  <si>
    <t>M7.K1.T19</t>
  </si>
  <si>
    <t>M7.K1.T20</t>
  </si>
  <si>
    <t>M7.K1.T21</t>
  </si>
  <si>
    <t>M7.K1.T22</t>
  </si>
  <si>
    <t>M7.K1.T23</t>
  </si>
  <si>
    <t>M7.K1.T24</t>
  </si>
  <si>
    <t>M7.K1.T25</t>
  </si>
  <si>
    <t>M7.K1.T26</t>
  </si>
  <si>
    <t>M7.K1.T27</t>
  </si>
  <si>
    <t>M7.K1.T28</t>
  </si>
  <si>
    <t>M7.K1.T29</t>
  </si>
  <si>
    <t>M7.K1.T30</t>
  </si>
  <si>
    <t>M7.K1.T31</t>
  </si>
  <si>
    <t>M7.K1.T32</t>
  </si>
  <si>
    <t>M7.K2.T1</t>
  </si>
  <si>
    <t>M7.K2.T2</t>
  </si>
  <si>
    <t>M7.K2.T3</t>
  </si>
  <si>
    <t>M7.K2.T4</t>
  </si>
  <si>
    <t>M7.K2.T5</t>
  </si>
  <si>
    <t>M7.K2.T6</t>
  </si>
  <si>
    <t>M7.K2.T7</t>
  </si>
  <si>
    <t>M7.K2.T8</t>
  </si>
  <si>
    <t>M7.K2.T9</t>
  </si>
  <si>
    <t>M7.K2.T10</t>
  </si>
  <si>
    <t>M7.K2.T11</t>
  </si>
  <si>
    <t>M7.K2.T12</t>
  </si>
  <si>
    <t>M7.K2.T13</t>
  </si>
  <si>
    <t>M7.K2.T14</t>
  </si>
  <si>
    <t>M7.K2.T15</t>
  </si>
  <si>
    <t>M7.K2.T16</t>
  </si>
  <si>
    <t>M7.K2.T17</t>
  </si>
  <si>
    <t>M7.K2.T18</t>
  </si>
  <si>
    <t>M7.K2.T19</t>
  </si>
  <si>
    <t>M7.K2.T20</t>
  </si>
  <si>
    <t>M7.K2.T21</t>
  </si>
  <si>
    <t>M7.K3.T1</t>
  </si>
  <si>
    <t>M7.K3.T2</t>
  </si>
  <si>
    <t>M7.K3.T3</t>
  </si>
  <si>
    <t>M7.K3.T4</t>
  </si>
  <si>
    <t>M7.K3.T5</t>
  </si>
  <si>
    <t>M7.K3.T6</t>
  </si>
  <si>
    <t>M7.K3.T7</t>
  </si>
  <si>
    <t>M7.K3.T8</t>
  </si>
  <si>
    <t>M7.K3.T9</t>
  </si>
  <si>
    <t>M7.K3.T10</t>
  </si>
  <si>
    <t>M7.K3.T11</t>
  </si>
  <si>
    <t>M7.K3.T12</t>
  </si>
  <si>
    <t>M7.K3.T13</t>
  </si>
  <si>
    <t>M7.K3.T14</t>
  </si>
  <si>
    <t>M7.K3.T15</t>
  </si>
  <si>
    <t>M7.K3.T16</t>
  </si>
  <si>
    <t>M7.K3.T17</t>
  </si>
  <si>
    <t>M7.K3.T18</t>
  </si>
  <si>
    <t>M7.K3.T19</t>
  </si>
  <si>
    <t>M7.K3.T20</t>
  </si>
  <si>
    <t>M7.K3.T21</t>
  </si>
  <si>
    <t>M7.K3.T22</t>
  </si>
  <si>
    <t>M7.K3.T23</t>
  </si>
  <si>
    <t>M7.K3.T24</t>
  </si>
  <si>
    <t>M7.K4.T1</t>
  </si>
  <si>
    <t>M7.K4.T2</t>
  </si>
  <si>
    <t>M7.K4.T3</t>
  </si>
  <si>
    <t>M7.K4.T4</t>
  </si>
  <si>
    <t>M7.K4.T5</t>
  </si>
  <si>
    <t>M7.K4.T6</t>
  </si>
  <si>
    <t>M7.K4.T7</t>
  </si>
  <si>
    <t>M7.K4.T8</t>
  </si>
  <si>
    <t>M7.K4.T9</t>
  </si>
  <si>
    <t>M7.K4.T10</t>
  </si>
  <si>
    <t>M7.K4.T11</t>
  </si>
  <si>
    <t>M7.K4.T12</t>
  </si>
  <si>
    <t>M7.K4.T13</t>
  </si>
  <si>
    <t>M7.K4.T14</t>
  </si>
  <si>
    <t>M7.K4.T15</t>
  </si>
  <si>
    <t>M7.K4.T16</t>
  </si>
  <si>
    <t>M7.K4.T17</t>
  </si>
  <si>
    <t>M7.K4.T18</t>
  </si>
  <si>
    <t>M7.K4.T19</t>
  </si>
  <si>
    <t>M7.K4.T20</t>
  </si>
  <si>
    <t>M7.K4.T21</t>
  </si>
  <si>
    <t>M7.K4.T22</t>
  </si>
  <si>
    <t>M7.K4.T23</t>
  </si>
  <si>
    <t>M7.K4.T24</t>
  </si>
  <si>
    <t>M7.K4.T25</t>
  </si>
  <si>
    <t>M7.K4.T26</t>
  </si>
  <si>
    <t>M7.K4.T27</t>
  </si>
  <si>
    <t>M7.K5.T1</t>
  </si>
  <si>
    <t>M7.K5.T2</t>
  </si>
  <si>
    <t>M7.K5.T3</t>
  </si>
  <si>
    <t>M7.K5.T4</t>
  </si>
  <si>
    <t>M7.K5.T5</t>
  </si>
  <si>
    <t>M7.K5.T6</t>
  </si>
  <si>
    <t>M7.K5.T7</t>
  </si>
  <si>
    <t>M7.K5.T8</t>
  </si>
  <si>
    <t>M7.K5.T9</t>
  </si>
  <si>
    <t>M7.K5.T10</t>
  </si>
  <si>
    <t>M7.K5.T11</t>
  </si>
  <si>
    <t>M7.K5.T12</t>
  </si>
  <si>
    <t>M7.K5.T13</t>
  </si>
  <si>
    <t>M7.K5.T14</t>
  </si>
  <si>
    <t>M7.K5.T15</t>
  </si>
  <si>
    <t>M7.K5.T16</t>
  </si>
  <si>
    <t>M7.K5.T17</t>
  </si>
  <si>
    <t>M7.K5.T18</t>
  </si>
  <si>
    <t>M7.K5.T19</t>
  </si>
  <si>
    <t>M7.K5.T20</t>
  </si>
  <si>
    <t>M7.K5.T21</t>
  </si>
  <si>
    <t>M7.K5.T22</t>
  </si>
  <si>
    <t>M7.K5.T23</t>
  </si>
  <si>
    <t>M7.K5.T24</t>
  </si>
  <si>
    <t>M7.K5.T25</t>
  </si>
  <si>
    <t>M7.K5.T26</t>
  </si>
  <si>
    <t>M7.K5.T27</t>
  </si>
  <si>
    <t>M7.K5.T28</t>
  </si>
  <si>
    <t>M7.K5.T29</t>
  </si>
  <si>
    <t>K1 - 'Voda F-38-10'</t>
  </si>
  <si>
    <t>M8.K1.T1</t>
  </si>
  <si>
    <t>M8.K1.T2</t>
  </si>
  <si>
    <t>M8.K1.T3</t>
  </si>
  <si>
    <t>M8.K1.T4</t>
  </si>
  <si>
    <t>M8.K1.T5</t>
  </si>
  <si>
    <t>M8.K1.T6</t>
  </si>
  <si>
    <t>M8.K1.T7</t>
  </si>
  <si>
    <t>M8.K1.T8</t>
  </si>
  <si>
    <t>M8.K1.T9</t>
  </si>
  <si>
    <t>M8.K1.T10</t>
  </si>
  <si>
    <t>M8.K1.T11</t>
  </si>
  <si>
    <t>M8.K1.T12</t>
  </si>
  <si>
    <t>M8.K1.T13</t>
  </si>
  <si>
    <t>M8.K1.T14</t>
  </si>
  <si>
    <t>M8.K1.T15</t>
  </si>
  <si>
    <t>M8.K1.T16</t>
  </si>
  <si>
    <t>M8.K1.T17</t>
  </si>
  <si>
    <t>M9.K1.T1</t>
  </si>
  <si>
    <t>M9.K1.T2</t>
  </si>
  <si>
    <t>M9.K1.T3</t>
  </si>
  <si>
    <t>M9.K1.T4</t>
  </si>
  <si>
    <t>M9.K1.T5</t>
  </si>
  <si>
    <t>M9.K1.T6</t>
  </si>
  <si>
    <t>M9.K1.T7</t>
  </si>
  <si>
    <t>M9.K1.T8</t>
  </si>
  <si>
    <t>M9.K1.T9</t>
  </si>
  <si>
    <t>M9.K2.T1</t>
  </si>
  <si>
    <t>M9.K2.T2</t>
  </si>
  <si>
    <t>M9.K2.T3</t>
  </si>
  <si>
    <t>M9.K2.T4</t>
  </si>
  <si>
    <t>M9.K2.T5</t>
  </si>
  <si>
    <t>M9.K2.T6</t>
  </si>
  <si>
    <t>M9.K2.T7</t>
  </si>
  <si>
    <t>M9.K2.T8</t>
  </si>
  <si>
    <t>M9.K2.T9</t>
  </si>
  <si>
    <t>M9.K2.T10</t>
  </si>
  <si>
    <t>M9.K2.T11</t>
  </si>
  <si>
    <t>M9.K2.T12</t>
  </si>
  <si>
    <t>M9.K2.T13</t>
  </si>
  <si>
    <t>M9.K2.T14</t>
  </si>
  <si>
    <t>M9.K2.T15</t>
  </si>
  <si>
    <t>M9.K2.T16</t>
  </si>
  <si>
    <t>M9.K2.T17</t>
  </si>
  <si>
    <t>M9.K2.T18</t>
  </si>
  <si>
    <t>M9.K2.T19</t>
  </si>
  <si>
    <t>M9.K2.T20</t>
  </si>
  <si>
    <t>M9.K2.T21</t>
  </si>
  <si>
    <t>M9.K3.T1</t>
  </si>
  <si>
    <t>M9.K3.T2</t>
  </si>
  <si>
    <t>M9.K3.T3</t>
  </si>
  <si>
    <t>M9.K3.T4</t>
  </si>
  <si>
    <t>M9.K3.T5</t>
  </si>
  <si>
    <t>M9.K3.T6</t>
  </si>
  <si>
    <t>M9.K3.T7</t>
  </si>
  <si>
    <t>M9.K3.T8</t>
  </si>
  <si>
    <t>M9.K3.T9</t>
  </si>
  <si>
    <t>M9.K3.T10</t>
  </si>
  <si>
    <t>M9.K3.T11</t>
  </si>
  <si>
    <t>M9.K3.T12</t>
  </si>
  <si>
    <t>M9.K3.T13</t>
  </si>
  <si>
    <t>M9.K3.T14</t>
  </si>
  <si>
    <t>M9.K3.T15</t>
  </si>
  <si>
    <t>M9.K3.T16</t>
  </si>
  <si>
    <t>M9.K3.T17</t>
  </si>
  <si>
    <t>M9.K3.T18</t>
  </si>
  <si>
    <t>M9.K3.T19</t>
  </si>
  <si>
    <t>M9.K3.T20</t>
  </si>
  <si>
    <t>M9.K3.T21</t>
  </si>
  <si>
    <t>M9.K3.T22</t>
  </si>
  <si>
    <t>M9.K3.T23</t>
  </si>
  <si>
    <t>M9.K3.T24</t>
  </si>
  <si>
    <t>M9.K4.T1</t>
  </si>
  <si>
    <t>M9.K4.T2</t>
  </si>
  <si>
    <t>M9.K4.T3</t>
  </si>
  <si>
    <t>M9.K4.T4</t>
  </si>
  <si>
    <t>M9.K4.T5</t>
  </si>
  <si>
    <t>M9.K4.T6</t>
  </si>
  <si>
    <t>M9.K4.T7</t>
  </si>
  <si>
    <t>M9.K4.T8</t>
  </si>
  <si>
    <t>M9.K4.T9</t>
  </si>
  <si>
    <t>M9.K4.T10</t>
  </si>
  <si>
    <t>M9.K4.T11</t>
  </si>
  <si>
    <t>M9.K4.T12</t>
  </si>
  <si>
    <t>M9.K4.T13</t>
  </si>
  <si>
    <t>M9.K4.T14</t>
  </si>
  <si>
    <t>M9.K4.T15</t>
  </si>
  <si>
    <t>M9.K4.T16</t>
  </si>
  <si>
    <t>M9.K4.T17</t>
  </si>
  <si>
    <t>M9.K4.T18</t>
  </si>
  <si>
    <t>M9.K4.T19</t>
  </si>
  <si>
    <t>M9.K4.T20</t>
  </si>
  <si>
    <t>M9.K4.T21</t>
  </si>
  <si>
    <t>M9.K4.T22</t>
  </si>
  <si>
    <t>M9.K4.T23</t>
  </si>
  <si>
    <t>M9.K4.T24</t>
  </si>
  <si>
    <t>M9.K4.T25</t>
  </si>
  <si>
    <t>M9.K4.T26</t>
  </si>
  <si>
    <t>M9.K4.T27</t>
  </si>
  <si>
    <t>M9.K4.T28</t>
  </si>
  <si>
    <t>M9.K4.T29</t>
  </si>
  <si>
    <t>M9.K4.T30</t>
  </si>
  <si>
    <t>M9.K4.T31</t>
  </si>
  <si>
    <t>M9.K4.T32</t>
  </si>
  <si>
    <t>M9.K4.T33</t>
  </si>
  <si>
    <t>M9.K4.T34</t>
  </si>
  <si>
    <t>M9.K4.T35</t>
  </si>
  <si>
    <t>M9.K4.T36</t>
  </si>
  <si>
    <t>M9.K4.T37</t>
  </si>
  <si>
    <t>M9.K4.T38</t>
  </si>
  <si>
    <t>M9.K4.T39</t>
  </si>
  <si>
    <t>M9.K4.T40</t>
  </si>
  <si>
    <t>M9.K4.T41</t>
  </si>
  <si>
    <t>M9.K4.T42</t>
  </si>
  <si>
    <t>M9.K4.T43</t>
  </si>
  <si>
    <t>M9.K4.T44</t>
  </si>
  <si>
    <t>M9.K4.T45</t>
  </si>
  <si>
    <t>M9.K4.T46</t>
  </si>
  <si>
    <t>M9.K4.T47</t>
  </si>
  <si>
    <t>M9.K5.T1</t>
  </si>
  <si>
    <t>M9.K5.T2</t>
  </si>
  <si>
    <t>M9.K5.T3</t>
  </si>
  <si>
    <t>M9.K5.T4</t>
  </si>
  <si>
    <t>M9.K5.T5</t>
  </si>
  <si>
    <t>M9.K5.T6</t>
  </si>
  <si>
    <t>M9.K5.T7</t>
  </si>
  <si>
    <t>M9.K5.T8</t>
  </si>
  <si>
    <t>M9.K5.T9</t>
  </si>
  <si>
    <t>M9.K5.T10</t>
  </si>
  <si>
    <t>M9.K5.T11</t>
  </si>
  <si>
    <t>M9.K5.T12</t>
  </si>
  <si>
    <t>M9.K5.T13</t>
  </si>
  <si>
    <t>M9.K5.T14</t>
  </si>
  <si>
    <t>M9.K5.T15</t>
  </si>
  <si>
    <t>M9.K5.T16</t>
  </si>
  <si>
    <t>M9.K5.T17</t>
  </si>
  <si>
    <t>M9.K5.T18</t>
  </si>
  <si>
    <t>M9.K5.T19</t>
  </si>
  <si>
    <t>M9.K5.T20</t>
  </si>
  <si>
    <t>M9.K5.T21</t>
  </si>
  <si>
    <t>M9.K5.T22</t>
  </si>
  <si>
    <t>M9.K5.T23</t>
  </si>
  <si>
    <t>M9.K5.T24</t>
  </si>
  <si>
    <t>M9.K5.T25</t>
  </si>
  <si>
    <t>M9.K5.T26</t>
  </si>
  <si>
    <t>M9.K6.T1</t>
  </si>
  <si>
    <t>M9.K6.T2</t>
  </si>
  <si>
    <t>M9.K6.T3</t>
  </si>
  <si>
    <t>M9.K6.T4</t>
  </si>
  <si>
    <t>M9.K6.T5</t>
  </si>
  <si>
    <t>M9.K6.T6</t>
  </si>
  <si>
    <t>M9.K6.T7</t>
  </si>
  <si>
    <t>M9.K6.T8</t>
  </si>
  <si>
    <t>M9.K6.T9</t>
  </si>
  <si>
    <t>M9.K6.T10</t>
  </si>
  <si>
    <t>M9.K6.T11</t>
  </si>
  <si>
    <t>M9.K6.T12</t>
  </si>
  <si>
    <t>M9.K6.T13</t>
  </si>
  <si>
    <t>M9.K6.T14</t>
  </si>
  <si>
    <t>M9.K6.T15</t>
  </si>
  <si>
    <t>M9.K6.T16</t>
  </si>
  <si>
    <t>M9.K6.T17</t>
  </si>
  <si>
    <t>M9.K6.T18</t>
  </si>
  <si>
    <t>M9.K6.T19</t>
  </si>
  <si>
    <t>M9.K6.T20</t>
  </si>
  <si>
    <t>M9.K6.T21</t>
  </si>
  <si>
    <t>M9.K6.T22</t>
  </si>
  <si>
    <t>M9.K6.T23</t>
  </si>
  <si>
    <t>M9.K6.T24</t>
  </si>
  <si>
    <t>M9.K6.T25</t>
  </si>
  <si>
    <t>M9.K6.T26</t>
  </si>
  <si>
    <t>M9.K6.T27</t>
  </si>
  <si>
    <t>M9.K6.T28</t>
  </si>
  <si>
    <t>M9.K6.T29</t>
  </si>
  <si>
    <t>M9.K7.T1</t>
  </si>
  <si>
    <t>M9.K7.T2</t>
  </si>
  <si>
    <t>M9.K7.T3</t>
  </si>
  <si>
    <t>M9.K7.T4</t>
  </si>
  <si>
    <t>M9.K7.T5</t>
  </si>
  <si>
    <t>M9.K7.T6</t>
  </si>
  <si>
    <t>M9.K7.T7</t>
  </si>
  <si>
    <t>M9.K7.T8</t>
  </si>
  <si>
    <t>M9.K7.T9</t>
  </si>
  <si>
    <t>M9.K7.T10</t>
  </si>
  <si>
    <t>M9.K7.T11</t>
  </si>
  <si>
    <t>M9.K7.T12</t>
  </si>
  <si>
    <t>M9.K7.T13</t>
  </si>
  <si>
    <t>M9.K7.T14</t>
  </si>
  <si>
    <t>M9.K7.T15</t>
  </si>
  <si>
    <t>M9.K7.T16</t>
  </si>
  <si>
    <t>M9.K7.T17</t>
  </si>
  <si>
    <t>M9.K7.T18</t>
  </si>
  <si>
    <t>M9.K7.T19</t>
  </si>
  <si>
    <t>M9.K7.T20</t>
  </si>
  <si>
    <t>M9.K7.T21</t>
  </si>
  <si>
    <t>M9.K7.T22</t>
  </si>
  <si>
    <t>M9.K7.T23</t>
  </si>
  <si>
    <t>M9.K7.T24</t>
  </si>
  <si>
    <t>M9.K7.T25</t>
  </si>
  <si>
    <t>M9.K7.T26</t>
  </si>
  <si>
    <t>M9.K7.T27</t>
  </si>
  <si>
    <t>M9.K7.T28</t>
  </si>
  <si>
    <t>M9.K7.T29</t>
  </si>
  <si>
    <t>M9.K7.T30</t>
  </si>
  <si>
    <t>M9.K7.T31</t>
  </si>
  <si>
    <t>M9.K7.T32</t>
  </si>
  <si>
    <t>M9.K7.T33</t>
  </si>
  <si>
    <t>M9.K7.T34</t>
  </si>
  <si>
    <t>M9.K7.T35</t>
  </si>
  <si>
    <t>M9.K7.T36</t>
  </si>
  <si>
    <t>M9.K7.T37</t>
  </si>
  <si>
    <t>M9.K7.T38</t>
  </si>
  <si>
    <t>M9.K7.T39</t>
  </si>
  <si>
    <t>M9.K7.T40</t>
  </si>
  <si>
    <t>X</t>
  </si>
  <si>
    <t>Y</t>
  </si>
  <si>
    <t>Stacionaza</t>
  </si>
  <si>
    <t>K.Pokrova</t>
  </si>
  <si>
    <t>K.Dna</t>
  </si>
  <si>
    <t>K.Vtoka</t>
  </si>
  <si>
    <t>K. Iztoka</t>
  </si>
  <si>
    <t>G. Jaska</t>
  </si>
  <si>
    <t>Vodovod F-38-1</t>
  </si>
  <si>
    <t>M1.K1</t>
  </si>
  <si>
    <t>Vodovod F-38-2</t>
  </si>
  <si>
    <t>M2.K1</t>
  </si>
  <si>
    <t>Vodovod F-38-2a</t>
  </si>
  <si>
    <t>M2.K2</t>
  </si>
  <si>
    <t>Vodovod F-38-2b</t>
  </si>
  <si>
    <t>M2.K3</t>
  </si>
  <si>
    <t>Vodovod F-38-2c</t>
  </si>
  <si>
    <t>Vodovod F-38-3</t>
  </si>
  <si>
    <t>M3.K1</t>
  </si>
  <si>
    <t>Vodovod F-38-3a</t>
  </si>
  <si>
    <t>M3.K2</t>
  </si>
  <si>
    <t>Vodovod F-38-3b</t>
  </si>
  <si>
    <t>M3.K3</t>
  </si>
  <si>
    <t>Vodovod F-38-3c</t>
  </si>
  <si>
    <t>M4.K1</t>
  </si>
  <si>
    <t>Voda F-38-4a</t>
  </si>
  <si>
    <t>M4.K2</t>
  </si>
  <si>
    <t>Voda F-38-4b</t>
  </si>
  <si>
    <t>M4.K3</t>
  </si>
  <si>
    <t>Voda F-38-4c</t>
  </si>
  <si>
    <t>M4.K4</t>
  </si>
  <si>
    <t>Voda F-38-4d</t>
  </si>
  <si>
    <t>M4.K5</t>
  </si>
  <si>
    <t>Voda F-38-4e</t>
  </si>
  <si>
    <t>M4.K6</t>
  </si>
  <si>
    <t>Voda F-38-4f</t>
  </si>
  <si>
    <t>M4.K7</t>
  </si>
  <si>
    <t>Voda F-38-4g</t>
  </si>
  <si>
    <t>M5.K1</t>
  </si>
  <si>
    <t>M5.K2</t>
  </si>
  <si>
    <t>M5.K3</t>
  </si>
  <si>
    <t>M6.K1</t>
  </si>
  <si>
    <t>M6.K2</t>
  </si>
  <si>
    <t>M6.K3</t>
  </si>
  <si>
    <t>M6.K4</t>
  </si>
  <si>
    <t>M6.K5</t>
  </si>
  <si>
    <t>M7.K1</t>
  </si>
  <si>
    <t>M7.K2</t>
  </si>
  <si>
    <t>M7.K3</t>
  </si>
  <si>
    <t>M7.K4</t>
  </si>
  <si>
    <t>M7.K5</t>
  </si>
  <si>
    <t>M8.K1</t>
  </si>
  <si>
    <t>Voda F-38-10</t>
  </si>
  <si>
    <t>M9.K1</t>
  </si>
  <si>
    <t>M9.K2</t>
  </si>
  <si>
    <t>M9.K3</t>
  </si>
  <si>
    <t>M9.K4</t>
  </si>
  <si>
    <t>M9.K5</t>
  </si>
  <si>
    <t>M9.K6</t>
  </si>
  <si>
    <t>M9.K7</t>
  </si>
  <si>
    <t>NL DN 150 C40,L=6 m</t>
  </si>
  <si>
    <t>Voda F-38-6a</t>
  </si>
  <si>
    <t>Voda F-38-6b</t>
  </si>
  <si>
    <t>Voda F-38-6c</t>
  </si>
  <si>
    <t>Voda F-38-7a</t>
  </si>
  <si>
    <t>Voda F-38-7b</t>
  </si>
  <si>
    <t>Voda F-38-7c</t>
  </si>
  <si>
    <t>Voda F-38-7d</t>
  </si>
  <si>
    <t>Voda F-38-7e</t>
  </si>
  <si>
    <t>Voda F-38-08a</t>
  </si>
  <si>
    <t>Voda F-38-08b</t>
  </si>
  <si>
    <t>Voda F-38-08c</t>
  </si>
  <si>
    <t>Voda F-38-08d</t>
  </si>
  <si>
    <t>Voda F-38-08e</t>
  </si>
  <si>
    <t>Fi Jaska</t>
  </si>
  <si>
    <t>K1 - 'Vodovod F-38-1a'</t>
  </si>
  <si>
    <t>K2 - 'Vodovod F-38-1b'</t>
  </si>
  <si>
    <t>M4 - 'Vodovod F-38-4'</t>
  </si>
  <si>
    <t>M5 - 'Vodovod F-38-6'</t>
  </si>
  <si>
    <t>K1 - 'Voda F-38-6a'</t>
  </si>
  <si>
    <t>K2 - 'Voda F-38-6b'</t>
  </si>
  <si>
    <t>K3 - 'Voda F-38-6c'</t>
  </si>
  <si>
    <t>M6 - 'Vodovod F-38-7'</t>
  </si>
  <si>
    <t>K1 - 'Voda F-38-7a'</t>
  </si>
  <si>
    <t>K2 - 'Voda F-38-7b'</t>
  </si>
  <si>
    <t>K3 - 'Voda F-38-7c'</t>
  </si>
  <si>
    <t>K4 - 'Voda F-38-7d'</t>
  </si>
  <si>
    <t>K5 - 'Voda F-38-7e'</t>
  </si>
  <si>
    <t>M7 - 'Vodovod F-38-8'</t>
  </si>
  <si>
    <t>K1 - 'Voda F-38-08a'</t>
  </si>
  <si>
    <t>K2 - 'Voda F-38-08b'</t>
  </si>
  <si>
    <t>K3 - 'Voda F-38-08c'</t>
  </si>
  <si>
    <t>K4 - 'Voda F-38-08d'</t>
  </si>
  <si>
    <t>K5 - 'Voda F-38-08e'</t>
  </si>
  <si>
    <t>M8 - 'Vodovod F-38-10'</t>
  </si>
  <si>
    <t>M9 - 'Vodovod F-38-11'</t>
  </si>
  <si>
    <t>K1 - 'Voda F-38-11-1a'</t>
  </si>
  <si>
    <t>K2 - 'Voda F-38-11-1b'</t>
  </si>
  <si>
    <t>K3 - 'Voda F-38-11-2a'</t>
  </si>
  <si>
    <t>K4 - 'Voda F-38-11-2b'</t>
  </si>
  <si>
    <t>K5 - 'Voda F-38-11-3'</t>
  </si>
  <si>
    <t>K6 - 'Voda F-38-11-4a'</t>
  </si>
  <si>
    <t>K7 - 'Voda F-38-11-4b'</t>
  </si>
  <si>
    <t>L=</t>
  </si>
  <si>
    <t>Fi</t>
  </si>
  <si>
    <t>Total Mreza</t>
  </si>
  <si>
    <t>Po Kanalih</t>
  </si>
  <si>
    <t>Po Mrezah</t>
  </si>
  <si>
    <t xml:space="preserve">Jeklene, pocinkane navojne cevi morajo ustrezati standardu DIN 2440. </t>
  </si>
  <si>
    <t>PE cevi za vodo morajo biti v skladu z ISO 4427, za PN 12,5 bar (DN 63 –DN125).</t>
  </si>
  <si>
    <t>Loputa (prirobnična)  mora biti iz materiala SG 500-7, z obojestransko epoxy zaščito, minimalno 250 mikronov. Sedež narejen iz nerjavečega jekla je uvaljan v ohišje, vpetja tesnila mora zagotoviti 100% tesnjenje v obeh smereh. Ustrezati mora standardom ISO 1083, ISO 5208.</t>
  </si>
  <si>
    <t>Vsi fazonski komadi vključujejo transport, montažo ter nerjavni spojni in tesnilni material.</t>
  </si>
  <si>
    <t>V priloženem popisu je v nekaterih postavkah zaradi ustreznejšega opisa materialov ali opreme v informativne namene naveden tudi proizvajalec in tip materiala ali opreme. Navedba je zgolj informativne narave in se lahko ponudi material oz. oprema, ki je enakovredna (37. člen ZJN-2).</t>
  </si>
  <si>
    <t>V priloženem popisu vključeni vodovodni elementi morajo zadostovati pripadajočimi opisom:</t>
  </si>
  <si>
    <t>Nestandardni FF kos 250/1750, NP 10</t>
  </si>
  <si>
    <t>Nestandardni FF kos za prehod skozi steno 250/1000, NP 10</t>
  </si>
  <si>
    <t>Vodovod F-38-1a</t>
  </si>
  <si>
    <t>M1.K2</t>
  </si>
  <si>
    <t>Vodovod F-38-1b</t>
  </si>
  <si>
    <t>Vodovod F-38-4</t>
  </si>
  <si>
    <t>Vodovod F-38-6</t>
  </si>
  <si>
    <t>Vodovod F-38-7</t>
  </si>
  <si>
    <t>Vodovod F-38-8</t>
  </si>
  <si>
    <t>Vodovod F-38-10</t>
  </si>
  <si>
    <t>Vodovod F-38-11</t>
  </si>
  <si>
    <t>Voda F-38-11-1a</t>
  </si>
  <si>
    <t>Voda F-38-11-1b</t>
  </si>
  <si>
    <t>Voda F-38-11-2a</t>
  </si>
  <si>
    <t>Voda F-38-11-2b</t>
  </si>
  <si>
    <t>Voda F-38-11-3</t>
  </si>
  <si>
    <t>Voda F-38-11-4a</t>
  </si>
  <si>
    <t>Voda F-38-11-4b</t>
  </si>
  <si>
    <t>5.3.1</t>
  </si>
  <si>
    <t>5.3.2</t>
  </si>
  <si>
    <t>5.3.3</t>
  </si>
  <si>
    <t>5.4.1</t>
  </si>
  <si>
    <t>5.4.2</t>
  </si>
  <si>
    <t>5.4.3</t>
  </si>
  <si>
    <t>Zasun EURO 20 tip 21, NP 16 ali enakovredno, DN 200, vključno z ročnim kolesom</t>
  </si>
  <si>
    <t>FF kos, z vrtljivo prirobnico, NL DN 250, PN 16, L=1000</t>
  </si>
  <si>
    <t>E kos, NL DN 250, PN 16, vključno s STD-Vi tesnili</t>
  </si>
  <si>
    <t>Dobava in polaganje opozorilnega traku "VODOVOD" z kovinsko indikacijo 30 cm nad temenom kanala.</t>
  </si>
  <si>
    <t>Tlačni preizkus izvedenega vodovoda ter vodovodnih armatur in objektov v skladu z določili PSIST EN 805, poglavje 10. Izvedba tlačnega preizkusa v skladu z zahtevami upravljalca vodovoda.Vključno z izpiranjem, klornim šokom.</t>
  </si>
  <si>
    <t>Geodetski posnetek izvedenega vodovoda in križanj ter vnos v kataster, skladno z navodili za izdelavo katastra vodovoda in kanalizacije JP Komunala Ilirska Bistrica</t>
  </si>
  <si>
    <t>Zaključna vodovodna dela</t>
  </si>
  <si>
    <t>Ves izbran material mora biti predhodno, pred montažo, potrjen s strani upravljalca vodovoda.</t>
  </si>
  <si>
    <t>Vodovodne cevi in elementi iz nodularne litine, v skladu s pripadajočim tehničnom listom (list 2)</t>
  </si>
  <si>
    <t>3</t>
  </si>
  <si>
    <t>K1 - 'Voda F-38-8a'</t>
  </si>
  <si>
    <t>K2 - 'Voda F-38-8b'</t>
  </si>
  <si>
    <t>K3 - 'Voda F-38-8c'</t>
  </si>
  <si>
    <t>K4 - 'Voda F-38-8d'</t>
  </si>
  <si>
    <t>K5 - 'Voda F-38-8e'</t>
  </si>
  <si>
    <t>Strojni izkop za jarke, kanale, revizijske jaške in vodovodne priključke, v terenu III.-IV. kat., globine 0,0-2,0m z nakladanjem materiala na kamion. Brežine se izvajajo v naklonu 75°.</t>
  </si>
  <si>
    <t>Globina</t>
  </si>
  <si>
    <t>M1.K1.T1</t>
  </si>
  <si>
    <t>M1.K1.T2</t>
  </si>
  <si>
    <t>M1.K1.T3</t>
  </si>
  <si>
    <t>M1.K1.T4</t>
  </si>
  <si>
    <t>M1.K1.T5</t>
  </si>
  <si>
    <t>M1.K1.T6</t>
  </si>
  <si>
    <t>M1.K1.T7</t>
  </si>
  <si>
    <t>M1.K1.T8</t>
  </si>
  <si>
    <t>M1.K1.T9</t>
  </si>
  <si>
    <t>M1.K1.T10</t>
  </si>
  <si>
    <t>M1.K1.T11</t>
  </si>
  <si>
    <t>M1.K1.T12</t>
  </si>
  <si>
    <t>M1.K1.T13</t>
  </si>
  <si>
    <t>M1.K1.T14</t>
  </si>
  <si>
    <t>M1.K1.T15</t>
  </si>
  <si>
    <t>M1.K1.T16</t>
  </si>
  <si>
    <t>M1.K2.T1</t>
  </si>
  <si>
    <t>M1.K2.T2</t>
  </si>
  <si>
    <t>M1.K2.T3</t>
  </si>
  <si>
    <t>M1.K2.T4</t>
  </si>
  <si>
    <t>M1.K2.T5</t>
  </si>
  <si>
    <t>M1.K2.T6</t>
  </si>
  <si>
    <t>M1.K2.T7</t>
  </si>
  <si>
    <t>M1.K2.T8</t>
  </si>
  <si>
    <t>M1.K2.T9</t>
  </si>
  <si>
    <t>M1.K2.T10</t>
  </si>
  <si>
    <t>M1.K2.T11</t>
  </si>
  <si>
    <t>M1.K2.T12</t>
  </si>
  <si>
    <t>M1.K2.T13</t>
  </si>
  <si>
    <t>M1.K2.T14</t>
  </si>
  <si>
    <t>M1.K2.T15</t>
  </si>
  <si>
    <t>M1.K2.T16</t>
  </si>
  <si>
    <t>M1.K2.T17</t>
  </si>
  <si>
    <t>M1.K2.T18</t>
  </si>
  <si>
    <t>M1.K2.T19</t>
  </si>
  <si>
    <t>M1.K2.T20</t>
  </si>
  <si>
    <t>M1.K2.T21</t>
  </si>
  <si>
    <t>M1.K2.T22</t>
  </si>
  <si>
    <t>M1.K2.T23</t>
  </si>
  <si>
    <t>M1.K2.T24</t>
  </si>
  <si>
    <t>M1.K2.T25</t>
  </si>
  <si>
    <t>M1.K2.T26</t>
  </si>
  <si>
    <t>M1.K2.T27</t>
  </si>
  <si>
    <t>M1.K2.T28</t>
  </si>
  <si>
    <t>M1.K2.T29</t>
  </si>
  <si>
    <t>M1.K2.T30</t>
  </si>
  <si>
    <t>M1.K2.T31</t>
  </si>
  <si>
    <t>M1.K2.T32</t>
  </si>
  <si>
    <t>M1.K2.T33</t>
  </si>
  <si>
    <t>M1.K2.T34</t>
  </si>
  <si>
    <t>M1.K2.T35</t>
  </si>
  <si>
    <t>M1.K2.T36</t>
  </si>
  <si>
    <t>M1.K2.T37</t>
  </si>
  <si>
    <t>M1.K2.T38</t>
  </si>
  <si>
    <t>M1.K2.T39</t>
  </si>
  <si>
    <t>M1.K2.T40</t>
  </si>
  <si>
    <t>M1.K2.T41</t>
  </si>
  <si>
    <t>M1.K2.T42</t>
  </si>
  <si>
    <t>M1.K2.T43</t>
  </si>
  <si>
    <t>M1.K2.T44</t>
  </si>
  <si>
    <t>M1.K2.T45</t>
  </si>
  <si>
    <t>M1.K2.T46</t>
  </si>
  <si>
    <t>M2.K1.T1</t>
  </si>
  <si>
    <t>M2.K1.T2</t>
  </si>
  <si>
    <t>M2.K1.T3</t>
  </si>
  <si>
    <t>M2.K1.T4</t>
  </si>
  <si>
    <t>M2.K1.T5</t>
  </si>
  <si>
    <t>M2.K1.T6</t>
  </si>
  <si>
    <t>M2.K1.T7</t>
  </si>
  <si>
    <t>M2.K1.T8</t>
  </si>
  <si>
    <t>M2.K1.T9</t>
  </si>
  <si>
    <t>M2.K1.T10</t>
  </si>
  <si>
    <t>M2.K1.T11</t>
  </si>
  <si>
    <t>M2.K1.T12</t>
  </si>
  <si>
    <t>M2.K1.T13</t>
  </si>
  <si>
    <t>M2.K1.T14</t>
  </si>
  <si>
    <t>M2.K1.T15</t>
  </si>
  <si>
    <t>M2.K1.T16</t>
  </si>
  <si>
    <t>M2.K1.T17</t>
  </si>
  <si>
    <t>M2.K1.T18</t>
  </si>
  <si>
    <t>M2.K1.T19</t>
  </si>
  <si>
    <t>M2.K1.T20</t>
  </si>
  <si>
    <t>M2.K1.T21</t>
  </si>
  <si>
    <t>M2.K1.T22</t>
  </si>
  <si>
    <t>M2.K1.T23</t>
  </si>
  <si>
    <t>M2.K1.T24</t>
  </si>
  <si>
    <t>M2.K1.T25</t>
  </si>
  <si>
    <t>M2.K1.T26</t>
  </si>
  <si>
    <t>M2.K1.T27</t>
  </si>
  <si>
    <t>M2.K1.T28</t>
  </si>
  <si>
    <t>M2.K1.T29</t>
  </si>
  <si>
    <t>M2.K1.T30</t>
  </si>
  <si>
    <t>M2.K1.T31</t>
  </si>
  <si>
    <t>M2.K1.T32</t>
  </si>
  <si>
    <t>M2.K1.T33</t>
  </si>
  <si>
    <t>M2.K1.T34</t>
  </si>
  <si>
    <t>M2.K2.T1</t>
  </si>
  <si>
    <t>M2.K2.T2</t>
  </si>
  <si>
    <t>M2.K2.T3</t>
  </si>
  <si>
    <t>M2.K2.T4</t>
  </si>
  <si>
    <t>M2.K2.T5</t>
  </si>
  <si>
    <t>M2.K2.T6</t>
  </si>
  <si>
    <t>M2.K2.T7</t>
  </si>
  <si>
    <t>M2.K2.T8</t>
  </si>
  <si>
    <t>M2.K2.T9</t>
  </si>
  <si>
    <t>M2.K2.T10</t>
  </si>
  <si>
    <t>M2.K2.T11</t>
  </si>
  <si>
    <t>M2.K2.T12</t>
  </si>
  <si>
    <t>M2.K2.T13</t>
  </si>
  <si>
    <t>M2.K2.T14</t>
  </si>
  <si>
    <t>M2.K2.T15</t>
  </si>
  <si>
    <t>M2.K2.T16</t>
  </si>
  <si>
    <t>M2.K2.T17</t>
  </si>
  <si>
    <t>M2.K2.T18</t>
  </si>
  <si>
    <t>M2.K2.T19</t>
  </si>
  <si>
    <t>M2.K2.T20</t>
  </si>
  <si>
    <t>M2.K2.T21</t>
  </si>
  <si>
    <t>M2.K2.T22</t>
  </si>
  <si>
    <t>M2.K2.T23</t>
  </si>
  <si>
    <t>M2.K2.T24</t>
  </si>
  <si>
    <t>M2.K2.T25</t>
  </si>
  <si>
    <t>M2.K2.T26</t>
  </si>
  <si>
    <t>M2.K2.T27</t>
  </si>
  <si>
    <t>M2.K2.T28</t>
  </si>
  <si>
    <t>M2.K2.T29</t>
  </si>
  <si>
    <t>M2.K2.T30</t>
  </si>
  <si>
    <t>M2.K2.T31</t>
  </si>
  <si>
    <t>M2.K2.T32</t>
  </si>
  <si>
    <t>M2.K2.T33</t>
  </si>
  <si>
    <t>M2.K3.T1</t>
  </si>
  <si>
    <t>M2.K3.T2</t>
  </si>
  <si>
    <t>M2.K3.T3</t>
  </si>
  <si>
    <t>M2.K3.T4</t>
  </si>
  <si>
    <t>M2.K3.T5</t>
  </si>
  <si>
    <t>M2.K3.T6</t>
  </si>
  <si>
    <t>M2.K3.T7</t>
  </si>
  <si>
    <t>M2.K3.T8</t>
  </si>
  <si>
    <t>M2.K3.T9</t>
  </si>
  <si>
    <t>M2.K3.T10</t>
  </si>
  <si>
    <t>M2.K3.T11</t>
  </si>
  <si>
    <t>M2.K3.T12</t>
  </si>
  <si>
    <t>M2.K3.T13</t>
  </si>
  <si>
    <t>M2.K3.T14</t>
  </si>
  <si>
    <t>M2.K3.T15</t>
  </si>
  <si>
    <t>M2.K3.T16</t>
  </si>
  <si>
    <t>M2.K3.T17</t>
  </si>
  <si>
    <t>M2.K3.T18</t>
  </si>
  <si>
    <t>M2.K3.T19</t>
  </si>
  <si>
    <t>M2.K3.T20</t>
  </si>
  <si>
    <t>M3.K1.T1</t>
  </si>
  <si>
    <t>M3.K1.T2</t>
  </si>
  <si>
    <t>M3.K1.T3</t>
  </si>
  <si>
    <t>M3.K1.T4</t>
  </si>
  <si>
    <t>M3.K1.T5</t>
  </si>
  <si>
    <t>M3.K1.T6</t>
  </si>
  <si>
    <t>M3.K1.T7</t>
  </si>
  <si>
    <t>M3.K1.T8</t>
  </si>
  <si>
    <t>M3.K1.T9</t>
  </si>
  <si>
    <t>M3.K1.T10</t>
  </si>
  <si>
    <t>M3.K1.T11</t>
  </si>
  <si>
    <t>M3.K1.T12</t>
  </si>
  <si>
    <t>M3.K1.T13</t>
  </si>
  <si>
    <t>M3.K1.T14</t>
  </si>
  <si>
    <t>M3.K1.T15</t>
  </si>
  <si>
    <t>M3.K1.T16</t>
  </si>
  <si>
    <t>M3.K1.T17</t>
  </si>
  <si>
    <t>M3.K1.T18</t>
  </si>
  <si>
    <t>M3.K1.T19</t>
  </si>
  <si>
    <t>M3.K1.T20</t>
  </si>
  <si>
    <t>M3.K1.T21</t>
  </si>
  <si>
    <t>M3.K1.T22</t>
  </si>
  <si>
    <t>M3.K2.T1</t>
  </si>
  <si>
    <t>M3.K2.T2</t>
  </si>
  <si>
    <t>M3.K2.T3</t>
  </si>
  <si>
    <t>M3.K2.T4</t>
  </si>
  <si>
    <t>M3.K2.T5</t>
  </si>
  <si>
    <t>M3.K2.T6</t>
  </si>
  <si>
    <t>M3.K2.T7</t>
  </si>
  <si>
    <t>M3.K2.T8</t>
  </si>
  <si>
    <t>M3.K2.T9</t>
  </si>
  <si>
    <t>M3.K2.T10</t>
  </si>
  <si>
    <t>M3.K2.T11</t>
  </si>
  <si>
    <t>M3.K2.T12</t>
  </si>
  <si>
    <t>M3.K2.T13</t>
  </si>
  <si>
    <t>M3.K2.T14</t>
  </si>
  <si>
    <t>M3.K2.T15</t>
  </si>
  <si>
    <t>M3.K2.T16</t>
  </si>
  <si>
    <t>M3.K2.T17</t>
  </si>
  <si>
    <t>M3.K2.T18</t>
  </si>
  <si>
    <t>M3.K2.T19</t>
  </si>
  <si>
    <t>M3.K2.T20</t>
  </si>
  <si>
    <t>M3.K2.T21</t>
  </si>
  <si>
    <t>M3.K2.T22</t>
  </si>
  <si>
    <t>M3.K2.T23</t>
  </si>
  <si>
    <t>M3.K2.T24</t>
  </si>
  <si>
    <t>M3.K2.T25</t>
  </si>
  <si>
    <t>M3.K2.T26</t>
  </si>
  <si>
    <t>M3.K2.T27</t>
  </si>
  <si>
    <t>M3.K3.T1</t>
  </si>
  <si>
    <t>M3.K3.T2</t>
  </si>
  <si>
    <t>M3.K3.T3</t>
  </si>
  <si>
    <t>M3.K3.T4</t>
  </si>
  <si>
    <t>M3.K3.T5</t>
  </si>
  <si>
    <t>M3.K3.T6</t>
  </si>
  <si>
    <t>M3.K3.T7</t>
  </si>
  <si>
    <t>M3.K3.T8</t>
  </si>
  <si>
    <t>M3.K3.T9</t>
  </si>
  <si>
    <t>M3.K3.T10</t>
  </si>
  <si>
    <t>M3.K3.T11</t>
  </si>
  <si>
    <t>M3.K3.T12</t>
  </si>
  <si>
    <t>M3.K3.T13</t>
  </si>
  <si>
    <t>M3.K3.T14</t>
  </si>
  <si>
    <t>M3.K3.T15</t>
  </si>
  <si>
    <t>M3.K3.T16</t>
  </si>
  <si>
    <t>M3.K3.T17</t>
  </si>
  <si>
    <t>M3.K3.T18</t>
  </si>
  <si>
    <t>M3.K3.T19</t>
  </si>
  <si>
    <t>M4.K1.T1</t>
  </si>
  <si>
    <t>M4.K1.T2</t>
  </si>
  <si>
    <t>M4.K1.T3</t>
  </si>
  <si>
    <t>M4.K1.T4</t>
  </si>
  <si>
    <t>M4.K1.T5</t>
  </si>
  <si>
    <t>M4.K1.T6</t>
  </si>
  <si>
    <t>M4.K1.T7</t>
  </si>
  <si>
    <t>M4.K1.T8</t>
  </si>
  <si>
    <t>M4.K1.T9</t>
  </si>
  <si>
    <t>M4.K1.T10</t>
  </si>
  <si>
    <t>M4.K1.T11</t>
  </si>
  <si>
    <t>M4.K1.T12</t>
  </si>
  <si>
    <t>M4.K1.T13</t>
  </si>
  <si>
    <t>M4.K1.T14</t>
  </si>
  <si>
    <t>M4.K1.T15</t>
  </si>
  <si>
    <t>M4.K1.T16</t>
  </si>
  <si>
    <t>M4.K1.T17</t>
  </si>
  <si>
    <t>M4.K1.T18</t>
  </si>
  <si>
    <t>M4.K1.T19</t>
  </si>
  <si>
    <t>M4.K1.T20</t>
  </si>
  <si>
    <t>M4.K1.T21</t>
  </si>
  <si>
    <t>M4.K1.T22</t>
  </si>
  <si>
    <t>M4.K1.T23</t>
  </si>
  <si>
    <t>M4.K1.T24</t>
  </si>
  <si>
    <t>M4.K1.T25</t>
  </si>
  <si>
    <t>M4.K1.T26</t>
  </si>
  <si>
    <t>M4.K1.T27</t>
  </si>
  <si>
    <t>M4.K1.T28</t>
  </si>
  <si>
    <t>M4.K1.T29</t>
  </si>
  <si>
    <t>M4.K1.T30</t>
  </si>
  <si>
    <t>M4.K1.T31</t>
  </si>
  <si>
    <t>M4.K1.T32</t>
  </si>
  <si>
    <t>M4.K1.T33</t>
  </si>
  <si>
    <t>M4.K2.T1</t>
  </si>
  <si>
    <t>M4.K2.T2</t>
  </si>
  <si>
    <t>M4.K2.T3</t>
  </si>
  <si>
    <t>M4.K2.T4</t>
  </si>
  <si>
    <t>M4.K2.T5</t>
  </si>
  <si>
    <t>M4.K2.T6</t>
  </si>
  <si>
    <t>M4.K2.T7</t>
  </si>
  <si>
    <t>M4.K2.T8</t>
  </si>
  <si>
    <t>M4.K2.T9</t>
  </si>
  <si>
    <t>M4.K3.T1</t>
  </si>
  <si>
    <t>M4.K3.T2</t>
  </si>
  <si>
    <t>M4.K3.T3</t>
  </si>
  <si>
    <t>M4.K3.T4</t>
  </si>
  <si>
    <t>M4.K3.T5</t>
  </si>
  <si>
    <t>M4.K3.T6</t>
  </si>
  <si>
    <t>M4.K3.T7</t>
  </si>
  <si>
    <t>M4.K3.T8</t>
  </si>
  <si>
    <t>M4.K3.T9</t>
  </si>
  <si>
    <t>M4.K3.T10</t>
  </si>
  <si>
    <t>M4.K3.T11</t>
  </si>
  <si>
    <t>M4.K3.T12</t>
  </si>
  <si>
    <t>M4.K3.T13</t>
  </si>
  <si>
    <t>M4.K3.T14</t>
  </si>
  <si>
    <t>M4.K3.T15</t>
  </si>
  <si>
    <t>M4.K3.T16</t>
  </si>
  <si>
    <t>M4.K3.T17</t>
  </si>
  <si>
    <t>M4.K3.T18</t>
  </si>
  <si>
    <t>M4.K3.T19</t>
  </si>
  <si>
    <t>M4.K3.T20</t>
  </si>
  <si>
    <t>M4.K3.T21</t>
  </si>
  <si>
    <t>M4.K3.T22</t>
  </si>
  <si>
    <t>M4.K3.T23</t>
  </si>
  <si>
    <t>M4.K3.T24</t>
  </si>
  <si>
    <t>M4.K4.T1</t>
  </si>
  <si>
    <t>M4.K4.T2</t>
  </si>
  <si>
    <t>M4.K4.T3</t>
  </si>
  <si>
    <t>M4.K4.T4</t>
  </si>
  <si>
    <t>M4.K4.T5</t>
  </si>
  <si>
    <t>M4.K4.T6</t>
  </si>
  <si>
    <t>M4.K4.T7</t>
  </si>
  <si>
    <t>M4.K4.T8</t>
  </si>
  <si>
    <t>M4.K4.T9</t>
  </si>
  <si>
    <t>M4.K4.T10</t>
  </si>
  <si>
    <t>M4.K4.T11</t>
  </si>
  <si>
    <t>M4.K4.T12</t>
  </si>
  <si>
    <t>M4.K4.T13</t>
  </si>
  <si>
    <t>M4.K4.T14</t>
  </si>
  <si>
    <t>M4.K4.T15</t>
  </si>
  <si>
    <t>M4.K4.T16</t>
  </si>
  <si>
    <t>M4.K4.T17</t>
  </si>
  <si>
    <t>M4.K4.T18</t>
  </si>
  <si>
    <t>M4.K4.T19</t>
  </si>
  <si>
    <t>M4.K4.T20</t>
  </si>
  <si>
    <t>M4.K4.T21</t>
  </si>
  <si>
    <t>M4.K5.T1</t>
  </si>
  <si>
    <t>M4.K5.T2</t>
  </si>
  <si>
    <t>M4.K5.T3</t>
  </si>
  <si>
    <t>M4.K5.T4</t>
  </si>
  <si>
    <t>M4.K5.T5</t>
  </si>
  <si>
    <t>M4.K5.T6</t>
  </si>
  <si>
    <t>M4.K5.T7</t>
  </si>
  <si>
    <t>M4.K5.T8</t>
  </si>
  <si>
    <t>M4.K5.T9</t>
  </si>
  <si>
    <t>M4.K5.T10</t>
  </si>
  <si>
    <t>M4.K5.T11</t>
  </si>
  <si>
    <t>M4.K5.T12</t>
  </si>
  <si>
    <t>M4.K5.T13</t>
  </si>
  <si>
    <t>M4.K5.T14</t>
  </si>
  <si>
    <t>M4.K5.T15</t>
  </si>
  <si>
    <t>M4.K5.T16</t>
  </si>
  <si>
    <t>M4.K5.T17</t>
  </si>
  <si>
    <t>M4.K5.T18</t>
  </si>
  <si>
    <t>M4.K5.T19</t>
  </si>
  <si>
    <t>M4.K5.T20</t>
  </si>
  <si>
    <t>M4.K5.T21</t>
  </si>
  <si>
    <t>M4.K5.T22</t>
  </si>
  <si>
    <t>M4.K5.T23</t>
  </si>
  <si>
    <t>M4.K5.T24</t>
  </si>
  <si>
    <t>M4.K5.T25</t>
  </si>
  <si>
    <t>M4.K5.T26</t>
  </si>
  <si>
    <t>M4.K5.T27</t>
  </si>
  <si>
    <t>M4.K6.T1</t>
  </si>
  <si>
    <t>M4.K6.T2</t>
  </si>
  <si>
    <t>M4.K6.T3</t>
  </si>
  <si>
    <t>M4.K6.T4</t>
  </si>
  <si>
    <t>M4.K6.T5</t>
  </si>
  <si>
    <t>M4.K6.T6</t>
  </si>
  <si>
    <t>M4.K6.T7</t>
  </si>
  <si>
    <t>M4.K6.T8</t>
  </si>
  <si>
    <t>M4.K6.T9</t>
  </si>
  <si>
    <t>M4.K6.T10</t>
  </si>
  <si>
    <t>M4.K6.T11</t>
  </si>
  <si>
    <t>M4.K6.T12</t>
  </si>
  <si>
    <t>M4.K6.T13</t>
  </si>
  <si>
    <t>M4.K6.T14</t>
  </si>
  <si>
    <t>M4.K6.T15</t>
  </si>
  <si>
    <t>M4.K6.T16</t>
  </si>
  <si>
    <t>M4.K6.T17</t>
  </si>
  <si>
    <t>M4.K6.T18</t>
  </si>
  <si>
    <t>M4.K6.T19</t>
  </si>
  <si>
    <t>M4.K6.T20</t>
  </si>
  <si>
    <t>M4.K6.T21</t>
  </si>
  <si>
    <t>M4.K6.T22</t>
  </si>
  <si>
    <t>M4.K6.T23</t>
  </si>
  <si>
    <t>M4.K6.T24</t>
  </si>
  <si>
    <t>M4.K6.T25</t>
  </si>
  <si>
    <t>M4.K6.T26</t>
  </si>
  <si>
    <t>M4.K6.T27</t>
  </si>
  <si>
    <t>M4.K6.T28</t>
  </si>
  <si>
    <t>M4.K6.T29</t>
  </si>
  <si>
    <t>M4.K7.T1</t>
  </si>
  <si>
    <t>M4.K7.T2</t>
  </si>
  <si>
    <t>M4.K7.T3</t>
  </si>
  <si>
    <t>M4.K7.T4</t>
  </si>
  <si>
    <t>M4.K7.T5</t>
  </si>
  <si>
    <t>M4.K7.T6</t>
  </si>
  <si>
    <t>M4.K7.T7</t>
  </si>
  <si>
    <t>M4.K7.T8</t>
  </si>
  <si>
    <t>M4.K7.T9</t>
  </si>
  <si>
    <t>M4.K7.T10</t>
  </si>
  <si>
    <t>M4.K7.T11</t>
  </si>
  <si>
    <t>M4.K7.T12</t>
  </si>
  <si>
    <t>M4.K7.T13</t>
  </si>
  <si>
    <t>M4.K7.T14</t>
  </si>
  <si>
    <t>M4.K7.T15</t>
  </si>
  <si>
    <t>M4.K7.T16</t>
  </si>
  <si>
    <t>M4.K7.T17</t>
  </si>
  <si>
    <t>M4.K7.T18</t>
  </si>
  <si>
    <t>M4.K7.T19</t>
  </si>
  <si>
    <t>M4.K7.T20</t>
  </si>
  <si>
    <t>M4.K7.T21</t>
  </si>
  <si>
    <t>M4.K7.T22</t>
  </si>
  <si>
    <t>M4.K7.T23</t>
  </si>
  <si>
    <t>M4.K7.T24</t>
  </si>
  <si>
    <t>M4.K7.T25</t>
  </si>
  <si>
    <t>M5.K1.T1</t>
  </si>
  <si>
    <t>M5.K1.T2</t>
  </si>
  <si>
    <t>M5.K1.T3</t>
  </si>
  <si>
    <t>M5.K1.T4</t>
  </si>
  <si>
    <t>M5.K1.T5</t>
  </si>
  <si>
    <t>M5.K1.T6</t>
  </si>
  <si>
    <t>M5.K1.T7</t>
  </si>
  <si>
    <t>M5.K1.T8</t>
  </si>
  <si>
    <t>M5.K1.T9</t>
  </si>
  <si>
    <t>M5.K1.T10</t>
  </si>
  <si>
    <t>M5.K1.T11</t>
  </si>
  <si>
    <t>M5.K1.T12</t>
  </si>
  <si>
    <t>M5.K1.T13</t>
  </si>
  <si>
    <t>M5.K1.T14</t>
  </si>
  <si>
    <t>M5.K1.T15</t>
  </si>
  <si>
    <t>M5.K1.T16</t>
  </si>
  <si>
    <t>M5.K1.T17</t>
  </si>
  <si>
    <t>M5.K1.T18</t>
  </si>
  <si>
    <t>M5.K1.T19</t>
  </si>
  <si>
    <t>M5.K1.T20</t>
  </si>
  <si>
    <t>M5.K1.T21</t>
  </si>
  <si>
    <t>M5.K1.T22</t>
  </si>
  <si>
    <t>M5.K1.T23</t>
  </si>
  <si>
    <t>M5.K1.T24</t>
  </si>
  <si>
    <t>M5.K1.T25</t>
  </si>
  <si>
    <t>M5.K1.T26</t>
  </si>
  <si>
    <t>M5.K1.T27</t>
  </si>
  <si>
    <t>M5.K2.T1</t>
  </si>
  <si>
    <t>M5.K2.T2</t>
  </si>
  <si>
    <t>M5.K2.T3</t>
  </si>
  <si>
    <t>M5.K2.T4</t>
  </si>
  <si>
    <t>M5.K2.T5</t>
  </si>
  <si>
    <t>M5.K2.T6</t>
  </si>
  <si>
    <t>M5.K2.T7</t>
  </si>
  <si>
    <t>M5.K2.T8</t>
  </si>
  <si>
    <t>M5.K2.T9</t>
  </si>
  <si>
    <t>M5.K2.T10</t>
  </si>
  <si>
    <t>M5.K2.T11</t>
  </si>
  <si>
    <t>M5.K2.T12</t>
  </si>
  <si>
    <t>M5.K2.T13</t>
  </si>
  <si>
    <t>M5.K2.T14</t>
  </si>
  <si>
    <t>M5.K2.T15</t>
  </si>
  <si>
    <t>M5.K2.T16</t>
  </si>
  <si>
    <t>M5.K2.T17</t>
  </si>
  <si>
    <t>M5.K2.T18</t>
  </si>
  <si>
    <t>M5.K2.T19</t>
  </si>
  <si>
    <t>M5.K2.T20</t>
  </si>
  <si>
    <t>M5.K2.T21</t>
  </si>
  <si>
    <t>M5.K2.T22</t>
  </si>
  <si>
    <t>M5.K2.T23</t>
  </si>
  <si>
    <t>M5.K2.T24</t>
  </si>
  <si>
    <t>M5.K2.T25</t>
  </si>
  <si>
    <t>M5.K2.T26</t>
  </si>
  <si>
    <t>M5.K2.T27</t>
  </si>
  <si>
    <t>M5.K2.T28</t>
  </si>
  <si>
    <t>M5.K2.T29</t>
  </si>
  <si>
    <t>M5.K2.T30</t>
  </si>
  <si>
    <t>M5.K3.T1</t>
  </si>
  <si>
    <t>M5.K3.T2</t>
  </si>
  <si>
    <t>M5.K3.T3</t>
  </si>
  <si>
    <t>M5.K3.T4</t>
  </si>
  <si>
    <t>M5.K3.T5</t>
  </si>
  <si>
    <t>M5.K3.T6</t>
  </si>
  <si>
    <t>M5.K3.T7</t>
  </si>
  <si>
    <t>M5.K3.T8</t>
  </si>
  <si>
    <t>M5.K3.T9</t>
  </si>
  <si>
    <t>M5.K3.T10</t>
  </si>
  <si>
    <t>M5.K3.T11</t>
  </si>
  <si>
    <t>M5.K3.T12</t>
  </si>
  <si>
    <t>M5.K3.T13</t>
  </si>
  <si>
    <t>M5.K3.T14</t>
  </si>
  <si>
    <t>M5.K3.T15</t>
  </si>
  <si>
    <t>M5.K3.T16</t>
  </si>
  <si>
    <t>M5.K3.T17</t>
  </si>
  <si>
    <t>M5.K3.T18</t>
  </si>
  <si>
    <t>M5.K3.T19</t>
  </si>
  <si>
    <t>M5.K3.T20</t>
  </si>
  <si>
    <t>M5.K3.T21</t>
  </si>
  <si>
    <t>M5.K3.T22</t>
  </si>
  <si>
    <t>M5.K3.T23</t>
  </si>
  <si>
    <t>M5.K3.T24</t>
  </si>
  <si>
    <t>M5.K3.T25</t>
  </si>
  <si>
    <t>M5.K3.T26</t>
  </si>
  <si>
    <t>M5.K3.T27</t>
  </si>
  <si>
    <t>M5.K3.T28</t>
  </si>
  <si>
    <t>M5.K3.T29</t>
  </si>
  <si>
    <t>M5.K3.T30</t>
  </si>
  <si>
    <t>M5.K3.T31</t>
  </si>
  <si>
    <t>M5.K3.T32</t>
  </si>
  <si>
    <t>M5.K3.T33</t>
  </si>
  <si>
    <t>M5.K3.T34</t>
  </si>
  <si>
    <t>M5.K3.T35</t>
  </si>
  <si>
    <t>M5.K3.T36</t>
  </si>
  <si>
    <t>M6.K1.T1</t>
  </si>
  <si>
    <t>M6.K1.T2</t>
  </si>
  <si>
    <t>M6.K1.T3</t>
  </si>
  <si>
    <t>M6.K1.T4</t>
  </si>
  <si>
    <t>M6.K1.T5</t>
  </si>
  <si>
    <t>M6.K1.T6</t>
  </si>
  <si>
    <t>M6.K1.T7</t>
  </si>
  <si>
    <t>M6.K1.T8</t>
  </si>
  <si>
    <t>M6.K1.T9</t>
  </si>
  <si>
    <t>M6.K1.T10</t>
  </si>
  <si>
    <t>M6.K1.T11</t>
  </si>
  <si>
    <t>M6.K1.T12</t>
  </si>
  <si>
    <t>M6.K1.T13</t>
  </si>
  <si>
    <t>M6.K1.T14</t>
  </si>
  <si>
    <t>M6.K1.T15</t>
  </si>
  <si>
    <t>M6.K1.T16</t>
  </si>
  <si>
    <t>M6.K1.T17</t>
  </si>
  <si>
    <t>M6.K1.T18</t>
  </si>
  <si>
    <t>M6.K1.T19</t>
  </si>
  <si>
    <t>M6.K1.T20</t>
  </si>
  <si>
    <t>M6.K1.T21</t>
  </si>
  <si>
    <t>M6.K1.T22</t>
  </si>
  <si>
    <t>M6.K1.T23</t>
  </si>
  <si>
    <t>M6.K1.T24</t>
  </si>
  <si>
    <t>M6.K1.T25</t>
  </si>
  <si>
    <t>M6.K1.T26</t>
  </si>
  <si>
    <t>M6.K1.T27</t>
  </si>
  <si>
    <t>M6.K1.T28</t>
  </si>
  <si>
    <t>M6.K1.T29</t>
  </si>
  <si>
    <t>M6.K1.T30</t>
  </si>
  <si>
    <t>M6.K1.T31</t>
  </si>
  <si>
    <t>M6.K1.T32</t>
  </si>
  <si>
    <t>M6.K1.T33</t>
  </si>
  <si>
    <t>M6.K1.T34</t>
  </si>
  <si>
    <t>M6.K2.T1</t>
  </si>
  <si>
    <t>M6.K2.T2</t>
  </si>
  <si>
    <t>M6.K2.T27</t>
  </si>
  <si>
    <t>M6.K2.T28</t>
  </si>
  <si>
    <t>M6.K2.T29</t>
  </si>
  <si>
    <t>M6.K2.T30</t>
  </si>
  <si>
    <t>M6.K2.T31</t>
  </si>
  <si>
    <t>M6.K2.T32</t>
  </si>
  <si>
    <t>M6.K2.T33</t>
  </si>
  <si>
    <t>M6.K2.T34</t>
  </si>
  <si>
    <t>M6.K2.T35</t>
  </si>
  <si>
    <t>M6.K2.T36</t>
  </si>
  <si>
    <t>M6.K2.T37</t>
  </si>
  <si>
    <t>M6.K2.T38</t>
  </si>
  <si>
    <t>M6.K2.T39</t>
  </si>
  <si>
    <t>M6.K2.T40</t>
  </si>
  <si>
    <t>M6.K2.T41</t>
  </si>
  <si>
    <t>M6.K4.T23</t>
  </si>
  <si>
    <t>M7.K2.T22</t>
  </si>
  <si>
    <t>M7.K2.T23</t>
  </si>
  <si>
    <t>M7.K2.T24</t>
  </si>
  <si>
    <t>M7.K2.T25</t>
  </si>
  <si>
    <t>M7.K3.T25</t>
  </si>
  <si>
    <t>M7.K3.T26</t>
  </si>
  <si>
    <t>M7.K3.T27</t>
  </si>
  <si>
    <t>M7.K3.T28</t>
  </si>
  <si>
    <t>M7.K3.T29</t>
  </si>
  <si>
    <t>M7.K3.T30</t>
  </si>
  <si>
    <t>M7.K3.T31</t>
  </si>
  <si>
    <t>M7.K3.T32</t>
  </si>
  <si>
    <t>M7.K3.T33</t>
  </si>
  <si>
    <t>M7.K4.T28</t>
  </si>
  <si>
    <t>M8.K1.T18</t>
  </si>
  <si>
    <t>M8.K1.T19</t>
  </si>
  <si>
    <t>M8.K1.T20</t>
  </si>
  <si>
    <t>M8.K1.T21</t>
  </si>
  <si>
    <t>M8.K1.T22</t>
  </si>
  <si>
    <t>M8.K1.T23</t>
  </si>
  <si>
    <t>M9.K3.T25</t>
  </si>
  <si>
    <t>M9.K5.T27</t>
  </si>
  <si>
    <t>M9.K5.T28</t>
  </si>
  <si>
    <t>M9.K7.T41</t>
  </si>
  <si>
    <t>M9.K7.T42</t>
  </si>
  <si>
    <t>M9.K7.T43</t>
  </si>
  <si>
    <t>M9.K7.T44</t>
  </si>
  <si>
    <t>K8 - 'Voda F-38-11-5'</t>
  </si>
  <si>
    <t>Voda F-38-11-5</t>
  </si>
  <si>
    <t>M9.K8.T1</t>
  </si>
  <si>
    <t>M9.K8.T2</t>
  </si>
  <si>
    <t>M9.K8.T3</t>
  </si>
  <si>
    <t>M9.K8.T4</t>
  </si>
  <si>
    <t>M9.K8.T5</t>
  </si>
  <si>
    <t>M9.K8.T6</t>
  </si>
  <si>
    <t>M9.K8.T7</t>
  </si>
  <si>
    <t>M9.K8.T8</t>
  </si>
  <si>
    <t>M9.K8.T9</t>
  </si>
  <si>
    <t>F kos z razstavljivim neizvlečnim spojem STD Ve, DN 250, NP 10</t>
  </si>
  <si>
    <t>Povezava med VH Gradina ter vodovodnim jaškom v točki 23 (ČN Bistrica). 
Izvedba vodovoda predvidena z razstavljivim neizvlečnim STD Ve spojem.</t>
  </si>
  <si>
    <t>Dobava in vgradnja duktilne cevi z navarjenim obročem za spoj STD-Ve, DN 350; 
vključno s sidrom in tesnili</t>
  </si>
  <si>
    <t>Vmesni kos z navarjenim obročem za spoj STD-Ve,
l=1,0m, DN 350</t>
  </si>
  <si>
    <t>Prirobnična loputa z ročnim kolesom, DN 350, PN 10</t>
  </si>
  <si>
    <t>MMK kos 22,5°   z navarjenim obročem za spoj STD-Ve, DN 350; vključno s sidri in tesnili</t>
  </si>
  <si>
    <t>Nestandardni FF kos 350/3500, NP 10</t>
  </si>
  <si>
    <t>MMK kos 45°   z navarjenim obročem za spoj STD-Ve, DN 350; vključno s sidri in tesnili</t>
  </si>
  <si>
    <t>Nestandardni FF kos  350/2000, NP 10</t>
  </si>
  <si>
    <t>FF kos za prehod skozi steno 350/1000, NP 10</t>
  </si>
  <si>
    <t>FF kos  350/1000, NP 10</t>
  </si>
  <si>
    <t>T kos  DN 350, NP 10</t>
  </si>
  <si>
    <t>E kos   z navarjenim obročem za spoj STD-Ve, DN 350; vključno s sidri in tesnili</t>
  </si>
  <si>
    <t>F kos   z navarjenim obročem za spoj STD-Ve, DN 350; vključno s sidri in tesnili</t>
  </si>
  <si>
    <t>MMK kos 90°   z navarjenim obročem za spoj STD-Ve, DN 350; vključno s sidri in tesnili</t>
  </si>
  <si>
    <t>3A</t>
  </si>
  <si>
    <t>3.0a</t>
  </si>
  <si>
    <t>Dobava in izdelava AB zidu višine cca 1,0 m vključno izkop, planiranje, zasip z izkopnim materialom, opaž, beton, armatura, odvoz v predelavo gradbenih odpadkov, vse komplet</t>
  </si>
  <si>
    <t>Dobava in sidranje cevi z inox objemkami fi 350, vse komplet</t>
  </si>
  <si>
    <t>SKUPAJ DELA ZA TLAČNI VOD:</t>
  </si>
  <si>
    <r>
      <t>Q kos  90</t>
    </r>
    <r>
      <rPr>
        <sz val="11"/>
        <rFont val="Calibri"/>
        <family val="2"/>
        <charset val="238"/>
      </rPr>
      <t>°</t>
    </r>
    <r>
      <rPr>
        <sz val="11"/>
        <rFont val="Calibri"/>
        <family val="2"/>
        <charset val="238"/>
        <scheme val="minor"/>
      </rPr>
      <t xml:space="preserve"> DN 350, NP 10</t>
    </r>
  </si>
  <si>
    <r>
      <t>Q kos  45</t>
    </r>
    <r>
      <rPr>
        <sz val="11"/>
        <rFont val="Calibri"/>
        <family val="2"/>
        <charset val="238"/>
      </rPr>
      <t>°</t>
    </r>
    <r>
      <rPr>
        <sz val="11"/>
        <rFont val="Calibri"/>
        <family val="2"/>
        <charset val="238"/>
        <scheme val="minor"/>
      </rPr>
      <t xml:space="preserve"> DN 350, NP 10</t>
    </r>
  </si>
  <si>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dokumentacijoi, vsa dela izvajati skladno s predpisi varstva pri delu. Vsa zemeljska dela se izvaja pod nadzorom geomehanika.</t>
  </si>
  <si>
    <t>Izdelava elaborata za vpis v evidenco gospodarske javne infrastrukture (GJI)</t>
  </si>
  <si>
    <t>ur</t>
  </si>
  <si>
    <t>Izdelava proviziranih dostopov do objektov,  preko izkopanih jarkov iz plohov deb. 5 cm z ograjo, v času gradnje, vse komplet</t>
  </si>
  <si>
    <t>Strojni odkop humusa v debelini 20 cm, z odvozom na začasno deponijo, oddaljeno do 5 km, za kasnejše humuziranje, vse komplet</t>
  </si>
  <si>
    <t>Strojni izkop za jarke, kanale, revizijske jaške in vodovodne priključke, v terenu V.-VI. kat. (pikiranje), globine 0,0-2,0m z nakladanjem materiala na kamion. Brežine se izvajajo v naklonu 75°.</t>
  </si>
  <si>
    <t>Odvoz odvečnega materiala v predelavo gradbenih odpadkov. Obračun v raščenem stanju, vse komplet</t>
  </si>
  <si>
    <t>Zasip kanalov z ustrezno pripravljenim izkopnim materialom (mleta kamnina fi do 45 mm). Zasip in utrjevanje v plasteh do 30 cm s komprimacijo. Stopnja zbitosti do 95 % po SPP, vse komplet</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</si>
  <si>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vse komplet</t>
  </si>
  <si>
    <t>GRADBENA DELA ZA TLAČNI VOD GRADINA</t>
  </si>
  <si>
    <t>Strojni izkop za jarke, kanale, revizijske jaške in vodovodne priključke, v terenu V.-VI. kat. (pikiranje), globine 0,0-2,0m z nakladanjem materiala na kamion. Brežine se izvajajo v naklonu 75° - izkop v strmini do 30 stopinj</t>
  </si>
  <si>
    <t>Strojni izkop za jarke, kanale, revizijske jaške in vodovodne priključke, v terenu III.-IV. kat., globine 0,0-2,0m z nakladanjem materiala na kamion. Brežine se izvajajo v naklonu 75° - izkop v strmini do 30 stopinj</t>
  </si>
  <si>
    <t>GRADBENA DELA V VODOHRANU</t>
  </si>
  <si>
    <t>Pazljivo rušenje AB zidu (celica) višine 3,0 m in debeline 0,3 m, odvoz v predelavo gradbenih odpadkov, čiščenje, delovni oder, vse komplet</t>
  </si>
  <si>
    <t>Obdelava AB sten in tlaka na mestu rušene stene s finim ometom, vse komplet</t>
  </si>
  <si>
    <t>Zamenjava obstoječih kovinskih stopnic (višina prostora 3m, 14 stopnic) z novimi vročecinkanimi vključno z zaščitno ograjo višine 110 cm, sidranjem v obstoječo konstrukcijo, vse komplet</t>
  </si>
  <si>
    <t>Dobava in vgradnja vročecinkane zaščitne ograje višine 110 cm na podestu, sidranje v obstoječo konstrukcijo, vse komplet</t>
  </si>
  <si>
    <t>Dobava in slikanje sten s pralno barvo do višine 150 cm, vse komplet (avtomatika)</t>
  </si>
  <si>
    <t>Dobava in slikanje sten in stropov z disperzijsko barvo nad višino 150 cm (npr. Jupol), vse komplet (avtomatika)</t>
  </si>
  <si>
    <t>FFR kos NP10 z vrtljivo prirobnico 250/200</t>
  </si>
  <si>
    <t>Dobava in montaža induktinega merileca pretoka proizvod E+H komplet z omarico za prikazovanje stanja (displejem) za montažo na zid, tesnilnim in vijačnim materialom                     DN200 PN10</t>
  </si>
  <si>
    <t>Demontaža obstoječega Tkosa DN250 na iztoku ter prilagoditev elementov za vgradnjo TT kosa za odvzem  F-38  DN250, kpl z tesnilnim in vijačnim materialom ter zagotavljanje nemotenega odvzema na odcepu za Il. Bistrico vsaj iz ene celice.</t>
  </si>
  <si>
    <t>TT kos  DN250 PN10 z vrtljivo prirobnico  vijačnim in tesnilnim materialom</t>
  </si>
  <si>
    <t>Navezava IZTOKA na armature DN 250 v vodohranu Gradina. V aramturni celici vodohrana odcep - TT kos DN 250</t>
  </si>
  <si>
    <t>5.1.6</t>
  </si>
  <si>
    <t>5.1.7</t>
  </si>
  <si>
    <t>5.1.9</t>
  </si>
  <si>
    <t>5.2.5</t>
  </si>
  <si>
    <t>5.2.6</t>
  </si>
  <si>
    <t>5.2.7</t>
  </si>
  <si>
    <t>5.2.8</t>
  </si>
  <si>
    <t>5.2.9</t>
  </si>
  <si>
    <t>5.2.10</t>
  </si>
  <si>
    <t>5.2.11</t>
  </si>
  <si>
    <t>5.2.12</t>
  </si>
  <si>
    <t>5.2.13</t>
  </si>
  <si>
    <t>5.2.14</t>
  </si>
  <si>
    <t>5.2.15</t>
  </si>
  <si>
    <t>5.2.16</t>
  </si>
  <si>
    <t xml:space="preserve">Navezava TLAČNEGA VODA na armature DN 350 v  vodarni ter VH Gradina. </t>
  </si>
  <si>
    <t>5.2.17</t>
  </si>
  <si>
    <t xml:space="preserve">Dobava in vgradnja duktilne cevi C40 za spoj STD-Vi, DN 250 
</t>
  </si>
  <si>
    <t>5.3.4</t>
  </si>
  <si>
    <t>5.3.5</t>
  </si>
  <si>
    <t>5.3.6</t>
  </si>
  <si>
    <t>5.2.18</t>
  </si>
  <si>
    <t>5.2.19</t>
  </si>
  <si>
    <t>5.2.20</t>
  </si>
  <si>
    <t>5.2.21</t>
  </si>
  <si>
    <t>5.2.22</t>
  </si>
  <si>
    <t>5.2.23</t>
  </si>
  <si>
    <t>5.2.24</t>
  </si>
  <si>
    <t>FFR kos  250/200, NP 10</t>
  </si>
  <si>
    <t>Prirobnična loputa z EM pogonom AUMA-MATIC    ( ON/OF čas zapiranja 0-180sek) DN 250, PN 10</t>
  </si>
  <si>
    <r>
      <t>Demontaža obstoječega FFK DN350 v VODARNI  ter prilagoditev elementov za vgradnjo novih  FFQ 90</t>
    </r>
    <r>
      <rPr>
        <sz val="11"/>
        <rFont val="Calibri"/>
        <family val="2"/>
        <charset val="238"/>
      </rPr>
      <t>°</t>
    </r>
    <r>
      <rPr>
        <sz val="12.65"/>
        <rFont val="Calibri"/>
        <family val="2"/>
        <charset val="238"/>
      </rPr>
      <t xml:space="preserve"> DN350</t>
    </r>
    <r>
      <rPr>
        <sz val="11"/>
        <rFont val="Calibri"/>
        <family val="2"/>
        <charset val="238"/>
        <scheme val="minor"/>
      </rPr>
      <t>, kpl z tesnilnim in vijačnim materialom ter zagotavljanje nemotene oskrbe VH Gradina z vodo.</t>
    </r>
  </si>
  <si>
    <t>FF kos  250/500, NP 10</t>
  </si>
  <si>
    <t>FF kos  250/1000, NP 10</t>
  </si>
  <si>
    <t>FF kos  250/1200, NP 10</t>
  </si>
  <si>
    <t>FF kos  250/800, NP 10</t>
  </si>
  <si>
    <t>Montažno demontažni kos DN200 PN10</t>
  </si>
  <si>
    <t>X kos  DN 100, NP 10</t>
  </si>
  <si>
    <t>5.2.25</t>
  </si>
  <si>
    <t>5.2.26</t>
  </si>
  <si>
    <t>5.2.27</t>
  </si>
  <si>
    <t>Demontaža obstoječih fazonskih kosov DN250  ter prilagoditev elementov za vgradnjo novih zasunov in loput v celici VH Gradina, kpl z tesnilnim in vijačnim materialom ter zagotavljanje nemotenega odvzema na odcepu za Il. Bistrico vsaj iz ene celice.</t>
  </si>
  <si>
    <t>5.2.28</t>
  </si>
  <si>
    <t xml:space="preserve">Povezava v vodovodnem jašku v točki 17 (zračnik). </t>
  </si>
  <si>
    <t>F kos z spojem STD Ve, DN 250, PN 16</t>
  </si>
  <si>
    <t>MMK kos 45°, DN 250, vključno s STD-Ve tesnili</t>
  </si>
  <si>
    <t>T kos, z vrtljivo prirobnico, NL DN 250/60, PN 16</t>
  </si>
  <si>
    <t>Zračnik enojni, DN60, PN 16 ali enakovredno - vgradnja v jašek</t>
  </si>
  <si>
    <t>MMK kos 22,50°, DN 250, vključno s STD-Ve tesnili</t>
  </si>
  <si>
    <t>5.3.7</t>
  </si>
  <si>
    <t>5.3.8</t>
  </si>
  <si>
    <t xml:space="preserve"> </t>
  </si>
  <si>
    <t>Dobava in izdelava AB premostitvenega objekta čez potok širine 2,0, dolžine cca 12 m in debeline konstrukcije 21 cm, vključno s sidranjem, opaž, beton, armatura, vse komplet (glej detajle) - dva objekta</t>
  </si>
  <si>
    <t>Dobava in izdelava AB stopnic do premostitvenega objekta vključno s sidranjem, opaž, beton, armatura, vse komplet (glej detajle) - dva objekta</t>
  </si>
  <si>
    <t>Dobava in izdelava vročecinkane ograje na stopnice in premostitveni objekt višine 110 cm vključno s pritrditvijo na AB, vse komplet</t>
  </si>
  <si>
    <t>Dobava in zavarovanje nasipa v strmini z lokalnim kamenem - skalometom, vse komplet</t>
  </si>
  <si>
    <t>Dobava in izdelava AB temelja ter AB sider na 3,0 m v strmini vključno izkop, zasip, odvoz v predelavo gradbenih odpadkov, beton, armatura, opaž, planiranje, vse komplet</t>
  </si>
  <si>
    <t>6.0</t>
  </si>
  <si>
    <t>ELEKTRO DELA</t>
  </si>
  <si>
    <t>UPRAVIČENO</t>
  </si>
  <si>
    <t>OSKRBA S PITNO VODO NA OBMOČJU:</t>
  </si>
  <si>
    <t>Št. postavke</t>
  </si>
  <si>
    <t>Enota</t>
  </si>
  <si>
    <t>Cena v EUR</t>
  </si>
  <si>
    <t>Vrednost brez DDV</t>
  </si>
  <si>
    <t>1.</t>
  </si>
  <si>
    <t>2.</t>
  </si>
  <si>
    <t>3.</t>
  </si>
  <si>
    <t>4.</t>
  </si>
  <si>
    <t>SKUPAJ BREZ DDV</t>
  </si>
  <si>
    <t>ELEKTROINSTALACIJE VH GRADINA</t>
  </si>
  <si>
    <t>OPTIČNA POVEZAVA</t>
  </si>
  <si>
    <t>OSKRBA S PITNO VODO NA OBMOČJU :</t>
  </si>
  <si>
    <t>ELEKTROINŠTALACIJE</t>
  </si>
  <si>
    <t>ELEKTROINŠTALACIJE VH GRADINA</t>
  </si>
  <si>
    <r>
      <t xml:space="preserve"> </t>
    </r>
    <r>
      <rPr>
        <b/>
        <sz val="10"/>
        <color indexed="8"/>
        <rFont val="Calibri"/>
        <family val="2"/>
        <charset val="238"/>
      </rPr>
      <t>STIKALNI BLOK</t>
    </r>
  </si>
  <si>
    <r>
      <t xml:space="preserve"> Elektro omara </t>
    </r>
    <r>
      <rPr>
        <sz val="10"/>
        <color indexed="8"/>
        <rFont val="Calibri"/>
        <family val="2"/>
        <charset val="238"/>
      </rPr>
      <t xml:space="preserve">dimenzija  1200x1000x250 mm </t>
    </r>
    <r>
      <rPr>
        <sz val="10"/>
        <rFont val="Calibri"/>
        <family val="2"/>
        <charset val="238"/>
      </rPr>
      <t xml:space="preserve"> </t>
    </r>
  </si>
  <si>
    <t>komplet</t>
  </si>
  <si>
    <r>
      <t xml:space="preserve"> </t>
    </r>
    <r>
      <rPr>
        <sz val="10"/>
        <color indexed="8"/>
        <rFont val="Calibri"/>
        <family val="2"/>
        <charset val="238"/>
      </rPr>
      <t xml:space="preserve">termostat </t>
    </r>
    <r>
      <rPr>
        <sz val="10"/>
        <rFont val="Calibri"/>
        <family val="2"/>
        <charset val="238"/>
      </rPr>
      <t xml:space="preserve"> </t>
    </r>
  </si>
  <si>
    <r>
      <t xml:space="preserve"> </t>
    </r>
    <r>
      <rPr>
        <sz val="10"/>
        <color indexed="8"/>
        <rFont val="Calibri"/>
        <family val="2"/>
        <charset val="238"/>
      </rPr>
      <t xml:space="preserve">grelec z ventilatorjem 150W </t>
    </r>
    <r>
      <rPr>
        <sz val="10"/>
        <rFont val="Calibri"/>
        <family val="2"/>
        <charset val="238"/>
      </rPr>
      <t xml:space="preserve"> </t>
    </r>
  </si>
  <si>
    <r>
      <t xml:space="preserve"> </t>
    </r>
    <r>
      <rPr>
        <sz val="10"/>
        <color indexed="8"/>
        <rFont val="Calibri"/>
        <family val="2"/>
        <charset val="238"/>
      </rPr>
      <t xml:space="preserve">rešetka </t>
    </r>
    <r>
      <rPr>
        <sz val="10"/>
        <rFont val="Calibri"/>
        <family val="2"/>
        <charset val="238"/>
      </rPr>
      <t xml:space="preserve"> </t>
    </r>
  </si>
  <si>
    <r>
      <t xml:space="preserve"> </t>
    </r>
    <r>
      <rPr>
        <sz val="10"/>
        <color indexed="8"/>
        <rFont val="Calibri"/>
        <family val="2"/>
        <charset val="238"/>
      </rPr>
      <t xml:space="preserve">predal za dokumentacijo </t>
    </r>
    <r>
      <rPr>
        <sz val="10"/>
        <rFont val="Calibri"/>
        <family val="2"/>
        <charset val="238"/>
      </rPr>
      <t xml:space="preserve"> </t>
    </r>
  </si>
  <si>
    <r>
      <t xml:space="preserve"> </t>
    </r>
    <r>
      <rPr>
        <sz val="10"/>
        <color indexed="8"/>
        <rFont val="Calibri"/>
        <family val="2"/>
        <charset val="238"/>
      </rPr>
      <t xml:space="preserve">nosilec kabelskih uvodnic </t>
    </r>
    <r>
      <rPr>
        <sz val="10"/>
        <rFont val="Calibri"/>
        <family val="2"/>
        <charset val="238"/>
      </rPr>
      <t xml:space="preserve"> </t>
    </r>
  </si>
  <si>
    <r>
      <t xml:space="preserve"> </t>
    </r>
    <r>
      <rPr>
        <sz val="10"/>
        <color indexed="8"/>
        <rFont val="Calibri"/>
        <family val="2"/>
        <charset val="238"/>
      </rPr>
      <t xml:space="preserve">uvodnice </t>
    </r>
    <r>
      <rPr>
        <sz val="10"/>
        <rFont val="Calibri"/>
        <family val="2"/>
        <charset val="238"/>
      </rPr>
      <t xml:space="preserve"> </t>
    </r>
  </si>
  <si>
    <r>
      <t xml:space="preserve"> </t>
    </r>
    <r>
      <rPr>
        <sz val="10"/>
        <color indexed="8"/>
        <rFont val="Calibri"/>
        <family val="2"/>
        <charset val="238"/>
      </rPr>
      <t xml:space="preserve">PRENAPETOSTNI ODVODNIK Isg=100kA, Umax=275V/50Hz, </t>
    </r>
    <r>
      <rPr>
        <sz val="10"/>
        <rFont val="Calibri"/>
        <family val="2"/>
        <charset val="238"/>
      </rPr>
      <t xml:space="preserve"> </t>
    </r>
  </si>
  <si>
    <r>
      <t xml:space="preserve"> I</t>
    </r>
    <r>
      <rPr>
        <sz val="10"/>
        <color indexed="8"/>
        <rFont val="Calibri"/>
        <family val="2"/>
        <charset val="238"/>
      </rPr>
      <t xml:space="preserve">NSTALACIJSKI ODKLOPNIK </t>
    </r>
    <r>
      <rPr>
        <sz val="10"/>
        <rFont val="Calibri"/>
        <family val="2"/>
        <charset val="238"/>
      </rPr>
      <t xml:space="preserve"> </t>
    </r>
  </si>
  <si>
    <r>
      <t xml:space="preserve"> </t>
    </r>
    <r>
      <rPr>
        <sz val="10"/>
        <color indexed="8"/>
        <rFont val="Calibri"/>
        <family val="2"/>
        <charset val="238"/>
      </rPr>
      <t xml:space="preserve">1P/2P/3P,2A-35A "B"/"C" 15 kA </t>
    </r>
    <r>
      <rPr>
        <sz val="10"/>
        <rFont val="Calibri"/>
        <family val="2"/>
        <charset val="238"/>
      </rPr>
      <t xml:space="preserve"> </t>
    </r>
  </si>
  <si>
    <r>
      <t xml:space="preserve">Glavno preklopno </t>
    </r>
    <r>
      <rPr>
        <sz val="10"/>
        <color indexed="8"/>
        <rFont val="Calibri"/>
        <family val="2"/>
        <charset val="238"/>
      </rPr>
      <t xml:space="preserve">stikalo 25 A MREŽA-IZKLOP-AGREGAT za vgradnjo na montažno ploščo, z vrtljivim mehanizmom, podaljškom ročice, ročico na vratih st.bloka, nastavIjivo pretokovno in nastavljivo  kratkostično zaščito in signalnimi moduli stanja   </t>
    </r>
    <r>
      <rPr>
        <sz val="10"/>
        <rFont val="Calibri"/>
        <family val="2"/>
        <charset val="238"/>
      </rPr>
      <t xml:space="preserve"> </t>
    </r>
  </si>
  <si>
    <r>
      <t xml:space="preserve"> </t>
    </r>
    <r>
      <rPr>
        <sz val="10"/>
        <color indexed="8"/>
        <rFont val="Calibri"/>
        <family val="2"/>
        <charset val="238"/>
      </rPr>
      <t xml:space="preserve">USMERNIK enofazni, regulami 230VAC / 12VDC, 5A, dimenzije 80x125mm </t>
    </r>
    <r>
      <rPr>
        <sz val="10"/>
        <rFont val="Calibri"/>
        <family val="2"/>
        <charset val="238"/>
      </rPr>
      <t xml:space="preserve"> (šxv)</t>
    </r>
  </si>
  <si>
    <r>
      <t xml:space="preserve"> </t>
    </r>
    <r>
      <rPr>
        <sz val="10"/>
        <color indexed="8"/>
        <rFont val="Calibri"/>
        <family val="2"/>
        <charset val="238"/>
      </rPr>
      <t>GREBENASTO STIKALO "1-0-2" 20A, tripolno, vgradnja v vrata TO-3-8212/E  t0-3-8212/E</t>
    </r>
    <r>
      <rPr>
        <sz val="10"/>
        <rFont val="Calibri"/>
        <family val="2"/>
        <charset val="238"/>
      </rPr>
      <t xml:space="preserve"> </t>
    </r>
  </si>
  <si>
    <t>Kontaktor štiripolen moči 2kW tuljava 230V,</t>
  </si>
  <si>
    <t>Rele štiripolen moči 1kW tuljava 12V</t>
  </si>
  <si>
    <r>
      <t xml:space="preserve"> </t>
    </r>
    <r>
      <rPr>
        <sz val="10"/>
        <color indexed="8"/>
        <rFont val="Calibri"/>
        <family val="2"/>
        <charset val="238"/>
      </rPr>
      <t xml:space="preserve">zaščitni prenapetostni element na dovodu (230V) in signalnem kablu za merilne inštrumente </t>
    </r>
    <r>
      <rPr>
        <sz val="10"/>
        <rFont val="Calibri"/>
        <family val="2"/>
        <charset val="238"/>
      </rPr>
      <t xml:space="preserve"> </t>
    </r>
  </si>
  <si>
    <r>
      <t xml:space="preserve"> </t>
    </r>
    <r>
      <rPr>
        <sz val="10"/>
        <color indexed="8"/>
        <rFont val="Calibri"/>
        <family val="2"/>
        <charset val="238"/>
      </rPr>
      <t xml:space="preserve">VRSTNE SPONKE s priborom </t>
    </r>
    <r>
      <rPr>
        <sz val="10"/>
        <rFont val="Calibri"/>
        <family val="2"/>
        <charset val="238"/>
      </rPr>
      <t xml:space="preserve"> </t>
    </r>
  </si>
  <si>
    <r>
      <t xml:space="preserve"> </t>
    </r>
    <r>
      <rPr>
        <sz val="10"/>
        <color indexed="8"/>
        <rFont val="Calibri"/>
        <family val="2"/>
        <charset val="238"/>
      </rPr>
      <t>WDU 4-70mm2</t>
    </r>
  </si>
  <si>
    <r>
      <t xml:space="preserve"> </t>
    </r>
    <r>
      <rPr>
        <sz val="10"/>
        <color indexed="8"/>
        <rFont val="Calibri"/>
        <family val="2"/>
        <charset val="238"/>
      </rPr>
      <t xml:space="preserve">Instalacijski kanal 1KP 40x60 m </t>
    </r>
    <r>
      <rPr>
        <sz val="10"/>
        <rFont val="Calibri"/>
        <family val="2"/>
        <charset val="238"/>
      </rPr>
      <t xml:space="preserve"> </t>
    </r>
  </si>
  <si>
    <t>Vezni material vključno z bakrenimi zbiralkami</t>
  </si>
  <si>
    <r>
      <t xml:space="preserve"> </t>
    </r>
    <r>
      <rPr>
        <sz val="10"/>
        <color indexed="8"/>
        <rFont val="Calibri"/>
        <family val="2"/>
        <charset val="238"/>
      </rPr>
      <t xml:space="preserve">vse napisne ploščice morajo biti na al. ali PVC podlagi in gravirane </t>
    </r>
    <r>
      <rPr>
        <sz val="10"/>
        <rFont val="Calibri"/>
        <family val="2"/>
        <charset val="238"/>
      </rPr>
      <t xml:space="preserve"> </t>
    </r>
  </si>
  <si>
    <r>
      <t xml:space="preserve"> </t>
    </r>
    <r>
      <rPr>
        <sz val="10"/>
        <color indexed="8"/>
        <rFont val="Calibri"/>
        <family val="2"/>
        <charset val="238"/>
      </rPr>
      <t xml:space="preserve">napisne ploščice </t>
    </r>
    <r>
      <rPr>
        <sz val="10"/>
        <rFont val="Calibri"/>
        <family val="2"/>
        <charset val="238"/>
      </rPr>
      <t xml:space="preserve"> </t>
    </r>
  </si>
  <si>
    <t>izdelava vezalne sheme za stikalni blok z označitvijo porabnikov na tlorisih</t>
  </si>
  <si>
    <t>Izdelava elektro omare</t>
  </si>
  <si>
    <r>
      <t xml:space="preserve"> </t>
    </r>
    <r>
      <rPr>
        <b/>
        <sz val="10"/>
        <color indexed="8"/>
        <rFont val="Calibri"/>
        <family val="2"/>
        <charset val="238"/>
      </rPr>
      <t>KRMILNIK</t>
    </r>
  </si>
  <si>
    <r>
      <t xml:space="preserve"> </t>
    </r>
    <r>
      <rPr>
        <sz val="10"/>
        <color indexed="8"/>
        <rFont val="Calibri"/>
        <family val="2"/>
        <charset val="238"/>
      </rPr>
      <t xml:space="preserve">v sestavi: </t>
    </r>
    <r>
      <rPr>
        <sz val="10"/>
        <rFont val="Calibri"/>
        <family val="2"/>
        <charset val="238"/>
      </rPr>
      <t xml:space="preserve"> </t>
    </r>
  </si>
  <si>
    <t xml:space="preserve">Zbirnik signalov Moxa IOLogik E1242 (4 DIs, 4 DIOs, 4 Ais)
</t>
  </si>
  <si>
    <t xml:space="preserve">Zbirnik signalov Moxa IOLogik E1241 (4 AOs)
</t>
  </si>
  <si>
    <t xml:space="preserve"> naprava za neprekinjeno napajanje 1000VA relejski izhod za prazne baterije, izpad napajanja, sinusni izhod</t>
  </si>
  <si>
    <t xml:space="preserve"> USMERNIK enofazni, reguliran 230VAC/24VDC, 2A dimenzije 50x125 tip SITOP power 2 , 6EP1 331-1SL11 ali enakovreden</t>
  </si>
  <si>
    <t>MERILNO REGULACIJSKA OPREMA</t>
  </si>
  <si>
    <r>
      <t>Nivojska sonda higrostatske izvedbe</t>
    </r>
    <r>
      <rPr>
        <sz val="10"/>
        <color indexed="8"/>
        <rFont val="Calibri"/>
        <family val="2"/>
        <charset val="238"/>
      </rPr>
      <t xml:space="preserve"> 24V in analognim izhodom 4-20 mA , ip 68, od 0-5m - ELTRATEC PPI100 z kablom dolžine 20m</t>
    </r>
  </si>
  <si>
    <t>Merilnik pretoka - samo priklop</t>
  </si>
  <si>
    <t>Merilnik tlaka ABB PS3 0-20 bar z M12 navojeme in hitro spojko; točnost: 0.25% območja; priklop na pretvonik merilnika pretoka Aquamaster z MIL konektorjem</t>
  </si>
  <si>
    <t>Plovno stikalo primerno za pitno vodo Endress &amp; Hauser Liquifloat FTS20</t>
  </si>
  <si>
    <t>Vmesnik optika na ethernet; full dublex; SM napr: MOXA ali enakovreden</t>
  </si>
  <si>
    <t>Ethernet switch 8 portni, industrijske izvedbe napr: MOXA EDS 208 ali enakovreden</t>
  </si>
  <si>
    <t>DOVODNI KABEL IN CEVI ZA EL. KABLE Z OZEMLJITVIJO</t>
  </si>
  <si>
    <r>
      <t xml:space="preserve"> </t>
    </r>
    <r>
      <rPr>
        <sz val="10"/>
        <color indexed="8"/>
        <rFont val="Calibri"/>
        <family val="2"/>
        <charset val="238"/>
      </rPr>
      <t xml:space="preserve">Naziv, tip, oznaka </t>
    </r>
    <r>
      <rPr>
        <sz val="10"/>
        <rFont val="Calibri"/>
        <family val="2"/>
        <charset val="238"/>
      </rPr>
      <t xml:space="preserve"> </t>
    </r>
  </si>
  <si>
    <t xml:space="preserve"> Dovodni kabel med vodarno in R-Gradina NYY-J 5x10mm2, komplet z obojestranskimi kabel čevlji</t>
  </si>
  <si>
    <t>Namestitev instalacijskega odklopnika c32A, 3p v razdelilniku v vodarni</t>
  </si>
  <si>
    <t>kpl</t>
  </si>
  <si>
    <r>
      <t xml:space="preserve"> </t>
    </r>
    <r>
      <rPr>
        <sz val="10"/>
        <color indexed="8"/>
        <rFont val="Calibri"/>
        <family val="2"/>
        <charset val="238"/>
      </rPr>
      <t>Ureditev priklopnega mesta in priklop dovodnega kabla v vodarni in v stikalnem bloku vodohrana</t>
    </r>
  </si>
  <si>
    <r>
      <t xml:space="preserve"> </t>
    </r>
    <r>
      <rPr>
        <sz val="10"/>
        <color indexed="8"/>
        <rFont val="Calibri"/>
        <family val="2"/>
        <charset val="238"/>
      </rPr>
      <t xml:space="preserve">Ozemljitveni valjanec FeZn 25 x 4 mm položen med vodarno in ozemljili ob dovodnem kablu, do R-Gradina in spojen na obstoječa ozemljila, okoli objekta in za ozemljitev zaščitne mrežaste ograje    </t>
    </r>
    <r>
      <rPr>
        <sz val="10"/>
        <rFont val="Calibri"/>
        <family val="2"/>
        <charset val="238"/>
      </rPr>
      <t xml:space="preserve"> </t>
    </r>
  </si>
  <si>
    <r>
      <t xml:space="preserve"> </t>
    </r>
    <r>
      <rPr>
        <sz val="10"/>
        <color indexed="8"/>
        <rFont val="Calibri"/>
        <family val="2"/>
        <charset val="238"/>
      </rPr>
      <t xml:space="preserve">PVC označitveni trak za kable </t>
    </r>
    <r>
      <rPr>
        <sz val="10"/>
        <rFont val="Calibri"/>
        <family val="2"/>
        <charset val="238"/>
      </rPr>
      <t xml:space="preserve"> </t>
    </r>
  </si>
  <si>
    <t>Strojni in deloma ročni izkop kabelskega kanala v terenu IV. do V. ktg. dim 0,5 x 1,10 m, izdelava podloge iz suhega betona MB10 v sloju 10 cm, polaganje 2x stigmafleks cevi premera 2x160mm (vključno z distančniki, čepi, tesnili, koleni, ...), obbetoniranje z betonom MB10 v sloju 10 cm zasip, s tamponskim gramozom ter nabijanje v slojih 20 cm, polaganje ozemljilnega valjanca in PVC opozorilnega traku, odvoz materiala v predelavo gradbenih odpadkov s plačilom taks, vse komplet</t>
  </si>
  <si>
    <t>Izkop  v terenu IV. do V. kat. in komplet izgradnja tipskega manipulativnega kabelskega jaška dim fi80 cm (notranja mera), z betonom MB 30, litoželeznim pokrovom 125kN, 600*600 mm, z napisom ELEKTRIKA, jašek opremljen s pocinkanimi lestvami - 3 prečke, odvoz materiala v predelavo gradbenih odpadkov, vse komplet</t>
  </si>
  <si>
    <t>ELEKTRO MATERIAL IN OPREMA</t>
  </si>
  <si>
    <r>
      <t>Zaščiteno industrijsko LED svetilo 230VAC, Svetilka Disano 957 42W CLD CELL grey 16471400, IP65</t>
    </r>
    <r>
      <rPr>
        <sz val="10"/>
        <color indexed="8"/>
        <rFont val="Calibri"/>
        <family val="2"/>
        <charset val="238"/>
      </rPr>
      <t xml:space="preserve"> </t>
    </r>
    <r>
      <rPr>
        <sz val="10"/>
        <rFont val="Calibri"/>
        <family val="2"/>
        <charset val="238"/>
      </rPr>
      <t xml:space="preserve"> </t>
    </r>
  </si>
  <si>
    <r>
      <t xml:space="preserve"> Zunanja LED </t>
    </r>
    <r>
      <rPr>
        <sz val="10"/>
        <color indexed="8"/>
        <rFont val="Calibri"/>
        <family val="2"/>
        <charset val="238"/>
      </rPr>
      <t xml:space="preserve">svetilka z IR senzorjem 20 W  IP55 </t>
    </r>
    <r>
      <rPr>
        <sz val="10"/>
        <rFont val="Calibri"/>
        <family val="2"/>
        <charset val="238"/>
      </rPr>
      <t xml:space="preserve"> </t>
    </r>
  </si>
  <si>
    <r>
      <t xml:space="preserve"> </t>
    </r>
    <r>
      <rPr>
        <sz val="10"/>
        <color indexed="8"/>
        <rFont val="Calibri"/>
        <family val="2"/>
        <charset val="238"/>
      </rPr>
      <t xml:space="preserve">stikalo 1/P,N/0,250V navadno </t>
    </r>
    <r>
      <rPr>
        <sz val="10"/>
        <rFont val="Calibri"/>
        <family val="2"/>
        <charset val="238"/>
      </rPr>
      <t xml:space="preserve"> </t>
    </r>
  </si>
  <si>
    <r>
      <t xml:space="preserve"> </t>
    </r>
    <r>
      <rPr>
        <sz val="10"/>
        <color indexed="8"/>
        <rFont val="Calibri"/>
        <family val="2"/>
        <charset val="238"/>
      </rPr>
      <t xml:space="preserve">kos </t>
    </r>
    <r>
      <rPr>
        <sz val="10"/>
        <rFont val="Calibri"/>
        <family val="2"/>
        <charset val="238"/>
      </rPr>
      <t xml:space="preserve"> </t>
    </r>
  </si>
  <si>
    <r>
      <t xml:space="preserve"> </t>
    </r>
    <r>
      <rPr>
        <sz val="10"/>
        <color indexed="8"/>
        <rFont val="Calibri"/>
        <family val="2"/>
        <charset val="238"/>
      </rPr>
      <t xml:space="preserve">instalacijska priključno razvodna doza N/O IP55 </t>
    </r>
    <r>
      <rPr>
        <sz val="10"/>
        <rFont val="Calibri"/>
        <family val="2"/>
        <charset val="238"/>
      </rPr>
      <t xml:space="preserve"> </t>
    </r>
  </si>
  <si>
    <r>
      <t xml:space="preserve"> </t>
    </r>
    <r>
      <rPr>
        <sz val="10"/>
        <color indexed="8"/>
        <rFont val="Calibri"/>
        <family val="2"/>
        <charset val="238"/>
      </rPr>
      <t xml:space="preserve">zidni radiator s termostatom 230 V 1200W </t>
    </r>
    <r>
      <rPr>
        <sz val="10"/>
        <rFont val="Calibri"/>
        <family val="2"/>
        <charset val="238"/>
      </rPr>
      <t xml:space="preserve"> </t>
    </r>
  </si>
  <si>
    <r>
      <t xml:space="preserve"> </t>
    </r>
    <r>
      <rPr>
        <sz val="10"/>
        <color indexed="8"/>
        <rFont val="Calibri"/>
        <family val="2"/>
        <charset val="238"/>
      </rPr>
      <t xml:space="preserve">Vtičnica 2p+PE šuko n/o 250V 16A </t>
    </r>
    <r>
      <rPr>
        <sz val="10"/>
        <rFont val="Calibri"/>
        <family val="2"/>
        <charset val="238"/>
      </rPr>
      <t xml:space="preserve"> </t>
    </r>
  </si>
  <si>
    <r>
      <t xml:space="preserve"> </t>
    </r>
    <r>
      <rPr>
        <sz val="10"/>
        <color indexed="8"/>
        <rFont val="Calibri"/>
        <family val="2"/>
        <charset val="238"/>
      </rPr>
      <t xml:space="preserve">Vtičnica 3p+N+PE no 400V 16A </t>
    </r>
    <r>
      <rPr>
        <sz val="10"/>
        <rFont val="Calibri"/>
        <family val="2"/>
        <charset val="238"/>
      </rPr>
      <t xml:space="preserve"> </t>
    </r>
  </si>
  <si>
    <r>
      <t xml:space="preserve"> </t>
    </r>
    <r>
      <rPr>
        <sz val="10"/>
        <color indexed="8"/>
        <rFont val="Calibri"/>
        <family val="2"/>
        <charset val="238"/>
      </rPr>
      <t xml:space="preserve">Nadometni instalacijski kanali (beli) 100x60mm NIK </t>
    </r>
    <r>
      <rPr>
        <sz val="10"/>
        <rFont val="Calibri"/>
        <family val="2"/>
        <charset val="238"/>
      </rPr>
      <t xml:space="preserve"> </t>
    </r>
  </si>
  <si>
    <r>
      <t xml:space="preserve"> </t>
    </r>
    <r>
      <rPr>
        <sz val="10"/>
        <color indexed="8"/>
        <rFont val="Calibri"/>
        <family val="2"/>
        <charset val="238"/>
      </rPr>
      <t xml:space="preserve">Nadometni instalacijski kanali (beli) 40x20mm NIK </t>
    </r>
    <r>
      <rPr>
        <sz val="10"/>
        <rFont val="Calibri"/>
        <family val="2"/>
        <charset val="238"/>
      </rPr>
      <t xml:space="preserve"> </t>
    </r>
  </si>
  <si>
    <t>UTP CAT6</t>
  </si>
  <si>
    <r>
      <t xml:space="preserve"> </t>
    </r>
    <r>
      <rPr>
        <sz val="10"/>
        <color indexed="8"/>
        <rFont val="Calibri"/>
        <family val="2"/>
        <charset val="238"/>
      </rPr>
      <t xml:space="preserve">LiYCY 2x2x0,75 </t>
    </r>
    <r>
      <rPr>
        <sz val="10"/>
        <rFont val="Calibri"/>
        <family val="2"/>
        <charset val="238"/>
      </rPr>
      <t xml:space="preserve"> </t>
    </r>
  </si>
  <si>
    <r>
      <t xml:space="preserve"> </t>
    </r>
    <r>
      <rPr>
        <sz val="10"/>
        <color indexed="8"/>
        <rFont val="Calibri"/>
        <family val="2"/>
        <charset val="238"/>
      </rPr>
      <t>NYcY 4x1,5 mm2</t>
    </r>
  </si>
  <si>
    <r>
      <t xml:space="preserve"> </t>
    </r>
    <r>
      <rPr>
        <sz val="10"/>
        <color indexed="8"/>
        <rFont val="Calibri"/>
        <family val="2"/>
        <charset val="238"/>
      </rPr>
      <t>NYY 3x1,5mm2</t>
    </r>
  </si>
  <si>
    <r>
      <t xml:space="preserve"> </t>
    </r>
    <r>
      <rPr>
        <sz val="10"/>
        <color indexed="8"/>
        <rFont val="Calibri"/>
        <family val="2"/>
        <charset val="238"/>
      </rPr>
      <t>NYY 3x2,5mm2</t>
    </r>
  </si>
  <si>
    <r>
      <t xml:space="preserve"> </t>
    </r>
    <r>
      <rPr>
        <sz val="10"/>
        <color indexed="8"/>
        <rFont val="Calibri"/>
        <family val="2"/>
        <charset val="238"/>
      </rPr>
      <t>NYY 5x2,5mm2</t>
    </r>
  </si>
  <si>
    <r>
      <t xml:space="preserve"> p</t>
    </r>
    <r>
      <rPr>
        <sz val="10"/>
        <color indexed="8"/>
        <rFont val="Calibri"/>
        <family val="2"/>
        <charset val="238"/>
      </rPr>
      <t xml:space="preserve">lastične gibljive cevi fi 13mm </t>
    </r>
    <r>
      <rPr>
        <sz val="10"/>
        <rFont val="Calibri"/>
        <family val="2"/>
        <charset val="238"/>
      </rPr>
      <t xml:space="preserve"> </t>
    </r>
  </si>
  <si>
    <r>
      <t xml:space="preserve"> </t>
    </r>
    <r>
      <rPr>
        <sz val="10"/>
        <color indexed="8"/>
        <rFont val="Calibri"/>
        <family val="2"/>
        <charset val="238"/>
      </rPr>
      <t xml:space="preserve">plastične gibtive cevi fi 16mm </t>
    </r>
    <r>
      <rPr>
        <sz val="10"/>
        <rFont val="Calibri"/>
        <family val="2"/>
        <charset val="238"/>
      </rPr>
      <t xml:space="preserve"> </t>
    </r>
  </si>
  <si>
    <r>
      <t xml:space="preserve"> </t>
    </r>
    <r>
      <rPr>
        <sz val="10"/>
        <color indexed="8"/>
        <rFont val="Calibri"/>
        <family val="2"/>
        <charset val="238"/>
      </rPr>
      <t xml:space="preserve">sobni zidni termostat za prostor </t>
    </r>
    <r>
      <rPr>
        <sz val="10"/>
        <rFont val="Calibri"/>
        <family val="2"/>
        <charset val="238"/>
      </rPr>
      <t xml:space="preserve"> </t>
    </r>
  </si>
  <si>
    <r>
      <t xml:space="preserve"> </t>
    </r>
    <r>
      <rPr>
        <sz val="10"/>
        <color indexed="8"/>
        <rFont val="Calibri"/>
        <family val="2"/>
        <charset val="238"/>
      </rPr>
      <t xml:space="preserve">mikrostikala v ohišju v zaščiti IP 55 za kontrolo vstopa </t>
    </r>
    <r>
      <rPr>
        <sz val="10"/>
        <rFont val="Calibri"/>
        <family val="2"/>
        <charset val="238"/>
      </rPr>
      <t xml:space="preserve"> </t>
    </r>
  </si>
  <si>
    <r>
      <t xml:space="preserve"> </t>
    </r>
    <r>
      <rPr>
        <sz val="10"/>
        <color indexed="8"/>
        <rFont val="Calibri"/>
        <family val="2"/>
        <charset val="238"/>
      </rPr>
      <t xml:space="preserve">PF rumeno zelena žica za povezavo kovinskih mas fi 16mm </t>
    </r>
    <r>
      <rPr>
        <sz val="10"/>
        <rFont val="Calibri"/>
        <family val="2"/>
        <charset val="238"/>
      </rPr>
      <t xml:space="preserve"> s kabel čevlji</t>
    </r>
  </si>
  <si>
    <r>
      <t xml:space="preserve"> </t>
    </r>
    <r>
      <rPr>
        <sz val="10"/>
        <color indexed="8"/>
        <rFont val="Calibri"/>
        <family val="2"/>
        <charset val="238"/>
      </rPr>
      <t xml:space="preserve">PF rumeno zelena žica za povezavo kovinskih mas fi 10mm </t>
    </r>
    <r>
      <rPr>
        <sz val="10"/>
        <rFont val="Calibri"/>
        <family val="2"/>
        <charset val="238"/>
      </rPr>
      <t xml:space="preserve"> s kabel čevlji</t>
    </r>
  </si>
  <si>
    <r>
      <t xml:space="preserve"> </t>
    </r>
    <r>
      <rPr>
        <sz val="10"/>
        <color indexed="8"/>
        <rFont val="Calibri"/>
        <family val="2"/>
        <charset val="238"/>
      </rPr>
      <t xml:space="preserve">P/F rumen zelena 6mm </t>
    </r>
    <r>
      <rPr>
        <sz val="10"/>
        <rFont val="Calibri"/>
        <family val="2"/>
        <charset val="238"/>
      </rPr>
      <t xml:space="preserve"> s kabel čevlji</t>
    </r>
  </si>
  <si>
    <r>
      <t xml:space="preserve"> </t>
    </r>
    <r>
      <rPr>
        <sz val="10"/>
        <color indexed="8"/>
        <rFont val="Calibri"/>
        <family val="2"/>
        <charset val="238"/>
      </rPr>
      <t xml:space="preserve">Priklop enofaznih porabnikov </t>
    </r>
    <r>
      <rPr>
        <sz val="10"/>
        <rFont val="Calibri"/>
        <family val="2"/>
        <charset val="238"/>
      </rPr>
      <t xml:space="preserve"> </t>
    </r>
  </si>
  <si>
    <r>
      <t xml:space="preserve"> </t>
    </r>
    <r>
      <rPr>
        <sz val="10"/>
        <color indexed="8"/>
        <rFont val="Calibri"/>
        <family val="2"/>
        <charset val="238"/>
      </rPr>
      <t xml:space="preserve">priklop specalnih porabnikov </t>
    </r>
    <r>
      <rPr>
        <sz val="10"/>
        <rFont val="Calibri"/>
        <family val="2"/>
        <charset val="238"/>
      </rPr>
      <t xml:space="preserve"> </t>
    </r>
  </si>
  <si>
    <r>
      <t xml:space="preserve"> </t>
    </r>
    <r>
      <rPr>
        <sz val="10"/>
        <color indexed="8"/>
        <rFont val="Calibri"/>
        <family val="2"/>
        <charset val="238"/>
      </rPr>
      <t xml:space="preserve">kabelske kinete s konzolami, spojnimi kosi, pokrovi 200/60 vse iz materiala AISI 304 (z pridobljenim certifikatom)  </t>
    </r>
    <r>
      <rPr>
        <sz val="10"/>
        <rFont val="Calibri"/>
        <family val="2"/>
        <charset val="238"/>
      </rPr>
      <t xml:space="preserve"> </t>
    </r>
  </si>
  <si>
    <r>
      <t xml:space="preserve"> </t>
    </r>
    <r>
      <rPr>
        <sz val="10"/>
        <color indexed="8"/>
        <rFont val="Calibri"/>
        <family val="2"/>
        <charset val="238"/>
      </rPr>
      <t xml:space="preserve">kabelske kinete s konzolami, spojnimi kosi, pokrovi 100/60 vse iz materiala AISI 304 (z pridobljenim certifikatom)  </t>
    </r>
    <r>
      <rPr>
        <sz val="10"/>
        <rFont val="Calibri"/>
        <family val="2"/>
        <charset val="238"/>
      </rPr>
      <t xml:space="preserve"> </t>
    </r>
  </si>
  <si>
    <r>
      <t xml:space="preserve"> ozeml</t>
    </r>
    <r>
      <rPr>
        <sz val="10"/>
        <color indexed="8"/>
        <rFont val="Calibri"/>
        <family val="2"/>
        <charset val="238"/>
      </rPr>
      <t>jitveni trak RF 30x3mm položen kot temeljsko in krožno ozemljilo iz nerjavečega materiala. V temeljih  je potrebno valajnec variti na armaturo na razdalji 1,0m ali spojiti s KON09</t>
    </r>
  </si>
  <si>
    <r>
      <t xml:space="preserve"> ozeml</t>
    </r>
    <r>
      <rPr>
        <sz val="10"/>
        <color indexed="8"/>
        <rFont val="Calibri"/>
        <family val="2"/>
        <charset val="238"/>
      </rPr>
      <t xml:space="preserve">jitveni trak 20x3mm položen kot lovilci in odvodi in za povezavo kovinskih  mas na strešnih oziroma stenskih podporah vse iz nerjavečega materiala   </t>
    </r>
    <r>
      <rPr>
        <sz val="10"/>
        <rFont val="Calibri"/>
        <family val="2"/>
        <charset val="238"/>
      </rPr>
      <t xml:space="preserve"> </t>
    </r>
  </si>
  <si>
    <r>
      <t xml:space="preserve"> križ</t>
    </r>
    <r>
      <rPr>
        <sz val="10"/>
        <color indexed="8"/>
        <rFont val="Calibri"/>
        <family val="2"/>
        <charset val="238"/>
      </rPr>
      <t xml:space="preserve">ne sponke </t>
    </r>
    <r>
      <rPr>
        <sz val="10"/>
        <rFont val="Calibri"/>
        <family val="2"/>
        <charset val="238"/>
      </rPr>
      <t xml:space="preserve"> </t>
    </r>
  </si>
  <si>
    <r>
      <t xml:space="preserve"> </t>
    </r>
    <r>
      <rPr>
        <sz val="10"/>
        <color indexed="8"/>
        <rFont val="Calibri"/>
        <family val="2"/>
        <charset val="238"/>
      </rPr>
      <t xml:space="preserve">zaščitni kotnik merilnega mesta strelovoda h =1,5m </t>
    </r>
    <r>
      <rPr>
        <sz val="10"/>
        <rFont val="Calibri"/>
        <family val="2"/>
        <charset val="238"/>
      </rPr>
      <t xml:space="preserve"> </t>
    </r>
  </si>
  <si>
    <r>
      <t xml:space="preserve"> </t>
    </r>
    <r>
      <rPr>
        <sz val="10"/>
        <color indexed="8"/>
        <rFont val="Calibri"/>
        <family val="2"/>
        <charset val="238"/>
      </rPr>
      <t xml:space="preserve">Izvedba izenačitve potencialov stikalnih blokov, se izdela z PE zbiralko na katero se priključi zemljovod (ozemljitveni trak 25x4 mm), od tu se položi P/F -Y 1x16mm2. </t>
    </r>
    <r>
      <rPr>
        <sz val="10"/>
        <rFont val="Calibri"/>
        <family val="2"/>
        <charset val="238"/>
      </rPr>
      <t xml:space="preserve"> </t>
    </r>
  </si>
  <si>
    <r>
      <t xml:space="preserve"> </t>
    </r>
    <r>
      <rPr>
        <sz val="10"/>
        <color indexed="8"/>
        <rFont val="Calibri"/>
        <family val="2"/>
        <charset val="238"/>
      </rPr>
      <t xml:space="preserve">Na zbiralko položeno v objektu za povezavo kovinskih mas se priključi; </t>
    </r>
    <r>
      <rPr>
        <sz val="10"/>
        <rFont val="Calibri"/>
        <family val="2"/>
        <charset val="238"/>
      </rPr>
      <t xml:space="preserve"> </t>
    </r>
  </si>
  <si>
    <r>
      <t xml:space="preserve"> </t>
    </r>
    <r>
      <rPr>
        <sz val="10"/>
        <color indexed="8"/>
        <rFont val="Calibri"/>
        <family val="2"/>
        <charset val="238"/>
      </rPr>
      <t xml:space="preserve">-ohišja stikalnih blokov </t>
    </r>
    <r>
      <rPr>
        <sz val="10"/>
        <rFont val="Calibri"/>
        <family val="2"/>
        <charset val="238"/>
      </rPr>
      <t xml:space="preserve"> </t>
    </r>
  </si>
  <si>
    <r>
      <t xml:space="preserve"> -</t>
    </r>
    <r>
      <rPr>
        <sz val="10"/>
        <color indexed="8"/>
        <rFont val="Calibri"/>
        <family val="2"/>
        <charset val="238"/>
      </rPr>
      <t xml:space="preserve">nosilci in elementi strojne opreme </t>
    </r>
    <r>
      <rPr>
        <sz val="10"/>
        <rFont val="Calibri"/>
        <family val="2"/>
        <charset val="238"/>
      </rPr>
      <t xml:space="preserve"> </t>
    </r>
  </si>
  <si>
    <r>
      <t xml:space="preserve"> -</t>
    </r>
    <r>
      <rPr>
        <sz val="10"/>
        <color indexed="8"/>
        <rFont val="Calibri"/>
        <family val="2"/>
        <charset val="238"/>
      </rPr>
      <t xml:space="preserve">cevovodi </t>
    </r>
    <r>
      <rPr>
        <sz val="10"/>
        <rFont val="Calibri"/>
        <family val="2"/>
        <charset val="238"/>
      </rPr>
      <t xml:space="preserve"> </t>
    </r>
  </si>
  <si>
    <r>
      <t xml:space="preserve"> </t>
    </r>
    <r>
      <rPr>
        <sz val="10"/>
        <color indexed="8"/>
        <rFont val="Calibri"/>
        <family val="2"/>
        <charset val="238"/>
      </rPr>
      <t xml:space="preserve">-vsi drugi kovinski deli v objektu </t>
    </r>
    <r>
      <rPr>
        <sz val="10"/>
        <rFont val="Calibri"/>
        <family val="2"/>
        <charset val="238"/>
      </rPr>
      <t xml:space="preserve"> </t>
    </r>
  </si>
  <si>
    <r>
      <t xml:space="preserve"> </t>
    </r>
    <r>
      <rPr>
        <sz val="10"/>
        <color indexed="8"/>
        <rFont val="Calibri"/>
        <family val="2"/>
        <charset val="238"/>
      </rPr>
      <t xml:space="preserve">valjanec 25x4mm za priklop doze za povezavo kovinskih mas </t>
    </r>
    <r>
      <rPr>
        <sz val="10"/>
        <rFont val="Calibri"/>
        <family val="2"/>
        <charset val="238"/>
      </rPr>
      <t xml:space="preserve"> </t>
    </r>
  </si>
  <si>
    <r>
      <t>križne</t>
    </r>
    <r>
      <rPr>
        <sz val="10"/>
        <color indexed="8"/>
        <rFont val="Calibri"/>
        <family val="2"/>
        <charset val="238"/>
      </rPr>
      <t xml:space="preserve"> sponke </t>
    </r>
    <r>
      <rPr>
        <sz val="10"/>
        <rFont val="Calibri"/>
        <family val="2"/>
        <charset val="238"/>
      </rPr>
      <t xml:space="preserve"> </t>
    </r>
  </si>
  <si>
    <r>
      <t xml:space="preserve"> </t>
    </r>
    <r>
      <rPr>
        <sz val="10"/>
        <color indexed="8"/>
        <rFont val="Calibri"/>
        <family val="2"/>
        <charset val="238"/>
      </rPr>
      <t xml:space="preserve">doza za izenačitev potencialov s priključnimi sponkami in uvodnicami </t>
    </r>
    <r>
      <rPr>
        <sz val="10"/>
        <rFont val="Calibri"/>
        <family val="2"/>
        <charset val="238"/>
      </rPr>
      <t xml:space="preserve"> </t>
    </r>
  </si>
  <si>
    <t>PROGRAMSKA OPREMA</t>
  </si>
  <si>
    <r>
      <t xml:space="preserve"> p</t>
    </r>
    <r>
      <rPr>
        <sz val="10"/>
        <color indexed="8"/>
        <rFont val="Calibri"/>
        <family val="2"/>
        <charset val="238"/>
      </rPr>
      <t>rogramiranje krmilne logike za upravljanje črpališča, ter kreiranje tabel podatkov v krmilniku za prenos v nadzorni center, z preizkusom delovanja s pomočjo simulacije, in preizkus delovanja z spuščanjem v pogon na terenu, kompatibilno z obstoječim sistemom</t>
    </r>
  </si>
  <si>
    <r>
      <t xml:space="preserve"> </t>
    </r>
    <r>
      <rPr>
        <sz val="10"/>
        <color indexed="8"/>
        <rFont val="Calibri"/>
        <family val="2"/>
        <charset val="238"/>
      </rPr>
      <t>prikaz procesa na obstoječem CNS Zenon Supervisor v grafični obliki, kreiranje zgodovinskih podatkov za dobo 6 mesecev, prikaz podatkov v obliki trend diagramov, kompatibilno z obstoječim sistemom</t>
    </r>
  </si>
  <si>
    <t>OSTALO</t>
  </si>
  <si>
    <t>Sodelovanje z ostalimi izvajalci na objektu.</t>
  </si>
  <si>
    <t>Šolanje uporabnika.</t>
  </si>
  <si>
    <t>Drobni in vezni material.</t>
  </si>
  <si>
    <t xml:space="preserve">OPTIČNA POVEZAVA MED OBJEKTI </t>
  </si>
  <si>
    <t>Dobava in polaganej 2xmikro cevi 18/14 po trasi, komplet s spojkami</t>
  </si>
  <si>
    <t>Samo dobava optičnega kabla SM 50/125 8 žilni</t>
  </si>
  <si>
    <t>Polaganje - vpihovanje optičnega kabla</t>
  </si>
  <si>
    <t>Meritve optike z OTDR enostranske, izdelava protokolov</t>
  </si>
  <si>
    <t xml:space="preserve">Priključitev, varjenje, testiranje optičnega kabla. 
Izdelava shem in dokumentacije. </t>
  </si>
  <si>
    <t>Dobava in montaža optičnega delilnika</t>
  </si>
  <si>
    <t>Dobava in montaža pretvornik komunikacije optika - Ethernet Moxa IMC-21-SC. Pretvornik se vgradi v posamezne krmilne elektro omare</t>
  </si>
  <si>
    <t>Dobava in montaža napajalnika za pretvornik</t>
  </si>
  <si>
    <t>Dobava in priključitev priključnega kabla ST-SC, SM 50/125 1,5m duplex</t>
  </si>
  <si>
    <t>ZAKLJUČNA DELA ZA VODOVODNI ODSEK SKUPAJ:</t>
  </si>
  <si>
    <t>ZAKLJUČNA DELA ZA VODOVODNI ODSEK</t>
  </si>
  <si>
    <t>Dobava in vgradnja duktilne cevi ISOPAM toplotno zaščitene z navarjenim obročem za spoj STD-Ve, DN 350; vključno s sidrom in tesnili .</t>
  </si>
  <si>
    <t>1.7</t>
  </si>
  <si>
    <t>Vsi fazonski kosi in vsa dela vključujejo nabavo, dobavo, transport, montažo, vgradnjo in polaganje ter nerjavni spojni in tesnilni material.</t>
  </si>
  <si>
    <t xml:space="preserve">Pri vseh utrditvenih zemeljskih delih se spdnji ustroj utrdi na 95% (kamnita greda, zasipni material) po SPP in zgornji ustroj (tampon) na 98% po SPP. </t>
  </si>
  <si>
    <t>6</t>
  </si>
  <si>
    <t>NEUPRAVIČENO</t>
  </si>
  <si>
    <t>ARHEOLOŠKE RAZISKAVE</t>
  </si>
  <si>
    <t>Izvedba arheološkega testnega jarka - sonda v obsegu gradbenega izkopa za vodovod (do arheološko pozitivnih plasti ali geološke osnove). Profile se pisno, grafično in fotografsko dokumentira. Lokacijo in obseg sonde bosta  usklajena z odgovorno konservatorko,  vse komplet. Obračun po dejanskih izmerah. Izvedba na podlagi kulturnovarstvenih pogojev št. 35106-0587-2/2018-BBr/BJ z dne 27.9.2019 ZVKD oe NG</t>
  </si>
  <si>
    <t>2.1.1</t>
  </si>
  <si>
    <t>2.2.2</t>
  </si>
  <si>
    <t>SKUPAJ ARHEOLOŠKE RAISKAVE:</t>
  </si>
  <si>
    <t>dan</t>
  </si>
  <si>
    <t>Arheološko dokumentiranje ob gradnji (ob posegih v teren do geološke osnove)/prisotnost do 10 ur dnevno na terenu. Izvedba na podlagi kulturnovarstvenih pogojev št. 35106-0587-2/2018-BBr/BJ z dne 27.9.2019 ZVKD oe NG</t>
  </si>
  <si>
    <t>Opredelitev arheološkega potenciala in izdelava strokovnega poročila. Izvedba na podlagi kulturnovarstvenih pogojev št. 35106-0587-2/2018-BBr/BJ z dne 27.9.2019 ZVKD oe NG</t>
  </si>
  <si>
    <t>SKLOP 1b - TLAČNI IN POVRATNI VOD</t>
  </si>
  <si>
    <t>TLAČNI VOD VODARNA IL. BISTRICA  - VH GRADINA</t>
  </si>
  <si>
    <t xml:space="preserve">CEVOVOD OD LEVSTIKOVE ULICE DO VH GRADINA </t>
  </si>
  <si>
    <t>1</t>
  </si>
  <si>
    <t>2</t>
  </si>
  <si>
    <t>6. ELEKTRO DELA</t>
  </si>
  <si>
    <t>Projektantski nadzor nad izvajanjem del vključno z nadzorom odgovornega vodje projekta v skladu z GZ in ZAID. Upoštevati ceno 38€/h.</t>
  </si>
  <si>
    <t>Projektantski nadzor. Upoštevati ceno 38€/h.</t>
  </si>
  <si>
    <t>Izdelava geodetskega posnetka novega stanja vključno s katastrom komunalnih naprav</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</si>
  <si>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</si>
  <si>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osnovnim TYTON (TYT) ali STANDARDNIM (STD) spojem morajo biti izdelane na obojko v skladu z EN 545:2010.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</si>
  <si>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</si>
  <si>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</si>
  <si>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</si>
  <si>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	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</si>
  <si>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</si>
  <si>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</si>
  <si>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</si>
  <si>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</si>
  <si>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</si>
  <si>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</si>
  <si>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V enotnih cenah zajeti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upoštevano mora biti nakladanje in odvoz ruševin (gradbenih odpadkov) skladno z upoštevanjem ustrezne zakonodaje za ravnanje z gradbenimi odpadki v predelavo gradbenih odpadkov, z vsemi dajatvami  za deponijo. Dela izvajati z vsemi veljavnimi predpisi ter pravilniki. V ceni morajo biti zajeti tudi vsi prevozi do začasnih gradbiščnih deponij ter ureditev le teh.</t>
  </si>
  <si>
    <t>Izdelava PID-a  za vsa izvedena dela v skladu z GZ in zahtevami bodočega upravljalca (2x v projektni obliki, 1x v elektronski obliki).</t>
  </si>
  <si>
    <t>Izdelava PID-a  za vsa izvedena dela v skladu z GZ in zahtevami bodočega upravljalca  (2x v projektni obliki, 1x v elektronski obliki).</t>
  </si>
  <si>
    <t xml:space="preserve">Izdelava izvršilne dokumentacije PID </t>
  </si>
  <si>
    <t>CENA</t>
  </si>
  <si>
    <t>popravljena formula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</si>
</sst>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00\ [$EUR]"/>
    <numFmt numFmtId="166" formatCode="#,##0.0000"/>
    <numFmt numFmtId="167" formatCode="_-* #,##0.00\ &quot;SIT&quot;_-;\-* #,##0.00\ &quot;SIT&quot;_-;_-* &quot;-&quot;??\ &quot;SIT&quot;_-;_-@_-"/>
    <numFmt numFmtId="168" formatCode="#,##0.00\ _€"/>
  </numFmts>
  <fonts count="57" x14ac:knownFonts="1">
    <font>
      <sz val="11"/>
      <color rgb="FF000000"/>
      <name val="Calibri"/>
      <family val="2"/>
      <charset val="238"/>
    </font>
    <font>
      <sz val="11"/>
      <color theme="1"/>
      <name val="Calibri"/>
      <family val="2"/>
      <charset val="238"/>
      <scheme val="minor"/>
    </font>
    <font>
      <sz val="8"/>
      <color rgb="FF000000"/>
      <name val="Calibri"/>
      <family val="2"/>
      <charset val="238"/>
    </font>
    <font>
      <sz val="11"/>
      <color rgb="FF000000"/>
      <name val="Calibri"/>
      <family val="2"/>
      <charset val="238"/>
    </font>
    <font>
      <sz val="10"/>
      <name val="Arial CE"/>
      <charset val="238"/>
    </font>
    <font>
      <b/>
      <sz val="11"/>
      <color rgb="FF000000"/>
      <name val="Calibri"/>
      <family val="2"/>
      <charset val="238"/>
    </font>
    <font>
      <sz val="11"/>
      <color rgb="FFFF0000"/>
      <name val="Calibri"/>
      <family val="2"/>
      <charset val="238"/>
    </font>
    <font>
      <sz val="8"/>
      <name val="Calibri"/>
      <family val="2"/>
      <charset val="238"/>
      <scheme val="minor"/>
    </font>
    <font>
      <sz val="8"/>
      <color rgb="FF000000"/>
      <name val="Calibri"/>
      <family val="2"/>
      <charset val="238"/>
      <scheme val="minor"/>
    </font>
    <font>
      <b/>
      <sz val="8"/>
      <name val="Calibri"/>
      <family val="2"/>
      <charset val="238"/>
      <scheme val="minor"/>
    </font>
    <font>
      <sz val="11"/>
      <color rgb="FF000000"/>
      <name val="Calibri"/>
      <family val="2"/>
      <charset val="238"/>
      <scheme val="minor"/>
    </font>
    <font>
      <sz val="8"/>
      <color rgb="FFFF0000"/>
      <name val="Calibri"/>
      <family val="2"/>
      <charset val="238"/>
      <scheme val="minor"/>
    </font>
    <font>
      <b/>
      <sz val="8"/>
      <color rgb="FFFF0000"/>
      <name val="Calibri"/>
      <family val="2"/>
      <charset val="238"/>
      <scheme val="minor"/>
    </font>
    <font>
      <b/>
      <sz val="9"/>
      <name val="Calibri"/>
      <family val="2"/>
      <charset val="238"/>
      <scheme val="minor"/>
    </font>
    <font>
      <sz val="9"/>
      <name val="Calibri"/>
      <family val="2"/>
      <charset val="238"/>
      <scheme val="minor"/>
    </font>
    <font>
      <sz val="10"/>
      <name val="Arial CE"/>
      <family val="2"/>
      <charset val="238"/>
    </font>
    <font>
      <b/>
      <sz val="8"/>
      <name val="Calibri"/>
      <family val="2"/>
      <charset val="238"/>
    </font>
    <font>
      <sz val="10"/>
      <name val="Calibri"/>
      <family val="2"/>
      <charset val="238"/>
    </font>
    <font>
      <sz val="8"/>
      <name val="Arial CE"/>
      <family val="2"/>
      <charset val="238"/>
    </font>
    <font>
      <sz val="11"/>
      <name val="Calibri"/>
      <family val="2"/>
      <charset val="238"/>
      <scheme val="minor"/>
    </font>
    <font>
      <b/>
      <sz val="11"/>
      <name val="Calibri"/>
      <family val="2"/>
      <charset val="238"/>
    </font>
    <font>
      <b/>
      <sz val="11"/>
      <name val="Calibri"/>
      <family val="2"/>
      <charset val="238"/>
      <scheme val="minor"/>
    </font>
    <font>
      <i/>
      <sz val="11"/>
      <name val="Calibri"/>
      <family val="2"/>
      <charset val="238"/>
      <scheme val="minor"/>
    </font>
    <font>
      <sz val="11"/>
      <name val="Calibri"/>
      <family val="2"/>
      <charset val="238"/>
    </font>
    <font>
      <sz val="10"/>
      <name val="Arial"/>
      <family val="2"/>
      <charset val="238"/>
    </font>
    <font>
      <b/>
      <sz val="12"/>
      <name val="Arial CE"/>
      <family val="2"/>
      <charset val="238"/>
    </font>
    <font>
      <sz val="11"/>
      <name val="Arial"/>
      <family val="2"/>
      <charset val="238"/>
    </font>
    <font>
      <sz val="11"/>
      <name val="Arial"/>
      <family val="2"/>
    </font>
    <font>
      <b/>
      <sz val="11"/>
      <color rgb="FF000000"/>
      <name val="Calibri"/>
      <family val="2"/>
      <charset val="238"/>
      <scheme val="minor"/>
    </font>
    <font>
      <sz val="12.65"/>
      <name val="Calibri"/>
      <family val="2"/>
      <charset val="238"/>
    </font>
    <font>
      <sz val="8"/>
      <name val="Calibri"/>
      <family val="2"/>
      <charset val="238"/>
    </font>
    <font>
      <sz val="10"/>
      <name val="Times New Roman"/>
      <family val="1"/>
      <charset val="238"/>
    </font>
    <font>
      <b/>
      <sz val="16"/>
      <name val="Calibri"/>
      <family val="2"/>
      <charset val="238"/>
      <scheme val="minor"/>
    </font>
    <font>
      <b/>
      <sz val="10"/>
      <name val="Calibri"/>
      <family val="2"/>
      <charset val="238"/>
    </font>
    <font>
      <sz val="11"/>
      <color indexed="8"/>
      <name val="Calibri"/>
      <family val="2"/>
      <charset val="238"/>
    </font>
    <font>
      <sz val="10"/>
      <name val="Times New Roman CE"/>
      <family val="1"/>
      <charset val="238"/>
    </font>
    <font>
      <b/>
      <sz val="10"/>
      <name val="Calibri"/>
      <family val="2"/>
      <charset val="238"/>
      <scheme val="minor"/>
    </font>
    <font>
      <sz val="10"/>
      <name val="Calibri"/>
      <family val="2"/>
      <charset val="238"/>
      <scheme val="minor"/>
    </font>
    <font>
      <b/>
      <sz val="11"/>
      <name val="Arial CE"/>
      <family val="2"/>
      <charset val="238"/>
    </font>
    <font>
      <b/>
      <sz val="12"/>
      <name val="Calibri"/>
      <family val="2"/>
      <charset val="238"/>
      <scheme val="minor"/>
    </font>
    <font>
      <sz val="10"/>
      <color indexed="8"/>
      <name val="Calibri"/>
      <family val="2"/>
      <charset val="238"/>
    </font>
    <font>
      <b/>
      <sz val="10"/>
      <color indexed="9"/>
      <name val="Calibri"/>
      <family val="2"/>
      <charset val="238"/>
    </font>
    <font>
      <b/>
      <sz val="10"/>
      <color indexed="8"/>
      <name val="Calibri"/>
      <family val="2"/>
      <charset val="238"/>
    </font>
    <font>
      <i/>
      <sz val="10"/>
      <name val="Calibri"/>
      <family val="2"/>
      <charset val="238"/>
    </font>
    <font>
      <b/>
      <sz val="12"/>
      <name val="Calibri"/>
      <family val="2"/>
      <charset val="238"/>
    </font>
    <font>
      <sz val="12"/>
      <name val="Calibri"/>
      <family val="2"/>
      <charset val="238"/>
    </font>
    <font>
      <sz val="12"/>
      <color indexed="8"/>
      <name val="Calibri"/>
      <family val="2"/>
      <charset val="238"/>
    </font>
    <font>
      <sz val="10"/>
      <name val="MS Sans Serif"/>
      <charset val="238"/>
    </font>
    <font>
      <sz val="10"/>
      <name val="MS Sans Serif"/>
      <family val="2"/>
      <charset val="238"/>
    </font>
    <font>
      <sz val="10"/>
      <color indexed="8"/>
      <name val="Arial CE"/>
      <family val="2"/>
      <charset val="238"/>
    </font>
    <font>
      <i/>
      <sz val="8"/>
      <name val="Calibri"/>
      <family val="2"/>
      <charset val="238"/>
      <scheme val="minor"/>
    </font>
    <font>
      <b/>
      <sz val="11"/>
      <color rgb="FF00B050"/>
      <name val="Calibri"/>
      <family val="2"/>
      <charset val="238"/>
    </font>
    <font>
      <sz val="14"/>
      <color indexed="8"/>
      <name val="Calibri"/>
      <family val="2"/>
      <charset val="238"/>
    </font>
    <font>
      <b/>
      <sz val="12"/>
      <color indexed="8"/>
      <name val="Calibri"/>
      <family val="2"/>
      <charset val="238"/>
    </font>
    <font>
      <sz val="11"/>
      <color rgb="FF00B050"/>
      <name val="Calibri"/>
      <family val="2"/>
      <charset val="238"/>
      <scheme val="minor"/>
    </font>
    <font>
      <sz val="11"/>
      <color rgb="FF00B050"/>
      <name val="Arial"/>
      <family val="2"/>
      <charset val="238"/>
    </font>
    <font>
      <sz val="8"/>
      <color rgb="FF00B050"/>
      <name val="Calibri"/>
      <family val="2"/>
      <charset val="238"/>
      <scheme val="minor"/>
    </font>
  </fonts>
  <fills count="4">
    <fill>
      <patternFill patternType="none"/>
    </fill>
    <fill>
      <patternFill patternType="gray125"/>
    </fill>
    <fill>
      <patternFill patternType="solid">
        <fgColor rgb="FFFFFF00"/>
        <bgColor rgb="FFFFFF00"/>
      </patternFill>
    </fill>
    <fill>
      <patternFill patternType="solid">
        <fgColor theme="0"/>
        <bgColor indexed="64"/>
      </patternFill>
    </fill>
  </fills>
  <borders count="23">
    <border>
      <left/>
      <right/>
      <top/>
      <bottom/>
      <diagonal/>
    </border>
    <border>
      <left/>
      <right/>
      <top style="thin">
        <color auto="1"/>
      </top>
      <bottom style="thin">
        <color auto="1"/>
      </bottom>
      <diagonal/>
    </border>
    <border>
      <left/>
      <right/>
      <top style="thin">
        <color auto="1"/>
      </top>
      <bottom style="double">
        <color auto="1"/>
      </bottom>
      <diagonal/>
    </border>
    <border>
      <left/>
      <right/>
      <top/>
      <bottom style="dotted">
        <color rgb="FF80808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s>
  <cellStyleXfs count="28">
    <xf numFmtId="0" fontId="0" fillId="0" borderId="0"/>
    <xf numFmtId="164" fontId="3" fillId="0" borderId="0"/>
    <xf numFmtId="0" fontId="3" fillId="0" borderId="0"/>
    <xf numFmtId="0" fontId="4" fillId="0" borderId="0"/>
    <xf numFmtId="0" fontId="15" fillId="0" borderId="0"/>
    <xf numFmtId="0" fontId="24" fillId="0" borderId="0"/>
    <xf numFmtId="0" fontId="24" fillId="0" borderId="15">
      <alignment horizontal="left" vertical="top" wrapText="1"/>
    </xf>
    <xf numFmtId="0" fontId="15" fillId="0" borderId="0">
      <alignment vertical="top" wrapText="1"/>
    </xf>
    <xf numFmtId="0" fontId="25" fillId="0" borderId="0">
      <alignment horizontal="left" vertical="top" wrapText="1" readingOrder="1"/>
    </xf>
    <xf numFmtId="0" fontId="24" fillId="0" borderId="0"/>
    <xf numFmtId="167" fontId="31" fillId="0" borderId="0" applyFont="0" applyFill="0" applyBorder="0" applyAlignment="0" applyProtection="0"/>
    <xf numFmtId="0" fontId="34" fillId="0" borderId="0"/>
    <xf numFmtId="0" fontId="35" fillId="0" borderId="0"/>
    <xf numFmtId="0" fontId="38" fillId="0" borderId="0">
      <alignment horizontal="left" vertical="top" wrapText="1" readingOrder="1"/>
    </xf>
    <xf numFmtId="0" fontId="34" fillId="0" borderId="0"/>
    <xf numFmtId="0" fontId="1" fillId="0" borderId="0"/>
    <xf numFmtId="0" fontId="47" fillId="0" borderId="0"/>
    <xf numFmtId="0" fontId="48" fillId="0" borderId="0"/>
    <xf numFmtId="0" fontId="49" fillId="0" borderId="0" applyFill="0" applyBorder="0"/>
    <xf numFmtId="0" fontId="24" fillId="0" borderId="0">
      <alignment vertical="top" wrapText="1"/>
    </xf>
    <xf numFmtId="0" fontId="24" fillId="0" borderId="0">
      <alignment vertical="top" wrapText="1"/>
    </xf>
    <xf numFmtId="0" fontId="24" fillId="0" borderId="0">
      <alignment vertical="top" wrapText="1"/>
    </xf>
    <xf numFmtId="0" fontId="24" fillId="0" borderId="0">
      <alignment vertical="top" wrapText="1"/>
    </xf>
    <xf numFmtId="0" fontId="24" fillId="0" borderId="0">
      <alignment vertical="top" wrapText="1"/>
    </xf>
    <xf numFmtId="0" fontId="24" fillId="0" borderId="0">
      <alignment vertical="top" wrapText="1"/>
    </xf>
    <xf numFmtId="0" fontId="24" fillId="0" borderId="0">
      <alignment horizontal="left" vertical="top" wrapText="1"/>
    </xf>
    <xf numFmtId="0" fontId="48" fillId="0" borderId="0"/>
    <xf numFmtId="0" fontId="24" fillId="0" borderId="0"/>
  </cellStyleXfs>
  <cellXfs count="361">
    <xf numFmtId="0" fontId="0" fillId="0" borderId="0" xfId="0"/>
    <xf numFmtId="4" fontId="0" fillId="0" borderId="0" xfId="0" applyNumberFormat="1"/>
    <xf numFmtId="0" fontId="6" fillId="0" borderId="0" xfId="0" applyFont="1"/>
    <xf numFmtId="0" fontId="7" fillId="0" borderId="0" xfId="0" applyFont="1" applyBorder="1" applyAlignment="1" applyProtection="1">
      <alignment horizontal="justify" vertical="top"/>
    </xf>
    <xf numFmtId="0" fontId="7" fillId="0" borderId="0" xfId="0" applyFont="1" applyBorder="1" applyAlignment="1" applyProtection="1">
      <alignment horizontal="right"/>
    </xf>
    <xf numFmtId="0" fontId="8" fillId="0" borderId="0" xfId="0" applyFont="1"/>
    <xf numFmtId="0" fontId="7" fillId="0" borderId="0" xfId="0" applyFont="1" applyBorder="1" applyAlignment="1" applyProtection="1">
      <alignment horizontal="justify"/>
    </xf>
    <xf numFmtId="0" fontId="9" fillId="0" borderId="0" xfId="0" applyFont="1" applyBorder="1" applyAlignment="1" applyProtection="1"/>
    <xf numFmtId="0" fontId="7" fillId="0" borderId="0" xfId="0" applyFont="1" applyBorder="1" applyAlignment="1" applyProtection="1"/>
    <xf numFmtId="0" fontId="0" fillId="0" borderId="0" xfId="0" applyBorder="1"/>
    <xf numFmtId="0" fontId="0" fillId="0" borderId="4" xfId="0" applyBorder="1"/>
    <xf numFmtId="0" fontId="0" fillId="0" borderId="7" xfId="0" applyBorder="1"/>
    <xf numFmtId="0" fontId="0" fillId="0" borderId="9" xfId="0" applyBorder="1"/>
    <xf numFmtId="0" fontId="10" fillId="0" borderId="0" xfId="0" applyFont="1"/>
    <xf numFmtId="0" fontId="5" fillId="0" borderId="12" xfId="0" applyFont="1" applyBorder="1"/>
    <xf numFmtId="0" fontId="5" fillId="0" borderId="4" xfId="0" applyFont="1" applyBorder="1"/>
    <xf numFmtId="0" fontId="5" fillId="0" borderId="9" xfId="0" applyFont="1" applyBorder="1"/>
    <xf numFmtId="4" fontId="0" fillId="0" borderId="6" xfId="0" applyNumberFormat="1" applyBorder="1"/>
    <xf numFmtId="4" fontId="0" fillId="0" borderId="8" xfId="0" applyNumberFormat="1" applyBorder="1"/>
    <xf numFmtId="4" fontId="5" fillId="0" borderId="14" xfId="0" applyNumberFormat="1" applyFont="1" applyBorder="1"/>
    <xf numFmtId="4" fontId="0" fillId="0" borderId="11" xfId="0" applyNumberFormat="1" applyBorder="1"/>
    <xf numFmtId="4" fontId="5" fillId="0" borderId="6" xfId="0" applyNumberFormat="1" applyFont="1" applyBorder="1"/>
    <xf numFmtId="4" fontId="5" fillId="0" borderId="11" xfId="0" applyNumberFormat="1" applyFont="1" applyBorder="1"/>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horizontal="center"/>
    </xf>
    <xf numFmtId="0" fontId="5" fillId="0" borderId="13" xfId="0" applyFont="1" applyBorder="1" applyAlignment="1">
      <alignment horizontal="center"/>
    </xf>
    <xf numFmtId="0" fontId="0" fillId="0" borderId="10" xfId="0"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xf>
    <xf numFmtId="4" fontId="0" fillId="0" borderId="0" xfId="0" applyNumberFormat="1" applyBorder="1"/>
    <xf numFmtId="0" fontId="11" fillId="0" borderId="0" xfId="0" applyFont="1" applyBorder="1" applyAlignment="1" applyProtection="1">
      <alignment horizontal="justify" vertical="top"/>
    </xf>
    <xf numFmtId="0" fontId="14" fillId="0" borderId="0" xfId="2" applyFont="1" applyBorder="1" applyAlignment="1" applyProtection="1">
      <alignment horizontal="justify"/>
    </xf>
    <xf numFmtId="0" fontId="14" fillId="0" borderId="0" xfId="2" applyFont="1" applyBorder="1" applyAlignment="1" applyProtection="1"/>
    <xf numFmtId="0" fontId="14" fillId="0" borderId="0" xfId="2" applyFont="1" applyBorder="1" applyAlignment="1" applyProtection="1">
      <alignment horizontal="center"/>
    </xf>
    <xf numFmtId="0" fontId="14" fillId="0" borderId="0" xfId="2" applyFont="1" applyBorder="1" applyAlignment="1" applyProtection="1">
      <alignment horizontal="justify" vertical="top"/>
    </xf>
    <xf numFmtId="0" fontId="13" fillId="0" borderId="0" xfId="2" applyFont="1" applyBorder="1" applyAlignment="1" applyProtection="1">
      <alignment horizontal="justify" vertical="top"/>
    </xf>
    <xf numFmtId="0" fontId="13" fillId="0" borderId="0" xfId="2" applyFont="1" applyBorder="1" applyAlignment="1" applyProtection="1">
      <alignment horizontal="justify"/>
    </xf>
    <xf numFmtId="0" fontId="13" fillId="0" borderId="0" xfId="2" applyFont="1" applyBorder="1" applyAlignment="1" applyProtection="1">
      <alignment horizontal="center"/>
    </xf>
    <xf numFmtId="4" fontId="11" fillId="0" borderId="0" xfId="0" applyNumberFormat="1" applyFont="1" applyBorder="1" applyAlignment="1" applyProtection="1">
      <alignment horizontal="right"/>
    </xf>
    <xf numFmtId="0" fontId="7" fillId="0" borderId="0" xfId="0" applyFont="1" applyBorder="1" applyAlignment="1" applyProtection="1">
      <alignment horizontal="right" vertical="top"/>
    </xf>
    <xf numFmtId="0" fontId="11" fillId="0" borderId="0" xfId="0" applyFont="1" applyBorder="1" applyAlignment="1" applyProtection="1">
      <alignment horizontal="right" vertical="top"/>
    </xf>
    <xf numFmtId="0" fontId="9" fillId="0" borderId="0" xfId="0" applyFont="1" applyBorder="1" applyAlignment="1" applyProtection="1">
      <alignment horizontal="right"/>
    </xf>
    <xf numFmtId="4" fontId="12" fillId="0" borderId="0" xfId="0" applyNumberFormat="1" applyFont="1" applyBorder="1" applyAlignment="1" applyProtection="1">
      <alignment horizontal="right"/>
    </xf>
    <xf numFmtId="4" fontId="7" fillId="0" borderId="0" xfId="0" applyNumberFormat="1" applyFont="1" applyAlignment="1">
      <alignment horizontal="right"/>
    </xf>
    <xf numFmtId="4" fontId="16" fillId="0" borderId="0" xfId="0" applyNumberFormat="1" applyFont="1" applyAlignment="1">
      <alignment horizontal="right"/>
    </xf>
    <xf numFmtId="4" fontId="9" fillId="0" borderId="0" xfId="0" applyNumberFormat="1" applyFont="1" applyAlignment="1">
      <alignment horizontal="right"/>
    </xf>
    <xf numFmtId="0" fontId="17" fillId="0" borderId="0" xfId="0" applyFont="1"/>
    <xf numFmtId="4" fontId="17" fillId="0" borderId="0" xfId="0" applyNumberFormat="1" applyFont="1"/>
    <xf numFmtId="4" fontId="7" fillId="0" borderId="0" xfId="0" applyNumberFormat="1" applyFont="1" applyBorder="1" applyAlignment="1" applyProtection="1">
      <alignment horizontal="center" vertical="center" wrapText="1"/>
    </xf>
    <xf numFmtId="166" fontId="7" fillId="0" borderId="0" xfId="0" applyNumberFormat="1" applyFont="1" applyBorder="1" applyAlignment="1" applyProtection="1">
      <alignment horizontal="justify" vertical="top"/>
    </xf>
    <xf numFmtId="166" fontId="7" fillId="0" borderId="0" xfId="0" applyNumberFormat="1" applyFont="1" applyBorder="1" applyAlignment="1" applyProtection="1"/>
    <xf numFmtId="49" fontId="19" fillId="0" borderId="0" xfId="0" applyNumberFormat="1" applyFont="1" applyBorder="1" applyAlignment="1" applyProtection="1">
      <alignment horizontal="left" vertical="top"/>
    </xf>
    <xf numFmtId="4" fontId="19" fillId="0" borderId="0" xfId="0" applyNumberFormat="1" applyFont="1" applyBorder="1" applyAlignment="1" applyProtection="1">
      <alignment horizontal="justify" vertical="top"/>
    </xf>
    <xf numFmtId="4" fontId="19" fillId="0" borderId="0" xfId="0" applyNumberFormat="1" applyFont="1" applyBorder="1" applyAlignment="1" applyProtection="1">
      <alignment horizontal="left"/>
    </xf>
    <xf numFmtId="4" fontId="19" fillId="0" borderId="0" xfId="0" applyNumberFormat="1" applyFont="1" applyBorder="1" applyAlignment="1" applyProtection="1">
      <alignment horizontal="right"/>
    </xf>
    <xf numFmtId="0" fontId="19" fillId="0" borderId="0" xfId="0" applyFont="1" applyBorder="1" applyAlignment="1" applyProtection="1">
      <alignment horizontal="justify" vertical="top"/>
    </xf>
    <xf numFmtId="0" fontId="19" fillId="0" borderId="0" xfId="0" applyFont="1" applyBorder="1" applyAlignment="1" applyProtection="1">
      <alignment horizontal="right"/>
    </xf>
    <xf numFmtId="0" fontId="19" fillId="0" borderId="0" xfId="0" applyFont="1" applyBorder="1" applyAlignment="1" applyProtection="1">
      <alignment horizontal="right" vertical="top"/>
    </xf>
    <xf numFmtId="49" fontId="19" fillId="0" borderId="0" xfId="2" applyNumberFormat="1" applyFont="1" applyAlignment="1" applyProtection="1">
      <alignment horizontal="left" vertical="top"/>
    </xf>
    <xf numFmtId="4" fontId="19" fillId="0" borderId="0" xfId="1" applyNumberFormat="1" applyFont="1" applyBorder="1" applyAlignment="1" applyProtection="1">
      <alignment horizontal="left" vertical="top" indent="1"/>
    </xf>
    <xf numFmtId="4" fontId="19" fillId="0" borderId="0" xfId="1" applyNumberFormat="1" applyFont="1" applyBorder="1" applyAlignment="1" applyProtection="1">
      <alignment horizontal="left" indent="6"/>
    </xf>
    <xf numFmtId="0" fontId="19" fillId="0" borderId="0" xfId="2" applyFont="1" applyAlignment="1" applyProtection="1">
      <alignment horizontal="right"/>
    </xf>
    <xf numFmtId="0" fontId="19" fillId="0" borderId="0" xfId="0" applyFont="1" applyBorder="1" applyAlignment="1" applyProtection="1">
      <alignment horizontal="center" vertical="center" wrapText="1"/>
    </xf>
    <xf numFmtId="0" fontId="20" fillId="0" borderId="0" xfId="0" applyFont="1" applyAlignment="1">
      <alignment horizontal="center"/>
    </xf>
    <xf numFmtId="4" fontId="20" fillId="0" borderId="0" xfId="0" applyNumberFormat="1" applyFont="1" applyAlignment="1">
      <alignment horizontal="center"/>
    </xf>
    <xf numFmtId="4" fontId="19" fillId="0" borderId="0" xfId="0" applyNumberFormat="1" applyFont="1" applyBorder="1" applyAlignment="1" applyProtection="1">
      <alignment horizontal="center" vertical="center" wrapText="1"/>
    </xf>
    <xf numFmtId="0" fontId="21" fillId="0" borderId="0" xfId="2" applyFont="1" applyAlignment="1" applyProtection="1">
      <alignment horizontal="right"/>
    </xf>
    <xf numFmtId="0" fontId="21" fillId="0" borderId="0" xfId="0" applyFont="1" applyBorder="1" applyAlignment="1" applyProtection="1">
      <alignment horizontal="left"/>
    </xf>
    <xf numFmtId="4" fontId="22" fillId="0" borderId="0" xfId="0" applyNumberFormat="1" applyFont="1" applyBorder="1" applyAlignment="1" applyProtection="1">
      <alignment horizontal="right"/>
    </xf>
    <xf numFmtId="4" fontId="22" fillId="0" borderId="0" xfId="0" applyNumberFormat="1" applyFont="1" applyBorder="1" applyAlignment="1" applyProtection="1">
      <alignment horizontal="right" vertical="top"/>
    </xf>
    <xf numFmtId="4" fontId="19" fillId="0" borderId="0" xfId="2" applyNumberFormat="1" applyFont="1" applyAlignment="1" applyProtection="1">
      <alignment vertical="top"/>
    </xf>
    <xf numFmtId="4" fontId="19" fillId="0" borderId="0" xfId="2" applyNumberFormat="1" applyFont="1" applyAlignment="1" applyProtection="1">
      <alignment horizontal="left"/>
    </xf>
    <xf numFmtId="4" fontId="19" fillId="0" borderId="0" xfId="2" applyNumberFormat="1" applyFont="1" applyAlignment="1" applyProtection="1">
      <alignment horizontal="right"/>
    </xf>
    <xf numFmtId="4" fontId="19" fillId="0" borderId="0" xfId="1" applyNumberFormat="1" applyFont="1" applyBorder="1" applyAlignment="1" applyProtection="1">
      <alignment horizontal="right"/>
    </xf>
    <xf numFmtId="4" fontId="21" fillId="0" borderId="0" xfId="0" applyNumberFormat="1" applyFont="1" applyBorder="1" applyAlignment="1" applyProtection="1">
      <alignment horizontal="right"/>
    </xf>
    <xf numFmtId="49" fontId="19" fillId="2" borderId="0" xfId="2" applyNumberFormat="1" applyFont="1" applyFill="1" applyAlignment="1" applyProtection="1">
      <alignment horizontal="left" vertical="top"/>
    </xf>
    <xf numFmtId="4" fontId="19" fillId="2" borderId="0" xfId="2" applyNumberFormat="1" applyFont="1" applyFill="1" applyAlignment="1" applyProtection="1">
      <alignment vertical="top"/>
    </xf>
    <xf numFmtId="4" fontId="19" fillId="2" borderId="0" xfId="2" applyNumberFormat="1" applyFont="1" applyFill="1" applyAlignment="1" applyProtection="1">
      <alignment horizontal="left"/>
    </xf>
    <xf numFmtId="4" fontId="19" fillId="2" borderId="0" xfId="2" applyNumberFormat="1" applyFont="1" applyFill="1" applyAlignment="1" applyProtection="1">
      <alignment horizontal="right"/>
    </xf>
    <xf numFmtId="4" fontId="19" fillId="2" borderId="0" xfId="1" applyNumberFormat="1" applyFont="1" applyFill="1" applyBorder="1" applyAlignment="1" applyProtection="1">
      <alignment horizontal="right"/>
    </xf>
    <xf numFmtId="0" fontId="23" fillId="0" borderId="0" xfId="0" applyFont="1"/>
    <xf numFmtId="4" fontId="23" fillId="0" borderId="0" xfId="0" applyNumberFormat="1" applyFont="1"/>
    <xf numFmtId="49" fontId="21" fillId="0" borderId="0" xfId="2" applyNumberFormat="1" applyFont="1" applyAlignment="1" applyProtection="1">
      <alignment horizontal="left" vertical="top"/>
    </xf>
    <xf numFmtId="4" fontId="21" fillId="0" borderId="0" xfId="2" applyNumberFormat="1" applyFont="1" applyAlignment="1" applyProtection="1">
      <alignment vertical="top"/>
    </xf>
    <xf numFmtId="4" fontId="21" fillId="0" borderId="0" xfId="2" applyNumberFormat="1" applyFont="1" applyAlignment="1" applyProtection="1">
      <alignment horizontal="left"/>
    </xf>
    <xf numFmtId="165" fontId="19" fillId="0" borderId="3" xfId="2" applyNumberFormat="1" applyFont="1" applyBorder="1" applyAlignment="1" applyProtection="1">
      <alignment horizontal="right"/>
    </xf>
    <xf numFmtId="0" fontId="21" fillId="0" borderId="0" xfId="0" applyFont="1" applyBorder="1" applyAlignment="1" applyProtection="1">
      <alignment horizontal="right" vertical="top"/>
    </xf>
    <xf numFmtId="0" fontId="23" fillId="0" borderId="0" xfId="0" applyFont="1" applyAlignment="1">
      <alignment horizontal="right"/>
    </xf>
    <xf numFmtId="4" fontId="23" fillId="0" borderId="0" xfId="0" applyNumberFormat="1" applyFont="1" applyAlignment="1">
      <alignment horizontal="right"/>
    </xf>
    <xf numFmtId="4" fontId="20" fillId="0" borderId="0" xfId="0" applyNumberFormat="1" applyFont="1" applyAlignment="1">
      <alignment horizontal="right"/>
    </xf>
    <xf numFmtId="49" fontId="21" fillId="0" borderId="0" xfId="2" applyNumberFormat="1" applyFont="1" applyAlignment="1" applyProtection="1">
      <alignment horizontal="justify" vertical="top"/>
    </xf>
    <xf numFmtId="49" fontId="21" fillId="0" borderId="0" xfId="2" applyNumberFormat="1" applyFont="1" applyAlignment="1" applyProtection="1">
      <alignment horizontal="left"/>
    </xf>
    <xf numFmtId="0" fontId="20" fillId="0" borderId="0" xfId="0" applyFont="1" applyAlignment="1">
      <alignment horizontal="right"/>
    </xf>
    <xf numFmtId="4" fontId="19" fillId="0" borderId="0" xfId="0" applyNumberFormat="1" applyFont="1" applyAlignment="1">
      <alignment horizontal="right"/>
    </xf>
    <xf numFmtId="4" fontId="21" fillId="0" borderId="0" xfId="0" applyNumberFormat="1" applyFont="1" applyAlignment="1">
      <alignment horizontal="right"/>
    </xf>
    <xf numFmtId="165" fontId="19" fillId="0" borderId="0" xfId="2" applyNumberFormat="1" applyFont="1" applyBorder="1" applyAlignment="1" applyProtection="1">
      <alignment horizontal="right"/>
    </xf>
    <xf numFmtId="49" fontId="21" fillId="0" borderId="0" xfId="0" applyNumberFormat="1" applyFont="1" applyBorder="1" applyAlignment="1" applyProtection="1">
      <alignment horizontal="justify" vertical="top"/>
    </xf>
    <xf numFmtId="49" fontId="21" fillId="0" borderId="0" xfId="0" applyNumberFormat="1" applyFont="1" applyBorder="1" applyAlignment="1" applyProtection="1">
      <alignment horizontal="left"/>
    </xf>
    <xf numFmtId="0" fontId="19" fillId="0" borderId="0" xfId="0" applyFont="1" applyBorder="1" applyAlignment="1" applyProtection="1">
      <alignment horizontal="center" vertical="center"/>
    </xf>
    <xf numFmtId="4" fontId="19" fillId="0" borderId="0" xfId="0" applyNumberFormat="1" applyFont="1" applyBorder="1" applyAlignment="1" applyProtection="1">
      <alignment horizontal="center" vertical="center"/>
    </xf>
    <xf numFmtId="166" fontId="19" fillId="0" borderId="0" xfId="0" applyNumberFormat="1" applyFont="1" applyBorder="1" applyAlignment="1" applyProtection="1">
      <alignment horizontal="center" vertical="center"/>
    </xf>
    <xf numFmtId="0" fontId="22" fillId="0" borderId="0" xfId="0" applyFont="1" applyBorder="1" applyAlignment="1" applyProtection="1">
      <alignment horizontal="justify" vertical="top"/>
    </xf>
    <xf numFmtId="4" fontId="22" fillId="0" borderId="0" xfId="0" applyNumberFormat="1" applyFont="1" applyBorder="1" applyAlignment="1" applyProtection="1">
      <alignment horizontal="justify" vertical="top"/>
    </xf>
    <xf numFmtId="166" fontId="22" fillId="0" borderId="0" xfId="0" applyNumberFormat="1" applyFont="1" applyBorder="1" applyAlignment="1" applyProtection="1">
      <alignment horizontal="justify" vertical="top"/>
    </xf>
    <xf numFmtId="0" fontId="21" fillId="0" borderId="0" xfId="0" applyFont="1" applyBorder="1" applyAlignment="1" applyProtection="1">
      <alignment horizontal="justify" vertical="top"/>
    </xf>
    <xf numFmtId="0" fontId="23" fillId="0" borderId="0" xfId="0" applyFont="1" applyBorder="1"/>
    <xf numFmtId="4" fontId="23" fillId="0" borderId="0" xfId="0" applyNumberFormat="1" applyFont="1" applyBorder="1"/>
    <xf numFmtId="166" fontId="23" fillId="0" borderId="0" xfId="0" applyNumberFormat="1" applyFont="1" applyBorder="1"/>
    <xf numFmtId="4" fontId="21" fillId="0" borderId="0" xfId="2" applyNumberFormat="1" applyFont="1" applyAlignment="1" applyProtection="1">
      <alignment horizontal="left" vertical="top" wrapText="1"/>
    </xf>
    <xf numFmtId="0" fontId="23" fillId="0" borderId="0" xfId="0" applyFont="1" applyBorder="1" applyAlignment="1">
      <alignment horizontal="center"/>
    </xf>
    <xf numFmtId="166" fontId="19" fillId="0" borderId="0" xfId="0" applyNumberFormat="1" applyFont="1" applyBorder="1"/>
    <xf numFmtId="4" fontId="19" fillId="0" borderId="0" xfId="0" applyNumberFormat="1" applyFont="1" applyBorder="1" applyProtection="1"/>
    <xf numFmtId="49" fontId="19" fillId="0" borderId="0" xfId="2" applyNumberFormat="1" applyFont="1" applyBorder="1" applyAlignment="1" applyProtection="1">
      <alignment horizontal="left" vertical="top"/>
    </xf>
    <xf numFmtId="165" fontId="19" fillId="0" borderId="0" xfId="1" applyNumberFormat="1" applyFont="1" applyBorder="1" applyAlignment="1" applyProtection="1">
      <alignment horizontal="right"/>
    </xf>
    <xf numFmtId="49" fontId="21" fillId="0" borderId="2" xfId="2" applyNumberFormat="1" applyFont="1" applyBorder="1" applyAlignment="1" applyProtection="1">
      <alignment horizontal="left" vertical="top"/>
    </xf>
    <xf numFmtId="4" fontId="21" fillId="0" borderId="2" xfId="2" applyNumberFormat="1" applyFont="1" applyBorder="1" applyAlignment="1" applyProtection="1">
      <alignment horizontal="left" vertical="top" wrapText="1"/>
    </xf>
    <xf numFmtId="4" fontId="21" fillId="0" borderId="2" xfId="2" applyNumberFormat="1" applyFont="1" applyBorder="1" applyAlignment="1" applyProtection="1">
      <alignment horizontal="left"/>
    </xf>
    <xf numFmtId="165" fontId="21" fillId="0" borderId="2" xfId="2" applyNumberFormat="1" applyFont="1" applyBorder="1" applyAlignment="1" applyProtection="1">
      <alignment horizontal="right"/>
    </xf>
    <xf numFmtId="165" fontId="19" fillId="0" borderId="0" xfId="2" applyNumberFormat="1" applyFont="1" applyAlignment="1" applyProtection="1">
      <alignment horizontal="right"/>
    </xf>
    <xf numFmtId="0" fontId="19" fillId="0" borderId="0" xfId="0" applyFont="1" applyAlignment="1">
      <alignment horizontal="right"/>
    </xf>
    <xf numFmtId="49" fontId="19" fillId="0" borderId="0" xfId="2" applyNumberFormat="1" applyFont="1" applyBorder="1" applyAlignment="1" applyProtection="1">
      <alignment horizontal="justify" vertical="top"/>
    </xf>
    <xf numFmtId="0" fontId="19" fillId="0" borderId="0" xfId="2" applyFont="1" applyBorder="1" applyAlignment="1" applyProtection="1">
      <alignment horizontal="justify" vertical="top"/>
    </xf>
    <xf numFmtId="0" fontId="19" fillId="0" borderId="0" xfId="2" applyFont="1" applyBorder="1" applyAlignment="1" applyProtection="1">
      <alignment horizontal="left"/>
    </xf>
    <xf numFmtId="0" fontId="19" fillId="0" borderId="0" xfId="2" applyFont="1" applyBorder="1" applyAlignment="1" applyProtection="1">
      <alignment horizontal="right"/>
    </xf>
    <xf numFmtId="0" fontId="21" fillId="0" borderId="0" xfId="0" applyFont="1" applyAlignment="1">
      <alignment horizontal="right"/>
    </xf>
    <xf numFmtId="49" fontId="21" fillId="0" borderId="0" xfId="2" applyNumberFormat="1" applyFont="1" applyBorder="1" applyAlignment="1" applyProtection="1">
      <alignment horizontal="left" vertical="top"/>
    </xf>
    <xf numFmtId="4" fontId="21" fillId="0" borderId="0" xfId="2" applyNumberFormat="1" applyFont="1" applyBorder="1" applyAlignment="1" applyProtection="1">
      <alignment horizontal="justify" vertical="top"/>
    </xf>
    <xf numFmtId="4" fontId="21" fillId="0" borderId="0" xfId="2" applyNumberFormat="1" applyFont="1" applyBorder="1" applyAlignment="1" applyProtection="1">
      <alignment horizontal="left"/>
    </xf>
    <xf numFmtId="4" fontId="21" fillId="0" borderId="0" xfId="2" applyNumberFormat="1" applyFont="1" applyBorder="1" applyAlignment="1" applyProtection="1">
      <alignment horizontal="right"/>
    </xf>
    <xf numFmtId="4" fontId="21" fillId="0" borderId="0" xfId="1" applyNumberFormat="1" applyFont="1" applyBorder="1" applyAlignment="1" applyProtection="1">
      <alignment horizontal="right"/>
    </xf>
    <xf numFmtId="0" fontId="21" fillId="0" borderId="0" xfId="2" applyFont="1" applyBorder="1" applyAlignment="1" applyProtection="1"/>
    <xf numFmtId="0" fontId="21" fillId="0" borderId="0" xfId="2" applyFont="1" applyBorder="1" applyAlignment="1" applyProtection="1">
      <alignment horizontal="justify" vertical="top" wrapText="1"/>
    </xf>
    <xf numFmtId="0" fontId="21" fillId="0" borderId="0" xfId="2" applyFont="1" applyBorder="1" applyAlignment="1" applyProtection="1">
      <alignment horizontal="left"/>
    </xf>
    <xf numFmtId="0" fontId="21" fillId="0" borderId="0" xfId="2" applyFont="1" applyBorder="1" applyAlignment="1" applyProtection="1">
      <alignment horizontal="right"/>
    </xf>
    <xf numFmtId="0" fontId="19" fillId="0" borderId="0" xfId="2" applyFont="1" applyProtection="1"/>
    <xf numFmtId="0" fontId="19" fillId="0" borderId="0" xfId="2" applyFont="1" applyAlignment="1" applyProtection="1">
      <alignment horizontal="justify" vertical="top" wrapText="1"/>
    </xf>
    <xf numFmtId="0" fontId="19" fillId="0" borderId="0" xfId="2" applyFont="1" applyAlignment="1" applyProtection="1">
      <alignment horizontal="left"/>
    </xf>
    <xf numFmtId="0" fontId="21" fillId="0" borderId="0" xfId="0" applyFont="1" applyBorder="1" applyAlignment="1" applyProtection="1"/>
    <xf numFmtId="10" fontId="19" fillId="0" borderId="0" xfId="2" applyNumberFormat="1" applyFont="1" applyAlignment="1" applyProtection="1">
      <alignment horizontal="right"/>
    </xf>
    <xf numFmtId="0" fontId="21" fillId="0" borderId="0" xfId="0" applyFont="1" applyBorder="1" applyAlignment="1" applyProtection="1">
      <alignment horizontal="right"/>
    </xf>
    <xf numFmtId="49" fontId="19" fillId="0" borderId="2" xfId="2" applyNumberFormat="1" applyFont="1" applyBorder="1" applyAlignment="1" applyProtection="1">
      <alignment horizontal="left" vertical="top"/>
    </xf>
    <xf numFmtId="0" fontId="21" fillId="0" borderId="2" xfId="2" applyFont="1" applyBorder="1" applyAlignment="1" applyProtection="1">
      <alignment vertical="top" wrapText="1"/>
    </xf>
    <xf numFmtId="0" fontId="21" fillId="0" borderId="2" xfId="2" applyFont="1" applyBorder="1" applyAlignment="1" applyProtection="1">
      <alignment horizontal="left"/>
    </xf>
    <xf numFmtId="0" fontId="21" fillId="0" borderId="2" xfId="2" applyFont="1" applyBorder="1" applyAlignment="1" applyProtection="1">
      <alignment horizontal="right"/>
    </xf>
    <xf numFmtId="0" fontId="19" fillId="0" borderId="2" xfId="2" applyFont="1" applyBorder="1" applyAlignment="1" applyProtection="1">
      <alignment horizontal="right"/>
    </xf>
    <xf numFmtId="4" fontId="21" fillId="0" borderId="2" xfId="2" applyNumberFormat="1" applyFont="1" applyBorder="1" applyAlignment="1" applyProtection="1">
      <alignment horizontal="right"/>
    </xf>
    <xf numFmtId="49" fontId="21" fillId="0" borderId="0" xfId="2" applyNumberFormat="1" applyFont="1" applyAlignment="1" applyProtection="1">
      <alignment vertical="top"/>
    </xf>
    <xf numFmtId="4" fontId="19" fillId="0" borderId="0" xfId="2" applyNumberFormat="1" applyFont="1" applyAlignment="1" applyProtection="1">
      <alignment horizontal="justify" vertical="top" wrapText="1"/>
    </xf>
    <xf numFmtId="2" fontId="19" fillId="0" borderId="0" xfId="2" applyNumberFormat="1" applyFont="1" applyAlignment="1" applyProtection="1">
      <alignment horizontal="right"/>
    </xf>
    <xf numFmtId="4" fontId="19" fillId="0" borderId="0" xfId="2" applyNumberFormat="1" applyFont="1" applyAlignment="1" applyProtection="1">
      <alignment horizontal="right"/>
      <protection locked="0"/>
    </xf>
    <xf numFmtId="0" fontId="19" fillId="0" borderId="0" xfId="0" applyFont="1" applyBorder="1" applyAlignment="1" applyProtection="1"/>
    <xf numFmtId="4" fontId="19" fillId="0" borderId="0" xfId="0" applyNumberFormat="1" applyFont="1" applyBorder="1" applyAlignment="1" applyProtection="1">
      <alignment horizontal="right"/>
      <protection locked="0"/>
    </xf>
    <xf numFmtId="49" fontId="19" fillId="0" borderId="0" xfId="2" applyNumberFormat="1" applyFont="1" applyBorder="1" applyAlignment="1" applyProtection="1">
      <alignment horizontal="right" vertical="top"/>
    </xf>
    <xf numFmtId="4" fontId="19" fillId="0" borderId="0" xfId="0" applyNumberFormat="1" applyFont="1" applyBorder="1" applyAlignment="1" applyProtection="1">
      <alignment horizontal="right" vertical="top" wrapText="1"/>
    </xf>
    <xf numFmtId="4" fontId="19" fillId="0" borderId="0" xfId="2" applyNumberFormat="1" applyFont="1" applyBorder="1" applyAlignment="1" applyProtection="1">
      <alignment horizontal="right"/>
    </xf>
    <xf numFmtId="49" fontId="19" fillId="0" borderId="0" xfId="2" applyNumberFormat="1" applyFont="1" applyAlignment="1" applyProtection="1">
      <alignment vertical="top"/>
    </xf>
    <xf numFmtId="49" fontId="19" fillId="0" borderId="0" xfId="2" applyNumberFormat="1" applyFont="1" applyAlignment="1" applyProtection="1">
      <alignment horizontal="justify" vertical="top"/>
    </xf>
    <xf numFmtId="49" fontId="19" fillId="0" borderId="0" xfId="2" applyNumberFormat="1" applyFont="1" applyAlignment="1" applyProtection="1">
      <alignment horizontal="left"/>
    </xf>
    <xf numFmtId="49" fontId="19" fillId="0" borderId="0" xfId="2" applyNumberFormat="1" applyFont="1" applyBorder="1" applyAlignment="1" applyProtection="1">
      <alignment horizontal="right"/>
    </xf>
    <xf numFmtId="49" fontId="19" fillId="0" borderId="2" xfId="2" applyNumberFormat="1" applyFont="1" applyBorder="1" applyAlignment="1" applyProtection="1">
      <alignment vertical="top"/>
    </xf>
    <xf numFmtId="0" fontId="21" fillId="0" borderId="2" xfId="2" applyFont="1" applyBorder="1" applyAlignment="1" applyProtection="1">
      <alignment horizontal="justify" vertical="top"/>
    </xf>
    <xf numFmtId="0" fontId="21" fillId="0" borderId="0" xfId="2" applyFont="1" applyBorder="1" applyAlignment="1" applyProtection="1">
      <alignment horizontal="right" vertical="top"/>
    </xf>
    <xf numFmtId="49" fontId="19" fillId="0" borderId="0" xfId="2" applyNumberFormat="1" applyFont="1" applyBorder="1" applyAlignment="1" applyProtection="1">
      <alignment vertical="top"/>
    </xf>
    <xf numFmtId="0" fontId="21" fillId="0" borderId="0" xfId="2" applyFont="1" applyBorder="1" applyAlignment="1" applyProtection="1">
      <alignment horizontal="justify" vertical="top"/>
    </xf>
    <xf numFmtId="49" fontId="21" fillId="0" borderId="0" xfId="0" applyNumberFormat="1" applyFont="1" applyBorder="1" applyAlignment="1" applyProtection="1">
      <alignment horizontal="left" vertical="top"/>
    </xf>
    <xf numFmtId="49" fontId="21" fillId="0" borderId="0" xfId="0" applyNumberFormat="1" applyFont="1" applyBorder="1" applyAlignment="1" applyProtection="1">
      <alignment horizontal="right" vertical="top"/>
    </xf>
    <xf numFmtId="49" fontId="21" fillId="0" borderId="0" xfId="0" applyNumberFormat="1" applyFont="1" applyBorder="1" applyAlignment="1" applyProtection="1">
      <alignment horizontal="right"/>
    </xf>
    <xf numFmtId="4" fontId="21" fillId="0" borderId="0" xfId="0" applyNumberFormat="1" applyFont="1" applyBorder="1" applyAlignment="1" applyProtection="1">
      <alignment horizontal="justify" vertical="top" wrapText="1"/>
    </xf>
    <xf numFmtId="4" fontId="21" fillId="0" borderId="0" xfId="0" applyNumberFormat="1" applyFont="1" applyBorder="1" applyAlignment="1" applyProtection="1">
      <alignment horizontal="left"/>
    </xf>
    <xf numFmtId="4" fontId="21" fillId="0" borderId="0" xfId="0" applyNumberFormat="1" applyFont="1" applyBorder="1" applyAlignment="1" applyProtection="1">
      <alignment horizontal="right" vertical="top" wrapText="1"/>
    </xf>
    <xf numFmtId="49" fontId="19" fillId="0" borderId="0" xfId="0" applyNumberFormat="1" applyFont="1" applyBorder="1" applyAlignment="1" applyProtection="1">
      <alignment horizontal="right" vertical="top"/>
    </xf>
    <xf numFmtId="4" fontId="19" fillId="0" borderId="0" xfId="0" applyNumberFormat="1" applyFont="1" applyBorder="1" applyAlignment="1" applyProtection="1"/>
    <xf numFmtId="10" fontId="19" fillId="0" borderId="0" xfId="0" applyNumberFormat="1" applyFont="1" applyBorder="1" applyAlignment="1" applyProtection="1">
      <alignment horizontal="right"/>
    </xf>
    <xf numFmtId="49" fontId="21" fillId="0" borderId="2" xfId="0" applyNumberFormat="1" applyFont="1" applyBorder="1" applyAlignment="1" applyProtection="1">
      <alignment horizontal="left" vertical="top"/>
    </xf>
    <xf numFmtId="4" fontId="21" fillId="0" borderId="2" xfId="0" applyNumberFormat="1" applyFont="1" applyBorder="1" applyAlignment="1" applyProtection="1">
      <alignment horizontal="justify" vertical="top" wrapText="1"/>
    </xf>
    <xf numFmtId="4" fontId="21" fillId="0" borderId="2" xfId="0" applyNumberFormat="1" applyFont="1" applyBorder="1" applyAlignment="1" applyProtection="1">
      <alignment horizontal="left"/>
    </xf>
    <xf numFmtId="4" fontId="21" fillId="0" borderId="2" xfId="0" applyNumberFormat="1" applyFont="1" applyBorder="1" applyAlignment="1" applyProtection="1">
      <alignment horizontal="right"/>
    </xf>
    <xf numFmtId="4" fontId="19" fillId="0" borderId="2" xfId="0" applyNumberFormat="1" applyFont="1" applyBorder="1" applyAlignment="1" applyProtection="1">
      <alignment horizontal="right"/>
    </xf>
    <xf numFmtId="0" fontId="23" fillId="0" borderId="0" xfId="0" applyFont="1" applyAlignment="1">
      <alignment horizontal="center"/>
    </xf>
    <xf numFmtId="4" fontId="19" fillId="0" borderId="0" xfId="0" applyNumberFormat="1" applyFont="1" applyBorder="1" applyAlignment="1" applyProtection="1">
      <alignment horizontal="justify"/>
    </xf>
    <xf numFmtId="49" fontId="19" fillId="0" borderId="0" xfId="0" applyNumberFormat="1" applyFont="1" applyBorder="1" applyAlignment="1" applyProtection="1">
      <alignment horizontal="right" vertical="top" wrapText="1"/>
    </xf>
    <xf numFmtId="4" fontId="19" fillId="0" borderId="0" xfId="0" applyNumberFormat="1" applyFont="1" applyBorder="1" applyAlignment="1" applyProtection="1">
      <alignment horizontal="right" vertical="top"/>
    </xf>
    <xf numFmtId="2" fontId="19" fillId="0" borderId="0" xfId="0" applyNumberFormat="1" applyFont="1" applyBorder="1" applyAlignment="1" applyProtection="1">
      <alignment horizontal="right"/>
    </xf>
    <xf numFmtId="4" fontId="21" fillId="0" borderId="0" xfId="0" applyNumberFormat="1" applyFont="1" applyBorder="1" applyAlignment="1" applyProtection="1">
      <alignment vertical="top" wrapText="1"/>
    </xf>
    <xf numFmtId="49" fontId="19" fillId="0" borderId="1" xfId="2" applyNumberFormat="1" applyFont="1" applyBorder="1" applyAlignment="1" applyProtection="1">
      <alignment horizontal="left" vertical="top"/>
    </xf>
    <xf numFmtId="4" fontId="21" fillId="0" borderId="1" xfId="2" applyNumberFormat="1" applyFont="1" applyBorder="1" applyAlignment="1" applyProtection="1">
      <alignment horizontal="center" vertical="top" wrapText="1"/>
    </xf>
    <xf numFmtId="0" fontId="19" fillId="0" borderId="0" xfId="2" applyFont="1" applyBorder="1" applyAlignment="1" applyProtection="1">
      <alignment horizontal="justify"/>
    </xf>
    <xf numFmtId="3" fontId="21" fillId="0" borderId="0" xfId="2" applyNumberFormat="1" applyFont="1" applyBorder="1" applyAlignment="1" applyProtection="1">
      <alignment vertical="top"/>
    </xf>
    <xf numFmtId="49" fontId="21" fillId="0" borderId="0" xfId="2" applyNumberFormat="1" applyFont="1" applyBorder="1" applyAlignment="1" applyProtection="1">
      <alignment horizontal="justify" vertical="top"/>
    </xf>
    <xf numFmtId="0" fontId="21" fillId="0" borderId="0" xfId="2" applyFont="1" applyBorder="1" applyAlignment="1" applyProtection="1">
      <alignment horizontal="justify"/>
    </xf>
    <xf numFmtId="4" fontId="21" fillId="0" borderId="0" xfId="2" applyNumberFormat="1" applyFont="1" applyAlignment="1" applyProtection="1"/>
    <xf numFmtId="0" fontId="19" fillId="0" borderId="1" xfId="2" applyFont="1" applyBorder="1" applyAlignment="1" applyProtection="1">
      <alignment horizontal="justify" vertical="top"/>
    </xf>
    <xf numFmtId="165" fontId="19" fillId="0" borderId="0" xfId="2" applyNumberFormat="1" applyFont="1" applyBorder="1" applyAlignment="1" applyProtection="1"/>
    <xf numFmtId="165" fontId="21" fillId="0" borderId="2" xfId="2" applyNumberFormat="1" applyFont="1" applyBorder="1" applyAlignment="1" applyProtection="1"/>
    <xf numFmtId="4" fontId="21" fillId="0" borderId="0" xfId="1" applyNumberFormat="1" applyFont="1" applyBorder="1" applyAlignment="1" applyProtection="1">
      <alignment horizontal="left" vertical="top" wrapText="1" indent="1"/>
    </xf>
    <xf numFmtId="0" fontId="2" fillId="0" borderId="0" xfId="0" applyFont="1" applyAlignment="1">
      <alignment horizontal="justify" vertical="top"/>
    </xf>
    <xf numFmtId="4" fontId="21" fillId="0" borderId="0" xfId="0" applyNumberFormat="1" applyFont="1" applyBorder="1" applyAlignment="1" applyProtection="1">
      <alignment horizontal="left" vertical="top" wrapText="1"/>
    </xf>
    <xf numFmtId="4" fontId="19" fillId="0" borderId="0" xfId="0" applyNumberFormat="1" applyFont="1" applyBorder="1" applyAlignment="1" applyProtection="1">
      <alignment horizontal="justify" vertical="top" wrapText="1"/>
    </xf>
    <xf numFmtId="4" fontId="19" fillId="0" borderId="0" xfId="0" applyNumberFormat="1" applyFont="1" applyBorder="1" applyAlignment="1" applyProtection="1">
      <alignment horizontal="left" vertical="top" wrapText="1"/>
    </xf>
    <xf numFmtId="4" fontId="19" fillId="0" borderId="0" xfId="0" applyNumberFormat="1" applyFont="1" applyBorder="1" applyAlignment="1" applyProtection="1">
      <alignment horizontal="justify" vertical="top" wrapText="1"/>
    </xf>
    <xf numFmtId="4" fontId="19" fillId="0" borderId="0" xfId="0" applyNumberFormat="1" applyFont="1" applyAlignment="1">
      <alignment horizontal="justify" vertical="top" wrapText="1"/>
    </xf>
    <xf numFmtId="0" fontId="19" fillId="0" borderId="0" xfId="2" applyFont="1" applyAlignment="1">
      <alignment horizontal="left"/>
    </xf>
    <xf numFmtId="49" fontId="19" fillId="0" borderId="0" xfId="2" applyNumberFormat="1" applyFont="1" applyAlignment="1">
      <alignment horizontal="left" vertical="top"/>
    </xf>
    <xf numFmtId="4" fontId="19" fillId="0" borderId="0" xfId="2" applyNumberFormat="1" applyFont="1" applyAlignment="1">
      <alignment horizontal="right"/>
    </xf>
    <xf numFmtId="0" fontId="7" fillId="0" borderId="0" xfId="0" applyFont="1" applyAlignment="1">
      <alignment horizontal="justify" vertical="top"/>
    </xf>
    <xf numFmtId="0" fontId="7" fillId="0" borderId="0" xfId="0" applyFont="1" applyAlignment="1">
      <alignment horizontal="right"/>
    </xf>
    <xf numFmtId="0" fontId="27" fillId="0" borderId="0" xfId="0" applyFont="1" applyAlignment="1">
      <alignment horizontal="left" vertical="top" wrapText="1"/>
    </xf>
    <xf numFmtId="0" fontId="2" fillId="0" borderId="0" xfId="0" applyFont="1"/>
    <xf numFmtId="166" fontId="7" fillId="0" borderId="0" xfId="0" applyNumberFormat="1" applyFont="1"/>
    <xf numFmtId="4" fontId="7" fillId="0" borderId="0" xfId="0" applyNumberFormat="1" applyFont="1"/>
    <xf numFmtId="49" fontId="19" fillId="0" borderId="0" xfId="2" applyNumberFormat="1" applyFont="1" applyAlignment="1">
      <alignment horizontal="justify" vertical="top" wrapText="1"/>
    </xf>
    <xf numFmtId="49" fontId="19" fillId="0" borderId="0" xfId="0" applyNumberFormat="1" applyFont="1" applyAlignment="1">
      <alignment horizontal="left" vertical="top"/>
    </xf>
    <xf numFmtId="4" fontId="19" fillId="0" borderId="0" xfId="0" applyNumberFormat="1" applyFont="1" applyAlignment="1">
      <alignment horizontal="left"/>
    </xf>
    <xf numFmtId="4" fontId="19" fillId="0" borderId="0" xfId="0" applyNumberFormat="1" applyFont="1" applyAlignment="1" applyProtection="1">
      <alignment horizontal="right"/>
      <protection locked="0"/>
    </xf>
    <xf numFmtId="0" fontId="7" fillId="0" borderId="0" xfId="0" applyFont="1" applyAlignment="1">
      <alignment horizontal="right" vertical="top"/>
    </xf>
    <xf numFmtId="49" fontId="7" fillId="0" borderId="0" xfId="0" applyNumberFormat="1" applyFont="1" applyAlignment="1">
      <alignment horizontal="right" vertical="top"/>
    </xf>
    <xf numFmtId="4" fontId="7" fillId="0" borderId="0" xfId="0" applyNumberFormat="1" applyFont="1" applyAlignment="1">
      <alignment horizontal="right" vertical="top" wrapText="1"/>
    </xf>
    <xf numFmtId="166" fontId="7" fillId="0" borderId="0" xfId="0" applyNumberFormat="1" applyFont="1" applyAlignment="1">
      <alignment horizontal="justify" vertical="top"/>
    </xf>
    <xf numFmtId="0" fontId="7" fillId="0" borderId="0" xfId="0" applyFont="1" applyAlignment="1">
      <alignment horizontal="justify"/>
    </xf>
    <xf numFmtId="4" fontId="19" fillId="0" borderId="0" xfId="0" applyNumberFormat="1" applyFont="1" applyFill="1" applyBorder="1" applyAlignment="1" applyProtection="1">
      <alignment horizontal="right"/>
    </xf>
    <xf numFmtId="0" fontId="26" fillId="0" borderId="0" xfId="0" applyFont="1" applyAlignment="1">
      <alignment horizontal="left" vertical="top" wrapText="1"/>
    </xf>
    <xf numFmtId="4" fontId="19" fillId="0" borderId="0" xfId="0" applyNumberFormat="1" applyFont="1" applyBorder="1" applyAlignment="1" applyProtection="1">
      <alignment horizontal="justify" vertical="top" wrapText="1"/>
    </xf>
    <xf numFmtId="2" fontId="19" fillId="0" borderId="0" xfId="2" applyNumberFormat="1" applyFont="1" applyFill="1" applyAlignment="1" applyProtection="1">
      <alignment horizontal="right"/>
    </xf>
    <xf numFmtId="4" fontId="19" fillId="0" borderId="0" xfId="0" applyNumberFormat="1" applyFont="1" applyBorder="1" applyAlignment="1" applyProtection="1">
      <alignment horizontal="justify" vertical="top" wrapText="1"/>
    </xf>
    <xf numFmtId="4" fontId="19" fillId="0" borderId="0" xfId="0" applyNumberFormat="1" applyFont="1" applyBorder="1" applyAlignment="1" applyProtection="1">
      <alignment horizontal="left" vertical="top" wrapText="1"/>
    </xf>
    <xf numFmtId="4" fontId="19" fillId="0" borderId="0" xfId="0" applyNumberFormat="1" applyFont="1" applyBorder="1" applyAlignment="1" applyProtection="1">
      <alignment horizontal="justify" vertical="top" wrapText="1"/>
    </xf>
    <xf numFmtId="4" fontId="19" fillId="0" borderId="0" xfId="0" applyNumberFormat="1" applyFont="1" applyFill="1" applyBorder="1" applyAlignment="1" applyProtection="1">
      <alignment horizontal="justify" vertical="top" wrapText="1"/>
    </xf>
    <xf numFmtId="0" fontId="26" fillId="0" borderId="0" xfId="0" applyNumberFormat="1" applyFont="1" applyFill="1" applyBorder="1" applyAlignment="1">
      <alignment vertical="top" wrapText="1"/>
    </xf>
    <xf numFmtId="4" fontId="19" fillId="0" borderId="0" xfId="0" applyNumberFormat="1" applyFont="1" applyFill="1" applyAlignment="1">
      <alignment horizontal="justify" vertical="top" wrapText="1"/>
    </xf>
    <xf numFmtId="4" fontId="32" fillId="0" borderId="0" xfId="0" applyNumberFormat="1" applyFont="1" applyBorder="1" applyAlignment="1" applyProtection="1">
      <alignment horizontal="justify" vertical="top"/>
    </xf>
    <xf numFmtId="0" fontId="17" fillId="0" borderId="0" xfId="11" applyFont="1"/>
    <xf numFmtId="0" fontId="17" fillId="0" borderId="0" xfId="12" applyFont="1" applyAlignment="1">
      <alignment vertical="top"/>
    </xf>
    <xf numFmtId="0" fontId="17" fillId="0" borderId="0" xfId="12" applyFont="1" applyAlignment="1">
      <alignment horizontal="justify" vertical="top" wrapText="1"/>
    </xf>
    <xf numFmtId="4" fontId="17" fillId="0" borderId="0" xfId="12" applyNumberFormat="1" applyFont="1" applyAlignment="1">
      <alignment horizontal="center"/>
    </xf>
    <xf numFmtId="4" fontId="17" fillId="0" borderId="0" xfId="12" applyNumberFormat="1" applyFont="1" applyAlignment="1">
      <alignment horizontal="right"/>
    </xf>
    <xf numFmtId="49" fontId="36" fillId="0" borderId="17" xfId="7" applyNumberFormat="1" applyFont="1" applyBorder="1">
      <alignment vertical="top" wrapText="1"/>
    </xf>
    <xf numFmtId="0" fontId="36" fillId="0" borderId="0" xfId="11" applyFont="1" applyAlignment="1">
      <alignment vertical="top" wrapText="1"/>
    </xf>
    <xf numFmtId="0" fontId="36" fillId="0" borderId="18" xfId="11" applyFont="1" applyBorder="1" applyAlignment="1">
      <alignment horizontal="left"/>
    </xf>
    <xf numFmtId="4" fontId="36" fillId="0" borderId="17" xfId="11" applyNumberFormat="1" applyFont="1" applyBorder="1"/>
    <xf numFmtId="4" fontId="37" fillId="0" borderId="17" xfId="7" applyNumberFormat="1" applyFont="1" applyBorder="1" applyAlignment="1" applyProtection="1">
      <alignment horizontal="right" wrapText="1"/>
      <protection locked="0"/>
    </xf>
    <xf numFmtId="4" fontId="36" fillId="0" borderId="17" xfId="7" applyNumberFormat="1" applyFont="1" applyBorder="1" applyAlignment="1" applyProtection="1">
      <alignment horizontal="right" shrinkToFit="1"/>
      <protection locked="0"/>
    </xf>
    <xf numFmtId="0" fontId="37" fillId="0" borderId="0" xfId="11" applyFont="1"/>
    <xf numFmtId="10" fontId="36" fillId="0" borderId="18" xfId="11" applyNumberFormat="1" applyFont="1" applyBorder="1" applyAlignment="1">
      <alignment horizontal="left"/>
    </xf>
    <xf numFmtId="49" fontId="37" fillId="0" borderId="17" xfId="7" applyNumberFormat="1" applyFont="1" applyBorder="1">
      <alignment vertical="top" wrapText="1"/>
    </xf>
    <xf numFmtId="0" fontId="37" fillId="0" borderId="0" xfId="11" applyFont="1" applyAlignment="1">
      <alignment vertical="top" wrapText="1"/>
    </xf>
    <xf numFmtId="0" fontId="37" fillId="0" borderId="18" xfId="11" applyFont="1" applyBorder="1" applyAlignment="1">
      <alignment horizontal="left"/>
    </xf>
    <xf numFmtId="4" fontId="37" fillId="0" borderId="17" xfId="11" applyNumberFormat="1" applyFont="1" applyBorder="1"/>
    <xf numFmtId="4" fontId="37" fillId="0" borderId="17" xfId="7" applyNumberFormat="1" applyFont="1" applyBorder="1" applyAlignment="1" applyProtection="1">
      <alignment horizontal="right" shrinkToFit="1"/>
      <protection locked="0"/>
    </xf>
    <xf numFmtId="49" fontId="39" fillId="0" borderId="19" xfId="13" applyNumberFormat="1" applyFont="1" applyBorder="1" applyAlignment="1">
      <alignment vertical="top" wrapText="1"/>
    </xf>
    <xf numFmtId="0" fontId="39" fillId="0" borderId="19" xfId="11" applyFont="1" applyBorder="1"/>
    <xf numFmtId="4" fontId="39" fillId="0" borderId="20" xfId="12" applyNumberFormat="1" applyFont="1" applyBorder="1" applyAlignment="1">
      <alignment horizontal="right" shrinkToFit="1"/>
    </xf>
    <xf numFmtId="0" fontId="17" fillId="0" borderId="0" xfId="11" applyFont="1" applyProtection="1">
      <protection locked="0"/>
    </xf>
    <xf numFmtId="0" fontId="40" fillId="0" borderId="0" xfId="11" applyFont="1" applyAlignment="1">
      <alignment wrapText="1"/>
    </xf>
    <xf numFmtId="168" fontId="40" fillId="0" borderId="0" xfId="11" applyNumberFormat="1" applyFont="1" applyAlignment="1">
      <alignment wrapText="1"/>
    </xf>
    <xf numFmtId="0" fontId="17" fillId="0" borderId="21" xfId="12" applyFont="1" applyBorder="1" applyAlignment="1">
      <alignment vertical="top" wrapText="1"/>
    </xf>
    <xf numFmtId="0" fontId="17" fillId="0" borderId="21" xfId="12" applyFont="1" applyBorder="1" applyAlignment="1">
      <alignment horizontal="justify" vertical="top" wrapText="1"/>
    </xf>
    <xf numFmtId="4" fontId="17" fillId="0" borderId="21" xfId="12" applyNumberFormat="1" applyFont="1" applyBorder="1" applyAlignment="1">
      <alignment horizontal="center" wrapText="1"/>
    </xf>
    <xf numFmtId="4" fontId="17" fillId="0" borderId="21" xfId="12" applyNumberFormat="1" applyFont="1" applyBorder="1" applyAlignment="1">
      <alignment horizontal="right" wrapText="1"/>
    </xf>
    <xf numFmtId="0" fontId="33" fillId="0" borderId="22" xfId="8" applyFont="1" applyBorder="1" applyAlignment="1">
      <alignment horizontal="left" vertical="top" wrapText="1"/>
    </xf>
    <xf numFmtId="0" fontId="42" fillId="0" borderId="22" xfId="11" applyFont="1" applyBorder="1" applyAlignment="1">
      <alignment wrapText="1"/>
    </xf>
    <xf numFmtId="0" fontId="17" fillId="0" borderId="22" xfId="7" applyFont="1" applyBorder="1" applyAlignment="1">
      <alignment horizontal="center" wrapText="1"/>
    </xf>
    <xf numFmtId="4" fontId="17" fillId="0" borderId="22" xfId="7" applyNumberFormat="1" applyFont="1" applyBorder="1" applyAlignment="1">
      <alignment horizontal="right" wrapText="1"/>
    </xf>
    <xf numFmtId="4" fontId="33" fillId="0" borderId="22" xfId="12" applyNumberFormat="1" applyFont="1" applyBorder="1" applyAlignment="1" applyProtection="1">
      <alignment horizontal="right" wrapText="1"/>
      <protection locked="0"/>
    </xf>
    <xf numFmtId="0" fontId="33" fillId="0" borderId="21" xfId="8" applyFont="1" applyBorder="1" applyAlignment="1">
      <alignment horizontal="left" vertical="top" wrapText="1"/>
    </xf>
    <xf numFmtId="0" fontId="33" fillId="0" borderId="21" xfId="8" applyFont="1" applyBorder="1" applyAlignment="1">
      <alignment horizontal="justify" vertical="top" wrapText="1"/>
    </xf>
    <xf numFmtId="0" fontId="17" fillId="0" borderId="21" xfId="7" applyFont="1" applyBorder="1" applyAlignment="1">
      <alignment horizontal="center" wrapText="1"/>
    </xf>
    <xf numFmtId="4" fontId="17" fillId="0" borderId="21" xfId="7" applyNumberFormat="1" applyFont="1" applyBorder="1" applyAlignment="1">
      <alignment horizontal="right" wrapText="1"/>
    </xf>
    <xf numFmtId="4" fontId="33" fillId="0" borderId="21" xfId="12" applyNumberFormat="1" applyFont="1" applyBorder="1" applyAlignment="1" applyProtection="1">
      <alignment horizontal="right" wrapText="1"/>
      <protection locked="0"/>
    </xf>
    <xf numFmtId="49" fontId="33" fillId="0" borderId="21" xfId="7" applyNumberFormat="1" applyFont="1" applyBorder="1">
      <alignment vertical="top" wrapText="1"/>
    </xf>
    <xf numFmtId="0" fontId="33" fillId="0" borderId="21" xfId="11" applyFont="1" applyBorder="1" applyAlignment="1">
      <alignment vertical="top" wrapText="1"/>
    </xf>
    <xf numFmtId="0" fontId="17" fillId="0" borderId="21" xfId="11" applyFont="1" applyBorder="1" applyAlignment="1">
      <alignment horizontal="left" wrapText="1"/>
    </xf>
    <xf numFmtId="4" fontId="17" fillId="0" borderId="21" xfId="11" applyNumberFormat="1" applyFont="1" applyBorder="1" applyAlignment="1">
      <alignment wrapText="1"/>
    </xf>
    <xf numFmtId="0" fontId="17" fillId="0" borderId="21" xfId="7" applyFont="1" applyBorder="1">
      <alignment vertical="top" wrapText="1"/>
    </xf>
    <xf numFmtId="0" fontId="17" fillId="0" borderId="21" xfId="11" applyFont="1" applyBorder="1" applyAlignment="1">
      <alignment vertical="top" wrapText="1"/>
    </xf>
    <xf numFmtId="4" fontId="17" fillId="0" borderId="21" xfId="7" applyNumberFormat="1" applyFont="1" applyBorder="1" applyAlignment="1" applyProtection="1">
      <alignment horizontal="right" wrapText="1"/>
      <protection locked="0"/>
    </xf>
    <xf numFmtId="0" fontId="40" fillId="0" borderId="21" xfId="11" applyFont="1" applyBorder="1" applyAlignment="1">
      <alignment wrapText="1"/>
    </xf>
    <xf numFmtId="2" fontId="17" fillId="0" borderId="21" xfId="11" applyNumberFormat="1" applyFont="1" applyBorder="1" applyAlignment="1">
      <alignment horizontal="center" wrapText="1"/>
    </xf>
    <xf numFmtId="49" fontId="17" fillId="0" borderId="21" xfId="7" applyNumberFormat="1" applyFont="1" applyBorder="1">
      <alignment vertical="top" wrapText="1"/>
    </xf>
    <xf numFmtId="168" fontId="17" fillId="0" borderId="21" xfId="7" applyNumberFormat="1" applyFont="1" applyBorder="1" applyAlignment="1" applyProtection="1">
      <alignment horizontal="right" wrapText="1"/>
      <protection locked="0"/>
    </xf>
    <xf numFmtId="0" fontId="17" fillId="0" borderId="21" xfId="7" applyFont="1" applyBorder="1" applyAlignment="1">
      <alignment horizontal="justify" vertical="top" wrapText="1"/>
    </xf>
    <xf numFmtId="0" fontId="17" fillId="0" borderId="21" xfId="11" applyFont="1" applyBorder="1" applyAlignment="1">
      <alignment horizontal="left"/>
    </xf>
    <xf numFmtId="4" fontId="17" fillId="0" borderId="21" xfId="11" applyNumberFormat="1" applyFont="1" applyBorder="1"/>
    <xf numFmtId="0" fontId="40" fillId="0" borderId="0" xfId="11" applyFont="1"/>
    <xf numFmtId="168" fontId="40" fillId="0" borderId="0" xfId="11" applyNumberFormat="1" applyFont="1"/>
    <xf numFmtId="0" fontId="43" fillId="0" borderId="21" xfId="11" applyFont="1" applyBorder="1" applyAlignment="1">
      <alignment horizontal="left" vertical="top" wrapText="1"/>
    </xf>
    <xf numFmtId="49" fontId="44" fillId="0" borderId="22" xfId="13" applyNumberFormat="1" applyFont="1" applyBorder="1" applyAlignment="1">
      <alignment vertical="top" wrapText="1"/>
    </xf>
    <xf numFmtId="0" fontId="44" fillId="0" borderId="22" xfId="11" applyFont="1" applyBorder="1" applyAlignment="1">
      <alignment vertical="top" wrapText="1"/>
    </xf>
    <xf numFmtId="0" fontId="45" fillId="0" borderId="22" xfId="7" applyFont="1" applyBorder="1" applyAlignment="1">
      <alignment horizontal="center" wrapText="1"/>
    </xf>
    <xf numFmtId="4" fontId="45" fillId="0" borderId="22" xfId="7" applyNumberFormat="1" applyFont="1" applyBorder="1" applyAlignment="1">
      <alignment horizontal="right" wrapText="1"/>
    </xf>
    <xf numFmtId="4" fontId="45" fillId="0" borderId="22" xfId="7" applyNumberFormat="1" applyFont="1" applyBorder="1" applyAlignment="1" applyProtection="1">
      <alignment horizontal="right" wrapText="1"/>
      <protection locked="0"/>
    </xf>
    <xf numFmtId="4" fontId="44" fillId="0" borderId="22" xfId="7" applyNumberFormat="1" applyFont="1" applyBorder="1" applyAlignment="1" applyProtection="1">
      <alignment horizontal="right" wrapText="1"/>
      <protection locked="0"/>
    </xf>
    <xf numFmtId="0" fontId="46" fillId="0" borderId="0" xfId="11" applyFont="1" applyAlignment="1">
      <alignment wrapText="1"/>
    </xf>
    <xf numFmtId="168" fontId="46" fillId="0" borderId="0" xfId="11" applyNumberFormat="1" applyFont="1" applyAlignment="1">
      <alignment wrapText="1"/>
    </xf>
    <xf numFmtId="0" fontId="17" fillId="0" borderId="0" xfId="7" applyFont="1">
      <alignment vertical="top" wrapText="1"/>
    </xf>
    <xf numFmtId="0" fontId="17" fillId="0" borderId="0" xfId="7" applyFont="1" applyAlignment="1">
      <alignment horizontal="justify" vertical="top" wrapText="1"/>
    </xf>
    <xf numFmtId="0" fontId="17" fillId="0" borderId="0" xfId="7" applyFont="1" applyAlignment="1">
      <alignment horizontal="center" wrapText="1"/>
    </xf>
    <xf numFmtId="4" fontId="17" fillId="0" borderId="0" xfId="7" applyNumberFormat="1" applyFont="1" applyAlignment="1">
      <alignment horizontal="right" wrapText="1"/>
    </xf>
    <xf numFmtId="4" fontId="17" fillId="0" borderId="0" xfId="7" applyNumberFormat="1" applyFont="1" applyAlignment="1" applyProtection="1">
      <alignment horizontal="right" wrapText="1"/>
      <protection locked="0"/>
    </xf>
    <xf numFmtId="168" fontId="17" fillId="0" borderId="0" xfId="11" applyNumberFormat="1" applyFont="1" applyAlignment="1">
      <alignment horizontal="center"/>
    </xf>
    <xf numFmtId="168" fontId="37" fillId="0" borderId="0" xfId="11" applyNumberFormat="1" applyFont="1" applyAlignment="1">
      <alignment horizontal="center"/>
    </xf>
    <xf numFmtId="4" fontId="36" fillId="0" borderId="17" xfId="12" applyNumberFormat="1" applyFont="1" applyBorder="1" applyAlignment="1" applyProtection="1">
      <alignment horizontal="right" shrinkToFit="1"/>
      <protection locked="0"/>
    </xf>
    <xf numFmtId="49" fontId="37" fillId="3" borderId="17" xfId="7" applyNumberFormat="1" applyFont="1" applyFill="1" applyBorder="1">
      <alignment vertical="top" wrapText="1"/>
    </xf>
    <xf numFmtId="4" fontId="32" fillId="0" borderId="0" xfId="1" applyNumberFormat="1" applyFont="1" applyBorder="1" applyAlignment="1" applyProtection="1">
      <alignment horizontal="left" vertical="top" indent="6"/>
    </xf>
    <xf numFmtId="49" fontId="7" fillId="0" borderId="0" xfId="0" applyNumberFormat="1" applyFont="1" applyAlignment="1">
      <alignment horizontal="right" vertical="top" wrapText="1"/>
    </xf>
    <xf numFmtId="4" fontId="7" fillId="0" borderId="0" xfId="0" applyNumberFormat="1" applyFont="1" applyAlignment="1" applyProtection="1">
      <alignment horizontal="right"/>
      <protection locked="0"/>
    </xf>
    <xf numFmtId="0" fontId="19" fillId="0" borderId="0" xfId="2" applyFont="1" applyAlignment="1">
      <alignment horizontal="right"/>
    </xf>
    <xf numFmtId="0" fontId="19" fillId="0" borderId="2" xfId="2" applyFont="1" applyBorder="1" applyAlignment="1">
      <alignment horizontal="right"/>
    </xf>
    <xf numFmtId="4" fontId="19" fillId="0" borderId="2" xfId="0" applyNumberFormat="1" applyFont="1" applyBorder="1" applyAlignment="1">
      <alignment horizontal="right"/>
    </xf>
    <xf numFmtId="4" fontId="23" fillId="0" borderId="0" xfId="0" applyNumberFormat="1" applyFont="1" applyAlignment="1" applyProtection="1">
      <alignment horizontal="right"/>
      <protection locked="0"/>
    </xf>
    <xf numFmtId="0" fontId="14" fillId="0" borderId="0" xfId="2" applyFont="1" applyBorder="1" applyAlignment="1" applyProtection="1">
      <alignment horizontal="right"/>
    </xf>
    <xf numFmtId="4" fontId="19" fillId="2" borderId="0" xfId="2" applyNumberFormat="1" applyFont="1" applyFill="1" applyAlignment="1" applyProtection="1">
      <alignment horizontal="right" vertical="top"/>
    </xf>
    <xf numFmtId="0" fontId="19" fillId="0" borderId="0" xfId="2" applyFont="1" applyBorder="1" applyAlignment="1">
      <alignment horizontal="right"/>
    </xf>
    <xf numFmtId="4" fontId="50" fillId="0" borderId="0" xfId="0" applyNumberFormat="1" applyFont="1" applyFill="1" applyBorder="1" applyAlignment="1" applyProtection="1">
      <alignment horizontal="right" vertical="top"/>
    </xf>
    <xf numFmtId="4" fontId="21" fillId="0" borderId="0" xfId="0" applyNumberFormat="1" applyFont="1" applyBorder="1" applyAlignment="1" applyProtection="1">
      <alignment horizontal="left" vertical="top" wrapText="1"/>
    </xf>
    <xf numFmtId="4" fontId="21" fillId="0" borderId="0" xfId="0" applyNumberFormat="1" applyFont="1" applyAlignment="1">
      <alignment horizontal="left" vertical="top" wrapText="1"/>
    </xf>
    <xf numFmtId="4" fontId="19" fillId="0" borderId="0" xfId="0" applyNumberFormat="1" applyFont="1" applyBorder="1" applyAlignment="1" applyProtection="1">
      <alignment horizontal="left" vertical="top" wrapText="1"/>
    </xf>
    <xf numFmtId="4" fontId="21" fillId="0" borderId="0" xfId="0" applyNumberFormat="1" applyFont="1" applyBorder="1" applyAlignment="1" applyProtection="1">
      <alignment horizontal="left" vertical="top" wrapText="1"/>
    </xf>
    <xf numFmtId="4" fontId="21" fillId="0" borderId="0" xfId="0" applyNumberFormat="1" applyFont="1" applyAlignment="1">
      <alignment horizontal="left" vertical="top" wrapText="1"/>
    </xf>
    <xf numFmtId="0" fontId="28" fillId="0" borderId="0" xfId="0" applyFont="1" applyAlignment="1">
      <alignment horizontal="center" vertical="center"/>
    </xf>
    <xf numFmtId="0" fontId="33" fillId="0" borderId="0" xfId="5" applyFont="1" applyFill="1" applyAlignment="1">
      <alignment horizontal="center" vertical="center" wrapText="1"/>
    </xf>
    <xf numFmtId="0" fontId="33" fillId="0" borderId="0" xfId="6" applyFont="1" applyFill="1" applyBorder="1" applyAlignment="1">
      <alignment horizontal="justify" vertical="center" wrapText="1"/>
    </xf>
    <xf numFmtId="0" fontId="33" fillId="0" borderId="0" xfId="6" applyFont="1" applyFill="1" applyBorder="1" applyAlignment="1">
      <alignment horizontal="center" vertical="center"/>
    </xf>
    <xf numFmtId="4" fontId="33" fillId="0" borderId="0" xfId="6" applyNumberFormat="1" applyFont="1" applyFill="1" applyBorder="1" applyAlignment="1">
      <alignment horizontal="center" vertical="center" wrapText="1"/>
    </xf>
    <xf numFmtId="0" fontId="17" fillId="0" borderId="0" xfId="11" applyFont="1" applyFill="1"/>
    <xf numFmtId="0" fontId="41" fillId="0" borderId="21" xfId="5" applyFont="1" applyFill="1" applyBorder="1" applyAlignment="1">
      <alignment horizontal="center" vertical="center" wrapText="1"/>
    </xf>
    <xf numFmtId="0" fontId="41" fillId="0" borderId="21" xfId="6" applyFont="1" applyFill="1" applyBorder="1" applyAlignment="1">
      <alignment horizontal="justify" vertical="center" wrapText="1"/>
    </xf>
    <xf numFmtId="0" fontId="41" fillId="0" borderId="21" xfId="6" applyFont="1" applyFill="1" applyBorder="1" applyAlignment="1">
      <alignment horizontal="center" vertical="center" wrapText="1"/>
    </xf>
    <xf numFmtId="4" fontId="41" fillId="0" borderId="21" xfId="6" applyNumberFormat="1" applyFont="1" applyFill="1" applyBorder="1" applyAlignment="1">
      <alignment horizontal="center" vertical="center" wrapText="1"/>
    </xf>
    <xf numFmtId="0" fontId="40" fillId="0" borderId="0" xfId="11" applyFont="1" applyFill="1" applyAlignment="1">
      <alignment wrapText="1"/>
    </xf>
    <xf numFmtId="168" fontId="40" fillId="0" borderId="0" xfId="11" applyNumberFormat="1" applyFont="1" applyFill="1" applyAlignment="1">
      <alignment wrapText="1"/>
    </xf>
    <xf numFmtId="4" fontId="51" fillId="0" borderId="0" xfId="0" applyNumberFormat="1" applyFont="1" applyAlignment="1">
      <alignment horizontal="right"/>
    </xf>
    <xf numFmtId="168" fontId="17" fillId="0" borderId="0" xfId="11" applyNumberFormat="1" applyFont="1" applyFill="1" applyAlignment="1">
      <alignment horizontal="center"/>
    </xf>
    <xf numFmtId="0" fontId="18" fillId="0" borderId="0" xfId="3" applyFont="1" applyAlignment="1">
      <alignment horizontal="justify" vertical="top" wrapText="1"/>
    </xf>
    <xf numFmtId="0" fontId="2" fillId="0" borderId="0" xfId="0" applyFont="1" applyAlignment="1">
      <alignment horizontal="justify" vertical="justify" wrapText="1"/>
    </xf>
    <xf numFmtId="0" fontId="2" fillId="0" borderId="0" xfId="0" applyFont="1" applyAlignment="1">
      <alignment horizontal="justify" vertical="justify"/>
    </xf>
    <xf numFmtId="168" fontId="52" fillId="0" borderId="0" xfId="11" applyNumberFormat="1" applyFont="1" applyAlignment="1">
      <alignment horizontal="center" wrapText="1"/>
    </xf>
    <xf numFmtId="168" fontId="36" fillId="0" borderId="0" xfId="11" applyNumberFormat="1" applyFont="1" applyAlignment="1">
      <alignment horizontal="center"/>
    </xf>
    <xf numFmtId="168" fontId="53" fillId="0" borderId="0" xfId="11" applyNumberFormat="1" applyFont="1" applyAlignment="1">
      <alignment wrapText="1"/>
    </xf>
    <xf numFmtId="49" fontId="54" fillId="0" borderId="0" xfId="0" applyNumberFormat="1" applyFont="1" applyFill="1" applyBorder="1" applyAlignment="1" applyProtection="1">
      <alignment horizontal="left" vertical="top"/>
    </xf>
    <xf numFmtId="0" fontId="55" fillId="0" borderId="0" xfId="0" applyFont="1" applyFill="1" applyAlignment="1">
      <alignment vertical="top" wrapText="1"/>
    </xf>
    <xf numFmtId="4" fontId="54" fillId="0" borderId="0" xfId="0" applyNumberFormat="1" applyFont="1" applyFill="1" applyBorder="1" applyAlignment="1" applyProtection="1">
      <alignment horizontal="left"/>
    </xf>
    <xf numFmtId="4" fontId="54" fillId="0" borderId="0" xfId="0" applyNumberFormat="1" applyFont="1" applyFill="1" applyBorder="1" applyAlignment="1" applyProtection="1">
      <alignment horizontal="right"/>
    </xf>
    <xf numFmtId="4" fontId="54" fillId="0" borderId="0" xfId="0" applyNumberFormat="1" applyFont="1" applyAlignment="1" applyProtection="1">
      <alignment horizontal="right"/>
      <protection locked="0"/>
    </xf>
    <xf numFmtId="0" fontId="54" fillId="0" borderId="0" xfId="0" applyFont="1" applyFill="1" applyBorder="1" applyAlignment="1" applyProtection="1">
      <alignment horizontal="justify" vertical="top"/>
    </xf>
    <xf numFmtId="0" fontId="54" fillId="0" borderId="0" xfId="0" applyFont="1" applyFill="1" applyBorder="1" applyAlignment="1" applyProtection="1">
      <alignment horizontal="right"/>
    </xf>
    <xf numFmtId="0" fontId="54" fillId="0" borderId="0" xfId="0" applyFont="1" applyFill="1" applyBorder="1" applyAlignment="1" applyProtection="1">
      <alignment horizontal="right" vertical="top"/>
    </xf>
    <xf numFmtId="49" fontId="54" fillId="0" borderId="0" xfId="0" applyNumberFormat="1" applyFont="1" applyFill="1" applyBorder="1" applyAlignment="1" applyProtection="1">
      <alignment horizontal="right" vertical="top"/>
    </xf>
    <xf numFmtId="4" fontId="54" fillId="0" borderId="0" xfId="0" applyNumberFormat="1" applyFont="1" applyFill="1" applyBorder="1" applyAlignment="1" applyProtection="1">
      <alignment horizontal="right" vertical="top" wrapText="1"/>
    </xf>
    <xf numFmtId="0" fontId="56" fillId="0" borderId="0" xfId="0" applyFont="1" applyFill="1" applyBorder="1" applyAlignment="1" applyProtection="1">
      <alignment horizontal="right" vertical="top"/>
    </xf>
    <xf numFmtId="0" fontId="56" fillId="0" borderId="0" xfId="0" applyFont="1" applyFill="1" applyBorder="1" applyAlignment="1" applyProtection="1">
      <alignment horizontal="justify" vertical="top"/>
    </xf>
    <xf numFmtId="166" fontId="56" fillId="0" borderId="0" xfId="0" applyNumberFormat="1" applyFont="1" applyFill="1" applyBorder="1" applyAlignment="1" applyProtection="1">
      <alignment horizontal="justify" vertical="top"/>
    </xf>
    <xf numFmtId="0" fontId="56" fillId="0" borderId="0" xfId="0" applyFont="1" applyFill="1" applyBorder="1" applyAlignment="1" applyProtection="1">
      <alignment horizontal="justify"/>
    </xf>
    <xf numFmtId="0" fontId="18" fillId="0" borderId="0" xfId="3" applyFont="1" applyAlignment="1">
      <alignment horizontal="justify" vertical="top" wrapText="1"/>
    </xf>
    <xf numFmtId="0" fontId="2" fillId="0" borderId="0" xfId="0" applyFont="1" applyAlignment="1">
      <alignment horizontal="justify" vertical="justify" wrapText="1"/>
    </xf>
    <xf numFmtId="0" fontId="2" fillId="0" borderId="0" xfId="0" applyFont="1" applyAlignment="1">
      <alignment horizontal="justify" vertical="justify"/>
    </xf>
    <xf numFmtId="0" fontId="2" fillId="0" borderId="0" xfId="0" applyFont="1" applyAlignment="1">
      <alignment horizontal="justify" vertical="top"/>
    </xf>
    <xf numFmtId="4" fontId="21" fillId="0" borderId="0" xfId="0" applyNumberFormat="1" applyFont="1" applyAlignment="1">
      <alignment horizontal="left" vertical="top" wrapText="1"/>
    </xf>
    <xf numFmtId="4" fontId="19" fillId="0" borderId="0" xfId="0" applyNumberFormat="1" applyFont="1" applyBorder="1" applyAlignment="1" applyProtection="1">
      <alignment horizontal="left" vertical="top" wrapText="1"/>
    </xf>
    <xf numFmtId="4" fontId="21" fillId="0" borderId="0" xfId="0" applyNumberFormat="1" applyFont="1" applyBorder="1" applyAlignment="1" applyProtection="1">
      <alignment horizontal="left" vertical="top" wrapText="1"/>
    </xf>
    <xf numFmtId="0" fontId="33" fillId="0" borderId="16" xfId="5" applyFont="1" applyBorder="1" applyAlignment="1">
      <alignment horizontal="center" vertical="center" wrapText="1"/>
    </xf>
  </cellXfs>
  <cellStyles count="28">
    <cellStyle name="ColStyle1" xfId="25" xr:uid="{D79429A2-55BB-47E3-A010-88B209783366}"/>
    <cellStyle name="ColStyle2" xfId="21" xr:uid="{E1896FB9-0AF0-4339-A52F-5A02A2EFD018}"/>
    <cellStyle name="ColStyle3" xfId="22" xr:uid="{3275836D-4E33-4077-965A-B1A6E3774C6B}"/>
    <cellStyle name="ColStyle4" xfId="23" xr:uid="{7FD9176C-A6AE-4008-8180-47910A54D4AF}"/>
    <cellStyle name="ColStyle5" xfId="24" xr:uid="{11E09717-E6B6-4338-A32E-C34235ACA3E3}"/>
    <cellStyle name="ColStyle6" xfId="19" xr:uid="{27970AF7-D200-4877-AEB1-A760892C73F5}"/>
    <cellStyle name="ColStyle7" xfId="20" xr:uid="{B64ADB72-5BAE-4633-AC9A-AB02082D60E4}"/>
    <cellStyle name="Excel Built-in Normal" xfId="14" xr:uid="{7BDEBFEE-AE11-42A1-94FA-EB5CBF82E2FA}"/>
    <cellStyle name="Navadno" xfId="0" builtinId="0"/>
    <cellStyle name="Navadno 15" xfId="7" xr:uid="{00000000-0005-0000-0000-000001000000}"/>
    <cellStyle name="Navadno 2" xfId="3" xr:uid="{00000000-0005-0000-0000-000002000000}"/>
    <cellStyle name="Navadno 2 2" xfId="12" xr:uid="{0EE0CDED-CE6D-47F5-A5F5-DA254560D9B3}"/>
    <cellStyle name="Navadno 2 2 2" xfId="18" xr:uid="{30046E57-8BED-457A-A1C3-DD875C05F64A}"/>
    <cellStyle name="Navadno 3" xfId="9" xr:uid="{00000000-0005-0000-0000-000003000000}"/>
    <cellStyle name="Navadno 4" xfId="11" xr:uid="{6518253B-B98B-4574-A7A1-F0786812C49A}"/>
    <cellStyle name="Navadno 5" xfId="15" xr:uid="{7A1CA681-A8D5-41FA-B4F5-6011EED99396}"/>
    <cellStyle name="Navadno 6" xfId="16" xr:uid="{0116C289-E52D-4AFE-A395-14A5B913EACB}"/>
    <cellStyle name="Navadno 6 2" xfId="27" xr:uid="{7BC9150A-3962-4D55-AC76-4AEC04680324}"/>
    <cellStyle name="Navadno 7" xfId="4" xr:uid="{00000000-0005-0000-0000-000004000000}"/>
    <cellStyle name="Nivo_1_GlNaslov" xfId="8" xr:uid="{00000000-0005-0000-0000-000005000000}"/>
    <cellStyle name="Nivo_2_Podnaslov" xfId="13" xr:uid="{1CB0F681-FE1C-4223-83F0-4FAFEC0F509F}"/>
    <cellStyle name="Normal 2" xfId="17" xr:uid="{CDEC0250-039A-4CA7-93EA-D2495181053B}"/>
    <cellStyle name="Normal 4" xfId="26" xr:uid="{33EB85F6-6AE1-4658-B45B-07E654534C1E}"/>
    <cellStyle name="Normal_BoQ - cene sit_eur 2 2" xfId="5" xr:uid="{00000000-0005-0000-0000-000006000000}"/>
    <cellStyle name="TableStyleLight1" xfId="2" xr:uid="{00000000-0005-0000-0000-000007000000}"/>
    <cellStyle name="tekst-levo 2" xfId="6" xr:uid="{00000000-0005-0000-0000-000008000000}"/>
    <cellStyle name="Valuta 2" xfId="10" xr:uid="{21F18BBC-CF0E-41F3-9604-DFAB1B824F49}"/>
    <cellStyle name="Vejic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3</xdr:col>
          <xdr:colOff>0</xdr:colOff>
          <xdr:row>2</xdr:row>
          <xdr:rowOff>114300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7"/>
  <sheetViews>
    <sheetView zoomScale="130" zoomScaleNormal="130" zoomScaleSheetLayoutView="100" workbookViewId="0">
      <selection activeCell="D27" sqref="D27"/>
    </sheetView>
  </sheetViews>
  <sheetFormatPr defaultColWidth="9.140625" defaultRowHeight="15" x14ac:dyDescent="0.25"/>
  <cols>
    <col min="1" max="1" width="7.7109375" style="121"/>
    <col min="2" max="2" width="45.140625" style="122" customWidth="1"/>
    <col min="3" max="3" width="20.5703125" style="187" customWidth="1"/>
    <col min="4" max="4" width="16" style="32" customWidth="1"/>
    <col min="5" max="5" width="19.28515625" style="33" customWidth="1"/>
    <col min="6" max="6" width="8" style="34"/>
    <col min="7" max="11" width="8" style="32"/>
    <col min="12" max="18" width="8" style="35"/>
    <col min="19" max="253" width="7.42578125" style="35"/>
    <col min="254" max="255" width="6.5703125" style="35"/>
    <col min="256" max="16384" width="9.140625" style="13"/>
  </cols>
  <sheetData>
    <row r="1" spans="1:255" x14ac:dyDescent="0.25">
      <c r="D1" s="34"/>
      <c r="E1" s="32"/>
      <c r="F1" s="32"/>
      <c r="J1" s="35"/>
      <c r="K1" s="35"/>
      <c r="IT1" s="13"/>
      <c r="IU1" s="13"/>
    </row>
    <row r="2" spans="1:255" x14ac:dyDescent="0.25">
      <c r="A2" s="188"/>
      <c r="B2" s="188"/>
      <c r="D2" s="34"/>
      <c r="E2" s="32"/>
      <c r="F2" s="32"/>
      <c r="J2" s="35"/>
      <c r="K2" s="35"/>
      <c r="IT2" s="13"/>
      <c r="IU2" s="13"/>
    </row>
    <row r="3" spans="1:255" s="36" customFormat="1" x14ac:dyDescent="0.25">
      <c r="A3" s="189"/>
      <c r="B3" s="164"/>
      <c r="C3" s="190"/>
      <c r="D3" s="38"/>
      <c r="E3" s="37"/>
      <c r="F3" s="37"/>
      <c r="G3" s="37"/>
      <c r="H3" s="37"/>
      <c r="I3" s="37"/>
    </row>
    <row r="4" spans="1:255" s="35" customFormat="1" x14ac:dyDescent="0.25">
      <c r="A4" s="191"/>
      <c r="B4" s="191"/>
      <c r="C4" s="187"/>
    </row>
    <row r="5" spans="1:255" ht="21" x14ac:dyDescent="0.25">
      <c r="A5" s="59"/>
      <c r="B5" s="303" t="s">
        <v>1544</v>
      </c>
      <c r="C5" s="122"/>
      <c r="D5" s="33"/>
      <c r="E5" s="34"/>
      <c r="F5" s="32"/>
      <c r="K5" s="35"/>
    </row>
    <row r="6" spans="1:255" x14ac:dyDescent="0.25">
      <c r="A6" s="59"/>
      <c r="B6" s="71"/>
      <c r="C6" s="122"/>
      <c r="D6" s="33"/>
      <c r="E6" s="34"/>
      <c r="F6" s="32"/>
      <c r="K6" s="35"/>
    </row>
    <row r="7" spans="1:255" x14ac:dyDescent="0.25">
      <c r="A7" s="185"/>
      <c r="B7" s="186"/>
      <c r="C7" s="192"/>
      <c r="D7" s="192"/>
      <c r="E7" s="192"/>
      <c r="F7" s="32"/>
      <c r="K7" s="35"/>
    </row>
    <row r="8" spans="1:255" x14ac:dyDescent="0.25">
      <c r="A8" s="59"/>
      <c r="B8" s="71"/>
      <c r="C8" s="122"/>
      <c r="D8" s="33"/>
      <c r="E8" s="34"/>
      <c r="F8" s="32"/>
      <c r="K8" s="35"/>
    </row>
    <row r="9" spans="1:255" x14ac:dyDescent="0.25">
      <c r="A9" s="76" t="s">
        <v>0</v>
      </c>
      <c r="B9" s="77" t="s">
        <v>1</v>
      </c>
      <c r="C9" s="79" t="s">
        <v>1405</v>
      </c>
      <c r="D9" s="311" t="s">
        <v>1535</v>
      </c>
      <c r="E9" s="80" t="s">
        <v>2</v>
      </c>
      <c r="F9" s="32"/>
      <c r="K9" s="35"/>
    </row>
    <row r="10" spans="1:255" x14ac:dyDescent="0.25">
      <c r="A10" s="59"/>
      <c r="B10" s="71"/>
      <c r="E10" s="310"/>
      <c r="F10" s="32"/>
      <c r="K10" s="35"/>
    </row>
    <row r="11" spans="1:255" ht="21" customHeight="1" x14ac:dyDescent="0.25">
      <c r="A11" s="83" t="s">
        <v>1547</v>
      </c>
      <c r="B11" s="195" t="s">
        <v>1546</v>
      </c>
      <c r="C11" s="193">
        <f>'Povratni vod'!F16</f>
        <v>0</v>
      </c>
      <c r="D11" s="193">
        <f>'Povratni vod'!Y16</f>
        <v>0</v>
      </c>
      <c r="E11" s="193">
        <f>C11+D11</f>
        <v>0</v>
      </c>
      <c r="F11" s="32"/>
      <c r="K11" s="35"/>
    </row>
    <row r="12" spans="1:255" ht="30" x14ac:dyDescent="0.25">
      <c r="A12" s="83" t="s">
        <v>1548</v>
      </c>
      <c r="B12" s="195" t="s">
        <v>1545</v>
      </c>
      <c r="C12" s="193"/>
      <c r="D12" s="193">
        <f>'Tlacni vod'!F24</f>
        <v>0</v>
      </c>
      <c r="E12" s="193">
        <f>C12+D12</f>
        <v>0</v>
      </c>
      <c r="F12" s="32"/>
      <c r="K12" s="35"/>
    </row>
    <row r="13" spans="1:255" x14ac:dyDescent="0.25">
      <c r="A13" s="83"/>
      <c r="B13" s="195"/>
      <c r="C13" s="193"/>
      <c r="D13" s="33"/>
      <c r="E13" s="34"/>
      <c r="F13" s="32"/>
      <c r="K13" s="35"/>
    </row>
    <row r="14" spans="1:255" x14ac:dyDescent="0.25">
      <c r="A14" s="83"/>
      <c r="B14" s="189"/>
      <c r="C14" s="193"/>
      <c r="D14" s="33"/>
      <c r="E14" s="34"/>
      <c r="F14" s="32"/>
      <c r="K14" s="35"/>
    </row>
    <row r="15" spans="1:255" ht="15.75" thickBot="1" x14ac:dyDescent="0.3">
      <c r="A15" s="115"/>
      <c r="B15" s="116" t="s">
        <v>3</v>
      </c>
      <c r="C15" s="194">
        <f>SUM(C11:C14)</f>
        <v>0</v>
      </c>
      <c r="D15" s="194">
        <f>SUM(D11:D14)</f>
        <v>0</v>
      </c>
      <c r="E15" s="194">
        <f>SUM(E11:E14)</f>
        <v>0</v>
      </c>
      <c r="F15" s="32"/>
      <c r="K15" s="35"/>
    </row>
    <row r="16" spans="1:255" ht="15.75" thickTop="1" x14ac:dyDescent="0.25">
      <c r="A16" s="59"/>
      <c r="B16" s="71"/>
      <c r="C16" s="131"/>
      <c r="D16" s="33"/>
      <c r="E16" s="34"/>
      <c r="F16" s="32"/>
      <c r="K16" s="35"/>
    </row>
    <row r="17" spans="2:11" x14ac:dyDescent="0.25">
      <c r="B17" s="122" t="s">
        <v>4</v>
      </c>
      <c r="C17" s="131"/>
      <c r="D17" s="33"/>
      <c r="E17" s="34"/>
      <c r="F17" s="32"/>
      <c r="K17" s="35"/>
    </row>
  </sheetData>
  <pageMargins left="1.1811023622047245" right="0.59055118110236227" top="0.78740157480314965" bottom="0.78740157480314965" header="0.39370078740157483" footer="0.39370078740157483"/>
  <pageSetup paperSize="9" scale="76" firstPageNumber="0" orientation="portrait" r:id="rId1"/>
  <headerFooter>
    <oddFooter>Stran &amp;P od &amp;N</oddFooter>
  </headerFooter>
  <drawing r:id="rId2"/>
  <legacyDrawing r:id="rId3"/>
  <oleObjects>
    <mc:AlternateContent xmlns:mc="http://schemas.openxmlformats.org/markup-compatibility/2006">
      <mc:Choice Requires="x14">
        <oleObject progId="AutoCAD.Drawing.18" shapeId="2049" r:id="rId4">
          <objectPr defaultSize="0" autoPict="0" r:id="rId5">
            <anchor moveWithCells="1" sizeWithCells="1">
              <from>
                <xdr:col>0</xdr:col>
                <xdr:colOff>0</xdr:colOff>
                <xdr:row>0</xdr:row>
                <xdr:rowOff>0</xdr:rowOff>
              </from>
              <to>
                <xdr:col>3</xdr:col>
                <xdr:colOff>0</xdr:colOff>
                <xdr:row>2</xdr:row>
                <xdr:rowOff>114300</xdr:rowOff>
              </to>
            </anchor>
          </objectPr>
        </oleObject>
      </mc:Choice>
      <mc:Fallback>
        <oleObject progId="AutoCAD.Drawing.18"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4529-4106-41E2-B36A-3C07C8564FB3}">
  <dimension ref="A1:IW44"/>
  <sheetViews>
    <sheetView view="pageBreakPreview" zoomScale="115" zoomScaleNormal="100" zoomScaleSheetLayoutView="115" workbookViewId="0">
      <selection activeCell="B7" sqref="B7:F7"/>
    </sheetView>
  </sheetViews>
  <sheetFormatPr defaultColWidth="9.140625" defaultRowHeight="11.25" x14ac:dyDescent="0.25"/>
  <cols>
    <col min="1" max="1" width="5.85546875" style="196" customWidth="1"/>
    <col min="2" max="6" width="16.140625" style="196" customWidth="1"/>
    <col min="7" max="16384" width="9.140625" style="196"/>
  </cols>
  <sheetData>
    <row r="1" spans="1:6" x14ac:dyDescent="0.25">
      <c r="A1" s="196">
        <v>1</v>
      </c>
      <c r="B1" s="356" t="s">
        <v>691</v>
      </c>
      <c r="C1" s="356"/>
      <c r="D1" s="356"/>
      <c r="E1" s="356"/>
      <c r="F1" s="356"/>
    </row>
    <row r="3" spans="1:6" ht="58.5" customHeight="1" x14ac:dyDescent="0.25">
      <c r="B3" s="355" t="s">
        <v>1553</v>
      </c>
      <c r="C3" s="355"/>
      <c r="D3" s="355"/>
      <c r="E3" s="355"/>
      <c r="F3" s="355"/>
    </row>
    <row r="5" spans="1:6" ht="61.5" customHeight="1" x14ac:dyDescent="0.25">
      <c r="B5" s="354" t="s">
        <v>1554</v>
      </c>
      <c r="C5" s="355"/>
      <c r="D5" s="355"/>
      <c r="E5" s="355"/>
      <c r="F5" s="355"/>
    </row>
    <row r="7" spans="1:6" ht="82.5" customHeight="1" x14ac:dyDescent="0.25">
      <c r="B7" s="354" t="s">
        <v>1555</v>
      </c>
      <c r="C7" s="355"/>
      <c r="D7" s="355"/>
      <c r="E7" s="355"/>
      <c r="F7" s="355"/>
    </row>
    <row r="9" spans="1:6" ht="76.5" customHeight="1" x14ac:dyDescent="0.25">
      <c r="B9" s="354" t="s">
        <v>1556</v>
      </c>
      <c r="C9" s="355"/>
      <c r="D9" s="355"/>
      <c r="E9" s="355"/>
      <c r="F9" s="355"/>
    </row>
    <row r="11" spans="1:6" ht="84.75" customHeight="1" x14ac:dyDescent="0.25">
      <c r="B11" s="354" t="s">
        <v>1557</v>
      </c>
      <c r="C11" s="355"/>
      <c r="D11" s="355"/>
      <c r="E11" s="355"/>
      <c r="F11" s="355"/>
    </row>
    <row r="12" spans="1:6" x14ac:dyDescent="0.25">
      <c r="B12" s="334"/>
      <c r="C12" s="335"/>
      <c r="D12" s="335"/>
      <c r="E12" s="335"/>
      <c r="F12" s="335"/>
    </row>
    <row r="13" spans="1:6" ht="40.5" customHeight="1" x14ac:dyDescent="0.25">
      <c r="B13" s="354" t="s">
        <v>1558</v>
      </c>
      <c r="C13" s="355"/>
      <c r="D13" s="355"/>
      <c r="E13" s="355"/>
      <c r="F13" s="355"/>
    </row>
    <row r="14" spans="1:6" x14ac:dyDescent="0.25">
      <c r="B14" s="334"/>
      <c r="C14" s="335"/>
      <c r="D14" s="335"/>
      <c r="E14" s="335"/>
      <c r="F14" s="335"/>
    </row>
    <row r="15" spans="1:6" ht="78" customHeight="1" x14ac:dyDescent="0.25">
      <c r="B15" s="354" t="s">
        <v>1559</v>
      </c>
      <c r="C15" s="355"/>
      <c r="D15" s="355"/>
      <c r="E15" s="355"/>
      <c r="F15" s="355"/>
    </row>
    <row r="16" spans="1:6" x14ac:dyDescent="0.25">
      <c r="B16" s="334"/>
      <c r="C16" s="335"/>
      <c r="D16" s="335"/>
      <c r="E16" s="335"/>
      <c r="F16" s="335"/>
    </row>
    <row r="17" spans="2:6" ht="180.75" customHeight="1" x14ac:dyDescent="0.25">
      <c r="B17" s="354" t="s">
        <v>1560</v>
      </c>
      <c r="C17" s="355"/>
      <c r="D17" s="355"/>
      <c r="E17" s="355"/>
      <c r="F17" s="355"/>
    </row>
    <row r="18" spans="2:6" x14ac:dyDescent="0.25">
      <c r="B18" s="334"/>
      <c r="C18" s="335"/>
      <c r="D18" s="335"/>
      <c r="E18" s="335"/>
      <c r="F18" s="335"/>
    </row>
    <row r="19" spans="2:6" ht="171.75" customHeight="1" x14ac:dyDescent="0.25">
      <c r="B19" s="354" t="s">
        <v>1561</v>
      </c>
      <c r="C19" s="355"/>
      <c r="D19" s="355"/>
      <c r="E19" s="355"/>
      <c r="F19" s="355"/>
    </row>
    <row r="20" spans="2:6" x14ac:dyDescent="0.25">
      <c r="B20" s="334"/>
      <c r="C20" s="335"/>
      <c r="D20" s="335"/>
      <c r="E20" s="335"/>
      <c r="F20" s="335"/>
    </row>
    <row r="21" spans="2:6" ht="51" customHeight="1" x14ac:dyDescent="0.25">
      <c r="B21" s="354" t="s">
        <v>1562</v>
      </c>
      <c r="C21" s="355"/>
      <c r="D21" s="355"/>
      <c r="E21" s="355"/>
      <c r="F21" s="355"/>
    </row>
    <row r="22" spans="2:6" x14ac:dyDescent="0.25">
      <c r="B22" s="334"/>
      <c r="C22" s="335"/>
      <c r="D22" s="335"/>
      <c r="E22" s="335"/>
      <c r="F22" s="335"/>
    </row>
    <row r="23" spans="2:6" ht="66" customHeight="1" x14ac:dyDescent="0.25">
      <c r="B23" s="354" t="s">
        <v>1563</v>
      </c>
      <c r="C23" s="355"/>
      <c r="D23" s="355"/>
      <c r="E23" s="355"/>
      <c r="F23" s="355"/>
    </row>
    <row r="24" spans="2:6" x14ac:dyDescent="0.25">
      <c r="B24" s="334"/>
      <c r="C24" s="335"/>
      <c r="D24" s="335"/>
      <c r="E24" s="335"/>
      <c r="F24" s="335"/>
    </row>
    <row r="25" spans="2:6" ht="47.25" customHeight="1" x14ac:dyDescent="0.25">
      <c r="B25" s="354" t="s">
        <v>1564</v>
      </c>
      <c r="C25" s="355"/>
      <c r="D25" s="355"/>
      <c r="E25" s="355"/>
      <c r="F25" s="355"/>
    </row>
    <row r="26" spans="2:6" x14ac:dyDescent="0.25">
      <c r="B26" s="334"/>
      <c r="C26" s="335"/>
      <c r="D26" s="335"/>
      <c r="E26" s="335"/>
      <c r="F26" s="335"/>
    </row>
    <row r="27" spans="2:6" x14ac:dyDescent="0.25">
      <c r="B27" s="353" t="s">
        <v>686</v>
      </c>
      <c r="C27" s="353"/>
      <c r="D27" s="353"/>
      <c r="E27" s="353"/>
      <c r="F27" s="353"/>
    </row>
    <row r="28" spans="2:6" x14ac:dyDescent="0.25">
      <c r="B28" s="333"/>
      <c r="C28" s="333"/>
      <c r="D28" s="333"/>
      <c r="E28" s="333"/>
      <c r="F28" s="333"/>
    </row>
    <row r="29" spans="2:6" x14ac:dyDescent="0.25">
      <c r="B29" s="353" t="s">
        <v>687</v>
      </c>
      <c r="C29" s="353"/>
      <c r="D29" s="353"/>
      <c r="E29" s="353"/>
      <c r="F29" s="353"/>
    </row>
    <row r="30" spans="2:6" x14ac:dyDescent="0.25">
      <c r="B30" s="333"/>
      <c r="C30" s="333"/>
      <c r="D30" s="333"/>
      <c r="E30" s="333"/>
      <c r="F30" s="333"/>
    </row>
    <row r="31" spans="2:6" x14ac:dyDescent="0.25">
      <c r="B31" s="353" t="s">
        <v>688</v>
      </c>
      <c r="C31" s="353"/>
      <c r="D31" s="353"/>
      <c r="E31" s="353"/>
      <c r="F31" s="353"/>
    </row>
    <row r="32" spans="2:6" x14ac:dyDescent="0.25">
      <c r="B32" s="353"/>
      <c r="C32" s="353"/>
      <c r="D32" s="353"/>
      <c r="E32" s="353"/>
      <c r="F32" s="353"/>
    </row>
    <row r="33" spans="1:257" x14ac:dyDescent="0.25">
      <c r="B33" s="353"/>
      <c r="C33" s="353"/>
      <c r="D33" s="353"/>
      <c r="E33" s="353"/>
      <c r="F33" s="353"/>
    </row>
    <row r="34" spans="1:257" x14ac:dyDescent="0.25">
      <c r="B34" s="333"/>
      <c r="C34" s="333"/>
      <c r="D34" s="333"/>
      <c r="E34" s="333"/>
      <c r="F34" s="333"/>
    </row>
    <row r="35" spans="1:257" ht="22.5" customHeight="1" x14ac:dyDescent="0.25">
      <c r="A35" s="196">
        <v>2</v>
      </c>
      <c r="B35" s="353" t="s">
        <v>1532</v>
      </c>
      <c r="C35" s="353"/>
      <c r="D35" s="353"/>
      <c r="E35" s="353"/>
      <c r="F35" s="353"/>
    </row>
    <row r="36" spans="1:257" x14ac:dyDescent="0.25">
      <c r="B36" s="333"/>
      <c r="C36" s="333"/>
      <c r="D36" s="333"/>
      <c r="E36" s="333"/>
      <c r="F36" s="333"/>
    </row>
    <row r="37" spans="1:257" ht="12.75" customHeight="1" x14ac:dyDescent="0.25">
      <c r="A37" s="196">
        <v>3</v>
      </c>
      <c r="B37" s="353" t="s">
        <v>690</v>
      </c>
      <c r="C37" s="353"/>
      <c r="D37" s="353"/>
      <c r="E37" s="353"/>
      <c r="F37" s="353"/>
    </row>
    <row r="38" spans="1:257" ht="12.75" customHeight="1" x14ac:dyDescent="0.25">
      <c r="B38" s="353"/>
      <c r="C38" s="353"/>
      <c r="D38" s="353"/>
      <c r="E38" s="353"/>
      <c r="F38" s="353"/>
    </row>
    <row r="39" spans="1:257" ht="12.75" customHeight="1" x14ac:dyDescent="0.25">
      <c r="B39" s="353"/>
      <c r="C39" s="353"/>
      <c r="D39" s="353"/>
      <c r="E39" s="353"/>
      <c r="F39" s="353"/>
    </row>
    <row r="40" spans="1:257" ht="70.5" customHeight="1" x14ac:dyDescent="0.25">
      <c r="A40" s="196">
        <v>4</v>
      </c>
      <c r="B40" s="353" t="s">
        <v>1565</v>
      </c>
      <c r="C40" s="353"/>
      <c r="D40" s="353"/>
      <c r="E40" s="353"/>
      <c r="F40" s="353"/>
    </row>
    <row r="42" spans="1:257" ht="93" customHeight="1" x14ac:dyDescent="0.25">
      <c r="A42" s="196">
        <v>5</v>
      </c>
      <c r="B42" s="353" t="s">
        <v>1323</v>
      </c>
      <c r="C42" s="353"/>
      <c r="D42" s="353"/>
      <c r="E42" s="353"/>
      <c r="F42" s="353"/>
    </row>
    <row r="44" spans="1:257" s="5" customFormat="1" ht="29.25" customHeight="1" x14ac:dyDescent="0.2">
      <c r="A44" s="196" t="s">
        <v>1534</v>
      </c>
      <c r="B44" s="353" t="s">
        <v>1533</v>
      </c>
      <c r="C44" s="353"/>
      <c r="D44" s="353"/>
      <c r="E44" s="353"/>
      <c r="F44" s="353"/>
      <c r="G44" s="205"/>
      <c r="H44" s="205"/>
      <c r="I44" s="44"/>
      <c r="J44" s="206"/>
      <c r="K44" s="206"/>
      <c r="L44" s="206"/>
      <c r="M44" s="44"/>
      <c r="N44" s="215"/>
      <c r="O44" s="304"/>
      <c r="P44" s="217"/>
      <c r="Q44" s="44"/>
      <c r="R44" s="44"/>
      <c r="S44" s="305"/>
      <c r="T44" s="44"/>
      <c r="U44" s="215"/>
      <c r="V44" s="215"/>
      <c r="W44" s="44"/>
      <c r="X44" s="206"/>
      <c r="Y44" s="206"/>
      <c r="Z44" s="206"/>
      <c r="AA44" s="44"/>
      <c r="AB44" s="21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5"/>
      <c r="DJ44" s="205"/>
      <c r="DK44" s="205"/>
      <c r="DL44" s="205"/>
      <c r="DM44" s="205"/>
      <c r="DN44" s="205"/>
      <c r="DO44" s="205"/>
      <c r="DP44" s="205"/>
      <c r="DQ44" s="205"/>
      <c r="DR44" s="205"/>
      <c r="DS44" s="205"/>
      <c r="DT44" s="205"/>
      <c r="DU44" s="205"/>
      <c r="DV44" s="205"/>
      <c r="DW44" s="205"/>
      <c r="DX44" s="205"/>
      <c r="DY44" s="205"/>
      <c r="DZ44" s="205"/>
      <c r="EA44" s="205"/>
      <c r="EB44" s="205"/>
      <c r="EC44" s="205"/>
      <c r="ED44" s="205"/>
      <c r="EE44" s="205"/>
      <c r="EF44" s="205"/>
      <c r="EG44" s="205"/>
      <c r="EH44" s="205"/>
      <c r="EI44" s="205"/>
      <c r="EJ44" s="205"/>
      <c r="EK44" s="205"/>
      <c r="EL44" s="205"/>
      <c r="EM44" s="205"/>
      <c r="EN44" s="205"/>
      <c r="EO44" s="205"/>
      <c r="EP44" s="205"/>
      <c r="EQ44" s="205"/>
      <c r="ER44" s="205"/>
      <c r="ES44" s="205"/>
      <c r="ET44" s="205"/>
      <c r="EU44" s="205"/>
      <c r="EV44" s="205"/>
      <c r="EW44" s="205"/>
      <c r="EX44" s="205"/>
      <c r="EY44" s="205"/>
      <c r="EZ44" s="205"/>
      <c r="FA44" s="205"/>
      <c r="FB44" s="205"/>
      <c r="FC44" s="205"/>
      <c r="FD44" s="205"/>
      <c r="FE44" s="205"/>
      <c r="FF44" s="205"/>
      <c r="FG44" s="205"/>
      <c r="FH44" s="205"/>
      <c r="FI44" s="205"/>
      <c r="FJ44" s="205"/>
      <c r="FK44" s="205"/>
      <c r="FL44" s="205"/>
      <c r="FM44" s="205"/>
      <c r="FN44" s="205"/>
      <c r="FO44" s="205"/>
      <c r="FP44" s="205"/>
      <c r="FQ44" s="205"/>
      <c r="FR44" s="205"/>
      <c r="FS44" s="205"/>
      <c r="FT44" s="205"/>
      <c r="FU44" s="205"/>
      <c r="FV44" s="205"/>
      <c r="FW44" s="205"/>
      <c r="FX44" s="205"/>
      <c r="FY44" s="205"/>
      <c r="FZ44" s="205"/>
      <c r="GA44" s="205"/>
      <c r="GB44" s="205"/>
      <c r="GC44" s="205"/>
      <c r="GD44" s="205"/>
      <c r="GE44" s="205"/>
      <c r="GF44" s="205"/>
      <c r="GG44" s="205"/>
      <c r="GH44" s="205"/>
      <c r="GI44" s="205"/>
      <c r="GJ44" s="205"/>
      <c r="GK44" s="205"/>
      <c r="GL44" s="205"/>
      <c r="GM44" s="205"/>
      <c r="GN44" s="205"/>
      <c r="GO44" s="205"/>
      <c r="GP44" s="205"/>
      <c r="GQ44" s="205"/>
      <c r="GR44" s="205"/>
      <c r="GS44" s="205"/>
      <c r="GT44" s="205"/>
      <c r="GU44" s="205"/>
      <c r="GV44" s="205"/>
      <c r="GW44" s="205"/>
      <c r="GX44" s="205"/>
      <c r="GY44" s="205"/>
      <c r="GZ44" s="205"/>
      <c r="HA44" s="205"/>
      <c r="HB44" s="205"/>
      <c r="HC44" s="205"/>
      <c r="HD44" s="205"/>
      <c r="HE44" s="205"/>
      <c r="HF44" s="205"/>
      <c r="HG44" s="205"/>
      <c r="HH44" s="205"/>
      <c r="HI44" s="205"/>
      <c r="HJ44" s="205"/>
      <c r="HK44" s="205"/>
      <c r="HL44" s="205"/>
      <c r="HM44" s="205"/>
      <c r="HN44" s="205"/>
      <c r="HO44" s="205"/>
      <c r="HP44" s="205"/>
      <c r="HQ44" s="205"/>
      <c r="HR44" s="205"/>
      <c r="HS44" s="205"/>
      <c r="HT44" s="205"/>
      <c r="HU44" s="205"/>
      <c r="HV44" s="205"/>
      <c r="HW44" s="205"/>
      <c r="HX44" s="205"/>
      <c r="HY44" s="205"/>
      <c r="HZ44" s="205"/>
      <c r="IA44" s="205"/>
      <c r="IB44" s="205"/>
      <c r="IC44" s="205"/>
      <c r="ID44" s="205"/>
      <c r="IE44" s="205"/>
      <c r="IF44" s="205"/>
      <c r="IG44" s="205"/>
      <c r="IH44" s="205"/>
      <c r="II44" s="205"/>
      <c r="IJ44" s="205"/>
      <c r="IK44" s="205"/>
      <c r="IL44" s="205"/>
      <c r="IM44" s="205"/>
      <c r="IN44" s="205"/>
      <c r="IO44" s="205"/>
      <c r="IP44" s="205"/>
      <c r="IQ44" s="205"/>
      <c r="IR44" s="205"/>
      <c r="IS44" s="205"/>
      <c r="IT44" s="205"/>
      <c r="IU44" s="205"/>
      <c r="IV44" s="205"/>
      <c r="IW44" s="205"/>
    </row>
  </sheetData>
  <mergeCells count="21">
    <mergeCell ref="B23:F23"/>
    <mergeCell ref="B1:F1"/>
    <mergeCell ref="B3:F3"/>
    <mergeCell ref="B5:F5"/>
    <mergeCell ref="B7:F7"/>
    <mergeCell ref="B9:F9"/>
    <mergeCell ref="B11:F11"/>
    <mergeCell ref="B13:F13"/>
    <mergeCell ref="B15:F15"/>
    <mergeCell ref="B17:F17"/>
    <mergeCell ref="B19:F19"/>
    <mergeCell ref="B21:F21"/>
    <mergeCell ref="B40:F40"/>
    <mergeCell ref="B42:F42"/>
    <mergeCell ref="B44:F44"/>
    <mergeCell ref="B25:F25"/>
    <mergeCell ref="B27:F27"/>
    <mergeCell ref="B29:F29"/>
    <mergeCell ref="B31:F33"/>
    <mergeCell ref="B35:F35"/>
    <mergeCell ref="B37:F3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F8064-2636-46C4-83E6-F1D50067EA4D}">
  <dimension ref="A1:IU117"/>
  <sheetViews>
    <sheetView topLeftCell="A49" zoomScale="115" zoomScaleNormal="115" zoomScaleSheetLayoutView="115" workbookViewId="0">
      <selection activeCell="Y50" sqref="Y50"/>
    </sheetView>
  </sheetViews>
  <sheetFormatPr defaultColWidth="6.28515625" defaultRowHeight="15" x14ac:dyDescent="0.25"/>
  <cols>
    <col min="1" max="1" width="9.42578125" style="52" customWidth="1"/>
    <col min="2" max="2" width="44.140625" style="53" customWidth="1"/>
    <col min="3" max="3" width="5.7109375" style="54" customWidth="1"/>
    <col min="4" max="4" width="11.42578125" style="55" customWidth="1"/>
    <col min="5" max="5" width="11.5703125" style="55" customWidth="1"/>
    <col min="6" max="6" width="18.85546875" style="55" customWidth="1"/>
    <col min="7" max="8" width="4.7109375" style="56" hidden="1" customWidth="1"/>
    <col min="9" max="9" width="15.140625" style="57" hidden="1" customWidth="1"/>
    <col min="10" max="10" width="6" style="57" hidden="1" customWidth="1"/>
    <col min="11" max="11" width="7" style="57" hidden="1" customWidth="1"/>
    <col min="12" max="12" width="5.7109375" style="57" hidden="1" customWidth="1"/>
    <col min="13" max="13" width="7.42578125" style="57" hidden="1" customWidth="1"/>
    <col min="14" max="14" width="9.140625" style="58" hidden="1" customWidth="1"/>
    <col min="15" max="15" width="7" style="58" hidden="1" customWidth="1"/>
    <col min="16" max="18" width="6.85546875" style="58" hidden="1" customWidth="1"/>
    <col min="19" max="19" width="6" style="58" hidden="1" customWidth="1"/>
    <col min="20" max="20" width="9" style="58" hidden="1" customWidth="1"/>
    <col min="21" max="21" width="7.7109375" style="58" hidden="1" customWidth="1"/>
    <col min="22" max="22" width="6.28515625" style="58" hidden="1" customWidth="1"/>
    <col min="23" max="23" width="7.5703125" style="58" hidden="1" customWidth="1"/>
    <col min="24" max="24" width="7.42578125" style="58" hidden="1" customWidth="1"/>
    <col min="25" max="25" width="20.5703125" style="58" customWidth="1"/>
    <col min="26" max="26" width="12" style="40" customWidth="1"/>
    <col min="27" max="255" width="6.28515625" style="3"/>
    <col min="256" max="16384" width="6.28515625" style="5"/>
  </cols>
  <sheetData>
    <row r="1" spans="1:26" ht="21" x14ac:dyDescent="0.25">
      <c r="B1" s="230"/>
    </row>
    <row r="3" spans="1:26" x14ac:dyDescent="0.25">
      <c r="A3" s="59"/>
      <c r="B3" s="60"/>
      <c r="C3" s="61"/>
      <c r="D3" s="62"/>
      <c r="E3" s="62"/>
      <c r="F3" s="57"/>
      <c r="G3" s="63"/>
      <c r="H3" s="63"/>
      <c r="I3" s="64" t="s">
        <v>5</v>
      </c>
      <c r="J3" s="65" t="s">
        <v>6</v>
      </c>
      <c r="K3" s="65" t="s">
        <v>7</v>
      </c>
      <c r="L3" s="65" t="s">
        <v>8</v>
      </c>
      <c r="M3" s="65" t="s">
        <v>9</v>
      </c>
      <c r="N3" s="65" t="s">
        <v>10</v>
      </c>
      <c r="O3" s="65" t="s">
        <v>112</v>
      </c>
      <c r="P3" s="65" t="s">
        <v>113</v>
      </c>
      <c r="Q3" s="65" t="s">
        <v>114</v>
      </c>
      <c r="R3" s="65" t="s">
        <v>115</v>
      </c>
      <c r="S3" s="65" t="s">
        <v>116</v>
      </c>
      <c r="T3" s="65" t="s">
        <v>11</v>
      </c>
      <c r="U3" s="65" t="s">
        <v>12</v>
      </c>
      <c r="V3" s="65" t="s">
        <v>13</v>
      </c>
      <c r="W3" s="65" t="s">
        <v>14</v>
      </c>
      <c r="X3" s="65" t="s">
        <v>15</v>
      </c>
      <c r="Y3" s="66"/>
      <c r="Z3" s="49"/>
    </row>
    <row r="4" spans="1:26" ht="30" x14ac:dyDescent="0.25">
      <c r="A4" s="319">
        <v>1</v>
      </c>
      <c r="B4" s="195" t="s">
        <v>1546</v>
      </c>
      <c r="C4" s="67" t="s">
        <v>681</v>
      </c>
      <c r="D4" s="67">
        <v>170</v>
      </c>
      <c r="E4" s="68" t="s">
        <v>102</v>
      </c>
      <c r="F4" s="68"/>
      <c r="I4" s="69"/>
      <c r="J4" s="69"/>
      <c r="K4" s="69"/>
      <c r="L4" s="69"/>
      <c r="M4" s="69"/>
      <c r="N4" s="70"/>
      <c r="O4" s="70"/>
      <c r="P4" s="70"/>
      <c r="Q4" s="70"/>
      <c r="R4" s="70"/>
      <c r="S4" s="70"/>
      <c r="T4" s="70"/>
      <c r="U4" s="70"/>
      <c r="V4" s="70"/>
      <c r="W4" s="70"/>
      <c r="X4" s="70"/>
      <c r="Y4" s="70"/>
      <c r="Z4" s="313"/>
    </row>
    <row r="5" spans="1:26" ht="11.25" customHeight="1" x14ac:dyDescent="0.25">
      <c r="A5" s="59"/>
      <c r="B5" s="71"/>
      <c r="C5" s="72"/>
      <c r="D5" s="73"/>
      <c r="E5" s="74"/>
      <c r="F5" s="57" t="s">
        <v>1405</v>
      </c>
      <c r="I5" s="75"/>
      <c r="J5" s="75"/>
      <c r="K5" s="75">
        <f t="shared" ref="K5:X5" si="0">K6</f>
        <v>53.23</v>
      </c>
      <c r="L5" s="75">
        <f t="shared" si="0"/>
        <v>65.760000000000005</v>
      </c>
      <c r="M5" s="75">
        <f t="shared" si="0"/>
        <v>0</v>
      </c>
      <c r="N5" s="75">
        <f t="shared" si="0"/>
        <v>1281.4100000000001</v>
      </c>
      <c r="O5" s="75">
        <f t="shared" si="0"/>
        <v>1245.28</v>
      </c>
      <c r="P5" s="75">
        <f t="shared" si="0"/>
        <v>35.44</v>
      </c>
      <c r="Q5" s="75">
        <f t="shared" si="0"/>
        <v>0.69</v>
      </c>
      <c r="R5" s="75">
        <f t="shared" si="0"/>
        <v>0</v>
      </c>
      <c r="S5" s="75">
        <f t="shared" si="0"/>
        <v>0</v>
      </c>
      <c r="T5" s="75">
        <f t="shared" si="0"/>
        <v>1245.1600000000001</v>
      </c>
      <c r="U5" s="75">
        <f t="shared" si="0"/>
        <v>627.37</v>
      </c>
      <c r="V5" s="75">
        <f t="shared" si="0"/>
        <v>232.47</v>
      </c>
      <c r="W5" s="75">
        <f t="shared" si="0"/>
        <v>311.72000000000003</v>
      </c>
      <c r="X5" s="75">
        <f t="shared" si="0"/>
        <v>73.599999999999994</v>
      </c>
      <c r="Y5" s="57" t="s">
        <v>1535</v>
      </c>
      <c r="Z5" s="43"/>
    </row>
    <row r="6" spans="1:26" x14ac:dyDescent="0.25">
      <c r="A6" s="76" t="s">
        <v>22</v>
      </c>
      <c r="B6" s="77" t="s">
        <v>1</v>
      </c>
      <c r="C6" s="78"/>
      <c r="D6" s="79"/>
      <c r="E6" s="80"/>
      <c r="F6" s="80" t="s">
        <v>2</v>
      </c>
      <c r="I6" s="81" t="s">
        <v>118</v>
      </c>
      <c r="J6" s="82"/>
      <c r="K6" s="82">
        <v>53.23</v>
      </c>
      <c r="L6" s="82">
        <v>65.760000000000005</v>
      </c>
      <c r="M6" s="82">
        <v>0</v>
      </c>
      <c r="N6" s="82">
        <v>1281.4100000000001</v>
      </c>
      <c r="O6" s="82">
        <v>1245.28</v>
      </c>
      <c r="P6" s="82">
        <v>35.44</v>
      </c>
      <c r="Q6" s="82">
        <v>0.69</v>
      </c>
      <c r="R6" s="82">
        <v>0</v>
      </c>
      <c r="S6" s="82">
        <v>0</v>
      </c>
      <c r="T6" s="82">
        <v>1245.1600000000001</v>
      </c>
      <c r="U6" s="82">
        <v>627.37</v>
      </c>
      <c r="V6" s="82">
        <v>232.47</v>
      </c>
      <c r="W6" s="82">
        <v>311.72000000000003</v>
      </c>
      <c r="X6" s="82">
        <v>73.599999999999994</v>
      </c>
      <c r="Y6" s="75"/>
      <c r="Z6" s="39"/>
    </row>
    <row r="7" spans="1:26" ht="11.25" customHeight="1" x14ac:dyDescent="0.25">
      <c r="A7" s="59"/>
      <c r="B7" s="71"/>
      <c r="C7" s="72"/>
      <c r="D7" s="57"/>
      <c r="E7" s="74"/>
      <c r="F7" s="73"/>
      <c r="I7" s="55"/>
      <c r="J7" s="55"/>
      <c r="K7" s="55"/>
      <c r="L7" s="55"/>
      <c r="M7" s="55"/>
      <c r="Z7" s="41"/>
    </row>
    <row r="8" spans="1:26" x14ac:dyDescent="0.25">
      <c r="A8" s="83" t="s">
        <v>23</v>
      </c>
      <c r="B8" s="84" t="s">
        <v>1529</v>
      </c>
      <c r="C8" s="85"/>
      <c r="D8" s="57"/>
      <c r="E8" s="86"/>
      <c r="F8" s="55">
        <f>F32</f>
        <v>0</v>
      </c>
      <c r="I8" s="87"/>
      <c r="J8" s="58"/>
      <c r="K8" s="58"/>
      <c r="L8" s="58"/>
      <c r="M8" s="58"/>
      <c r="Y8" s="86">
        <f>Y32</f>
        <v>0</v>
      </c>
    </row>
    <row r="9" spans="1:26" ht="11.25" customHeight="1" x14ac:dyDescent="0.25">
      <c r="A9" s="59"/>
      <c r="B9" s="71"/>
      <c r="C9" s="72"/>
      <c r="D9" s="57"/>
      <c r="E9" s="74"/>
      <c r="F9" s="73"/>
      <c r="I9" s="88"/>
      <c r="J9" s="89"/>
      <c r="K9" s="89"/>
      <c r="L9" s="89"/>
      <c r="M9" s="89"/>
      <c r="N9" s="89"/>
      <c r="O9" s="89"/>
      <c r="P9" s="89"/>
      <c r="Q9" s="89"/>
      <c r="R9" s="89"/>
      <c r="S9" s="89"/>
      <c r="T9" s="89"/>
      <c r="U9" s="89"/>
      <c r="V9" s="89"/>
      <c r="W9" s="89"/>
      <c r="X9" s="89"/>
      <c r="Y9" s="90"/>
      <c r="Z9" s="45"/>
    </row>
    <row r="10" spans="1:26" x14ac:dyDescent="0.25">
      <c r="A10" s="83" t="s">
        <v>24</v>
      </c>
      <c r="B10" s="91" t="s">
        <v>25</v>
      </c>
      <c r="C10" s="92"/>
      <c r="D10" s="57"/>
      <c r="E10" s="86"/>
      <c r="F10" s="86">
        <f>F40</f>
        <v>0</v>
      </c>
      <c r="I10" s="93"/>
      <c r="J10" s="89"/>
      <c r="K10" s="89"/>
      <c r="L10" s="89"/>
      <c r="M10" s="89"/>
      <c r="N10" s="89"/>
      <c r="O10" s="94"/>
      <c r="P10" s="94"/>
      <c r="Q10" s="94"/>
      <c r="R10" s="94"/>
      <c r="S10" s="94"/>
      <c r="T10" s="89"/>
      <c r="U10" s="89"/>
      <c r="V10" s="89"/>
      <c r="W10" s="89"/>
      <c r="X10" s="89"/>
      <c r="Y10" s="95"/>
      <c r="Z10" s="44"/>
    </row>
    <row r="11" spans="1:26" x14ac:dyDescent="0.25">
      <c r="A11" s="83"/>
      <c r="B11" s="91"/>
      <c r="C11" s="92"/>
      <c r="D11" s="57"/>
      <c r="E11" s="96"/>
      <c r="F11" s="96"/>
      <c r="I11" s="93"/>
      <c r="J11" s="89"/>
      <c r="K11" s="89"/>
      <c r="L11" s="89"/>
      <c r="M11" s="89"/>
      <c r="N11" s="89"/>
      <c r="O11" s="94"/>
      <c r="P11" s="94"/>
      <c r="Q11" s="94"/>
      <c r="R11" s="94"/>
      <c r="S11" s="94"/>
      <c r="T11" s="89"/>
      <c r="U11" s="89"/>
      <c r="V11" s="89"/>
      <c r="W11" s="89"/>
      <c r="X11" s="89"/>
      <c r="Y11" s="95"/>
      <c r="Z11" s="44"/>
    </row>
    <row r="12" spans="1:26" x14ac:dyDescent="0.25">
      <c r="A12" s="83" t="s">
        <v>26</v>
      </c>
      <c r="B12" s="97" t="s">
        <v>27</v>
      </c>
      <c r="C12" s="98"/>
      <c r="D12" s="57"/>
      <c r="E12" s="86"/>
      <c r="F12" s="86">
        <f>F59</f>
        <v>0</v>
      </c>
      <c r="I12" s="99" t="s">
        <v>5</v>
      </c>
      <c r="J12" s="99" t="s">
        <v>16</v>
      </c>
      <c r="K12" s="100" t="s">
        <v>17</v>
      </c>
      <c r="L12" s="101" t="s">
        <v>18</v>
      </c>
      <c r="M12" s="100" t="s">
        <v>19</v>
      </c>
    </row>
    <row r="13" spans="1:26" ht="11.25" customHeight="1" x14ac:dyDescent="0.25">
      <c r="A13" s="83"/>
      <c r="B13" s="97"/>
      <c r="C13" s="98"/>
      <c r="D13" s="57"/>
      <c r="E13" s="86"/>
      <c r="F13" s="86"/>
      <c r="I13" s="99"/>
      <c r="J13" s="99"/>
      <c r="K13" s="100"/>
      <c r="L13" s="101"/>
      <c r="M13" s="100"/>
    </row>
    <row r="14" spans="1:26" x14ac:dyDescent="0.25">
      <c r="A14" s="83" t="s">
        <v>29</v>
      </c>
      <c r="B14" s="97" t="s">
        <v>30</v>
      </c>
      <c r="C14" s="98"/>
      <c r="D14" s="57"/>
      <c r="E14" s="86"/>
      <c r="F14" s="86">
        <f>F100</f>
        <v>0</v>
      </c>
      <c r="I14" s="106"/>
      <c r="J14" s="110"/>
      <c r="K14" s="107"/>
      <c r="L14" s="111"/>
      <c r="M14" s="112"/>
      <c r="N14" s="90"/>
      <c r="O14" s="90"/>
      <c r="P14" s="90"/>
      <c r="Q14" s="90"/>
      <c r="R14" s="90"/>
      <c r="S14" s="90"/>
      <c r="T14" s="90"/>
      <c r="U14" s="90"/>
      <c r="V14" s="90"/>
      <c r="W14" s="90"/>
      <c r="X14" s="90"/>
      <c r="Y14" s="331"/>
      <c r="Z14" s="45"/>
    </row>
    <row r="15" spans="1:26" x14ac:dyDescent="0.25">
      <c r="A15" s="83"/>
      <c r="B15" s="97"/>
      <c r="C15" s="98"/>
      <c r="D15" s="57"/>
      <c r="E15" s="96"/>
      <c r="F15" s="96"/>
      <c r="I15" s="106"/>
      <c r="J15" s="110"/>
      <c r="K15" s="107"/>
      <c r="L15" s="111"/>
      <c r="M15" s="112"/>
      <c r="N15" s="90"/>
      <c r="O15" s="90"/>
      <c r="P15" s="90"/>
      <c r="Q15" s="90"/>
      <c r="R15" s="90"/>
      <c r="S15" s="90"/>
      <c r="T15" s="90"/>
      <c r="U15" s="90"/>
      <c r="V15" s="90"/>
      <c r="W15" s="90"/>
      <c r="X15" s="90"/>
      <c r="Y15" s="331"/>
      <c r="Z15" s="45"/>
    </row>
    <row r="16" spans="1:26" ht="15.75" thickBot="1" x14ac:dyDescent="0.3">
      <c r="A16" s="115"/>
      <c r="B16" s="116" t="s">
        <v>3</v>
      </c>
      <c r="C16" s="117"/>
      <c r="D16" s="118"/>
      <c r="E16" s="118"/>
      <c r="F16" s="118">
        <f>SUM(F8:F15)</f>
        <v>0</v>
      </c>
      <c r="I16" s="93"/>
      <c r="J16" s="89"/>
      <c r="K16" s="89"/>
      <c r="L16" s="89"/>
      <c r="M16" s="89"/>
      <c r="N16" s="89"/>
      <c r="O16" s="94"/>
      <c r="P16" s="94"/>
      <c r="Q16" s="94"/>
      <c r="R16" s="94"/>
      <c r="S16" s="94"/>
      <c r="T16" s="89"/>
      <c r="U16" s="89"/>
      <c r="V16" s="89"/>
      <c r="W16" s="89"/>
      <c r="X16" s="89"/>
      <c r="Y16" s="118">
        <f>SUM(Y8:Y15)</f>
        <v>0</v>
      </c>
      <c r="Z16" s="44"/>
    </row>
    <row r="17" spans="1:32" ht="11.25" customHeight="1" thickTop="1" x14ac:dyDescent="0.25">
      <c r="A17" s="59"/>
      <c r="B17" s="71"/>
      <c r="C17" s="72"/>
      <c r="D17" s="114"/>
      <c r="E17" s="119"/>
      <c r="F17" s="75"/>
      <c r="I17" s="56"/>
      <c r="J17" s="120"/>
      <c r="K17" s="94"/>
      <c r="L17" s="94"/>
      <c r="M17" s="94"/>
      <c r="N17" s="94"/>
      <c r="O17" s="94"/>
      <c r="P17" s="94"/>
      <c r="Q17" s="94"/>
      <c r="R17" s="94"/>
      <c r="S17" s="94"/>
      <c r="T17" s="94"/>
      <c r="U17" s="94"/>
      <c r="V17" s="94"/>
      <c r="W17" s="94"/>
      <c r="X17" s="94"/>
      <c r="Y17" s="95"/>
      <c r="Z17" s="44"/>
    </row>
    <row r="18" spans="1:32" x14ac:dyDescent="0.25">
      <c r="A18" s="121"/>
      <c r="B18" s="122" t="s">
        <v>4</v>
      </c>
      <c r="C18" s="123"/>
      <c r="D18" s="124"/>
      <c r="E18" s="124"/>
      <c r="I18" s="56"/>
      <c r="J18" s="125"/>
      <c r="K18" s="95"/>
      <c r="L18" s="95"/>
      <c r="M18" s="95"/>
      <c r="N18" s="95"/>
      <c r="O18" s="95"/>
      <c r="P18" s="95"/>
      <c r="Q18" s="95"/>
      <c r="R18" s="95"/>
      <c r="S18" s="95"/>
      <c r="T18" s="95"/>
      <c r="U18" s="95"/>
      <c r="V18" s="95"/>
      <c r="W18" s="95"/>
      <c r="X18" s="95"/>
      <c r="Y18" s="95"/>
      <c r="Z18" s="46"/>
    </row>
    <row r="19" spans="1:32" s="8" customFormat="1" x14ac:dyDescent="0.25">
      <c r="A19" s="126"/>
      <c r="B19" s="127"/>
      <c r="C19" s="128"/>
      <c r="D19" s="129"/>
      <c r="E19" s="130"/>
      <c r="F19" s="129"/>
      <c r="G19" s="56"/>
      <c r="H19" s="56"/>
      <c r="I19" s="120"/>
      <c r="J19" s="120"/>
      <c r="K19" s="94"/>
      <c r="L19" s="94"/>
      <c r="M19" s="94"/>
      <c r="N19" s="94"/>
      <c r="O19" s="94"/>
      <c r="P19" s="94"/>
      <c r="Q19" s="94"/>
      <c r="R19" s="94"/>
      <c r="S19" s="94"/>
      <c r="T19" s="94"/>
      <c r="U19" s="94"/>
      <c r="V19" s="94"/>
      <c r="W19" s="94"/>
      <c r="X19" s="94"/>
      <c r="Y19" s="95"/>
      <c r="Z19" s="44"/>
    </row>
    <row r="20" spans="1:32" s="8" customFormat="1" x14ac:dyDescent="0.25">
      <c r="A20" s="131" t="s">
        <v>23</v>
      </c>
      <c r="B20" s="132" t="s">
        <v>1529</v>
      </c>
      <c r="C20" s="133"/>
      <c r="D20" s="134"/>
      <c r="E20" s="134"/>
      <c r="F20" s="124"/>
      <c r="G20" s="56"/>
      <c r="H20" s="56"/>
      <c r="I20" s="120"/>
      <c r="J20" s="120"/>
      <c r="K20" s="94"/>
      <c r="L20" s="94"/>
      <c r="M20" s="94"/>
      <c r="N20" s="94"/>
      <c r="O20" s="94"/>
      <c r="P20" s="94"/>
      <c r="Q20" s="94"/>
      <c r="R20" s="94"/>
      <c r="S20" s="94"/>
      <c r="T20" s="94"/>
      <c r="U20" s="94"/>
      <c r="V20" s="94"/>
      <c r="W20" s="94"/>
      <c r="X20" s="94"/>
      <c r="Y20" s="95"/>
      <c r="Z20" s="44"/>
    </row>
    <row r="21" spans="1:32" s="8" customFormat="1" x14ac:dyDescent="0.25">
      <c r="A21" s="135"/>
      <c r="B21" s="136"/>
      <c r="C21" s="137"/>
      <c r="D21" s="62"/>
      <c r="E21" s="62"/>
      <c r="F21" s="62"/>
      <c r="G21" s="56"/>
      <c r="H21" s="56"/>
      <c r="I21" s="120"/>
      <c r="J21" s="120"/>
      <c r="K21" s="94"/>
      <c r="L21" s="94"/>
      <c r="M21" s="94"/>
      <c r="N21" s="94"/>
      <c r="O21" s="94"/>
      <c r="P21" s="94"/>
      <c r="Q21" s="94"/>
      <c r="R21" s="94"/>
      <c r="S21" s="94"/>
      <c r="T21" s="94"/>
      <c r="U21" s="94"/>
      <c r="V21" s="94"/>
      <c r="W21" s="94"/>
      <c r="X21" s="94"/>
      <c r="Y21" s="95"/>
      <c r="Z21" s="44"/>
    </row>
    <row r="22" spans="1:32" s="8" customFormat="1" x14ac:dyDescent="0.25">
      <c r="A22" s="76" t="s">
        <v>22</v>
      </c>
      <c r="B22" s="77" t="s">
        <v>31</v>
      </c>
      <c r="C22" s="78"/>
      <c r="D22" s="79" t="s">
        <v>32</v>
      </c>
      <c r="E22" s="80" t="s">
        <v>33</v>
      </c>
      <c r="F22" s="80" t="s">
        <v>2</v>
      </c>
      <c r="G22" s="56"/>
      <c r="H22" s="56"/>
      <c r="I22" s="120"/>
      <c r="J22" s="120"/>
      <c r="K22" s="94"/>
      <c r="L22" s="94"/>
      <c r="M22" s="94"/>
      <c r="N22" s="94"/>
      <c r="O22" s="94"/>
      <c r="P22" s="94"/>
      <c r="Q22" s="94"/>
      <c r="R22" s="94"/>
      <c r="S22" s="94"/>
      <c r="T22" s="94"/>
      <c r="U22" s="94"/>
      <c r="V22" s="94"/>
      <c r="W22" s="94"/>
      <c r="X22" s="94"/>
      <c r="Y22" s="95"/>
      <c r="Z22" s="44"/>
    </row>
    <row r="23" spans="1:32" s="8" customFormat="1" x14ac:dyDescent="0.25">
      <c r="A23" s="135"/>
      <c r="B23" s="136"/>
      <c r="C23" s="137"/>
      <c r="D23" s="62"/>
      <c r="E23" s="62"/>
      <c r="F23" s="62"/>
      <c r="G23" s="56"/>
      <c r="H23" s="56"/>
      <c r="I23" s="120"/>
      <c r="J23" s="120"/>
      <c r="K23" s="94"/>
      <c r="L23" s="94"/>
      <c r="M23" s="94"/>
      <c r="N23" s="94"/>
      <c r="O23" s="94"/>
      <c r="P23" s="94"/>
      <c r="Q23" s="94"/>
      <c r="R23" s="94"/>
      <c r="S23" s="94"/>
      <c r="T23" s="94"/>
      <c r="U23" s="94"/>
      <c r="V23" s="94"/>
      <c r="W23" s="94"/>
      <c r="X23" s="94"/>
      <c r="Y23" s="95"/>
      <c r="Z23" s="46"/>
    </row>
    <row r="24" spans="1:32" s="8" customFormat="1" ht="30" x14ac:dyDescent="0.25">
      <c r="A24" s="59" t="s">
        <v>34</v>
      </c>
      <c r="B24" s="229" t="s">
        <v>1552</v>
      </c>
      <c r="C24" s="202" t="s">
        <v>50</v>
      </c>
      <c r="D24" s="73">
        <f>D36</f>
        <v>170</v>
      </c>
      <c r="E24" s="94"/>
      <c r="G24" s="56"/>
      <c r="H24" s="56"/>
      <c r="I24" s="57"/>
      <c r="J24" s="57"/>
      <c r="K24" s="57"/>
      <c r="L24" s="57"/>
      <c r="M24" s="57"/>
      <c r="N24" s="57"/>
      <c r="O24" s="57"/>
      <c r="P24" s="57"/>
      <c r="Q24" s="57"/>
      <c r="R24" s="57"/>
      <c r="S24" s="57"/>
      <c r="T24" s="57"/>
      <c r="U24" s="57"/>
      <c r="V24" s="57"/>
      <c r="W24" s="57"/>
      <c r="X24" s="57"/>
      <c r="Y24" s="73">
        <f>D24*E24</f>
        <v>0</v>
      </c>
      <c r="Z24" s="44"/>
    </row>
    <row r="25" spans="1:32" s="205" customFormat="1" ht="30" x14ac:dyDescent="0.25">
      <c r="A25" s="203" t="s">
        <v>35</v>
      </c>
      <c r="B25" s="201" t="s">
        <v>1324</v>
      </c>
      <c r="C25" s="202" t="s">
        <v>39</v>
      </c>
      <c r="D25" s="204">
        <v>1</v>
      </c>
      <c r="E25" s="94"/>
      <c r="I25" s="206"/>
      <c r="J25" s="206"/>
      <c r="K25" s="206"/>
      <c r="L25" s="206"/>
      <c r="M25" s="206"/>
      <c r="N25" s="206"/>
      <c r="O25" s="206"/>
      <c r="P25" s="206"/>
      <c r="Q25" s="206"/>
      <c r="R25" s="206"/>
      <c r="S25" s="206"/>
      <c r="T25" s="206"/>
      <c r="U25" s="206"/>
      <c r="V25" s="206"/>
      <c r="W25" s="206"/>
      <c r="X25" s="206"/>
      <c r="Y25" s="204">
        <f>D25*E25</f>
        <v>0</v>
      </c>
      <c r="Z25" s="44"/>
      <c r="AA25" s="207"/>
      <c r="AB25" s="208"/>
      <c r="AC25" s="208"/>
      <c r="AD25" s="208"/>
      <c r="AE25" s="209"/>
      <c r="AF25" s="210"/>
    </row>
    <row r="26" spans="1:32" s="8" customFormat="1" ht="45" x14ac:dyDescent="0.25">
      <c r="A26" s="59" t="s">
        <v>36</v>
      </c>
      <c r="B26" s="229" t="s">
        <v>1566</v>
      </c>
      <c r="C26" s="202" t="s">
        <v>39</v>
      </c>
      <c r="D26" s="204">
        <v>1</v>
      </c>
      <c r="E26" s="94"/>
      <c r="G26" s="56"/>
      <c r="H26" s="56"/>
      <c r="I26" s="57"/>
      <c r="J26" s="57"/>
      <c r="K26" s="57"/>
      <c r="L26" s="57"/>
      <c r="M26" s="57"/>
      <c r="N26" s="57"/>
      <c r="O26" s="57"/>
      <c r="P26" s="57"/>
      <c r="Q26" s="57"/>
      <c r="R26" s="57"/>
      <c r="S26" s="57"/>
      <c r="T26" s="57"/>
      <c r="U26" s="57"/>
      <c r="V26" s="57"/>
      <c r="W26" s="57"/>
      <c r="X26" s="57"/>
      <c r="Y26" s="73">
        <f>D26*E26</f>
        <v>0</v>
      </c>
      <c r="Z26" s="44"/>
    </row>
    <row r="27" spans="1:32" s="8" customFormat="1" ht="46.5" customHeight="1" x14ac:dyDescent="0.25">
      <c r="A27" s="203" t="s">
        <v>37</v>
      </c>
      <c r="B27" s="136" t="s">
        <v>38</v>
      </c>
      <c r="C27" s="137" t="s">
        <v>1325</v>
      </c>
      <c r="D27" s="73">
        <v>25</v>
      </c>
      <c r="E27" s="55"/>
      <c r="G27" s="56"/>
      <c r="H27" s="56"/>
      <c r="I27" s="57"/>
      <c r="J27" s="57"/>
      <c r="K27" s="57"/>
      <c r="L27" s="57"/>
      <c r="M27" s="57"/>
      <c r="N27" s="57"/>
      <c r="O27" s="57"/>
      <c r="P27" s="57"/>
      <c r="Q27" s="57"/>
      <c r="R27" s="57"/>
      <c r="S27" s="57"/>
      <c r="T27" s="57"/>
      <c r="U27" s="57"/>
      <c r="V27" s="57"/>
      <c r="W27" s="57"/>
      <c r="X27" s="57"/>
      <c r="Y27" s="73">
        <f>D27*E27</f>
        <v>0</v>
      </c>
      <c r="Z27" s="44"/>
    </row>
    <row r="28" spans="1:32" s="8" customFormat="1" x14ac:dyDescent="0.25">
      <c r="A28" s="59" t="s">
        <v>40</v>
      </c>
      <c r="B28" s="136" t="s">
        <v>41</v>
      </c>
      <c r="C28" s="137" t="s">
        <v>39</v>
      </c>
      <c r="D28" s="73">
        <v>1</v>
      </c>
      <c r="E28" s="55"/>
      <c r="F28" s="73">
        <f t="shared" ref="F28:F29" si="1">D28*E28</f>
        <v>0</v>
      </c>
      <c r="G28" s="56"/>
      <c r="H28" s="56"/>
      <c r="I28" s="57"/>
      <c r="J28" s="57"/>
      <c r="K28" s="57"/>
      <c r="L28" s="57"/>
      <c r="M28" s="57"/>
      <c r="N28" s="57"/>
      <c r="O28" s="57"/>
      <c r="P28" s="57"/>
      <c r="Q28" s="57"/>
      <c r="R28" s="57"/>
      <c r="S28" s="57"/>
      <c r="T28" s="57"/>
      <c r="U28" s="57"/>
      <c r="V28" s="57"/>
      <c r="W28" s="57"/>
      <c r="X28" s="57"/>
      <c r="Y28" s="95"/>
      <c r="Z28" s="44"/>
    </row>
    <row r="29" spans="1:32" s="8" customFormat="1" ht="42.75" customHeight="1" x14ac:dyDescent="0.25">
      <c r="A29" s="203" t="s">
        <v>42</v>
      </c>
      <c r="B29" s="221" t="s">
        <v>1550</v>
      </c>
      <c r="C29" s="202" t="s">
        <v>1325</v>
      </c>
      <c r="D29" s="73">
        <v>24</v>
      </c>
      <c r="E29" s="94"/>
      <c r="F29" s="73">
        <f t="shared" si="1"/>
        <v>0</v>
      </c>
      <c r="G29" s="138"/>
      <c r="H29" s="56"/>
      <c r="I29" s="57"/>
      <c r="J29" s="57"/>
      <c r="K29" s="57"/>
      <c r="L29" s="57"/>
      <c r="M29" s="57"/>
      <c r="N29" s="57"/>
      <c r="O29" s="57"/>
      <c r="P29" s="57"/>
      <c r="Q29" s="57"/>
      <c r="R29" s="57"/>
      <c r="S29" s="57"/>
      <c r="T29" s="57"/>
      <c r="U29" s="57"/>
      <c r="V29" s="57"/>
      <c r="W29" s="57"/>
      <c r="X29" s="57"/>
      <c r="Y29" s="95"/>
      <c r="Z29" s="44"/>
    </row>
    <row r="30" spans="1:32" s="8" customFormat="1" ht="137.25" customHeight="1" x14ac:dyDescent="0.25">
      <c r="A30" s="203" t="s">
        <v>1531</v>
      </c>
      <c r="B30" s="229" t="s">
        <v>1537</v>
      </c>
      <c r="C30" s="202" t="s">
        <v>51</v>
      </c>
      <c r="D30" s="73">
        <v>170</v>
      </c>
      <c r="E30" s="94"/>
      <c r="G30" s="138"/>
      <c r="H30" s="56"/>
      <c r="I30" s="57"/>
      <c r="J30" s="57"/>
      <c r="K30" s="57"/>
      <c r="L30" s="57"/>
      <c r="M30" s="57"/>
      <c r="N30" s="57"/>
      <c r="O30" s="57"/>
      <c r="P30" s="57"/>
      <c r="Q30" s="57"/>
      <c r="R30" s="57"/>
      <c r="S30" s="57"/>
      <c r="T30" s="57"/>
      <c r="U30" s="57"/>
      <c r="V30" s="57"/>
      <c r="W30" s="57"/>
      <c r="X30" s="57"/>
      <c r="Y30" s="73">
        <f>D30*E30</f>
        <v>0</v>
      </c>
      <c r="Z30" s="44"/>
    </row>
    <row r="31" spans="1:32" s="8" customFormat="1" x14ac:dyDescent="0.25">
      <c r="A31" s="113"/>
      <c r="B31" s="136"/>
      <c r="C31" s="137"/>
      <c r="D31" s="139"/>
      <c r="E31" s="73"/>
      <c r="F31" s="73"/>
      <c r="G31" s="138"/>
      <c r="H31" s="56"/>
      <c r="I31" s="57"/>
      <c r="J31" s="57"/>
      <c r="K31" s="57"/>
      <c r="L31" s="57"/>
      <c r="M31" s="57"/>
      <c r="N31" s="57"/>
      <c r="O31" s="57"/>
      <c r="P31" s="57"/>
      <c r="Q31" s="57"/>
      <c r="R31" s="57"/>
      <c r="S31" s="57"/>
      <c r="T31" s="57"/>
      <c r="U31" s="57"/>
      <c r="V31" s="57"/>
      <c r="W31" s="57"/>
      <c r="X31" s="57"/>
      <c r="Y31" s="58"/>
      <c r="Z31" s="40"/>
    </row>
    <row r="32" spans="1:32" s="8" customFormat="1" ht="30.75" thickBot="1" x14ac:dyDescent="0.3">
      <c r="A32" s="141"/>
      <c r="B32" s="142" t="s">
        <v>1528</v>
      </c>
      <c r="C32" s="143"/>
      <c r="D32" s="144"/>
      <c r="E32" s="145" t="s">
        <v>43</v>
      </c>
      <c r="F32" s="146">
        <f>SUM(F24:F31)</f>
        <v>0</v>
      </c>
      <c r="G32" s="138"/>
      <c r="H32" s="56"/>
      <c r="I32" s="57"/>
      <c r="J32" s="57"/>
      <c r="K32" s="57"/>
      <c r="L32" s="57"/>
      <c r="M32" s="57"/>
      <c r="N32" s="57"/>
      <c r="O32" s="57"/>
      <c r="P32" s="57"/>
      <c r="Q32" s="57"/>
      <c r="R32" s="57"/>
      <c r="S32" s="57"/>
      <c r="T32" s="57"/>
      <c r="U32" s="57"/>
      <c r="V32" s="57"/>
      <c r="W32" s="57"/>
      <c r="X32" s="57"/>
      <c r="Y32" s="146">
        <f>SUM(Y24:Y30)</f>
        <v>0</v>
      </c>
      <c r="Z32" s="40"/>
    </row>
    <row r="33" spans="1:255" s="8" customFormat="1" ht="15.75" thickTop="1" x14ac:dyDescent="0.25">
      <c r="A33" s="52"/>
      <c r="B33" s="226"/>
      <c r="C33" s="54"/>
      <c r="D33" s="55"/>
      <c r="E33" s="55"/>
      <c r="F33" s="55"/>
      <c r="G33" s="138"/>
      <c r="H33" s="56"/>
      <c r="I33" s="57"/>
      <c r="J33" s="57"/>
      <c r="K33" s="57"/>
      <c r="L33" s="57"/>
      <c r="M33" s="57"/>
      <c r="N33" s="57"/>
      <c r="O33" s="57"/>
      <c r="P33" s="57"/>
      <c r="Q33" s="57"/>
      <c r="R33" s="57"/>
      <c r="S33" s="57"/>
      <c r="T33" s="57"/>
      <c r="U33" s="57"/>
      <c r="V33" s="57"/>
      <c r="W33" s="57"/>
      <c r="X33" s="57"/>
      <c r="Y33" s="58"/>
      <c r="Z33" s="40"/>
    </row>
    <row r="34" spans="1:255" s="3" customFormat="1" x14ac:dyDescent="0.25">
      <c r="A34" s="147" t="s">
        <v>24</v>
      </c>
      <c r="B34" s="91" t="s">
        <v>25</v>
      </c>
      <c r="C34" s="92"/>
      <c r="D34" s="74"/>
      <c r="E34" s="73"/>
      <c r="F34" s="73"/>
      <c r="G34" s="138"/>
      <c r="H34" s="56"/>
      <c r="I34" s="57"/>
      <c r="J34" s="57"/>
      <c r="K34" s="57"/>
      <c r="L34" s="57"/>
      <c r="M34" s="57"/>
      <c r="N34" s="58"/>
      <c r="O34" s="58"/>
      <c r="P34" s="58"/>
      <c r="Q34" s="58"/>
      <c r="R34" s="58"/>
      <c r="S34" s="140"/>
      <c r="T34" s="140"/>
      <c r="U34" s="140"/>
      <c r="V34" s="140"/>
      <c r="W34" s="140"/>
      <c r="X34" s="140"/>
      <c r="Y34" s="58"/>
      <c r="Z34" s="40"/>
    </row>
    <row r="35" spans="1:255" s="3" customFormat="1" x14ac:dyDescent="0.25">
      <c r="A35" s="59"/>
      <c r="B35" s="148"/>
      <c r="C35" s="72"/>
      <c r="D35" s="74"/>
      <c r="E35" s="73"/>
      <c r="F35" s="73"/>
      <c r="G35" s="138"/>
      <c r="H35" s="56"/>
      <c r="I35" s="57"/>
      <c r="J35" s="57"/>
      <c r="K35" s="57"/>
      <c r="L35" s="57"/>
      <c r="M35" s="57"/>
      <c r="N35" s="58"/>
      <c r="O35" s="58"/>
      <c r="P35" s="58"/>
      <c r="Q35" s="58"/>
      <c r="R35" s="58"/>
      <c r="S35" s="57"/>
      <c r="T35" s="57"/>
      <c r="U35" s="57"/>
      <c r="V35" s="57"/>
      <c r="W35" s="57"/>
      <c r="X35" s="57"/>
      <c r="Y35" s="58"/>
      <c r="Z35" s="40"/>
    </row>
    <row r="36" spans="1:255" s="3" customFormat="1" ht="60" x14ac:dyDescent="0.25">
      <c r="A36" s="59" t="s">
        <v>44</v>
      </c>
      <c r="B36" s="201" t="s">
        <v>45</v>
      </c>
      <c r="C36" s="137" t="s">
        <v>50</v>
      </c>
      <c r="D36" s="223">
        <v>170</v>
      </c>
      <c r="E36" s="94"/>
      <c r="F36" s="73">
        <f t="shared" ref="F36:F38" si="2">D36*E36</f>
        <v>0</v>
      </c>
      <c r="G36" s="138"/>
      <c r="H36" s="56"/>
      <c r="I36" s="57"/>
      <c r="J36" s="57"/>
      <c r="K36" s="57"/>
      <c r="L36" s="57"/>
      <c r="M36" s="57"/>
      <c r="N36" s="58"/>
      <c r="O36" s="58"/>
      <c r="P36" s="58"/>
      <c r="Q36" s="58"/>
      <c r="R36" s="58"/>
      <c r="S36" s="57"/>
      <c r="T36" s="57"/>
      <c r="U36" s="57"/>
      <c r="V36" s="57"/>
      <c r="W36" s="57"/>
      <c r="X36" s="57"/>
      <c r="Y36" s="58"/>
      <c r="Z36" s="40"/>
    </row>
    <row r="37" spans="1:255" s="3" customFormat="1" ht="45" x14ac:dyDescent="0.25">
      <c r="A37" s="59" t="s">
        <v>46</v>
      </c>
      <c r="B37" s="211" t="s">
        <v>47</v>
      </c>
      <c r="C37" s="137" t="s">
        <v>39</v>
      </c>
      <c r="D37" s="55">
        <v>8</v>
      </c>
      <c r="E37" s="150"/>
      <c r="F37" s="73">
        <f t="shared" si="2"/>
        <v>0</v>
      </c>
      <c r="G37" s="151"/>
      <c r="H37" s="151"/>
      <c r="I37" s="57"/>
      <c r="J37" s="57"/>
      <c r="K37" s="57"/>
      <c r="L37" s="57"/>
      <c r="M37" s="57"/>
      <c r="N37" s="58"/>
      <c r="O37" s="58"/>
      <c r="P37" s="58"/>
      <c r="Q37" s="58"/>
      <c r="R37" s="58"/>
      <c r="S37" s="58"/>
      <c r="T37" s="58"/>
      <c r="U37" s="58"/>
      <c r="V37" s="58"/>
      <c r="W37" s="58"/>
      <c r="X37" s="58"/>
      <c r="Y37" s="57"/>
      <c r="Z37" s="4"/>
    </row>
    <row r="38" spans="1:255" s="3" customFormat="1" ht="30.75" customHeight="1" x14ac:dyDescent="0.25">
      <c r="A38" s="59" t="s">
        <v>48</v>
      </c>
      <c r="B38" s="201" t="s">
        <v>49</v>
      </c>
      <c r="C38" s="137" t="s">
        <v>39</v>
      </c>
      <c r="D38" s="149">
        <v>1</v>
      </c>
      <c r="E38" s="94"/>
      <c r="F38" s="73">
        <f t="shared" si="2"/>
        <v>0</v>
      </c>
      <c r="G38" s="151"/>
      <c r="H38" s="151"/>
      <c r="I38" s="57"/>
      <c r="J38" s="57"/>
      <c r="K38" s="57"/>
      <c r="L38" s="57"/>
      <c r="M38" s="57"/>
      <c r="N38" s="58"/>
      <c r="O38" s="58"/>
      <c r="P38" s="58"/>
      <c r="Q38" s="58"/>
      <c r="R38" s="58"/>
      <c r="S38" s="58"/>
      <c r="T38" s="58"/>
      <c r="U38" s="58"/>
      <c r="V38" s="58"/>
      <c r="W38" s="58"/>
      <c r="X38" s="58"/>
      <c r="Y38" s="57"/>
      <c r="Z38" s="4"/>
    </row>
    <row r="39" spans="1:255" s="3" customFormat="1" x14ac:dyDescent="0.25">
      <c r="A39" s="156"/>
      <c r="B39" s="157" t="s">
        <v>52</v>
      </c>
      <c r="C39" s="158"/>
      <c r="D39" s="62"/>
      <c r="E39" s="306"/>
      <c r="F39" s="73"/>
      <c r="G39" s="151"/>
      <c r="H39" s="151"/>
      <c r="I39" s="57"/>
      <c r="J39" s="57"/>
      <c r="K39" s="57"/>
      <c r="L39" s="57"/>
      <c r="M39" s="57"/>
      <c r="N39" s="58"/>
      <c r="O39" s="153"/>
      <c r="P39" s="153"/>
      <c r="Q39" s="159"/>
      <c r="R39" s="124"/>
      <c r="S39" s="152"/>
      <c r="T39" s="55"/>
      <c r="U39" s="58"/>
      <c r="V39" s="58"/>
      <c r="W39" s="55"/>
      <c r="X39" s="57"/>
      <c r="Y39" s="57"/>
      <c r="Z39" s="4"/>
    </row>
    <row r="40" spans="1:255" s="3" customFormat="1" ht="15.75" thickBot="1" x14ac:dyDescent="0.3">
      <c r="A40" s="160"/>
      <c r="B40" s="161" t="s">
        <v>53</v>
      </c>
      <c r="C40" s="143"/>
      <c r="D40" s="145"/>
      <c r="E40" s="307" t="s">
        <v>43</v>
      </c>
      <c r="F40" s="146">
        <f>(SUM(F35:F39))</f>
        <v>0</v>
      </c>
      <c r="G40" s="151"/>
      <c r="H40" s="151"/>
      <c r="I40" s="57"/>
      <c r="J40" s="57"/>
      <c r="K40" s="57"/>
      <c r="L40" s="57"/>
      <c r="M40" s="57"/>
      <c r="N40" s="58"/>
      <c r="O40" s="153"/>
      <c r="P40" s="162"/>
      <c r="Q40" s="134"/>
      <c r="R40" s="124"/>
      <c r="S40" s="152"/>
      <c r="T40" s="55"/>
      <c r="U40" s="58"/>
      <c r="V40" s="58"/>
      <c r="W40" s="57"/>
      <c r="X40" s="57"/>
      <c r="Y40" s="57"/>
      <c r="Z40" s="4"/>
    </row>
    <row r="41" spans="1:255" s="3" customFormat="1" ht="15.75" thickTop="1" x14ac:dyDescent="0.25">
      <c r="A41" s="163"/>
      <c r="B41" s="164"/>
      <c r="C41" s="133"/>
      <c r="D41" s="124"/>
      <c r="E41" s="312"/>
      <c r="F41" s="129"/>
      <c r="G41" s="151"/>
      <c r="H41" s="151"/>
      <c r="I41" s="57"/>
      <c r="J41" s="57"/>
      <c r="K41" s="57"/>
      <c r="L41" s="57"/>
      <c r="M41" s="57"/>
      <c r="N41" s="58"/>
      <c r="O41" s="153"/>
      <c r="P41" s="162"/>
      <c r="Q41" s="134"/>
      <c r="R41" s="124"/>
      <c r="S41" s="152"/>
      <c r="T41" s="55"/>
      <c r="U41" s="58"/>
      <c r="V41" s="58"/>
      <c r="W41" s="57"/>
      <c r="X41" s="57"/>
      <c r="Y41" s="57"/>
      <c r="Z41" s="4"/>
    </row>
    <row r="42" spans="1:255" s="8" customFormat="1" x14ac:dyDescent="0.25">
      <c r="A42" s="165" t="s">
        <v>725</v>
      </c>
      <c r="B42" s="97" t="s">
        <v>27</v>
      </c>
      <c r="C42" s="98"/>
      <c r="D42" s="75"/>
      <c r="E42" s="95"/>
      <c r="F42" s="75"/>
      <c r="G42" s="151"/>
      <c r="H42" s="151"/>
      <c r="I42" s="57"/>
      <c r="J42" s="57"/>
      <c r="K42" s="57"/>
      <c r="L42" s="57"/>
      <c r="M42" s="57"/>
      <c r="N42" s="58"/>
      <c r="O42" s="166"/>
      <c r="P42" s="166"/>
      <c r="Q42" s="167"/>
      <c r="R42" s="75"/>
      <c r="S42" s="155"/>
      <c r="T42" s="155"/>
      <c r="U42" s="58"/>
      <c r="V42" s="58"/>
      <c r="W42" s="57"/>
      <c r="X42" s="57"/>
      <c r="Y42" s="57"/>
      <c r="Z42" s="4"/>
      <c r="AE42" s="51"/>
    </row>
    <row r="43" spans="1:255" s="7" customFormat="1" x14ac:dyDescent="0.25">
      <c r="A43" s="165"/>
      <c r="B43" s="168"/>
      <c r="C43" s="169"/>
      <c r="D43" s="75"/>
      <c r="E43" s="95"/>
      <c r="F43" s="75"/>
      <c r="G43" s="138"/>
      <c r="H43" s="138"/>
      <c r="I43" s="57"/>
      <c r="J43" s="57"/>
      <c r="K43" s="57"/>
      <c r="L43" s="57"/>
      <c r="M43" s="57"/>
      <c r="N43" s="58"/>
      <c r="O43" s="166"/>
      <c r="P43" s="170"/>
      <c r="Q43" s="75"/>
      <c r="R43" s="75"/>
      <c r="S43" s="124"/>
      <c r="T43" s="155"/>
      <c r="U43" s="58"/>
      <c r="V43" s="58"/>
      <c r="W43" s="57"/>
      <c r="X43" s="57"/>
      <c r="Y43" s="140"/>
      <c r="Z43" s="42"/>
      <c r="AB43" s="8"/>
      <c r="AC43" s="8"/>
      <c r="AD43" s="8"/>
      <c r="AE43" s="51"/>
      <c r="AF43" s="8"/>
    </row>
    <row r="44" spans="1:255" s="8" customFormat="1" ht="45" x14ac:dyDescent="0.25">
      <c r="A44" s="52" t="s">
        <v>54</v>
      </c>
      <c r="B44" s="201" t="s">
        <v>1326</v>
      </c>
      <c r="C44" s="54" t="s">
        <v>39</v>
      </c>
      <c r="D44" s="55">
        <v>1</v>
      </c>
      <c r="E44" s="214"/>
      <c r="F44" s="55">
        <f t="shared" ref="F44:F49" si="3">D44*E44</f>
        <v>0</v>
      </c>
      <c r="G44" s="151"/>
      <c r="H44" s="151"/>
      <c r="I44" s="57"/>
      <c r="J44" s="57"/>
      <c r="K44" s="57"/>
      <c r="L44" s="57"/>
      <c r="M44" s="57"/>
      <c r="N44" s="58"/>
      <c r="O44" s="171"/>
      <c r="P44" s="154"/>
      <c r="Q44" s="55"/>
      <c r="R44" s="55"/>
      <c r="S44" s="124"/>
      <c r="T44" s="129"/>
      <c r="U44" s="58"/>
      <c r="V44" s="58"/>
      <c r="W44" s="57"/>
      <c r="X44" s="57"/>
      <c r="Y44" s="57"/>
      <c r="Z44" s="4"/>
      <c r="AE44" s="51"/>
    </row>
    <row r="45" spans="1:255" s="8" customFormat="1" ht="45" x14ac:dyDescent="0.25">
      <c r="A45" s="52" t="s">
        <v>55</v>
      </c>
      <c r="B45" s="201" t="s">
        <v>1327</v>
      </c>
      <c r="C45" s="54" t="s">
        <v>56</v>
      </c>
      <c r="D45" s="55">
        <v>102</v>
      </c>
      <c r="E45" s="150"/>
      <c r="F45" s="55">
        <f t="shared" si="3"/>
        <v>0</v>
      </c>
      <c r="G45" s="151"/>
      <c r="H45" s="172"/>
      <c r="I45" s="55">
        <f>K5</f>
        <v>53.23</v>
      </c>
      <c r="J45" s="55">
        <f t="shared" ref="J45:J57" si="4">I45-D45</f>
        <v>-48.77</v>
      </c>
      <c r="K45" s="57"/>
      <c r="L45" s="57"/>
      <c r="M45" s="57"/>
      <c r="N45" s="58"/>
      <c r="O45" s="171"/>
      <c r="P45" s="154"/>
      <c r="Q45" s="55"/>
      <c r="R45" s="55"/>
      <c r="S45" s="155"/>
      <c r="T45" s="155"/>
      <c r="U45" s="58"/>
      <c r="V45" s="58"/>
      <c r="W45" s="57"/>
      <c r="X45" s="57"/>
      <c r="Y45" s="57"/>
      <c r="Z45" s="4"/>
      <c r="AE45" s="51"/>
    </row>
    <row r="46" spans="1:255" s="6" customFormat="1" ht="60" x14ac:dyDescent="0.25">
      <c r="A46" s="52" t="s">
        <v>58</v>
      </c>
      <c r="B46" s="226" t="s">
        <v>731</v>
      </c>
      <c r="C46" s="54" t="s">
        <v>56</v>
      </c>
      <c r="D46" s="220">
        <v>250</v>
      </c>
      <c r="E46" s="94"/>
      <c r="F46" s="55">
        <f t="shared" si="3"/>
        <v>0</v>
      </c>
      <c r="G46" s="56"/>
      <c r="H46" s="56"/>
      <c r="I46" s="55">
        <f>O5</f>
        <v>1245.28</v>
      </c>
      <c r="J46" s="55">
        <f t="shared" si="4"/>
        <v>995.28</v>
      </c>
      <c r="K46" s="57"/>
      <c r="L46" s="57"/>
      <c r="M46" s="57"/>
      <c r="N46" s="58"/>
      <c r="O46" s="171"/>
      <c r="P46" s="154"/>
      <c r="Q46" s="55"/>
      <c r="R46" s="55"/>
      <c r="S46" s="55"/>
      <c r="T46" s="55"/>
      <c r="U46" s="58"/>
      <c r="V46" s="58"/>
      <c r="W46" s="57"/>
      <c r="X46" s="57"/>
      <c r="Y46" s="58"/>
      <c r="Z46" s="40"/>
      <c r="AA46" s="3"/>
      <c r="AB46" s="3"/>
      <c r="AC46" s="3"/>
      <c r="AD46" s="3"/>
      <c r="AE46" s="50"/>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1:255" s="219" customFormat="1" ht="75" x14ac:dyDescent="0.25">
      <c r="A47" s="212" t="s">
        <v>59</v>
      </c>
      <c r="B47" s="201" t="s">
        <v>1328</v>
      </c>
      <c r="C47" s="213" t="s">
        <v>56</v>
      </c>
      <c r="D47" s="94">
        <v>260</v>
      </c>
      <c r="E47" s="214"/>
      <c r="F47" s="94">
        <f t="shared" si="3"/>
        <v>0</v>
      </c>
      <c r="G47" s="205"/>
      <c r="H47" s="205"/>
      <c r="I47" s="44" t="e">
        <f>#REF!</f>
        <v>#REF!</v>
      </c>
      <c r="J47" s="44" t="e">
        <f t="shared" si="4"/>
        <v>#REF!</v>
      </c>
      <c r="K47" s="206"/>
      <c r="L47" s="206"/>
      <c r="M47" s="206"/>
      <c r="N47" s="215"/>
      <c r="O47" s="216"/>
      <c r="P47" s="217"/>
      <c r="Q47" s="44"/>
      <c r="R47" s="44"/>
      <c r="S47" s="44"/>
      <c r="T47" s="44"/>
      <c r="U47" s="215"/>
      <c r="V47" s="215"/>
      <c r="W47" s="206"/>
      <c r="X47" s="206"/>
      <c r="Y47" s="215"/>
      <c r="Z47" s="215"/>
      <c r="AA47" s="205"/>
      <c r="AB47" s="205"/>
      <c r="AC47" s="205"/>
      <c r="AD47" s="205"/>
      <c r="AE47" s="218"/>
      <c r="AF47" s="205"/>
      <c r="AG47" s="205"/>
      <c r="AH47" s="205"/>
      <c r="AI47" s="205"/>
      <c r="AJ47" s="205"/>
      <c r="AK47" s="205"/>
      <c r="AL47" s="205"/>
      <c r="AM47" s="205"/>
      <c r="AN47" s="205"/>
      <c r="AO47" s="205"/>
      <c r="AP47" s="205"/>
      <c r="AQ47" s="205"/>
      <c r="AR47" s="205"/>
      <c r="AS47" s="205"/>
      <c r="AT47" s="205"/>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5"/>
      <c r="DU47" s="205"/>
      <c r="DV47" s="205"/>
      <c r="DW47" s="205"/>
      <c r="DX47" s="205"/>
      <c r="DY47" s="205"/>
      <c r="DZ47" s="205"/>
      <c r="EA47" s="205"/>
      <c r="EB47" s="205"/>
      <c r="EC47" s="205"/>
      <c r="ED47" s="205"/>
      <c r="EE47" s="205"/>
      <c r="EF47" s="205"/>
      <c r="EG47" s="205"/>
      <c r="EH47" s="205"/>
      <c r="EI47" s="205"/>
      <c r="EJ47" s="205"/>
      <c r="EK47" s="205"/>
      <c r="EL47" s="205"/>
      <c r="EM47" s="205"/>
      <c r="EN47" s="205"/>
      <c r="EO47" s="205"/>
      <c r="EP47" s="205"/>
      <c r="EQ47" s="205"/>
      <c r="ER47" s="205"/>
      <c r="ES47" s="205"/>
      <c r="ET47" s="205"/>
      <c r="EU47" s="205"/>
      <c r="EV47" s="205"/>
      <c r="EW47" s="205"/>
      <c r="EX47" s="205"/>
      <c r="EY47" s="205"/>
      <c r="EZ47" s="205"/>
      <c r="FA47" s="205"/>
      <c r="FB47" s="205"/>
      <c r="FC47" s="205"/>
      <c r="FD47" s="205"/>
      <c r="FE47" s="205"/>
      <c r="FF47" s="205"/>
      <c r="FG47" s="205"/>
      <c r="FH47" s="205"/>
      <c r="FI47" s="205"/>
      <c r="FJ47" s="205"/>
      <c r="FK47" s="205"/>
      <c r="FL47" s="205"/>
      <c r="FM47" s="205"/>
      <c r="FN47" s="205"/>
      <c r="FO47" s="205"/>
      <c r="FP47" s="205"/>
      <c r="FQ47" s="205"/>
      <c r="FR47" s="205"/>
      <c r="FS47" s="205"/>
      <c r="FT47" s="205"/>
      <c r="FU47" s="205"/>
      <c r="FV47" s="205"/>
      <c r="FW47" s="205"/>
      <c r="FX47" s="205"/>
      <c r="FY47" s="205"/>
      <c r="FZ47" s="205"/>
      <c r="GA47" s="205"/>
      <c r="GB47" s="205"/>
      <c r="GC47" s="205"/>
      <c r="GD47" s="205"/>
      <c r="GE47" s="205"/>
      <c r="GF47" s="205"/>
      <c r="GG47" s="205"/>
      <c r="GH47" s="205"/>
      <c r="GI47" s="205"/>
      <c r="GJ47" s="205"/>
      <c r="GK47" s="205"/>
      <c r="GL47" s="205"/>
      <c r="GM47" s="205"/>
      <c r="GN47" s="205"/>
      <c r="GO47" s="205"/>
      <c r="GP47" s="205"/>
      <c r="GQ47" s="205"/>
      <c r="GR47" s="205"/>
      <c r="GS47" s="205"/>
      <c r="GT47" s="205"/>
      <c r="GU47" s="205"/>
      <c r="GV47" s="205"/>
      <c r="GW47" s="205"/>
      <c r="GX47" s="205"/>
      <c r="GY47" s="205"/>
      <c r="GZ47" s="205"/>
      <c r="HA47" s="205"/>
      <c r="HB47" s="205"/>
      <c r="HC47" s="205"/>
      <c r="HD47" s="205"/>
      <c r="HE47" s="205"/>
      <c r="HF47" s="205"/>
      <c r="HG47" s="205"/>
      <c r="HH47" s="205"/>
      <c r="HI47" s="205"/>
      <c r="HJ47" s="205"/>
      <c r="HK47" s="205"/>
      <c r="HL47" s="205"/>
      <c r="HM47" s="205"/>
      <c r="HN47" s="205"/>
      <c r="HO47" s="205"/>
      <c r="HP47" s="205"/>
      <c r="HQ47" s="205"/>
      <c r="HR47" s="205"/>
      <c r="HS47" s="205"/>
      <c r="HT47" s="205"/>
      <c r="HU47" s="205"/>
      <c r="HV47" s="205"/>
      <c r="HW47" s="205"/>
      <c r="HX47" s="205"/>
      <c r="HY47" s="205"/>
      <c r="HZ47" s="205"/>
      <c r="IA47" s="205"/>
      <c r="IB47" s="205"/>
      <c r="IC47" s="205"/>
      <c r="ID47" s="205"/>
      <c r="IE47" s="205"/>
      <c r="IF47" s="205"/>
      <c r="IG47" s="205"/>
      <c r="IH47" s="205"/>
      <c r="II47" s="205"/>
      <c r="IJ47" s="205"/>
      <c r="IK47" s="205"/>
      <c r="IL47" s="205"/>
      <c r="IM47" s="205"/>
      <c r="IN47" s="205"/>
      <c r="IO47" s="205"/>
      <c r="IP47" s="205"/>
      <c r="IQ47" s="205"/>
      <c r="IR47" s="205"/>
      <c r="IS47" s="205"/>
      <c r="IT47" s="205"/>
      <c r="IU47" s="205"/>
    </row>
    <row r="48" spans="1:255" s="6" customFormat="1" ht="75" x14ac:dyDescent="0.25">
      <c r="A48" s="52" t="s">
        <v>60</v>
      </c>
      <c r="B48" s="226" t="s">
        <v>1334</v>
      </c>
      <c r="C48" s="54" t="s">
        <v>56</v>
      </c>
      <c r="D48" s="220">
        <v>150</v>
      </c>
      <c r="E48" s="214"/>
      <c r="F48" s="55">
        <f t="shared" si="3"/>
        <v>0</v>
      </c>
      <c r="G48" s="56"/>
      <c r="H48" s="56"/>
      <c r="I48" s="55">
        <f>P5</f>
        <v>35.44</v>
      </c>
      <c r="J48" s="55">
        <f t="shared" si="4"/>
        <v>-114.56</v>
      </c>
      <c r="K48" s="57"/>
      <c r="L48" s="57"/>
      <c r="M48" s="57"/>
      <c r="N48" s="58"/>
      <c r="O48" s="171"/>
      <c r="P48" s="154"/>
      <c r="Q48" s="55"/>
      <c r="R48" s="55"/>
      <c r="S48" s="55"/>
      <c r="T48" s="55"/>
      <c r="U48" s="58"/>
      <c r="V48" s="58"/>
      <c r="W48" s="57"/>
      <c r="X48" s="57"/>
      <c r="Y48" s="58"/>
      <c r="Z48" s="40"/>
      <c r="AA48" s="3"/>
      <c r="AB48" s="3"/>
      <c r="AC48" s="3"/>
      <c r="AD48" s="3"/>
      <c r="AE48" s="50"/>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1:255" s="219" customFormat="1" ht="75" x14ac:dyDescent="0.25">
      <c r="A49" s="212" t="s">
        <v>61</v>
      </c>
      <c r="B49" s="201" t="s">
        <v>1333</v>
      </c>
      <c r="C49" s="213" t="s">
        <v>56</v>
      </c>
      <c r="D49" s="94">
        <v>90</v>
      </c>
      <c r="E49" s="214"/>
      <c r="F49" s="94">
        <f t="shared" si="3"/>
        <v>0</v>
      </c>
      <c r="G49" s="205"/>
      <c r="H49" s="205"/>
      <c r="I49" s="44" t="e">
        <f>#REF!</f>
        <v>#REF!</v>
      </c>
      <c r="J49" s="44" t="e">
        <f t="shared" si="4"/>
        <v>#REF!</v>
      </c>
      <c r="K49" s="206"/>
      <c r="L49" s="206"/>
      <c r="M49" s="206"/>
      <c r="N49" s="215"/>
      <c r="O49" s="216"/>
      <c r="P49" s="217"/>
      <c r="Q49" s="44"/>
      <c r="R49" s="44"/>
      <c r="S49" s="44"/>
      <c r="T49" s="44"/>
      <c r="U49" s="215"/>
      <c r="V49" s="215"/>
      <c r="W49" s="206"/>
      <c r="X49" s="206"/>
      <c r="Y49" s="215"/>
      <c r="Z49" s="215"/>
      <c r="AA49" s="205"/>
      <c r="AB49" s="205"/>
      <c r="AC49" s="205"/>
      <c r="AD49" s="205"/>
      <c r="AE49" s="218"/>
      <c r="AF49" s="205"/>
      <c r="AG49" s="205"/>
      <c r="AH49" s="205"/>
      <c r="AI49" s="205"/>
      <c r="AJ49" s="205"/>
      <c r="AK49" s="205"/>
      <c r="AL49" s="205"/>
      <c r="AM49" s="205"/>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205"/>
      <c r="CE49" s="205"/>
      <c r="CF49" s="205"/>
      <c r="CG49" s="205"/>
      <c r="CH49" s="205"/>
      <c r="CI49" s="205"/>
      <c r="CJ49" s="205"/>
      <c r="CK49" s="205"/>
      <c r="CL49" s="205"/>
      <c r="CM49" s="205"/>
      <c r="CN49" s="205"/>
      <c r="CO49" s="205"/>
      <c r="CP49" s="205"/>
      <c r="CQ49" s="205"/>
      <c r="CR49" s="205"/>
      <c r="CS49" s="205"/>
      <c r="CT49" s="205"/>
      <c r="CU49" s="205"/>
      <c r="CV49" s="205"/>
      <c r="CW49" s="205"/>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5"/>
      <c r="DU49" s="205"/>
      <c r="DV49" s="205"/>
      <c r="DW49" s="205"/>
      <c r="DX49" s="205"/>
      <c r="DY49" s="205"/>
      <c r="DZ49" s="205"/>
      <c r="EA49" s="205"/>
      <c r="EB49" s="205"/>
      <c r="EC49" s="205"/>
      <c r="ED49" s="205"/>
      <c r="EE49" s="205"/>
      <c r="EF49" s="205"/>
      <c r="EG49" s="205"/>
      <c r="EH49" s="205"/>
      <c r="EI49" s="205"/>
      <c r="EJ49" s="205"/>
      <c r="EK49" s="205"/>
      <c r="EL49" s="205"/>
      <c r="EM49" s="205"/>
      <c r="EN49" s="205"/>
      <c r="EO49" s="205"/>
      <c r="EP49" s="205"/>
      <c r="EQ49" s="205"/>
      <c r="ER49" s="205"/>
      <c r="ES49" s="205"/>
      <c r="ET49" s="205"/>
      <c r="EU49" s="205"/>
      <c r="EV49" s="205"/>
      <c r="EW49" s="205"/>
      <c r="EX49" s="205"/>
      <c r="EY49" s="205"/>
      <c r="EZ49" s="205"/>
      <c r="FA49" s="205"/>
      <c r="FB49" s="205"/>
      <c r="FC49" s="205"/>
      <c r="FD49" s="205"/>
      <c r="FE49" s="205"/>
      <c r="FF49" s="205"/>
      <c r="FG49" s="205"/>
      <c r="FH49" s="205"/>
      <c r="FI49" s="205"/>
      <c r="FJ49" s="205"/>
      <c r="FK49" s="205"/>
      <c r="FL49" s="205"/>
      <c r="FM49" s="205"/>
      <c r="FN49" s="205"/>
      <c r="FO49" s="205"/>
      <c r="FP49" s="205"/>
      <c r="FQ49" s="205"/>
      <c r="FR49" s="205"/>
      <c r="FS49" s="205"/>
      <c r="FT49" s="205"/>
      <c r="FU49" s="205"/>
      <c r="FV49" s="205"/>
      <c r="FW49" s="205"/>
      <c r="FX49" s="205"/>
      <c r="FY49" s="205"/>
      <c r="FZ49" s="205"/>
      <c r="GA49" s="205"/>
      <c r="GB49" s="205"/>
      <c r="GC49" s="205"/>
      <c r="GD49" s="205"/>
      <c r="GE49" s="205"/>
      <c r="GF49" s="205"/>
      <c r="GG49" s="205"/>
      <c r="GH49" s="205"/>
      <c r="GI49" s="205"/>
      <c r="GJ49" s="205"/>
      <c r="GK49" s="205"/>
      <c r="GL49" s="205"/>
      <c r="GM49" s="205"/>
      <c r="GN49" s="205"/>
      <c r="GO49" s="205"/>
      <c r="GP49" s="205"/>
      <c r="GQ49" s="205"/>
      <c r="GR49" s="205"/>
      <c r="GS49" s="205"/>
      <c r="GT49" s="205"/>
      <c r="GU49" s="205"/>
      <c r="GV49" s="205"/>
      <c r="GW49" s="205"/>
      <c r="GX49" s="205"/>
      <c r="GY49" s="205"/>
      <c r="GZ49" s="205"/>
      <c r="HA49" s="205"/>
      <c r="HB49" s="205"/>
      <c r="HC49" s="205"/>
      <c r="HD49" s="205"/>
      <c r="HE49" s="205"/>
      <c r="HF49" s="205"/>
      <c r="HG49" s="205"/>
      <c r="HH49" s="205"/>
      <c r="HI49" s="205"/>
      <c r="HJ49" s="205"/>
      <c r="HK49" s="205"/>
      <c r="HL49" s="205"/>
      <c r="HM49" s="205"/>
      <c r="HN49" s="205"/>
      <c r="HO49" s="205"/>
      <c r="HP49" s="205"/>
      <c r="HQ49" s="205"/>
      <c r="HR49" s="205"/>
      <c r="HS49" s="205"/>
      <c r="HT49" s="205"/>
      <c r="HU49" s="205"/>
      <c r="HV49" s="205"/>
      <c r="HW49" s="205"/>
      <c r="HX49" s="205"/>
      <c r="HY49" s="205"/>
      <c r="HZ49" s="205"/>
      <c r="IA49" s="205"/>
      <c r="IB49" s="205"/>
      <c r="IC49" s="205"/>
      <c r="ID49" s="205"/>
      <c r="IE49" s="205"/>
      <c r="IF49" s="205"/>
      <c r="IG49" s="205"/>
      <c r="IH49" s="205"/>
      <c r="II49" s="205"/>
      <c r="IJ49" s="205"/>
      <c r="IK49" s="205"/>
      <c r="IL49" s="205"/>
      <c r="IM49" s="205"/>
      <c r="IN49" s="205"/>
      <c r="IO49" s="205"/>
      <c r="IP49" s="205"/>
      <c r="IQ49" s="205"/>
      <c r="IR49" s="205"/>
      <c r="IS49" s="205"/>
      <c r="IT49" s="205"/>
      <c r="IU49" s="205"/>
    </row>
    <row r="50" spans="1:255" s="352" customFormat="1" ht="42.75" x14ac:dyDescent="0.25">
      <c r="A50" s="339" t="s">
        <v>64</v>
      </c>
      <c r="B50" s="340" t="s">
        <v>1329</v>
      </c>
      <c r="C50" s="341" t="s">
        <v>56</v>
      </c>
      <c r="D50" s="342">
        <f>D46+D47+D48+D49-D54</f>
        <v>517</v>
      </c>
      <c r="E50" s="343"/>
      <c r="F50" s="342">
        <f>D50*E50</f>
        <v>0</v>
      </c>
      <c r="G50" s="344"/>
      <c r="H50" s="344"/>
      <c r="I50" s="342">
        <f>SUM(D46:D49)*0.8</f>
        <v>600</v>
      </c>
      <c r="J50" s="342">
        <f t="shared" si="4"/>
        <v>83</v>
      </c>
      <c r="K50" s="345"/>
      <c r="L50" s="345"/>
      <c r="M50" s="345"/>
      <c r="N50" s="346"/>
      <c r="O50" s="347"/>
      <c r="P50" s="348"/>
      <c r="Q50" s="342"/>
      <c r="R50" s="342"/>
      <c r="S50" s="342"/>
      <c r="T50" s="342"/>
      <c r="U50" s="346"/>
      <c r="V50" s="346"/>
      <c r="W50" s="345"/>
      <c r="X50" s="345"/>
      <c r="Y50" s="345" t="s">
        <v>1570</v>
      </c>
      <c r="Z50" s="349"/>
      <c r="AA50" s="350"/>
      <c r="AB50" s="350"/>
      <c r="AC50" s="350"/>
      <c r="AD50" s="350"/>
      <c r="AE50" s="351"/>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c r="IM50" s="350"/>
      <c r="IN50" s="350"/>
      <c r="IO50" s="350"/>
      <c r="IP50" s="350"/>
      <c r="IQ50" s="350"/>
      <c r="IR50" s="350"/>
      <c r="IS50" s="350"/>
      <c r="IT50" s="350"/>
      <c r="IU50" s="350"/>
    </row>
    <row r="51" spans="1:255" ht="30" x14ac:dyDescent="0.25">
      <c r="A51" s="52" t="s">
        <v>66</v>
      </c>
      <c r="B51" s="226" t="s">
        <v>63</v>
      </c>
      <c r="C51" s="54" t="s">
        <v>51</v>
      </c>
      <c r="D51" s="55">
        <v>170</v>
      </c>
      <c r="E51" s="214"/>
      <c r="F51" s="55">
        <f t="shared" ref="F51:F57" si="5">D51*E51</f>
        <v>0</v>
      </c>
      <c r="I51" s="57">
        <f>D4*0.8</f>
        <v>136</v>
      </c>
      <c r="J51" s="55">
        <f t="shared" si="4"/>
        <v>-34</v>
      </c>
      <c r="O51" s="171"/>
      <c r="P51" s="154"/>
      <c r="Q51" s="55"/>
      <c r="R51" s="55"/>
      <c r="S51" s="55"/>
      <c r="T51" s="55"/>
      <c r="W51" s="57"/>
      <c r="X51" s="57"/>
      <c r="Y51" s="57"/>
    </row>
    <row r="52" spans="1:255" ht="63" customHeight="1" x14ac:dyDescent="0.25">
      <c r="A52" s="52" t="s">
        <v>67</v>
      </c>
      <c r="B52" s="226" t="s">
        <v>101</v>
      </c>
      <c r="C52" s="54" t="s">
        <v>56</v>
      </c>
      <c r="D52" s="55">
        <v>25.5</v>
      </c>
      <c r="E52" s="214"/>
      <c r="F52" s="55">
        <f t="shared" si="5"/>
        <v>0</v>
      </c>
      <c r="I52" s="55">
        <f>X5</f>
        <v>73.599999999999994</v>
      </c>
      <c r="J52" s="55">
        <f>I52-D52</f>
        <v>48.099999999999994</v>
      </c>
      <c r="O52" s="171"/>
      <c r="P52" s="154"/>
      <c r="Q52" s="55"/>
      <c r="R52" s="55"/>
      <c r="S52" s="55"/>
      <c r="T52" s="55"/>
      <c r="W52" s="57"/>
      <c r="X52" s="57"/>
      <c r="Y52" s="57"/>
    </row>
    <row r="53" spans="1:255" s="3" customFormat="1" ht="108.75" customHeight="1" x14ac:dyDescent="0.25">
      <c r="A53" s="52" t="s">
        <v>68</v>
      </c>
      <c r="B53" s="226" t="s">
        <v>65</v>
      </c>
      <c r="C53" s="54" t="s">
        <v>56</v>
      </c>
      <c r="D53" s="55">
        <v>68</v>
      </c>
      <c r="E53" s="214"/>
      <c r="F53" s="55">
        <f t="shared" si="5"/>
        <v>0</v>
      </c>
      <c r="G53" s="56"/>
      <c r="H53" s="56"/>
      <c r="I53" s="55">
        <f>W5</f>
        <v>311.72000000000003</v>
      </c>
      <c r="J53" s="55">
        <f t="shared" si="4"/>
        <v>243.72000000000003</v>
      </c>
      <c r="K53" s="57"/>
      <c r="L53" s="57"/>
      <c r="M53" s="57"/>
      <c r="N53" s="58"/>
      <c r="O53" s="171"/>
      <c r="P53" s="154"/>
      <c r="Q53" s="55"/>
      <c r="R53" s="55"/>
      <c r="S53" s="55"/>
      <c r="T53" s="55"/>
      <c r="U53" s="58"/>
      <c r="V53" s="58"/>
      <c r="W53" s="57"/>
      <c r="X53" s="57"/>
      <c r="Y53" s="57"/>
      <c r="Z53" s="40"/>
    </row>
    <row r="54" spans="1:255" s="205" customFormat="1" ht="63.75" customHeight="1" x14ac:dyDescent="0.25">
      <c r="A54" s="212" t="s">
        <v>69</v>
      </c>
      <c r="B54" s="221" t="s">
        <v>1330</v>
      </c>
      <c r="C54" s="213" t="s">
        <v>56</v>
      </c>
      <c r="D54" s="94">
        <v>233</v>
      </c>
      <c r="E54" s="214"/>
      <c r="F54" s="94">
        <f t="shared" si="5"/>
        <v>0</v>
      </c>
      <c r="I54" s="44" t="e">
        <f>#REF!</f>
        <v>#REF!</v>
      </c>
      <c r="J54" s="44" t="e">
        <f t="shared" si="4"/>
        <v>#REF!</v>
      </c>
      <c r="K54" s="206"/>
      <c r="L54" s="206"/>
      <c r="M54" s="206"/>
      <c r="N54" s="215"/>
      <c r="O54" s="216"/>
      <c r="P54" s="217"/>
      <c r="Q54" s="44"/>
      <c r="R54" s="44"/>
      <c r="S54" s="44"/>
      <c r="T54" s="44"/>
      <c r="U54" s="215"/>
      <c r="V54" s="215"/>
      <c r="W54" s="206"/>
      <c r="X54" s="206"/>
      <c r="Y54" s="206"/>
      <c r="Z54" s="215"/>
      <c r="AE54" s="218"/>
    </row>
    <row r="55" spans="1:255" s="205" customFormat="1" ht="129.75" customHeight="1" x14ac:dyDescent="0.25">
      <c r="A55" s="212" t="s">
        <v>70</v>
      </c>
      <c r="B55" s="221" t="s">
        <v>1331</v>
      </c>
      <c r="C55" s="213" t="s">
        <v>56</v>
      </c>
      <c r="D55" s="94">
        <v>150</v>
      </c>
      <c r="E55" s="214"/>
      <c r="F55" s="94">
        <f t="shared" si="5"/>
        <v>0</v>
      </c>
      <c r="I55" s="44" t="e">
        <f>#REF!</f>
        <v>#REF!</v>
      </c>
      <c r="J55" s="44" t="e">
        <f t="shared" si="4"/>
        <v>#REF!</v>
      </c>
      <c r="K55" s="206"/>
      <c r="L55" s="206"/>
      <c r="M55" s="206"/>
      <c r="N55" s="215"/>
      <c r="O55" s="216"/>
      <c r="P55" s="217"/>
      <c r="Q55" s="44"/>
      <c r="R55" s="44"/>
      <c r="S55" s="44"/>
      <c r="T55" s="44"/>
      <c r="U55" s="215"/>
      <c r="V55" s="215"/>
      <c r="W55" s="206"/>
      <c r="X55" s="206"/>
      <c r="Y55" s="206"/>
      <c r="Z55" s="215"/>
      <c r="AE55" s="218"/>
    </row>
    <row r="56" spans="1:255" s="3" customFormat="1" ht="60" x14ac:dyDescent="0.25">
      <c r="A56" s="52" t="s">
        <v>73</v>
      </c>
      <c r="B56" s="201" t="s">
        <v>71</v>
      </c>
      <c r="C56" s="54" t="s">
        <v>56</v>
      </c>
      <c r="D56" s="55">
        <f>D45</f>
        <v>102</v>
      </c>
      <c r="E56" s="214"/>
      <c r="F56" s="55">
        <f t="shared" si="5"/>
        <v>0</v>
      </c>
      <c r="G56" s="56"/>
      <c r="H56" s="56"/>
      <c r="I56" s="55">
        <f>M5*10</f>
        <v>0</v>
      </c>
      <c r="J56" s="55">
        <f t="shared" si="4"/>
        <v>-102</v>
      </c>
      <c r="K56" s="57"/>
      <c r="L56" s="57"/>
      <c r="M56" s="57"/>
      <c r="N56" s="58"/>
      <c r="O56" s="171"/>
      <c r="P56" s="154"/>
      <c r="Q56" s="55"/>
      <c r="R56" s="55"/>
      <c r="S56" s="152"/>
      <c r="T56" s="55"/>
      <c r="U56" s="58"/>
      <c r="V56" s="58"/>
      <c r="W56" s="57"/>
      <c r="X56" s="57"/>
      <c r="Y56" s="57"/>
      <c r="Z56" s="40"/>
    </row>
    <row r="57" spans="1:255" s="3" customFormat="1" ht="45" x14ac:dyDescent="0.25">
      <c r="A57" s="52" t="s">
        <v>89</v>
      </c>
      <c r="B57" s="226" t="s">
        <v>72</v>
      </c>
      <c r="C57" s="54" t="s">
        <v>51</v>
      </c>
      <c r="D57" s="220">
        <f>D36*3</f>
        <v>510</v>
      </c>
      <c r="E57" s="214"/>
      <c r="F57" s="55">
        <f t="shared" si="5"/>
        <v>0</v>
      </c>
      <c r="G57" s="56"/>
      <c r="H57" s="56"/>
      <c r="I57" s="55">
        <f>K5</f>
        <v>53.23</v>
      </c>
      <c r="J57" s="55">
        <f t="shared" si="4"/>
        <v>-456.77</v>
      </c>
      <c r="K57" s="57"/>
      <c r="L57" s="57"/>
      <c r="M57" s="57"/>
      <c r="N57" s="58"/>
      <c r="O57" s="171"/>
      <c r="P57" s="154"/>
      <c r="Q57" s="55"/>
      <c r="R57" s="55"/>
      <c r="S57" s="152"/>
      <c r="T57" s="55"/>
      <c r="U57" s="58"/>
      <c r="V57" s="58"/>
      <c r="W57" s="57"/>
      <c r="X57" s="57"/>
      <c r="Y57" s="57"/>
      <c r="Z57" s="40"/>
    </row>
    <row r="58" spans="1:255" s="3" customFormat="1" x14ac:dyDescent="0.25">
      <c r="A58" s="165"/>
      <c r="B58" s="168"/>
      <c r="C58" s="169"/>
      <c r="D58" s="75"/>
      <c r="E58" s="95"/>
      <c r="F58" s="75"/>
      <c r="G58" s="56"/>
      <c r="H58" s="56"/>
      <c r="I58" s="57"/>
      <c r="J58" s="57"/>
      <c r="K58" s="57"/>
      <c r="L58" s="57"/>
      <c r="M58" s="57"/>
      <c r="N58" s="58"/>
      <c r="O58" s="171"/>
      <c r="P58" s="154"/>
      <c r="Q58" s="55"/>
      <c r="R58" s="173"/>
      <c r="S58" s="152"/>
      <c r="T58" s="55"/>
      <c r="U58" s="58"/>
      <c r="V58" s="58"/>
      <c r="W58" s="57"/>
      <c r="X58" s="57"/>
      <c r="Y58" s="57"/>
      <c r="Z58" s="40"/>
    </row>
    <row r="59" spans="1:255" s="3" customFormat="1" ht="15.75" thickBot="1" x14ac:dyDescent="0.3">
      <c r="A59" s="174"/>
      <c r="B59" s="175" t="s">
        <v>74</v>
      </c>
      <c r="C59" s="176"/>
      <c r="D59" s="177"/>
      <c r="E59" s="308" t="s">
        <v>43</v>
      </c>
      <c r="F59" s="177">
        <f>SUM(F44:F58)</f>
        <v>0</v>
      </c>
      <c r="G59" s="56"/>
      <c r="H59" s="56"/>
      <c r="I59" s="57"/>
      <c r="J59" s="57"/>
      <c r="K59" s="57"/>
      <c r="L59" s="57"/>
      <c r="M59" s="57"/>
      <c r="N59" s="58"/>
      <c r="O59" s="166"/>
      <c r="P59" s="170"/>
      <c r="Q59" s="75"/>
      <c r="R59" s="75"/>
      <c r="S59" s="152"/>
      <c r="T59" s="55"/>
      <c r="U59" s="58"/>
      <c r="V59" s="58"/>
      <c r="W59" s="57"/>
      <c r="X59" s="57"/>
      <c r="Y59" s="57"/>
      <c r="Z59" s="40"/>
    </row>
    <row r="60" spans="1:255" s="3" customFormat="1" ht="15.75" thickTop="1" x14ac:dyDescent="0.25">
      <c r="A60" s="52"/>
      <c r="B60" s="226"/>
      <c r="C60" s="54"/>
      <c r="D60" s="55"/>
      <c r="E60" s="94"/>
      <c r="F60" s="55"/>
      <c r="G60" s="56"/>
      <c r="H60" s="56"/>
      <c r="I60" s="57"/>
      <c r="J60" s="57"/>
      <c r="K60" s="57"/>
      <c r="L60" s="57"/>
      <c r="M60" s="57"/>
      <c r="N60" s="58"/>
      <c r="O60" s="166"/>
      <c r="P60" s="170"/>
      <c r="Q60" s="75"/>
      <c r="R60" s="75"/>
      <c r="S60" s="55"/>
      <c r="T60" s="55"/>
      <c r="U60" s="58"/>
      <c r="V60" s="58"/>
      <c r="W60" s="57"/>
      <c r="X60" s="57"/>
      <c r="Y60" s="57"/>
      <c r="Z60" s="40"/>
    </row>
    <row r="61" spans="1:255" s="3" customFormat="1" x14ac:dyDescent="0.25">
      <c r="A61" s="165" t="s">
        <v>29</v>
      </c>
      <c r="B61" s="97" t="s">
        <v>30</v>
      </c>
      <c r="C61" s="98"/>
      <c r="D61" s="75"/>
      <c r="E61" s="75"/>
      <c r="F61" s="75"/>
      <c r="G61" s="56"/>
      <c r="H61" s="56"/>
      <c r="I61" s="57"/>
      <c r="J61" s="57"/>
      <c r="K61" s="57"/>
      <c r="L61" s="57"/>
      <c r="M61" s="57"/>
      <c r="N61" s="58"/>
      <c r="O61" s="166"/>
      <c r="P61" s="170"/>
      <c r="Q61" s="75"/>
      <c r="R61" s="75"/>
      <c r="S61" s="152"/>
      <c r="T61" s="55"/>
      <c r="U61" s="58"/>
      <c r="V61" s="58"/>
      <c r="W61" s="57"/>
      <c r="X61" s="57"/>
      <c r="Y61" s="57"/>
      <c r="Z61" s="40"/>
    </row>
    <row r="62" spans="1:255" s="3" customFormat="1" x14ac:dyDescent="0.25">
      <c r="A62" s="165"/>
      <c r="B62" s="168"/>
      <c r="C62" s="169"/>
      <c r="D62" s="75"/>
      <c r="E62" s="75"/>
      <c r="F62" s="75"/>
      <c r="G62" s="56"/>
      <c r="H62" s="56"/>
      <c r="I62" s="55"/>
      <c r="J62" s="57"/>
      <c r="K62" s="57"/>
      <c r="L62" s="57"/>
      <c r="M62" s="55"/>
      <c r="N62" s="58"/>
      <c r="O62" s="181"/>
      <c r="P62" s="182"/>
      <c r="Q62" s="55"/>
      <c r="R62" s="183"/>
      <c r="S62" s="55"/>
      <c r="T62" s="55"/>
      <c r="U62" s="58"/>
      <c r="V62" s="58"/>
      <c r="W62" s="55"/>
      <c r="X62" s="57"/>
      <c r="Y62" s="57"/>
      <c r="Z62" s="40"/>
    </row>
    <row r="63" spans="1:255" s="3" customFormat="1" x14ac:dyDescent="0.25">
      <c r="A63" s="184"/>
      <c r="B63" s="358" t="s">
        <v>723</v>
      </c>
      <c r="C63" s="358"/>
      <c r="D63" s="358"/>
      <c r="E63" s="358"/>
      <c r="F63" s="358"/>
      <c r="G63" s="56"/>
      <c r="H63" s="56"/>
      <c r="I63" s="55"/>
      <c r="J63" s="57"/>
      <c r="K63" s="57"/>
      <c r="L63" s="57"/>
      <c r="M63" s="55"/>
      <c r="N63" s="58"/>
      <c r="O63" s="171"/>
      <c r="P63" s="154"/>
      <c r="Q63" s="55"/>
      <c r="R63" s="183"/>
      <c r="S63" s="55"/>
      <c r="T63" s="55"/>
      <c r="U63" s="58"/>
      <c r="V63" s="58"/>
      <c r="W63" s="55"/>
      <c r="X63" s="57"/>
      <c r="Y63" s="57"/>
      <c r="Z63" s="40"/>
    </row>
    <row r="64" spans="1:255" s="3" customFormat="1" x14ac:dyDescent="0.25">
      <c r="A64" s="52"/>
      <c r="B64" s="226"/>
      <c r="C64" s="54"/>
      <c r="D64" s="55"/>
      <c r="E64" s="55"/>
      <c r="F64" s="55"/>
      <c r="G64" s="56"/>
      <c r="H64" s="56"/>
      <c r="I64" s="55"/>
      <c r="J64" s="57"/>
      <c r="K64" s="57"/>
      <c r="L64" s="57"/>
      <c r="M64" s="55"/>
      <c r="N64" s="58"/>
      <c r="O64" s="181"/>
      <c r="P64" s="182"/>
      <c r="Q64" s="55"/>
      <c r="R64" s="183"/>
      <c r="S64" s="152"/>
      <c r="T64" s="55"/>
      <c r="U64" s="58"/>
      <c r="V64" s="58"/>
      <c r="W64" s="55"/>
      <c r="X64" s="57"/>
      <c r="Y64" s="55"/>
      <c r="Z64" s="40"/>
    </row>
    <row r="65" spans="1:255" s="40" customFormat="1" x14ac:dyDescent="0.25">
      <c r="A65" s="52"/>
      <c r="B65" s="359" t="s">
        <v>724</v>
      </c>
      <c r="C65" s="359"/>
      <c r="D65" s="359"/>
      <c r="E65" s="359"/>
      <c r="F65" s="359"/>
      <c r="G65" s="56"/>
      <c r="H65" s="56"/>
      <c r="I65" s="55"/>
      <c r="J65" s="57"/>
      <c r="K65" s="57"/>
      <c r="L65" s="57"/>
      <c r="M65" s="55"/>
      <c r="N65" s="58"/>
      <c r="O65" s="181"/>
      <c r="P65" s="182"/>
      <c r="Q65" s="55"/>
      <c r="R65" s="183"/>
      <c r="S65" s="55"/>
      <c r="T65" s="55"/>
      <c r="U65" s="58"/>
      <c r="V65" s="58"/>
      <c r="W65" s="55"/>
      <c r="X65" s="57"/>
      <c r="Y65" s="57"/>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row>
    <row r="66" spans="1:255" s="40" customFormat="1" x14ac:dyDescent="0.25">
      <c r="A66" s="52"/>
      <c r="B66" s="168"/>
      <c r="C66" s="169"/>
      <c r="D66" s="55"/>
      <c r="E66" s="55"/>
      <c r="F66" s="55"/>
      <c r="G66" s="56"/>
      <c r="H66" s="56"/>
      <c r="I66" s="55"/>
      <c r="J66" s="57"/>
      <c r="K66" s="57"/>
      <c r="L66" s="57"/>
      <c r="M66" s="55"/>
      <c r="N66" s="58"/>
      <c r="O66" s="181"/>
      <c r="P66" s="182"/>
      <c r="Q66" s="55"/>
      <c r="R66" s="183"/>
      <c r="S66" s="152"/>
      <c r="T66" s="55"/>
      <c r="U66" s="58"/>
      <c r="V66" s="58"/>
      <c r="W66" s="55"/>
      <c r="X66" s="57"/>
      <c r="Y66" s="57"/>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row>
    <row r="67" spans="1:255" s="40" customFormat="1" ht="30" customHeight="1" x14ac:dyDescent="0.25">
      <c r="A67" s="52" t="s">
        <v>82</v>
      </c>
      <c r="B67" s="359" t="s">
        <v>1346</v>
      </c>
      <c r="C67" s="359"/>
      <c r="D67" s="359"/>
      <c r="E67" s="359"/>
      <c r="F67" s="359"/>
      <c r="G67" s="56"/>
      <c r="H67" s="56"/>
      <c r="I67" s="55"/>
      <c r="J67" s="57"/>
      <c r="K67" s="57"/>
      <c r="L67" s="57"/>
      <c r="M67" s="55"/>
      <c r="N67" s="58"/>
      <c r="O67" s="171"/>
      <c r="P67" s="154"/>
      <c r="Q67" s="55"/>
      <c r="R67" s="183"/>
      <c r="S67" s="55"/>
      <c r="T67" s="55"/>
      <c r="U67" s="58"/>
      <c r="V67" s="58"/>
      <c r="W67" s="55"/>
      <c r="X67" s="57"/>
      <c r="Y67" s="57"/>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row>
    <row r="68" spans="1:255" s="40" customFormat="1" x14ac:dyDescent="0.25">
      <c r="A68" s="52"/>
      <c r="B68" s="359" t="s">
        <v>689</v>
      </c>
      <c r="C68" s="359"/>
      <c r="D68" s="359"/>
      <c r="E68" s="359"/>
      <c r="F68" s="359"/>
      <c r="G68" s="56"/>
      <c r="H68" s="56"/>
      <c r="I68" s="55"/>
      <c r="J68" s="57"/>
      <c r="K68" s="57"/>
      <c r="L68" s="57"/>
      <c r="M68" s="55"/>
      <c r="N68" s="58"/>
      <c r="O68" s="181"/>
      <c r="P68" s="182"/>
      <c r="Q68" s="55"/>
      <c r="R68" s="183"/>
      <c r="S68" s="152"/>
      <c r="T68" s="55"/>
      <c r="U68" s="58"/>
      <c r="V68" s="58"/>
      <c r="W68" s="55"/>
      <c r="X68" s="57"/>
      <c r="Y68" s="55"/>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row>
    <row r="69" spans="1:255" s="40" customFormat="1" x14ac:dyDescent="0.25">
      <c r="A69" s="52"/>
      <c r="B69" s="168"/>
      <c r="C69" s="169"/>
      <c r="D69" s="55"/>
      <c r="E69" s="55"/>
      <c r="F69" s="55"/>
      <c r="G69" s="56"/>
      <c r="H69" s="56"/>
      <c r="I69" s="55"/>
      <c r="J69" s="57"/>
      <c r="K69" s="57"/>
      <c r="L69" s="57"/>
      <c r="M69" s="55"/>
      <c r="N69" s="58"/>
      <c r="O69" s="181"/>
      <c r="P69" s="182"/>
      <c r="Q69" s="55"/>
      <c r="R69" s="183"/>
      <c r="S69" s="152"/>
      <c r="T69" s="55"/>
      <c r="U69" s="58"/>
      <c r="V69" s="58"/>
      <c r="W69" s="55"/>
      <c r="X69" s="57"/>
      <c r="Y69" s="55"/>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row>
    <row r="70" spans="1:255" s="40" customFormat="1" ht="36.75" customHeight="1" x14ac:dyDescent="0.25">
      <c r="A70" s="52" t="s">
        <v>103</v>
      </c>
      <c r="B70" s="226" t="s">
        <v>1376</v>
      </c>
      <c r="C70" s="54" t="s">
        <v>39</v>
      </c>
      <c r="D70" s="55">
        <v>1</v>
      </c>
      <c r="E70" s="214"/>
      <c r="F70" s="55">
        <f t="shared" ref="F70:F77" si="6">D70*E70</f>
        <v>0</v>
      </c>
      <c r="G70" s="56"/>
      <c r="H70" s="56"/>
      <c r="I70" s="55"/>
      <c r="J70" s="57"/>
      <c r="K70" s="57"/>
      <c r="L70" s="57"/>
      <c r="M70" s="55"/>
      <c r="N70" s="58"/>
      <c r="O70" s="181"/>
      <c r="P70" s="182"/>
      <c r="Q70" s="55"/>
      <c r="R70" s="183"/>
      <c r="S70" s="152"/>
      <c r="T70" s="55"/>
      <c r="U70" s="58"/>
      <c r="V70" s="58"/>
      <c r="W70" s="55"/>
      <c r="X70" s="57"/>
      <c r="Y70" s="55"/>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row>
    <row r="71" spans="1:255" s="40" customFormat="1" x14ac:dyDescent="0.25">
      <c r="A71" s="52" t="s">
        <v>104</v>
      </c>
      <c r="B71" s="227" t="s">
        <v>1342</v>
      </c>
      <c r="C71" s="54" t="s">
        <v>39</v>
      </c>
      <c r="D71" s="55">
        <v>2</v>
      </c>
      <c r="E71" s="214"/>
      <c r="F71" s="55">
        <f t="shared" si="6"/>
        <v>0</v>
      </c>
      <c r="G71" s="56"/>
      <c r="H71" s="56"/>
      <c r="I71" s="55"/>
      <c r="J71" s="57"/>
      <c r="K71" s="57"/>
      <c r="L71" s="57"/>
      <c r="M71" s="55"/>
      <c r="N71" s="58"/>
      <c r="O71" s="181"/>
      <c r="P71" s="182"/>
      <c r="Q71" s="55"/>
      <c r="R71" s="183"/>
      <c r="S71" s="152"/>
      <c r="T71" s="55"/>
      <c r="U71" s="58"/>
      <c r="V71" s="58"/>
      <c r="W71" s="55"/>
      <c r="X71" s="57"/>
      <c r="Y71" s="55"/>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row>
    <row r="72" spans="1:255" s="40" customFormat="1" ht="30" x14ac:dyDescent="0.25">
      <c r="A72" s="52" t="s">
        <v>105</v>
      </c>
      <c r="B72" s="227" t="s">
        <v>1345</v>
      </c>
      <c r="C72" s="54" t="s">
        <v>39</v>
      </c>
      <c r="D72" s="55">
        <v>2</v>
      </c>
      <c r="E72" s="214"/>
      <c r="F72" s="55">
        <f t="shared" si="6"/>
        <v>0</v>
      </c>
      <c r="G72" s="56"/>
      <c r="H72" s="56"/>
      <c r="I72" s="55"/>
      <c r="J72" s="57"/>
      <c r="K72" s="57"/>
      <c r="L72" s="57"/>
      <c r="M72" s="55"/>
      <c r="N72" s="58"/>
      <c r="O72" s="181"/>
      <c r="P72" s="182"/>
      <c r="Q72" s="55"/>
      <c r="R72" s="183"/>
      <c r="S72" s="152"/>
      <c r="T72" s="55"/>
      <c r="U72" s="58"/>
      <c r="V72" s="58"/>
      <c r="W72" s="55"/>
      <c r="X72" s="57"/>
      <c r="Y72" s="55"/>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row>
    <row r="73" spans="1:255" s="40" customFormat="1" x14ac:dyDescent="0.25">
      <c r="A73" s="52" t="s">
        <v>106</v>
      </c>
      <c r="B73" s="226" t="s">
        <v>692</v>
      </c>
      <c r="C73" s="54" t="s">
        <v>39</v>
      </c>
      <c r="D73" s="55">
        <v>1</v>
      </c>
      <c r="E73" s="214"/>
      <c r="F73" s="55">
        <f t="shared" si="6"/>
        <v>0</v>
      </c>
      <c r="G73" s="56"/>
      <c r="H73" s="56"/>
      <c r="I73" s="55"/>
      <c r="J73" s="57"/>
      <c r="K73" s="57"/>
      <c r="L73" s="57"/>
      <c r="M73" s="55"/>
      <c r="N73" s="58"/>
      <c r="O73" s="181"/>
      <c r="P73" s="182"/>
      <c r="Q73" s="55"/>
      <c r="R73" s="183"/>
      <c r="S73" s="152"/>
      <c r="T73" s="55"/>
      <c r="U73" s="58"/>
      <c r="V73" s="58"/>
      <c r="W73" s="55"/>
      <c r="X73" s="57"/>
      <c r="Y73" s="55"/>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row>
    <row r="74" spans="1:255" s="40" customFormat="1" ht="30" x14ac:dyDescent="0.25">
      <c r="A74" s="52" t="s">
        <v>107</v>
      </c>
      <c r="B74" s="226" t="s">
        <v>693</v>
      </c>
      <c r="C74" s="54" t="s">
        <v>39</v>
      </c>
      <c r="D74" s="55">
        <v>1</v>
      </c>
      <c r="E74" s="214"/>
      <c r="F74" s="55">
        <f t="shared" si="6"/>
        <v>0</v>
      </c>
      <c r="G74" s="56"/>
      <c r="H74" s="56"/>
      <c r="I74" s="55"/>
      <c r="J74" s="57"/>
      <c r="K74" s="57"/>
      <c r="L74" s="57"/>
      <c r="M74" s="55"/>
      <c r="N74" s="58"/>
      <c r="O74" s="181"/>
      <c r="P74" s="182"/>
      <c r="Q74" s="55"/>
      <c r="R74" s="183"/>
      <c r="S74" s="152"/>
      <c r="T74" s="55"/>
      <c r="U74" s="58"/>
      <c r="V74" s="58"/>
      <c r="W74" s="55"/>
      <c r="X74" s="57"/>
      <c r="Y74" s="55"/>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row>
    <row r="75" spans="1:255" s="40" customFormat="1" ht="30" x14ac:dyDescent="0.25">
      <c r="A75" s="52" t="s">
        <v>1347</v>
      </c>
      <c r="B75" s="226" t="s">
        <v>1301</v>
      </c>
      <c r="C75" s="54" t="s">
        <v>39</v>
      </c>
      <c r="D75" s="55">
        <v>1</v>
      </c>
      <c r="E75" s="214"/>
      <c r="F75" s="55">
        <f t="shared" si="6"/>
        <v>0</v>
      </c>
      <c r="G75" s="56"/>
      <c r="H75" s="56"/>
      <c r="I75" s="55"/>
      <c r="J75" s="57"/>
      <c r="K75" s="57"/>
      <c r="L75" s="57"/>
      <c r="M75" s="55"/>
      <c r="N75" s="58"/>
      <c r="O75" s="171"/>
      <c r="P75" s="154"/>
      <c r="Q75" s="55"/>
      <c r="R75" s="183"/>
      <c r="S75" s="55"/>
      <c r="T75" s="55"/>
      <c r="U75" s="58"/>
      <c r="V75" s="58"/>
      <c r="W75" s="55"/>
      <c r="X75" s="57"/>
      <c r="Y75" s="55"/>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row>
    <row r="76" spans="1:255" s="40" customFormat="1" ht="77.25" customHeight="1" x14ac:dyDescent="0.25">
      <c r="A76" s="52" t="s">
        <v>1348</v>
      </c>
      <c r="B76" s="228" t="s">
        <v>1343</v>
      </c>
      <c r="C76" s="54" t="s">
        <v>39</v>
      </c>
      <c r="D76" s="55">
        <v>1</v>
      </c>
      <c r="E76" s="214"/>
      <c r="F76" s="55">
        <f t="shared" si="6"/>
        <v>0</v>
      </c>
      <c r="G76" s="56"/>
      <c r="H76" s="56"/>
      <c r="I76" s="55"/>
      <c r="J76" s="57"/>
      <c r="K76" s="57"/>
      <c r="L76" s="57"/>
      <c r="M76" s="55"/>
      <c r="N76" s="58"/>
      <c r="O76" s="171"/>
      <c r="P76" s="154"/>
      <c r="Q76" s="55"/>
      <c r="R76" s="183"/>
      <c r="S76" s="55"/>
      <c r="T76" s="55"/>
      <c r="U76" s="58"/>
      <c r="V76" s="58"/>
      <c r="W76" s="55"/>
      <c r="X76" s="57"/>
      <c r="Y76" s="55"/>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row>
    <row r="77" spans="1:255" s="40" customFormat="1" ht="90" x14ac:dyDescent="0.25">
      <c r="A77" s="52" t="s">
        <v>1349</v>
      </c>
      <c r="B77" s="227" t="s">
        <v>1344</v>
      </c>
      <c r="C77" s="54" t="s">
        <v>39</v>
      </c>
      <c r="D77" s="55">
        <v>1</v>
      </c>
      <c r="E77" s="214"/>
      <c r="F77" s="55">
        <f t="shared" si="6"/>
        <v>0</v>
      </c>
      <c r="G77" s="56"/>
      <c r="H77" s="56"/>
      <c r="I77" s="55"/>
      <c r="J77" s="57"/>
      <c r="K77" s="57"/>
      <c r="L77" s="57"/>
      <c r="M77" s="55"/>
      <c r="N77" s="58"/>
      <c r="O77" s="181"/>
      <c r="P77" s="182"/>
      <c r="Q77" s="55"/>
      <c r="R77" s="183"/>
      <c r="S77" s="55"/>
      <c r="T77" s="55"/>
      <c r="U77" s="58"/>
      <c r="V77" s="58"/>
      <c r="W77" s="55"/>
      <c r="X77" s="57"/>
      <c r="Y77" s="55"/>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row>
    <row r="78" spans="1:255" s="40" customFormat="1" x14ac:dyDescent="0.25">
      <c r="A78" s="52"/>
      <c r="B78" s="226"/>
      <c r="C78" s="54"/>
      <c r="D78" s="55"/>
      <c r="E78" s="152"/>
      <c r="F78" s="55"/>
      <c r="G78" s="56"/>
      <c r="H78" s="56"/>
      <c r="I78" s="55"/>
      <c r="J78" s="57"/>
      <c r="K78" s="57"/>
      <c r="L78" s="57"/>
      <c r="M78" s="55"/>
      <c r="N78" s="58"/>
      <c r="O78" s="181"/>
      <c r="P78" s="154"/>
      <c r="Q78" s="55"/>
      <c r="R78" s="183"/>
      <c r="S78" s="55"/>
      <c r="T78" s="55"/>
      <c r="U78" s="58"/>
      <c r="V78" s="58"/>
      <c r="W78" s="55"/>
      <c r="X78" s="57"/>
      <c r="Y78" s="55"/>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row>
    <row r="79" spans="1:255" s="40" customFormat="1" ht="30.75" customHeight="1" x14ac:dyDescent="0.25">
      <c r="A79" s="52" t="s">
        <v>84</v>
      </c>
      <c r="B79" s="357" t="s">
        <v>1302</v>
      </c>
      <c r="C79" s="357"/>
      <c r="D79" s="357"/>
      <c r="E79" s="357"/>
      <c r="F79" s="318"/>
      <c r="G79" s="56"/>
      <c r="H79" s="56"/>
      <c r="I79" s="55"/>
      <c r="J79" s="57"/>
      <c r="K79" s="57"/>
      <c r="L79" s="57"/>
      <c r="M79" s="55"/>
      <c r="N79" s="58"/>
      <c r="O79" s="181"/>
      <c r="P79" s="182"/>
      <c r="Q79" s="55"/>
      <c r="R79" s="183"/>
      <c r="S79" s="152"/>
      <c r="T79" s="55"/>
      <c r="U79" s="58"/>
      <c r="V79" s="58"/>
      <c r="W79" s="55"/>
      <c r="X79" s="57"/>
      <c r="Y79" s="55"/>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row>
    <row r="80" spans="1:255" s="40" customFormat="1" x14ac:dyDescent="0.25">
      <c r="A80" s="52"/>
      <c r="B80" s="357"/>
      <c r="C80" s="357"/>
      <c r="D80" s="357"/>
      <c r="E80" s="357"/>
      <c r="F80" s="318"/>
      <c r="G80" s="56"/>
      <c r="H80" s="56"/>
      <c r="I80" s="55"/>
      <c r="J80" s="57"/>
      <c r="K80" s="57"/>
      <c r="L80" s="57"/>
      <c r="M80" s="55"/>
      <c r="N80" s="58"/>
      <c r="O80" s="171"/>
      <c r="P80" s="154"/>
      <c r="Q80" s="55"/>
      <c r="R80" s="183"/>
      <c r="S80" s="55"/>
      <c r="T80" s="55"/>
      <c r="U80" s="58"/>
      <c r="V80" s="58"/>
      <c r="W80" s="55"/>
      <c r="X80" s="57"/>
      <c r="Y80" s="55"/>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row>
    <row r="81" spans="1:255" s="40" customFormat="1" ht="29.25" customHeight="1" x14ac:dyDescent="0.25">
      <c r="A81" s="52"/>
      <c r="B81" s="357" t="s">
        <v>689</v>
      </c>
      <c r="C81" s="357"/>
      <c r="D81" s="357"/>
      <c r="E81" s="357"/>
      <c r="F81" s="318"/>
      <c r="G81" s="56"/>
      <c r="H81" s="56"/>
      <c r="I81" s="55"/>
      <c r="J81" s="57"/>
      <c r="K81" s="57"/>
      <c r="L81" s="57"/>
      <c r="M81" s="55"/>
      <c r="N81" s="58"/>
      <c r="O81" s="181"/>
      <c r="P81" s="182"/>
      <c r="Q81" s="55"/>
      <c r="R81" s="57"/>
      <c r="S81" s="152"/>
      <c r="T81" s="55"/>
      <c r="U81" s="58"/>
      <c r="V81" s="58"/>
      <c r="W81" s="55"/>
      <c r="X81" s="57"/>
      <c r="Y81" s="55"/>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row>
    <row r="82" spans="1:255" s="226" customFormat="1" x14ac:dyDescent="0.25"/>
    <row r="83" spans="1:255" s="226" customFormat="1" ht="19.5" customHeight="1" x14ac:dyDescent="0.25">
      <c r="B83" s="358" t="s">
        <v>1389</v>
      </c>
      <c r="C83" s="358"/>
      <c r="D83" s="358"/>
      <c r="E83" s="358"/>
    </row>
    <row r="84" spans="1:255" s="226" customFormat="1" x14ac:dyDescent="0.25">
      <c r="B84" s="316"/>
      <c r="C84" s="316"/>
      <c r="D84" s="316"/>
      <c r="E84" s="316"/>
    </row>
    <row r="85" spans="1:255" s="40" customFormat="1" ht="31.5" customHeight="1" x14ac:dyDescent="0.25">
      <c r="A85" s="52" t="s">
        <v>710</v>
      </c>
      <c r="B85" s="226" t="s">
        <v>1364</v>
      </c>
      <c r="C85" s="54" t="s">
        <v>102</v>
      </c>
      <c r="D85" s="55">
        <v>170</v>
      </c>
      <c r="E85" s="214"/>
      <c r="F85" s="55">
        <f t="shared" ref="F85" si="7">D85*E85</f>
        <v>0</v>
      </c>
      <c r="G85" s="56"/>
      <c r="H85" s="56"/>
      <c r="I85" s="57"/>
      <c r="J85" s="57"/>
      <c r="K85" s="57"/>
      <c r="L85" s="57"/>
      <c r="M85" s="57"/>
      <c r="N85" s="58"/>
      <c r="O85" s="58"/>
      <c r="P85" s="120"/>
      <c r="Q85" s="120"/>
      <c r="R85" s="120"/>
      <c r="S85" s="58"/>
      <c r="T85" s="58"/>
      <c r="U85" s="58"/>
      <c r="V85" s="58"/>
      <c r="W85" s="58"/>
      <c r="X85" s="57"/>
      <c r="Y85" s="55"/>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row>
    <row r="86" spans="1:255" s="226" customFormat="1" ht="30" x14ac:dyDescent="0.25">
      <c r="A86" s="52" t="s">
        <v>711</v>
      </c>
      <c r="B86" s="226" t="s">
        <v>718</v>
      </c>
      <c r="C86" s="226" t="s">
        <v>39</v>
      </c>
      <c r="D86" s="55">
        <v>1</v>
      </c>
      <c r="E86" s="214"/>
      <c r="F86" s="55">
        <f>D86*E86</f>
        <v>0</v>
      </c>
    </row>
    <row r="87" spans="1:255" s="226" customFormat="1" x14ac:dyDescent="0.25">
      <c r="A87" s="52" t="s">
        <v>712</v>
      </c>
      <c r="B87" s="226" t="s">
        <v>1390</v>
      </c>
      <c r="C87" s="226" t="s">
        <v>39</v>
      </c>
      <c r="D87" s="55">
        <v>1</v>
      </c>
      <c r="E87" s="214"/>
      <c r="F87" s="55">
        <f>D87*E87</f>
        <v>0</v>
      </c>
    </row>
    <row r="88" spans="1:255" s="226" customFormat="1" ht="30" x14ac:dyDescent="0.25">
      <c r="A88" s="52" t="s">
        <v>1365</v>
      </c>
      <c r="B88" s="226" t="s">
        <v>717</v>
      </c>
      <c r="C88" s="226" t="s">
        <v>39</v>
      </c>
      <c r="D88" s="55">
        <v>2</v>
      </c>
      <c r="E88" s="214"/>
      <c r="F88" s="55">
        <f>D88*E88</f>
        <v>0</v>
      </c>
    </row>
    <row r="89" spans="1:255" s="226" customFormat="1" x14ac:dyDescent="0.25">
      <c r="A89" s="52" t="s">
        <v>1366</v>
      </c>
      <c r="B89" s="226" t="s">
        <v>1391</v>
      </c>
      <c r="C89" s="226" t="s">
        <v>39</v>
      </c>
      <c r="D89" s="55">
        <v>4</v>
      </c>
      <c r="E89" s="214"/>
      <c r="F89" s="55">
        <f t="shared" ref="F89:F90" si="8">D89*E89</f>
        <v>0</v>
      </c>
    </row>
    <row r="90" spans="1:255" s="226" customFormat="1" ht="30" x14ac:dyDescent="0.25">
      <c r="A90" s="52" t="s">
        <v>1367</v>
      </c>
      <c r="B90" s="226" t="s">
        <v>1394</v>
      </c>
      <c r="C90" s="226" t="s">
        <v>39</v>
      </c>
      <c r="D90" s="55">
        <v>3</v>
      </c>
      <c r="E90" s="214"/>
      <c r="F90" s="55">
        <f t="shared" si="8"/>
        <v>0</v>
      </c>
    </row>
    <row r="91" spans="1:255" s="226" customFormat="1" x14ac:dyDescent="0.25">
      <c r="A91" s="52" t="s">
        <v>1395</v>
      </c>
      <c r="B91" s="226" t="s">
        <v>1392</v>
      </c>
      <c r="C91" s="226" t="s">
        <v>39</v>
      </c>
      <c r="D91" s="55">
        <v>1</v>
      </c>
      <c r="E91" s="214"/>
      <c r="F91" s="55">
        <f>D91*E91</f>
        <v>0</v>
      </c>
    </row>
    <row r="92" spans="1:255" s="226" customFormat="1" ht="30" x14ac:dyDescent="0.25">
      <c r="A92" s="52" t="s">
        <v>1396</v>
      </c>
      <c r="B92" s="226" t="s">
        <v>1393</v>
      </c>
      <c r="C92" s="226" t="s">
        <v>39</v>
      </c>
      <c r="D92" s="55">
        <v>1</v>
      </c>
      <c r="E92" s="214"/>
      <c r="F92" s="55">
        <f t="shared" ref="F92" si="9">D92*E92</f>
        <v>0</v>
      </c>
    </row>
    <row r="93" spans="1:255" s="40" customFormat="1" x14ac:dyDescent="0.25">
      <c r="A93" s="52"/>
      <c r="B93" s="226"/>
      <c r="C93" s="54"/>
      <c r="D93" s="55"/>
      <c r="E93" s="214"/>
      <c r="F93" s="55"/>
      <c r="G93" s="56"/>
      <c r="H93" s="56"/>
      <c r="I93" s="55"/>
      <c r="J93" s="57"/>
      <c r="K93" s="57"/>
      <c r="L93" s="57"/>
      <c r="M93" s="55"/>
      <c r="N93" s="58"/>
      <c r="O93" s="181"/>
      <c r="P93" s="154"/>
      <c r="Q93" s="55"/>
      <c r="R93" s="55"/>
      <c r="S93" s="152"/>
      <c r="T93" s="55"/>
      <c r="U93" s="58"/>
      <c r="V93" s="58"/>
      <c r="W93" s="55"/>
      <c r="X93" s="57"/>
      <c r="Y93" s="55"/>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row>
    <row r="94" spans="1:255" s="40" customFormat="1" x14ac:dyDescent="0.25">
      <c r="A94" s="52" t="s">
        <v>85</v>
      </c>
      <c r="B94" s="357" t="s">
        <v>722</v>
      </c>
      <c r="C94" s="357"/>
      <c r="D94" s="357"/>
      <c r="E94" s="357"/>
      <c r="F94" s="318"/>
      <c r="G94" s="56"/>
      <c r="H94" s="56"/>
      <c r="I94" s="55"/>
      <c r="J94" s="57"/>
      <c r="K94" s="57"/>
      <c r="L94" s="57"/>
      <c r="M94" s="55"/>
      <c r="N94" s="58"/>
      <c r="O94" s="171"/>
      <c r="P94" s="154"/>
      <c r="Q94" s="55"/>
      <c r="R94" s="55"/>
      <c r="S94" s="152"/>
      <c r="T94" s="55"/>
      <c r="U94" s="58"/>
      <c r="V94" s="58"/>
      <c r="W94" s="55"/>
      <c r="X94" s="57"/>
      <c r="Y94" s="55"/>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row>
    <row r="95" spans="1:255" s="40" customFormat="1" x14ac:dyDescent="0.25">
      <c r="A95" s="52"/>
      <c r="B95" s="53"/>
      <c r="C95" s="54"/>
      <c r="D95" s="55"/>
      <c r="E95" s="55"/>
      <c r="F95" s="55"/>
      <c r="G95" s="56"/>
      <c r="H95" s="56"/>
      <c r="I95" s="55"/>
      <c r="J95" s="57"/>
      <c r="K95" s="57"/>
      <c r="L95" s="57"/>
      <c r="M95" s="55"/>
      <c r="N95" s="58"/>
      <c r="O95" s="153"/>
      <c r="P95" s="58"/>
      <c r="Q95" s="58"/>
      <c r="R95" s="58"/>
      <c r="S95" s="55"/>
      <c r="T95" s="55"/>
      <c r="U95" s="58"/>
      <c r="V95" s="58"/>
      <c r="W95" s="55"/>
      <c r="X95" s="57"/>
      <c r="Y95" s="55"/>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row>
    <row r="96" spans="1:255" s="40" customFormat="1" ht="45" x14ac:dyDescent="0.25">
      <c r="A96" s="52" t="s">
        <v>713</v>
      </c>
      <c r="B96" s="226" t="s">
        <v>719</v>
      </c>
      <c r="C96" s="54" t="s">
        <v>102</v>
      </c>
      <c r="D96" s="55">
        <v>170</v>
      </c>
      <c r="E96" s="214"/>
      <c r="F96" s="55">
        <f>D96*E96</f>
        <v>0</v>
      </c>
      <c r="G96" s="56"/>
      <c r="H96" s="56"/>
      <c r="I96" s="55"/>
      <c r="J96" s="57"/>
      <c r="K96" s="57"/>
      <c r="L96" s="57"/>
      <c r="M96" s="55"/>
      <c r="N96" s="58"/>
      <c r="O96" s="153"/>
      <c r="P96" s="58"/>
      <c r="Q96" s="58"/>
      <c r="R96" s="58"/>
      <c r="S96" s="152"/>
      <c r="T96" s="55"/>
      <c r="U96" s="58"/>
      <c r="V96" s="58"/>
      <c r="W96" s="55"/>
      <c r="X96" s="57"/>
      <c r="Y96" s="55"/>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row>
    <row r="97" spans="1:255" s="40" customFormat="1" ht="90" x14ac:dyDescent="0.25">
      <c r="A97" s="52" t="s">
        <v>714</v>
      </c>
      <c r="B97" s="226" t="s">
        <v>720</v>
      </c>
      <c r="C97" s="54" t="s">
        <v>102</v>
      </c>
      <c r="D97" s="55">
        <f>D96</f>
        <v>170</v>
      </c>
      <c r="E97" s="214"/>
      <c r="F97" s="55">
        <f>D97*E97</f>
        <v>0</v>
      </c>
      <c r="G97" s="56"/>
      <c r="H97" s="56"/>
      <c r="I97" s="55"/>
      <c r="J97" s="57"/>
      <c r="K97" s="57"/>
      <c r="L97" s="57"/>
      <c r="M97" s="55"/>
      <c r="N97" s="58"/>
      <c r="O97" s="153"/>
      <c r="P97" s="58"/>
      <c r="Q97" s="58"/>
      <c r="R97" s="58"/>
      <c r="S97" s="55"/>
      <c r="T97" s="55"/>
      <c r="U97" s="58"/>
      <c r="V97" s="58"/>
      <c r="W97" s="55"/>
      <c r="X97" s="57"/>
      <c r="Y97" s="55"/>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row>
    <row r="98" spans="1:255" s="40" customFormat="1" ht="60" x14ac:dyDescent="0.25">
      <c r="A98" s="52" t="s">
        <v>715</v>
      </c>
      <c r="B98" s="226" t="s">
        <v>721</v>
      </c>
      <c r="C98" s="54" t="s">
        <v>102</v>
      </c>
      <c r="D98" s="55">
        <f>D97</f>
        <v>170</v>
      </c>
      <c r="E98" s="214"/>
      <c r="F98" s="55">
        <f>D98*E98</f>
        <v>0</v>
      </c>
      <c r="G98" s="56"/>
      <c r="H98" s="56"/>
      <c r="I98" s="57"/>
      <c r="J98" s="57"/>
      <c r="K98" s="57"/>
      <c r="L98" s="57"/>
      <c r="M98" s="57"/>
      <c r="N98" s="58"/>
      <c r="O98" s="58"/>
      <c r="P98" s="120"/>
      <c r="Q98" s="120"/>
      <c r="R98" s="120"/>
      <c r="S98" s="55"/>
      <c r="T98" s="55"/>
      <c r="U98" s="58"/>
      <c r="V98" s="58"/>
      <c r="W98" s="55"/>
      <c r="X98" s="57"/>
      <c r="Y98" s="55"/>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row>
    <row r="99" spans="1:255" s="40" customFormat="1" x14ac:dyDescent="0.25">
      <c r="A99" s="165"/>
      <c r="B99" s="317"/>
      <c r="C99" s="317"/>
      <c r="D99" s="317"/>
      <c r="E99" s="317"/>
      <c r="F99" s="317"/>
      <c r="G99" s="56"/>
      <c r="H99" s="56"/>
      <c r="I99" s="57"/>
      <c r="J99" s="57"/>
      <c r="K99" s="57"/>
      <c r="L99" s="57"/>
      <c r="M99" s="57"/>
      <c r="N99" s="58"/>
      <c r="O99" s="58"/>
      <c r="P99" s="58"/>
      <c r="Q99" s="58"/>
      <c r="R99" s="58"/>
      <c r="S99" s="120"/>
      <c r="T99" s="120"/>
      <c r="U99" s="120"/>
      <c r="V99" s="58"/>
      <c r="W99" s="58"/>
      <c r="X99" s="58"/>
      <c r="Y99" s="55"/>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row>
    <row r="100" spans="1:255" s="40" customFormat="1" x14ac:dyDescent="0.25">
      <c r="A100" s="174"/>
      <c r="B100" s="175" t="s">
        <v>86</v>
      </c>
      <c r="C100" s="176"/>
      <c r="D100" s="177"/>
      <c r="E100" s="178" t="s">
        <v>43</v>
      </c>
      <c r="F100" s="177">
        <f>SUM(F70:F99)</f>
        <v>0</v>
      </c>
      <c r="G100" s="56"/>
      <c r="H100" s="56"/>
      <c r="I100" s="57"/>
      <c r="J100" s="57"/>
      <c r="K100" s="57"/>
      <c r="L100" s="57"/>
      <c r="M100" s="57"/>
      <c r="N100" s="58"/>
      <c r="O100" s="58"/>
      <c r="P100" s="58"/>
      <c r="Q100" s="58"/>
      <c r="R100" s="58"/>
      <c r="S100" s="120"/>
      <c r="T100" s="120"/>
      <c r="U100" s="120"/>
      <c r="V100" s="58"/>
      <c r="W100" s="58"/>
      <c r="X100" s="58"/>
      <c r="Y100" s="55"/>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pans="1:255" s="40" customFormat="1" x14ac:dyDescent="0.25">
      <c r="A101" s="52"/>
      <c r="B101" s="53"/>
      <c r="C101" s="54"/>
      <c r="D101" s="55"/>
      <c r="E101" s="55"/>
      <c r="F101" s="55"/>
      <c r="G101" s="56"/>
      <c r="H101" s="56"/>
      <c r="I101" s="57"/>
      <c r="J101" s="57"/>
      <c r="K101" s="57"/>
      <c r="L101" s="57"/>
      <c r="M101" s="57"/>
      <c r="N101" s="58"/>
      <c r="O101" s="58"/>
      <c r="P101" s="58"/>
      <c r="Q101" s="58"/>
      <c r="R101" s="58"/>
      <c r="S101" s="120"/>
      <c r="T101" s="120"/>
      <c r="U101" s="120"/>
      <c r="V101" s="58"/>
      <c r="W101" s="58"/>
      <c r="X101" s="58"/>
      <c r="Y101" s="55"/>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row>
    <row r="102" spans="1:255" s="40" customFormat="1" x14ac:dyDescent="0.25">
      <c r="A102" s="52"/>
      <c r="B102" s="53"/>
      <c r="C102" s="54"/>
      <c r="D102" s="55"/>
      <c r="E102" s="55"/>
      <c r="F102" s="55"/>
      <c r="G102" s="56"/>
      <c r="H102" s="56"/>
      <c r="I102" s="57"/>
      <c r="J102" s="57"/>
      <c r="K102" s="57"/>
      <c r="L102" s="57"/>
      <c r="M102" s="57"/>
      <c r="N102" s="58"/>
      <c r="O102" s="58"/>
      <c r="P102" s="58"/>
      <c r="Q102" s="58"/>
      <c r="R102" s="58"/>
      <c r="S102" s="120"/>
      <c r="T102" s="120"/>
      <c r="U102" s="120"/>
      <c r="V102" s="58"/>
      <c r="W102" s="58"/>
      <c r="X102" s="58"/>
      <c r="Y102" s="55"/>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row>
    <row r="103" spans="1:255" s="40" customFormat="1" x14ac:dyDescent="0.25">
      <c r="A103" s="52"/>
      <c r="B103" s="53"/>
      <c r="C103" s="54"/>
      <c r="D103" s="55"/>
      <c r="E103" s="55"/>
      <c r="F103" s="55"/>
      <c r="G103" s="56"/>
      <c r="H103" s="56"/>
      <c r="I103" s="57"/>
      <c r="J103" s="57"/>
      <c r="K103" s="57"/>
      <c r="L103" s="57"/>
      <c r="M103" s="57"/>
      <c r="N103" s="58"/>
      <c r="O103" s="58"/>
      <c r="P103" s="58"/>
      <c r="Q103" s="58"/>
      <c r="R103" s="58"/>
      <c r="S103" s="58"/>
      <c r="T103" s="58"/>
      <c r="U103" s="58"/>
      <c r="V103" s="58"/>
      <c r="W103" s="58"/>
      <c r="X103" s="58"/>
      <c r="Y103" s="55"/>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row>
    <row r="104" spans="1:255" s="40" customFormat="1" x14ac:dyDescent="0.25">
      <c r="A104" s="52"/>
      <c r="B104" s="53"/>
      <c r="C104" s="54"/>
      <c r="D104" s="55"/>
      <c r="E104" s="55"/>
      <c r="F104" s="55"/>
      <c r="G104" s="56"/>
      <c r="H104" s="56"/>
      <c r="I104" s="57"/>
      <c r="J104" s="57"/>
      <c r="K104" s="57"/>
      <c r="L104" s="57"/>
      <c r="M104" s="57"/>
      <c r="N104" s="58"/>
      <c r="O104" s="58"/>
      <c r="P104" s="58"/>
      <c r="Q104" s="58"/>
      <c r="R104" s="58"/>
      <c r="S104" s="58"/>
      <c r="T104" s="58"/>
      <c r="U104" s="58"/>
      <c r="V104" s="58"/>
      <c r="W104" s="58"/>
      <c r="X104" s="58"/>
      <c r="Y104" s="55"/>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row>
    <row r="105" spans="1:255" s="40" customFormat="1" x14ac:dyDescent="0.25">
      <c r="A105" s="52"/>
      <c r="B105" s="53"/>
      <c r="C105" s="54"/>
      <c r="D105" s="55"/>
      <c r="E105" s="55"/>
      <c r="F105" s="55"/>
      <c r="G105" s="56"/>
      <c r="H105" s="56"/>
      <c r="I105" s="57"/>
      <c r="J105" s="57"/>
      <c r="K105" s="57"/>
      <c r="L105" s="57"/>
      <c r="M105" s="57"/>
      <c r="N105" s="58"/>
      <c r="O105" s="58"/>
      <c r="P105" s="58"/>
      <c r="Q105" s="58"/>
      <c r="R105" s="58"/>
      <c r="S105" s="58"/>
      <c r="T105" s="58"/>
      <c r="U105" s="58"/>
      <c r="V105" s="58"/>
      <c r="W105" s="58"/>
      <c r="X105" s="58"/>
      <c r="Y105" s="55"/>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pans="1:255" s="40" customFormat="1" x14ac:dyDescent="0.25">
      <c r="A106" s="52"/>
      <c r="B106" s="53"/>
      <c r="C106" s="54"/>
      <c r="D106" s="55"/>
      <c r="E106" s="55"/>
      <c r="F106" s="55"/>
      <c r="G106" s="56"/>
      <c r="H106" s="56"/>
      <c r="I106" s="57"/>
      <c r="J106" s="57"/>
      <c r="K106" s="57"/>
      <c r="L106" s="57"/>
      <c r="M106" s="57"/>
      <c r="N106" s="58"/>
      <c r="O106" s="58"/>
      <c r="P106" s="58"/>
      <c r="Q106" s="58"/>
      <c r="R106" s="58"/>
      <c r="S106" s="58"/>
      <c r="T106" s="58"/>
      <c r="U106" s="58"/>
      <c r="V106" s="58"/>
      <c r="W106" s="58"/>
      <c r="X106" s="58"/>
      <c r="Y106" s="55"/>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row>
    <row r="107" spans="1:255" s="40" customFormat="1" x14ac:dyDescent="0.25">
      <c r="A107" s="52"/>
      <c r="B107" s="53"/>
      <c r="C107" s="54"/>
      <c r="D107" s="55"/>
      <c r="E107" s="55"/>
      <c r="F107" s="55"/>
      <c r="G107" s="56"/>
      <c r="H107" s="56"/>
      <c r="I107" s="57"/>
      <c r="J107" s="57"/>
      <c r="K107" s="57"/>
      <c r="L107" s="57"/>
      <c r="M107" s="57"/>
      <c r="N107" s="58"/>
      <c r="O107" s="58"/>
      <c r="P107" s="58"/>
      <c r="Q107" s="58"/>
      <c r="R107" s="58"/>
      <c r="S107" s="58"/>
      <c r="T107" s="58"/>
      <c r="U107" s="58"/>
      <c r="V107" s="58"/>
      <c r="W107" s="58"/>
      <c r="X107" s="58"/>
      <c r="Y107" s="55"/>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s="40" customFormat="1" x14ac:dyDescent="0.25">
      <c r="A108" s="52"/>
      <c r="B108" s="53"/>
      <c r="C108" s="54"/>
      <c r="D108" s="55"/>
      <c r="E108" s="55"/>
      <c r="F108" s="55"/>
      <c r="G108" s="56"/>
      <c r="H108" s="56"/>
      <c r="I108" s="57"/>
      <c r="J108" s="57"/>
      <c r="K108" s="57"/>
      <c r="L108" s="57"/>
      <c r="M108" s="57"/>
      <c r="N108" s="58"/>
      <c r="O108" s="58"/>
      <c r="P108" s="58"/>
      <c r="Q108" s="58"/>
      <c r="R108" s="58"/>
      <c r="S108" s="58"/>
      <c r="T108" s="58"/>
      <c r="U108" s="58"/>
      <c r="V108" s="58"/>
      <c r="W108" s="58"/>
      <c r="X108" s="58"/>
      <c r="Y108" s="55"/>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row r="109" spans="1:255" s="40" customFormat="1" x14ac:dyDescent="0.25">
      <c r="A109" s="52"/>
      <c r="B109" s="53"/>
      <c r="C109" s="54"/>
      <c r="D109" s="55"/>
      <c r="E109" s="55"/>
      <c r="F109" s="55"/>
      <c r="G109" s="56"/>
      <c r="H109" s="56"/>
      <c r="I109" s="57"/>
      <c r="J109" s="57"/>
      <c r="K109" s="57"/>
      <c r="L109" s="57"/>
      <c r="M109" s="57"/>
      <c r="N109" s="58"/>
      <c r="O109" s="58"/>
      <c r="P109" s="58"/>
      <c r="Q109" s="58"/>
      <c r="R109" s="58"/>
      <c r="S109" s="58"/>
      <c r="T109" s="58"/>
      <c r="U109" s="58"/>
      <c r="V109" s="58"/>
      <c r="W109" s="58"/>
      <c r="X109" s="58"/>
      <c r="Y109" s="55"/>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row>
    <row r="110" spans="1:255" s="40" customFormat="1" x14ac:dyDescent="0.25">
      <c r="A110" s="52"/>
      <c r="B110" s="53"/>
      <c r="C110" s="54"/>
      <c r="D110" s="55"/>
      <c r="E110" s="55"/>
      <c r="F110" s="55"/>
      <c r="G110" s="56"/>
      <c r="H110" s="56"/>
      <c r="I110" s="57"/>
      <c r="J110" s="57"/>
      <c r="K110" s="57"/>
      <c r="L110" s="57"/>
      <c r="M110" s="57"/>
      <c r="N110" s="58"/>
      <c r="O110" s="58"/>
      <c r="P110" s="58"/>
      <c r="Q110" s="58"/>
      <c r="R110" s="58"/>
      <c r="S110" s="58"/>
      <c r="T110" s="58"/>
      <c r="U110" s="58"/>
      <c r="V110" s="58"/>
      <c r="W110" s="58"/>
      <c r="X110" s="58"/>
      <c r="Y110" s="55"/>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row>
    <row r="111" spans="1:255" s="40" customFormat="1" x14ac:dyDescent="0.25">
      <c r="A111" s="52"/>
      <c r="B111" s="53"/>
      <c r="C111" s="54"/>
      <c r="D111" s="55"/>
      <c r="E111" s="55"/>
      <c r="F111" s="55"/>
      <c r="G111" s="56"/>
      <c r="H111" s="56"/>
      <c r="I111" s="57"/>
      <c r="J111" s="57"/>
      <c r="K111" s="57"/>
      <c r="L111" s="57"/>
      <c r="M111" s="57"/>
      <c r="N111" s="58"/>
      <c r="O111" s="58"/>
      <c r="P111" s="58"/>
      <c r="Q111" s="58"/>
      <c r="R111" s="58"/>
      <c r="S111" s="58"/>
      <c r="T111" s="58"/>
      <c r="U111" s="58"/>
      <c r="V111" s="58"/>
      <c r="W111" s="58"/>
      <c r="X111" s="58"/>
      <c r="Y111" s="55"/>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row>
    <row r="112" spans="1:255" s="40" customFormat="1" x14ac:dyDescent="0.25">
      <c r="A112" s="52"/>
      <c r="B112" s="53"/>
      <c r="C112" s="54"/>
      <c r="D112" s="55"/>
      <c r="E112" s="55"/>
      <c r="F112" s="55"/>
      <c r="G112" s="56"/>
      <c r="H112" s="56"/>
      <c r="I112" s="57"/>
      <c r="J112" s="57"/>
      <c r="K112" s="57"/>
      <c r="L112" s="57"/>
      <c r="M112" s="57"/>
      <c r="N112" s="58"/>
      <c r="O112" s="58"/>
      <c r="P112" s="58"/>
      <c r="Q112" s="58"/>
      <c r="R112" s="58"/>
      <c r="S112" s="58"/>
      <c r="T112" s="58"/>
      <c r="U112" s="58"/>
      <c r="V112" s="58"/>
      <c r="W112" s="58"/>
      <c r="X112" s="58"/>
      <c r="Y112" s="55"/>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row>
    <row r="113" spans="1:255" s="40" customFormat="1" x14ac:dyDescent="0.25">
      <c r="A113" s="52"/>
      <c r="B113" s="53"/>
      <c r="C113" s="54"/>
      <c r="D113" s="55"/>
      <c r="E113" s="55"/>
      <c r="F113" s="55"/>
      <c r="G113" s="56"/>
      <c r="H113" s="56"/>
      <c r="I113" s="57"/>
      <c r="J113" s="57"/>
      <c r="K113" s="57"/>
      <c r="L113" s="57"/>
      <c r="M113" s="57"/>
      <c r="N113" s="58"/>
      <c r="O113" s="58"/>
      <c r="P113" s="58"/>
      <c r="Q113" s="58"/>
      <c r="R113" s="58"/>
      <c r="S113" s="58"/>
      <c r="T113" s="58"/>
      <c r="U113" s="58"/>
      <c r="V113" s="58"/>
      <c r="W113" s="58"/>
      <c r="X113" s="58"/>
      <c r="Y113" s="55"/>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row>
    <row r="114" spans="1:255" s="40" customFormat="1" x14ac:dyDescent="0.25">
      <c r="A114" s="52"/>
      <c r="B114" s="53"/>
      <c r="C114" s="54"/>
      <c r="D114" s="55"/>
      <c r="E114" s="55"/>
      <c r="F114" s="55"/>
      <c r="G114" s="56"/>
      <c r="H114" s="56"/>
      <c r="I114" s="57"/>
      <c r="J114" s="57"/>
      <c r="K114" s="57"/>
      <c r="L114" s="57"/>
      <c r="M114" s="57"/>
      <c r="N114" s="58"/>
      <c r="O114" s="58"/>
      <c r="P114" s="58"/>
      <c r="Q114" s="58"/>
      <c r="R114" s="58"/>
      <c r="S114" s="58"/>
      <c r="T114" s="58"/>
      <c r="U114" s="58"/>
      <c r="V114" s="58"/>
      <c r="W114" s="58"/>
      <c r="X114" s="58"/>
      <c r="Y114" s="55"/>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row>
    <row r="115" spans="1:255" s="40" customFormat="1" x14ac:dyDescent="0.25">
      <c r="A115" s="52"/>
      <c r="B115" s="53"/>
      <c r="C115" s="54"/>
      <c r="D115" s="55"/>
      <c r="E115" s="55"/>
      <c r="F115" s="55"/>
      <c r="G115" s="56"/>
      <c r="H115" s="56"/>
      <c r="I115" s="57"/>
      <c r="J115" s="57"/>
      <c r="K115" s="57"/>
      <c r="L115" s="57"/>
      <c r="M115" s="57"/>
      <c r="N115" s="58"/>
      <c r="O115" s="58"/>
      <c r="P115" s="58"/>
      <c r="Q115" s="58"/>
      <c r="R115" s="58"/>
      <c r="S115" s="58"/>
      <c r="T115" s="58"/>
      <c r="U115" s="58"/>
      <c r="V115" s="58"/>
      <c r="W115" s="58"/>
      <c r="X115" s="58"/>
      <c r="Y115" s="55"/>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row>
    <row r="116" spans="1:255" s="40" customFormat="1" x14ac:dyDescent="0.25">
      <c r="A116" s="52"/>
      <c r="B116" s="53"/>
      <c r="C116" s="54"/>
      <c r="D116" s="55"/>
      <c r="E116" s="55"/>
      <c r="F116" s="55"/>
      <c r="G116" s="56"/>
      <c r="H116" s="56"/>
      <c r="I116" s="57"/>
      <c r="J116" s="57"/>
      <c r="K116" s="57"/>
      <c r="L116" s="57"/>
      <c r="M116" s="57"/>
      <c r="N116" s="58"/>
      <c r="O116" s="58"/>
      <c r="P116" s="58"/>
      <c r="Q116" s="58"/>
      <c r="R116" s="58"/>
      <c r="S116" s="58"/>
      <c r="T116" s="58"/>
      <c r="U116" s="58"/>
      <c r="V116" s="58"/>
      <c r="W116" s="58"/>
      <c r="X116" s="58"/>
      <c r="Y116" s="55"/>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row>
    <row r="117" spans="1:255" s="40" customFormat="1" x14ac:dyDescent="0.25">
      <c r="A117" s="52"/>
      <c r="B117" s="53"/>
      <c r="C117" s="54"/>
      <c r="D117" s="55"/>
      <c r="E117" s="55"/>
      <c r="F117" s="55"/>
      <c r="G117" s="56"/>
      <c r="H117" s="56"/>
      <c r="I117" s="57"/>
      <c r="J117" s="57"/>
      <c r="K117" s="57"/>
      <c r="L117" s="57"/>
      <c r="M117" s="57"/>
      <c r="N117" s="58"/>
      <c r="O117" s="58"/>
      <c r="P117" s="58"/>
      <c r="Q117" s="58"/>
      <c r="R117" s="58"/>
      <c r="S117" s="58"/>
      <c r="T117" s="58"/>
      <c r="U117" s="58"/>
      <c r="V117" s="58"/>
      <c r="W117" s="58"/>
      <c r="X117" s="58"/>
      <c r="Y117" s="55"/>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row>
  </sheetData>
  <mergeCells count="9">
    <mergeCell ref="B94:E94"/>
    <mergeCell ref="B63:F63"/>
    <mergeCell ref="B65:F65"/>
    <mergeCell ref="B67:F67"/>
    <mergeCell ref="B68:F68"/>
    <mergeCell ref="B79:E79"/>
    <mergeCell ref="B80:E80"/>
    <mergeCell ref="B81:E81"/>
    <mergeCell ref="B83:E83"/>
  </mergeCells>
  <pageMargins left="0.98425196850393704" right="0.59055118110236227" top="0.74803149606299213" bottom="0.78740157480314965" header="0.39370078740157483" footer="0.39370078740157483"/>
  <pageSetup paperSize="9" scale="72" firstPageNumber="0" orientation="portrait" r:id="rId1"/>
  <headerFooter>
    <oddFooter>Stran &amp;P od &amp;N</oddFooter>
  </headerFooter>
  <rowBreaks count="4" manualBreakCount="4">
    <brk id="16" max="16383" man="1"/>
    <brk id="33" max="24" man="1"/>
    <brk id="60" max="24" man="1"/>
    <brk id="93"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161"/>
  <sheetViews>
    <sheetView topLeftCell="A58" zoomScale="115" zoomScaleNormal="115" zoomScaleSheetLayoutView="115" workbookViewId="0">
      <selection activeCell="F65" sqref="F65"/>
    </sheetView>
  </sheetViews>
  <sheetFormatPr defaultColWidth="6.28515625" defaultRowHeight="15" x14ac:dyDescent="0.25"/>
  <cols>
    <col min="1" max="1" width="9.42578125" style="52" customWidth="1"/>
    <col min="2" max="2" width="44.140625" style="53" customWidth="1"/>
    <col min="3" max="3" width="5.7109375" style="54" customWidth="1"/>
    <col min="4" max="4" width="11.42578125" style="55" customWidth="1"/>
    <col min="5" max="5" width="11.5703125" style="55" customWidth="1"/>
    <col min="6" max="6" width="18.85546875" style="55" customWidth="1"/>
    <col min="7" max="8" width="4.7109375" style="56" hidden="1" customWidth="1"/>
    <col min="9" max="9" width="15.140625" style="57" hidden="1" customWidth="1"/>
    <col min="10" max="10" width="6" style="57" hidden="1" customWidth="1"/>
    <col min="11" max="11" width="7" style="57" hidden="1" customWidth="1"/>
    <col min="12" max="12" width="5.7109375" style="57" hidden="1" customWidth="1"/>
    <col min="13" max="13" width="7.42578125" style="57" hidden="1" customWidth="1"/>
    <col min="14" max="14" width="9.140625" style="58" hidden="1" customWidth="1"/>
    <col min="15" max="15" width="7" style="58" hidden="1" customWidth="1"/>
    <col min="16" max="18" width="6.85546875" style="58" hidden="1" customWidth="1"/>
    <col min="19" max="19" width="6" style="58" hidden="1" customWidth="1"/>
    <col min="20" max="20" width="9" style="58" hidden="1" customWidth="1"/>
    <col min="21" max="21" width="7.7109375" style="58" hidden="1" customWidth="1"/>
    <col min="22" max="22" width="6.28515625" style="58" hidden="1" customWidth="1"/>
    <col min="23" max="23" width="7.5703125" style="58" hidden="1" customWidth="1"/>
    <col min="24" max="24" width="7.42578125" style="58" hidden="1" customWidth="1"/>
    <col min="25" max="25" width="23.85546875" style="58" customWidth="1"/>
    <col min="26" max="26" width="12" style="40" customWidth="1"/>
    <col min="27" max="255" width="6.28515625" style="3"/>
    <col min="256" max="16384" width="6.28515625" style="5"/>
  </cols>
  <sheetData>
    <row r="1" spans="1:26" ht="21" x14ac:dyDescent="0.25">
      <c r="B1" s="230"/>
    </row>
    <row r="3" spans="1:26" x14ac:dyDescent="0.25">
      <c r="A3" s="59"/>
      <c r="B3" s="60"/>
      <c r="C3" s="61"/>
      <c r="D3" s="62"/>
      <c r="E3" s="62"/>
      <c r="F3" s="57"/>
      <c r="G3" s="63"/>
      <c r="H3" s="63"/>
      <c r="I3" s="64" t="s">
        <v>5</v>
      </c>
      <c r="J3" s="65" t="s">
        <v>6</v>
      </c>
      <c r="K3" s="65" t="s">
        <v>7</v>
      </c>
      <c r="L3" s="65" t="s">
        <v>8</v>
      </c>
      <c r="M3" s="65" t="s">
        <v>9</v>
      </c>
      <c r="N3" s="65" t="s">
        <v>10</v>
      </c>
      <c r="O3" s="65" t="s">
        <v>112</v>
      </c>
      <c r="P3" s="65" t="s">
        <v>113</v>
      </c>
      <c r="Q3" s="65" t="s">
        <v>114</v>
      </c>
      <c r="R3" s="65" t="s">
        <v>115</v>
      </c>
      <c r="S3" s="65" t="s">
        <v>116</v>
      </c>
      <c r="T3" s="65" t="s">
        <v>11</v>
      </c>
      <c r="U3" s="65" t="s">
        <v>12</v>
      </c>
      <c r="V3" s="65" t="s">
        <v>13</v>
      </c>
      <c r="W3" s="65" t="s">
        <v>14</v>
      </c>
      <c r="X3" s="65" t="s">
        <v>15</v>
      </c>
      <c r="Y3" s="66"/>
      <c r="Z3" s="49"/>
    </row>
    <row r="4" spans="1:26" ht="30" x14ac:dyDescent="0.25">
      <c r="A4" s="319">
        <v>2</v>
      </c>
      <c r="B4" s="195" t="s">
        <v>1545</v>
      </c>
      <c r="C4" s="67" t="s">
        <v>681</v>
      </c>
      <c r="D4" s="67">
        <v>172</v>
      </c>
      <c r="E4" s="68" t="s">
        <v>102</v>
      </c>
      <c r="F4" s="68"/>
      <c r="I4" s="69"/>
      <c r="J4" s="69"/>
      <c r="K4" s="69"/>
      <c r="L4" s="69"/>
      <c r="M4" s="69"/>
      <c r="N4" s="70"/>
      <c r="O4" s="70"/>
      <c r="P4" s="70"/>
      <c r="Q4" s="70"/>
      <c r="R4" s="70"/>
      <c r="S4" s="70"/>
      <c r="T4" s="70"/>
      <c r="U4" s="70"/>
      <c r="V4" s="70"/>
      <c r="W4" s="70"/>
      <c r="X4" s="70"/>
      <c r="Y4" s="70"/>
      <c r="Z4" s="313"/>
    </row>
    <row r="5" spans="1:26" ht="11.25" customHeight="1" x14ac:dyDescent="0.25">
      <c r="A5" s="59"/>
      <c r="B5" s="71"/>
      <c r="C5" s="72"/>
      <c r="D5" s="73"/>
      <c r="E5" s="74"/>
      <c r="F5" s="57" t="s">
        <v>1535</v>
      </c>
      <c r="I5" s="75"/>
      <c r="J5" s="75"/>
      <c r="K5" s="75">
        <f t="shared" ref="K5:X5" si="0">K6</f>
        <v>53.23</v>
      </c>
      <c r="L5" s="75">
        <f t="shared" si="0"/>
        <v>65.760000000000005</v>
      </c>
      <c r="M5" s="75">
        <f t="shared" si="0"/>
        <v>0</v>
      </c>
      <c r="N5" s="75">
        <f t="shared" si="0"/>
        <v>1281.4100000000001</v>
      </c>
      <c r="O5" s="75">
        <f t="shared" si="0"/>
        <v>1245.28</v>
      </c>
      <c r="P5" s="75">
        <f t="shared" si="0"/>
        <v>35.44</v>
      </c>
      <c r="Q5" s="75">
        <f t="shared" si="0"/>
        <v>0.69</v>
      </c>
      <c r="R5" s="75">
        <f t="shared" si="0"/>
        <v>0</v>
      </c>
      <c r="S5" s="75">
        <f t="shared" si="0"/>
        <v>0</v>
      </c>
      <c r="T5" s="75">
        <f t="shared" si="0"/>
        <v>1245.1600000000001</v>
      </c>
      <c r="U5" s="75">
        <f t="shared" si="0"/>
        <v>627.37</v>
      </c>
      <c r="V5" s="75">
        <f t="shared" si="0"/>
        <v>232.47</v>
      </c>
      <c r="W5" s="75">
        <f t="shared" si="0"/>
        <v>311.72000000000003</v>
      </c>
      <c r="X5" s="75">
        <f t="shared" si="0"/>
        <v>73.599999999999994</v>
      </c>
      <c r="Z5" s="43"/>
    </row>
    <row r="6" spans="1:26" x14ac:dyDescent="0.25">
      <c r="A6" s="76" t="s">
        <v>22</v>
      </c>
      <c r="B6" s="77" t="s">
        <v>1</v>
      </c>
      <c r="C6" s="78"/>
      <c r="D6" s="79"/>
      <c r="E6" s="80"/>
      <c r="F6" s="80" t="s">
        <v>2</v>
      </c>
      <c r="I6" s="81" t="s">
        <v>118</v>
      </c>
      <c r="J6" s="82"/>
      <c r="K6" s="82">
        <v>53.23</v>
      </c>
      <c r="L6" s="82">
        <v>65.760000000000005</v>
      </c>
      <c r="M6" s="82">
        <v>0</v>
      </c>
      <c r="N6" s="82">
        <v>1281.4100000000001</v>
      </c>
      <c r="O6" s="82">
        <v>1245.28</v>
      </c>
      <c r="P6" s="82">
        <v>35.44</v>
      </c>
      <c r="Q6" s="82">
        <v>0.69</v>
      </c>
      <c r="R6" s="82">
        <v>0</v>
      </c>
      <c r="S6" s="82">
        <v>0</v>
      </c>
      <c r="T6" s="82">
        <v>1245.1600000000001</v>
      </c>
      <c r="U6" s="82">
        <v>627.37</v>
      </c>
      <c r="V6" s="82">
        <v>232.47</v>
      </c>
      <c r="W6" s="82">
        <v>311.72000000000003</v>
      </c>
      <c r="X6" s="82">
        <v>73.599999999999994</v>
      </c>
      <c r="Y6" s="75"/>
      <c r="Z6" s="39"/>
    </row>
    <row r="7" spans="1:26" ht="11.25" customHeight="1" x14ac:dyDescent="0.25">
      <c r="A7" s="59"/>
      <c r="B7" s="71"/>
      <c r="C7" s="72"/>
      <c r="D7" s="57"/>
      <c r="E7" s="74"/>
      <c r="F7" s="73"/>
      <c r="I7" s="55"/>
      <c r="J7" s="55"/>
      <c r="K7" s="55"/>
      <c r="L7" s="55"/>
      <c r="M7" s="55"/>
      <c r="Z7" s="41"/>
    </row>
    <row r="8" spans="1:26" x14ac:dyDescent="0.25">
      <c r="A8" s="83" t="s">
        <v>23</v>
      </c>
      <c r="B8" s="84" t="s">
        <v>1529</v>
      </c>
      <c r="C8" s="85"/>
      <c r="D8" s="57"/>
      <c r="E8" s="86"/>
      <c r="F8" s="86">
        <f>F40</f>
        <v>0</v>
      </c>
      <c r="I8" s="87"/>
      <c r="J8" s="58"/>
      <c r="K8" s="58"/>
      <c r="L8" s="58"/>
      <c r="M8" s="58"/>
    </row>
    <row r="9" spans="1:26" ht="11.25" customHeight="1" x14ac:dyDescent="0.25">
      <c r="A9" s="59"/>
      <c r="B9" s="71"/>
      <c r="C9" s="72"/>
      <c r="D9" s="57"/>
      <c r="E9" s="74"/>
      <c r="F9" s="73"/>
      <c r="I9" s="88"/>
      <c r="J9" s="89"/>
      <c r="K9" s="89"/>
      <c r="L9" s="89"/>
      <c r="M9" s="89"/>
      <c r="N9" s="89"/>
      <c r="O9" s="89"/>
      <c r="P9" s="89"/>
      <c r="Q9" s="89"/>
      <c r="R9" s="89"/>
      <c r="S9" s="89"/>
      <c r="T9" s="89"/>
      <c r="U9" s="89"/>
      <c r="V9" s="89"/>
      <c r="W9" s="89"/>
      <c r="X9" s="89"/>
      <c r="Y9" s="90"/>
      <c r="Z9" s="45"/>
    </row>
    <row r="10" spans="1:26" x14ac:dyDescent="0.25">
      <c r="A10" s="83" t="s">
        <v>24</v>
      </c>
      <c r="B10" s="91" t="s">
        <v>25</v>
      </c>
      <c r="C10" s="92"/>
      <c r="D10" s="57"/>
      <c r="E10" s="86"/>
      <c r="F10" s="86">
        <f>F48</f>
        <v>0</v>
      </c>
      <c r="I10" s="93"/>
      <c r="J10" s="89"/>
      <c r="K10" s="89"/>
      <c r="L10" s="89"/>
      <c r="M10" s="89"/>
      <c r="N10" s="89"/>
      <c r="O10" s="94"/>
      <c r="P10" s="94"/>
      <c r="Q10" s="94"/>
      <c r="R10" s="94"/>
      <c r="S10" s="94"/>
      <c r="T10" s="89"/>
      <c r="U10" s="89"/>
      <c r="V10" s="89"/>
      <c r="W10" s="89"/>
      <c r="X10" s="89"/>
      <c r="Y10" s="95"/>
      <c r="Z10" s="44"/>
    </row>
    <row r="11" spans="1:26" x14ac:dyDescent="0.25">
      <c r="A11" s="83"/>
      <c r="B11" s="91"/>
      <c r="C11" s="92"/>
      <c r="D11" s="57"/>
      <c r="E11" s="96"/>
      <c r="F11" s="96"/>
      <c r="I11" s="93"/>
      <c r="J11" s="89"/>
      <c r="K11" s="89"/>
      <c r="L11" s="89"/>
      <c r="M11" s="89"/>
      <c r="N11" s="89"/>
      <c r="O11" s="94"/>
      <c r="P11" s="94"/>
      <c r="Q11" s="94"/>
      <c r="R11" s="94"/>
      <c r="S11" s="94"/>
      <c r="T11" s="89"/>
      <c r="U11" s="89"/>
      <c r="V11" s="89"/>
      <c r="W11" s="89"/>
      <c r="X11" s="89"/>
      <c r="Y11" s="95"/>
      <c r="Z11" s="44"/>
    </row>
    <row r="12" spans="1:26" x14ac:dyDescent="0.25">
      <c r="A12" s="83" t="s">
        <v>44</v>
      </c>
      <c r="B12" s="91" t="s">
        <v>1536</v>
      </c>
      <c r="C12" s="92"/>
      <c r="D12" s="57"/>
      <c r="E12" s="86"/>
      <c r="F12" s="86">
        <f>F55</f>
        <v>0</v>
      </c>
      <c r="G12" s="86">
        <f t="shared" ref="G12:X12" si="1">G55</f>
        <v>0</v>
      </c>
      <c r="H12" s="86">
        <f t="shared" si="1"/>
        <v>0</v>
      </c>
      <c r="I12" s="86">
        <f t="shared" si="1"/>
        <v>0</v>
      </c>
      <c r="J12" s="86">
        <f t="shared" si="1"/>
        <v>0</v>
      </c>
      <c r="K12" s="86">
        <f t="shared" si="1"/>
        <v>0</v>
      </c>
      <c r="L12" s="86">
        <f t="shared" si="1"/>
        <v>0</v>
      </c>
      <c r="M12" s="86">
        <f t="shared" si="1"/>
        <v>0</v>
      </c>
      <c r="N12" s="86">
        <f t="shared" si="1"/>
        <v>0</v>
      </c>
      <c r="O12" s="86">
        <f t="shared" si="1"/>
        <v>0</v>
      </c>
      <c r="P12" s="86">
        <f t="shared" si="1"/>
        <v>0</v>
      </c>
      <c r="Q12" s="86">
        <f t="shared" si="1"/>
        <v>0</v>
      </c>
      <c r="R12" s="86">
        <f t="shared" si="1"/>
        <v>0</v>
      </c>
      <c r="S12" s="86">
        <f t="shared" si="1"/>
        <v>0</v>
      </c>
      <c r="T12" s="86">
        <f t="shared" si="1"/>
        <v>0</v>
      </c>
      <c r="U12" s="86">
        <f t="shared" si="1"/>
        <v>0</v>
      </c>
      <c r="V12" s="86">
        <f t="shared" si="1"/>
        <v>0</v>
      </c>
      <c r="W12" s="86">
        <f t="shared" si="1"/>
        <v>0</v>
      </c>
      <c r="X12" s="86">
        <f t="shared" si="1"/>
        <v>0</v>
      </c>
      <c r="Z12" s="44"/>
    </row>
    <row r="13" spans="1:26" ht="11.25" customHeight="1" x14ac:dyDescent="0.25">
      <c r="A13" s="59"/>
      <c r="B13" s="71"/>
      <c r="C13" s="72"/>
      <c r="D13" s="57"/>
      <c r="E13" s="96"/>
      <c r="F13" s="96"/>
      <c r="I13" s="93"/>
      <c r="J13" s="89"/>
      <c r="K13" s="89"/>
      <c r="L13" s="89"/>
      <c r="M13" s="89"/>
      <c r="N13" s="89"/>
      <c r="O13" s="94"/>
      <c r="P13" s="94"/>
      <c r="Q13" s="94"/>
      <c r="R13" s="94"/>
      <c r="S13" s="94"/>
      <c r="T13" s="89"/>
      <c r="U13" s="89"/>
      <c r="V13" s="89"/>
      <c r="W13" s="89"/>
      <c r="X13" s="89"/>
      <c r="Y13" s="95"/>
      <c r="Z13" s="44"/>
    </row>
    <row r="14" spans="1:26" x14ac:dyDescent="0.25">
      <c r="A14" s="83" t="s">
        <v>26</v>
      </c>
      <c r="B14" s="97" t="s">
        <v>27</v>
      </c>
      <c r="C14" s="98"/>
      <c r="D14" s="57"/>
      <c r="E14" s="86"/>
      <c r="F14" s="86">
        <f>F74</f>
        <v>0</v>
      </c>
      <c r="I14" s="99" t="s">
        <v>5</v>
      </c>
      <c r="J14" s="99" t="s">
        <v>16</v>
      </c>
      <c r="K14" s="100" t="s">
        <v>17</v>
      </c>
      <c r="L14" s="101" t="s">
        <v>18</v>
      </c>
      <c r="M14" s="100" t="s">
        <v>19</v>
      </c>
    </row>
    <row r="15" spans="1:26" ht="11.25" customHeight="1" x14ac:dyDescent="0.25">
      <c r="A15" s="83"/>
      <c r="B15" s="97"/>
      <c r="C15" s="98"/>
      <c r="D15" s="57"/>
      <c r="E15" s="86"/>
      <c r="F15" s="86"/>
      <c r="I15" s="99"/>
      <c r="J15" s="99"/>
      <c r="K15" s="100"/>
      <c r="L15" s="101"/>
      <c r="M15" s="100"/>
    </row>
    <row r="16" spans="1:26" x14ac:dyDescent="0.25">
      <c r="A16" s="83" t="s">
        <v>1317</v>
      </c>
      <c r="B16" s="97" t="s">
        <v>1332</v>
      </c>
      <c r="C16" s="98"/>
      <c r="D16" s="57"/>
      <c r="E16" s="86"/>
      <c r="F16" s="86">
        <f>F87</f>
        <v>0</v>
      </c>
      <c r="I16" s="99" t="s">
        <v>5</v>
      </c>
      <c r="J16" s="99" t="s">
        <v>16</v>
      </c>
      <c r="K16" s="100" t="s">
        <v>17</v>
      </c>
      <c r="L16" s="101" t="s">
        <v>18</v>
      </c>
      <c r="M16" s="100" t="s">
        <v>19</v>
      </c>
    </row>
    <row r="17" spans="1:26" ht="11.25" customHeight="1" x14ac:dyDescent="0.25">
      <c r="A17" s="59"/>
      <c r="B17" s="71"/>
      <c r="C17" s="72"/>
      <c r="D17" s="57"/>
      <c r="E17" s="96"/>
      <c r="F17" s="96"/>
      <c r="I17" s="102"/>
      <c r="J17" s="102"/>
      <c r="K17" s="103"/>
      <c r="L17" s="104"/>
      <c r="M17" s="103"/>
      <c r="N17" s="90"/>
      <c r="O17" s="90"/>
      <c r="P17" s="90"/>
      <c r="Q17" s="90"/>
      <c r="R17" s="90"/>
      <c r="S17" s="90"/>
      <c r="T17" s="90"/>
      <c r="U17" s="90"/>
      <c r="V17" s="90"/>
      <c r="W17" s="90"/>
      <c r="X17" s="90"/>
      <c r="Y17" s="90"/>
      <c r="Z17" s="45"/>
    </row>
    <row r="18" spans="1:26" ht="15" customHeight="1" x14ac:dyDescent="0.25">
      <c r="A18" s="83" t="s">
        <v>28</v>
      </c>
      <c r="B18" s="97" t="s">
        <v>1335</v>
      </c>
      <c r="C18" s="98"/>
      <c r="D18" s="57"/>
      <c r="E18" s="86"/>
      <c r="F18" s="86">
        <f>F98</f>
        <v>0</v>
      </c>
      <c r="I18" s="105" t="s">
        <v>21</v>
      </c>
      <c r="J18" s="106">
        <v>250</v>
      </c>
      <c r="K18" s="107">
        <v>674.37</v>
      </c>
      <c r="L18" s="108"/>
      <c r="M18" s="107">
        <f t="shared" ref="M18" si="2">M19+M20</f>
        <v>0</v>
      </c>
      <c r="N18" s="89"/>
      <c r="O18" s="94"/>
      <c r="P18" s="94"/>
      <c r="Q18" s="94"/>
      <c r="R18" s="94"/>
      <c r="S18" s="94"/>
      <c r="T18" s="89"/>
      <c r="U18" s="89"/>
      <c r="V18" s="89"/>
      <c r="W18" s="89"/>
      <c r="X18" s="89"/>
      <c r="Y18" s="95"/>
      <c r="Z18" s="44"/>
    </row>
    <row r="19" spans="1:26" x14ac:dyDescent="0.25">
      <c r="A19" s="59"/>
      <c r="B19" s="109"/>
      <c r="C19" s="85"/>
      <c r="D19" s="57"/>
      <c r="E19" s="96"/>
      <c r="F19" s="96"/>
      <c r="I19" s="106"/>
      <c r="J19" s="110"/>
      <c r="K19" s="107"/>
      <c r="L19" s="111"/>
      <c r="M19" s="112"/>
    </row>
    <row r="20" spans="1:26" x14ac:dyDescent="0.25">
      <c r="A20" s="83" t="s">
        <v>29</v>
      </c>
      <c r="B20" s="97" t="s">
        <v>30</v>
      </c>
      <c r="C20" s="98"/>
      <c r="D20" s="57"/>
      <c r="E20" s="86"/>
      <c r="F20" s="86">
        <f>F144</f>
        <v>0</v>
      </c>
      <c r="I20" s="106"/>
      <c r="J20" s="110"/>
      <c r="K20" s="107"/>
      <c r="L20" s="111"/>
      <c r="M20" s="112"/>
      <c r="N20" s="90"/>
      <c r="O20" s="90"/>
      <c r="P20" s="90"/>
      <c r="Q20" s="90"/>
      <c r="R20" s="90"/>
      <c r="S20" s="90"/>
      <c r="T20" s="90"/>
      <c r="U20" s="90"/>
      <c r="V20" s="90"/>
      <c r="W20" s="90"/>
      <c r="X20" s="90"/>
      <c r="Y20" s="90"/>
      <c r="Z20" s="45"/>
    </row>
    <row r="21" spans="1:26" x14ac:dyDescent="0.25">
      <c r="A21" s="83"/>
      <c r="B21" s="97"/>
      <c r="C21" s="98"/>
      <c r="D21" s="57"/>
      <c r="E21" s="96"/>
      <c r="F21" s="96"/>
      <c r="I21" s="106"/>
      <c r="J21" s="110"/>
      <c r="K21" s="107"/>
      <c r="L21" s="111"/>
      <c r="M21" s="112"/>
      <c r="N21" s="90"/>
      <c r="O21" s="90"/>
      <c r="P21" s="90"/>
      <c r="Q21" s="90"/>
      <c r="R21" s="90"/>
      <c r="S21" s="90"/>
      <c r="T21" s="90"/>
      <c r="U21" s="90"/>
      <c r="V21" s="90"/>
      <c r="W21" s="90"/>
      <c r="X21" s="90"/>
      <c r="Y21" s="90"/>
      <c r="Z21" s="45"/>
    </row>
    <row r="22" spans="1:26" x14ac:dyDescent="0.25">
      <c r="A22" s="83" t="s">
        <v>1403</v>
      </c>
      <c r="B22" s="97" t="s">
        <v>1404</v>
      </c>
      <c r="C22" s="98"/>
      <c r="D22" s="57"/>
      <c r="E22" s="86"/>
      <c r="F22" s="86">
        <f>'Elektrika GRADINA EA'!F15</f>
        <v>0</v>
      </c>
      <c r="I22" s="106"/>
      <c r="J22" s="110"/>
      <c r="K22" s="107"/>
      <c r="L22" s="111"/>
      <c r="M22" s="112"/>
      <c r="N22" s="90"/>
      <c r="O22" s="90"/>
      <c r="P22" s="90"/>
      <c r="Q22" s="90"/>
      <c r="R22" s="90"/>
      <c r="S22" s="90"/>
      <c r="T22" s="90"/>
      <c r="U22" s="90"/>
      <c r="V22" s="90"/>
      <c r="W22" s="90"/>
      <c r="X22" s="90"/>
      <c r="Y22" s="90"/>
      <c r="Z22" s="45"/>
    </row>
    <row r="23" spans="1:26" x14ac:dyDescent="0.25">
      <c r="A23" s="83"/>
      <c r="B23" s="97"/>
      <c r="C23" s="98"/>
      <c r="D23" s="57"/>
      <c r="E23" s="96"/>
      <c r="F23" s="96"/>
      <c r="I23" s="106"/>
      <c r="J23" s="110"/>
      <c r="K23" s="107"/>
      <c r="L23" s="111"/>
      <c r="M23" s="112"/>
      <c r="N23" s="90"/>
      <c r="O23" s="90"/>
      <c r="P23" s="90"/>
      <c r="Q23" s="90"/>
      <c r="R23" s="90"/>
      <c r="S23" s="90"/>
      <c r="T23" s="90"/>
      <c r="U23" s="90"/>
      <c r="V23" s="90"/>
      <c r="W23" s="90"/>
      <c r="X23" s="90"/>
      <c r="Y23" s="90"/>
      <c r="Z23" s="45"/>
    </row>
    <row r="24" spans="1:26" ht="15.75" thickBot="1" x14ac:dyDescent="0.3">
      <c r="A24" s="115"/>
      <c r="B24" s="116" t="s">
        <v>3</v>
      </c>
      <c r="C24" s="117"/>
      <c r="D24" s="118"/>
      <c r="E24" s="118"/>
      <c r="F24" s="118">
        <f>SUM(F8:F23)</f>
        <v>0</v>
      </c>
      <c r="I24" s="93"/>
      <c r="J24" s="89"/>
      <c r="K24" s="89"/>
      <c r="L24" s="89"/>
      <c r="M24" s="89"/>
      <c r="N24" s="89"/>
      <c r="O24" s="94"/>
      <c r="P24" s="94"/>
      <c r="Q24" s="94"/>
      <c r="R24" s="94"/>
      <c r="S24" s="94"/>
      <c r="T24" s="89"/>
      <c r="U24" s="89"/>
      <c r="V24" s="89"/>
      <c r="W24" s="89"/>
      <c r="X24" s="89"/>
      <c r="Z24" s="44"/>
    </row>
    <row r="25" spans="1:26" ht="11.25" customHeight="1" thickTop="1" x14ac:dyDescent="0.25">
      <c r="A25" s="59"/>
      <c r="B25" s="71"/>
      <c r="C25" s="72"/>
      <c r="D25" s="114"/>
      <c r="E25" s="119"/>
      <c r="F25" s="75"/>
      <c r="I25" s="56"/>
      <c r="J25" s="120"/>
      <c r="K25" s="94"/>
      <c r="L25" s="94"/>
      <c r="M25" s="94"/>
      <c r="N25" s="94"/>
      <c r="O25" s="94"/>
      <c r="P25" s="94"/>
      <c r="Q25" s="94"/>
      <c r="R25" s="94"/>
      <c r="S25" s="94"/>
      <c r="T25" s="94"/>
      <c r="U25" s="94"/>
      <c r="V25" s="94"/>
      <c r="W25" s="94"/>
      <c r="X25" s="94"/>
      <c r="Y25" s="95"/>
      <c r="Z25" s="44"/>
    </row>
    <row r="26" spans="1:26" x14ac:dyDescent="0.25">
      <c r="A26" s="121"/>
      <c r="B26" s="122" t="s">
        <v>4</v>
      </c>
      <c r="C26" s="123"/>
      <c r="D26" s="124"/>
      <c r="E26" s="124"/>
      <c r="I26" s="56"/>
      <c r="J26" s="125"/>
      <c r="K26" s="95"/>
      <c r="L26" s="95"/>
      <c r="M26" s="95"/>
      <c r="N26" s="95"/>
      <c r="O26" s="95"/>
      <c r="P26" s="95"/>
      <c r="Q26" s="95"/>
      <c r="R26" s="95"/>
      <c r="S26" s="95"/>
      <c r="T26" s="95"/>
      <c r="U26" s="95"/>
      <c r="V26" s="95"/>
      <c r="W26" s="95"/>
      <c r="X26" s="95"/>
      <c r="Y26" s="95"/>
      <c r="Z26" s="46"/>
    </row>
    <row r="27" spans="1:26" s="8" customFormat="1" x14ac:dyDescent="0.25">
      <c r="A27" s="126"/>
      <c r="B27" s="127"/>
      <c r="C27" s="128"/>
      <c r="D27" s="129"/>
      <c r="E27" s="130"/>
      <c r="F27" s="129"/>
      <c r="G27" s="56"/>
      <c r="H27" s="56"/>
      <c r="I27" s="120"/>
      <c r="J27" s="120"/>
      <c r="K27" s="94"/>
      <c r="L27" s="94"/>
      <c r="M27" s="94"/>
      <c r="N27" s="94"/>
      <c r="O27" s="94"/>
      <c r="P27" s="94"/>
      <c r="Q27" s="94"/>
      <c r="R27" s="94"/>
      <c r="S27" s="94"/>
      <c r="T27" s="94"/>
      <c r="U27" s="94"/>
      <c r="V27" s="94"/>
      <c r="W27" s="94"/>
      <c r="X27" s="94"/>
      <c r="Y27" s="95"/>
      <c r="Z27" s="44"/>
    </row>
    <row r="28" spans="1:26" s="8" customFormat="1" x14ac:dyDescent="0.25">
      <c r="A28" s="131" t="s">
        <v>23</v>
      </c>
      <c r="B28" s="132" t="s">
        <v>1529</v>
      </c>
      <c r="C28" s="133"/>
      <c r="D28" s="134"/>
      <c r="E28" s="134"/>
      <c r="F28" s="124"/>
      <c r="G28" s="56"/>
      <c r="H28" s="56"/>
      <c r="I28" s="120"/>
      <c r="J28" s="120"/>
      <c r="K28" s="94"/>
      <c r="L28" s="94"/>
      <c r="M28" s="94"/>
      <c r="N28" s="94"/>
      <c r="O28" s="94"/>
      <c r="P28" s="94"/>
      <c r="Q28" s="94"/>
      <c r="R28" s="94"/>
      <c r="S28" s="94"/>
      <c r="T28" s="94"/>
      <c r="U28" s="94"/>
      <c r="V28" s="94"/>
      <c r="W28" s="94"/>
      <c r="X28" s="94"/>
      <c r="Y28" s="95"/>
      <c r="Z28" s="44"/>
    </row>
    <row r="29" spans="1:26" s="8" customFormat="1" x14ac:dyDescent="0.25">
      <c r="A29" s="135"/>
      <c r="B29" s="136"/>
      <c r="C29" s="137"/>
      <c r="D29" s="62"/>
      <c r="E29" s="62"/>
      <c r="F29" s="62"/>
      <c r="G29" s="56"/>
      <c r="H29" s="56"/>
      <c r="I29" s="120"/>
      <c r="J29" s="120"/>
      <c r="K29" s="94"/>
      <c r="L29" s="94"/>
      <c r="M29" s="94"/>
      <c r="N29" s="94"/>
      <c r="O29" s="94"/>
      <c r="P29" s="94"/>
      <c r="Q29" s="94"/>
      <c r="R29" s="94"/>
      <c r="S29" s="94"/>
      <c r="T29" s="94"/>
      <c r="U29" s="94"/>
      <c r="V29" s="94"/>
      <c r="W29" s="94"/>
      <c r="X29" s="94"/>
      <c r="Y29" s="95"/>
      <c r="Z29" s="44"/>
    </row>
    <row r="30" spans="1:26" s="8" customFormat="1" x14ac:dyDescent="0.25">
      <c r="A30" s="76" t="s">
        <v>22</v>
      </c>
      <c r="B30" s="77" t="s">
        <v>31</v>
      </c>
      <c r="C30" s="78"/>
      <c r="D30" s="79" t="s">
        <v>32</v>
      </c>
      <c r="E30" s="80" t="s">
        <v>33</v>
      </c>
      <c r="F30" s="80" t="s">
        <v>2</v>
      </c>
      <c r="G30" s="56"/>
      <c r="H30" s="56"/>
      <c r="I30" s="120"/>
      <c r="J30" s="120"/>
      <c r="K30" s="94"/>
      <c r="L30" s="94"/>
      <c r="M30" s="94"/>
      <c r="N30" s="94"/>
      <c r="O30" s="94"/>
      <c r="P30" s="94"/>
      <c r="Q30" s="94"/>
      <c r="R30" s="94"/>
      <c r="S30" s="94"/>
      <c r="T30" s="94"/>
      <c r="U30" s="94"/>
      <c r="V30" s="94"/>
      <c r="W30" s="94"/>
      <c r="X30" s="94"/>
      <c r="Y30" s="95"/>
      <c r="Z30" s="44"/>
    </row>
    <row r="31" spans="1:26" s="8" customFormat="1" x14ac:dyDescent="0.25">
      <c r="A31" s="135"/>
      <c r="B31" s="136"/>
      <c r="C31" s="137"/>
      <c r="D31" s="62"/>
      <c r="E31" s="62"/>
      <c r="F31" s="62"/>
      <c r="G31" s="56"/>
      <c r="H31" s="56"/>
      <c r="I31" s="120"/>
      <c r="J31" s="120"/>
      <c r="K31" s="94"/>
      <c r="L31" s="94"/>
      <c r="M31" s="94"/>
      <c r="N31" s="94"/>
      <c r="O31" s="94"/>
      <c r="P31" s="94"/>
      <c r="Q31" s="94"/>
      <c r="R31" s="94"/>
      <c r="S31" s="94"/>
      <c r="T31" s="94"/>
      <c r="U31" s="94"/>
      <c r="V31" s="94"/>
      <c r="W31" s="94"/>
      <c r="X31" s="94"/>
      <c r="Y31" s="95"/>
      <c r="Z31" s="46"/>
    </row>
    <row r="32" spans="1:26" s="8" customFormat="1" ht="30" x14ac:dyDescent="0.25">
      <c r="A32" s="59" t="s">
        <v>34</v>
      </c>
      <c r="B32" s="229" t="s">
        <v>1552</v>
      </c>
      <c r="C32" s="202" t="s">
        <v>50</v>
      </c>
      <c r="D32" s="73">
        <f>D44</f>
        <v>172</v>
      </c>
      <c r="E32" s="94"/>
      <c r="F32" s="73">
        <f t="shared" ref="F32:F37" si="3">D32*E32</f>
        <v>0</v>
      </c>
      <c r="G32" s="56"/>
      <c r="H32" s="56"/>
      <c r="I32" s="57"/>
      <c r="J32" s="57"/>
      <c r="K32" s="57"/>
      <c r="L32" s="57"/>
      <c r="M32" s="57"/>
      <c r="N32" s="57"/>
      <c r="O32" s="57"/>
      <c r="P32" s="57"/>
      <c r="Q32" s="57"/>
      <c r="R32" s="57"/>
      <c r="S32" s="57"/>
      <c r="T32" s="57"/>
      <c r="U32" s="57"/>
      <c r="V32" s="57"/>
      <c r="W32" s="57"/>
      <c r="X32" s="57"/>
      <c r="Y32" s="95"/>
      <c r="Z32" s="44"/>
    </row>
    <row r="33" spans="1:32" s="205" customFormat="1" ht="30" x14ac:dyDescent="0.25">
      <c r="A33" s="203" t="s">
        <v>35</v>
      </c>
      <c r="B33" s="201" t="s">
        <v>1324</v>
      </c>
      <c r="C33" s="202" t="s">
        <v>39</v>
      </c>
      <c r="D33" s="204">
        <v>1</v>
      </c>
      <c r="E33" s="94"/>
      <c r="F33" s="204">
        <f t="shared" si="3"/>
        <v>0</v>
      </c>
      <c r="I33" s="206"/>
      <c r="J33" s="206"/>
      <c r="K33" s="206"/>
      <c r="L33" s="206"/>
      <c r="M33" s="206"/>
      <c r="N33" s="206"/>
      <c r="O33" s="206"/>
      <c r="P33" s="206"/>
      <c r="Q33" s="206"/>
      <c r="R33" s="206"/>
      <c r="S33" s="206"/>
      <c r="T33" s="206"/>
      <c r="U33" s="206"/>
      <c r="V33" s="206"/>
      <c r="W33" s="206"/>
      <c r="X33" s="206"/>
      <c r="Y33" s="46"/>
      <c r="Z33" s="44"/>
      <c r="AA33" s="207"/>
      <c r="AB33" s="208"/>
      <c r="AC33" s="208"/>
      <c r="AD33" s="208"/>
      <c r="AE33" s="209"/>
      <c r="AF33" s="210"/>
    </row>
    <row r="34" spans="1:32" s="8" customFormat="1" ht="45" x14ac:dyDescent="0.25">
      <c r="A34" s="59" t="s">
        <v>36</v>
      </c>
      <c r="B34" s="229" t="s">
        <v>1567</v>
      </c>
      <c r="C34" s="202" t="s">
        <v>39</v>
      </c>
      <c r="D34" s="204">
        <v>1</v>
      </c>
      <c r="E34" s="94"/>
      <c r="F34" s="73">
        <f t="shared" si="3"/>
        <v>0</v>
      </c>
      <c r="G34" s="56"/>
      <c r="H34" s="56"/>
      <c r="I34" s="57"/>
      <c r="J34" s="57"/>
      <c r="K34" s="57"/>
      <c r="L34" s="57"/>
      <c r="M34" s="57"/>
      <c r="N34" s="57"/>
      <c r="O34" s="57"/>
      <c r="P34" s="57"/>
      <c r="Q34" s="57"/>
      <c r="R34" s="57"/>
      <c r="S34" s="57"/>
      <c r="T34" s="57"/>
      <c r="U34" s="57"/>
      <c r="V34" s="57"/>
      <c r="W34" s="57"/>
      <c r="X34" s="57"/>
      <c r="Y34" s="95"/>
      <c r="Z34" s="44"/>
    </row>
    <row r="35" spans="1:32" s="8" customFormat="1" ht="46.5" customHeight="1" x14ac:dyDescent="0.25">
      <c r="A35" s="203" t="s">
        <v>37</v>
      </c>
      <c r="B35" s="136" t="s">
        <v>38</v>
      </c>
      <c r="C35" s="137" t="s">
        <v>1325</v>
      </c>
      <c r="D35" s="73">
        <v>25</v>
      </c>
      <c r="E35" s="55"/>
      <c r="F35" s="73">
        <f t="shared" si="3"/>
        <v>0</v>
      </c>
      <c r="G35" s="56"/>
      <c r="H35" s="56"/>
      <c r="I35" s="57"/>
      <c r="J35" s="57"/>
      <c r="K35" s="57"/>
      <c r="L35" s="57"/>
      <c r="M35" s="57"/>
      <c r="N35" s="57"/>
      <c r="O35" s="57"/>
      <c r="P35" s="57"/>
      <c r="Q35" s="57"/>
      <c r="R35" s="57"/>
      <c r="S35" s="57"/>
      <c r="T35" s="57"/>
      <c r="U35" s="57"/>
      <c r="V35" s="57"/>
      <c r="W35" s="57"/>
      <c r="X35" s="57"/>
      <c r="Y35" s="95"/>
      <c r="Z35" s="44"/>
    </row>
    <row r="36" spans="1:32" s="8" customFormat="1" x14ac:dyDescent="0.25">
      <c r="A36" s="59" t="s">
        <v>40</v>
      </c>
      <c r="B36" s="136" t="s">
        <v>41</v>
      </c>
      <c r="C36" s="137" t="s">
        <v>39</v>
      </c>
      <c r="D36" s="73">
        <v>1</v>
      </c>
      <c r="E36" s="55"/>
      <c r="F36" s="73">
        <f t="shared" si="3"/>
        <v>0</v>
      </c>
      <c r="G36" s="56"/>
      <c r="H36" s="56"/>
      <c r="I36" s="57"/>
      <c r="J36" s="57"/>
      <c r="K36" s="57"/>
      <c r="L36" s="57"/>
      <c r="M36" s="57"/>
      <c r="N36" s="57"/>
      <c r="O36" s="57"/>
      <c r="P36" s="57"/>
      <c r="Q36" s="57"/>
      <c r="R36" s="57"/>
      <c r="S36" s="57"/>
      <c r="T36" s="57"/>
      <c r="U36" s="57"/>
      <c r="V36" s="57"/>
      <c r="W36" s="57"/>
      <c r="X36" s="57"/>
      <c r="Y36" s="95"/>
      <c r="Z36" s="44"/>
    </row>
    <row r="37" spans="1:32" s="8" customFormat="1" ht="42.75" customHeight="1" x14ac:dyDescent="0.25">
      <c r="A37" s="203" t="s">
        <v>42</v>
      </c>
      <c r="B37" s="221" t="s">
        <v>1550</v>
      </c>
      <c r="C37" s="202" t="s">
        <v>1325</v>
      </c>
      <c r="D37" s="73">
        <v>73</v>
      </c>
      <c r="E37" s="94"/>
      <c r="F37" s="73">
        <f t="shared" si="3"/>
        <v>0</v>
      </c>
      <c r="G37" s="138"/>
      <c r="H37" s="56"/>
      <c r="I37" s="57"/>
      <c r="J37" s="57"/>
      <c r="K37" s="57"/>
      <c r="L37" s="57"/>
      <c r="M37" s="57"/>
      <c r="N37" s="57"/>
      <c r="O37" s="57"/>
      <c r="P37" s="57"/>
      <c r="Q37" s="57"/>
      <c r="R37" s="57"/>
      <c r="S37" s="57"/>
      <c r="T37" s="57"/>
      <c r="U37" s="57"/>
      <c r="V37" s="57"/>
      <c r="W37" s="57"/>
      <c r="X37" s="57"/>
      <c r="Y37" s="95"/>
      <c r="Z37" s="44"/>
    </row>
    <row r="38" spans="1:32" s="8" customFormat="1" ht="137.25" customHeight="1" x14ac:dyDescent="0.25">
      <c r="A38" s="203" t="s">
        <v>1531</v>
      </c>
      <c r="B38" s="229" t="s">
        <v>1537</v>
      </c>
      <c r="C38" s="202" t="s">
        <v>51</v>
      </c>
      <c r="D38" s="73">
        <v>95</v>
      </c>
      <c r="E38" s="94"/>
      <c r="F38" s="73">
        <f t="shared" ref="F38" si="4">D38*E38</f>
        <v>0</v>
      </c>
      <c r="G38" s="138"/>
      <c r="H38" s="56"/>
      <c r="I38" s="57"/>
      <c r="J38" s="57"/>
      <c r="K38" s="57"/>
      <c r="L38" s="57"/>
      <c r="M38" s="57"/>
      <c r="N38" s="57"/>
      <c r="O38" s="57"/>
      <c r="P38" s="57"/>
      <c r="Q38" s="57"/>
      <c r="R38" s="57"/>
      <c r="S38" s="57"/>
      <c r="T38" s="57"/>
      <c r="U38" s="57"/>
      <c r="V38" s="57"/>
      <c r="W38" s="57"/>
      <c r="X38" s="57"/>
      <c r="Y38" s="95"/>
      <c r="Z38" s="44"/>
    </row>
    <row r="39" spans="1:32" s="8" customFormat="1" x14ac:dyDescent="0.25">
      <c r="A39" s="113"/>
      <c r="B39" s="136"/>
      <c r="C39" s="137"/>
      <c r="D39" s="139"/>
      <c r="E39" s="73"/>
      <c r="F39" s="73"/>
      <c r="G39" s="138"/>
      <c r="H39" s="56"/>
      <c r="I39" s="57"/>
      <c r="J39" s="57"/>
      <c r="K39" s="57"/>
      <c r="L39" s="57"/>
      <c r="M39" s="57"/>
      <c r="N39" s="57"/>
      <c r="O39" s="57"/>
      <c r="P39" s="57"/>
      <c r="Q39" s="57"/>
      <c r="R39" s="57"/>
      <c r="S39" s="57"/>
      <c r="T39" s="57"/>
      <c r="U39" s="57"/>
      <c r="V39" s="57"/>
      <c r="W39" s="57"/>
      <c r="X39" s="57"/>
      <c r="Y39" s="58"/>
      <c r="Z39" s="40"/>
    </row>
    <row r="40" spans="1:32" s="8" customFormat="1" ht="30.75" thickBot="1" x14ac:dyDescent="0.3">
      <c r="A40" s="141"/>
      <c r="B40" s="142" t="s">
        <v>1528</v>
      </c>
      <c r="C40" s="143"/>
      <c r="D40" s="144"/>
      <c r="E40" s="145" t="s">
        <v>43</v>
      </c>
      <c r="F40" s="146">
        <f>SUM(F32:F39)</f>
        <v>0</v>
      </c>
      <c r="G40" s="138"/>
      <c r="H40" s="56"/>
      <c r="I40" s="57"/>
      <c r="J40" s="57"/>
      <c r="K40" s="57"/>
      <c r="L40" s="57"/>
      <c r="M40" s="57"/>
      <c r="N40" s="57"/>
      <c r="O40" s="57"/>
      <c r="P40" s="57"/>
      <c r="Q40" s="57"/>
      <c r="R40" s="57"/>
      <c r="S40" s="57"/>
      <c r="T40" s="57"/>
      <c r="U40" s="57"/>
      <c r="V40" s="57"/>
      <c r="W40" s="57"/>
      <c r="X40" s="57"/>
      <c r="Y40" s="58"/>
      <c r="Z40" s="40"/>
    </row>
    <row r="41" spans="1:32" s="8" customFormat="1" ht="15.75" thickTop="1" x14ac:dyDescent="0.25">
      <c r="A41" s="52"/>
      <c r="B41" s="198"/>
      <c r="C41" s="54"/>
      <c r="D41" s="55"/>
      <c r="E41" s="55"/>
      <c r="F41" s="55"/>
      <c r="G41" s="138"/>
      <c r="H41" s="56"/>
      <c r="I41" s="57"/>
      <c r="J41" s="57"/>
      <c r="K41" s="57"/>
      <c r="L41" s="57"/>
      <c r="M41" s="57"/>
      <c r="N41" s="57"/>
      <c r="O41" s="57"/>
      <c r="P41" s="57"/>
      <c r="Q41" s="57"/>
      <c r="R41" s="57"/>
      <c r="S41" s="57"/>
      <c r="T41" s="57"/>
      <c r="U41" s="57"/>
      <c r="V41" s="57"/>
      <c r="W41" s="57"/>
      <c r="X41" s="57"/>
      <c r="Y41" s="58"/>
      <c r="Z41" s="40"/>
    </row>
    <row r="42" spans="1:32" s="3" customFormat="1" x14ac:dyDescent="0.25">
      <c r="A42" s="147" t="s">
        <v>24</v>
      </c>
      <c r="B42" s="91" t="s">
        <v>25</v>
      </c>
      <c r="C42" s="92"/>
      <c r="D42" s="74"/>
      <c r="E42" s="73"/>
      <c r="F42" s="73"/>
      <c r="G42" s="138"/>
      <c r="H42" s="56"/>
      <c r="I42" s="57"/>
      <c r="J42" s="57"/>
      <c r="K42" s="57"/>
      <c r="L42" s="57"/>
      <c r="M42" s="57"/>
      <c r="N42" s="58"/>
      <c r="O42" s="58"/>
      <c r="P42" s="58"/>
      <c r="Q42" s="58"/>
      <c r="R42" s="58"/>
      <c r="S42" s="140"/>
      <c r="T42" s="140"/>
      <c r="U42" s="140"/>
      <c r="V42" s="140"/>
      <c r="W42" s="140"/>
      <c r="X42" s="140"/>
      <c r="Y42" s="58"/>
      <c r="Z42" s="40"/>
    </row>
    <row r="43" spans="1:32" s="3" customFormat="1" x14ac:dyDescent="0.25">
      <c r="A43" s="59"/>
      <c r="B43" s="148"/>
      <c r="C43" s="72"/>
      <c r="D43" s="74"/>
      <c r="E43" s="73"/>
      <c r="F43" s="73"/>
      <c r="G43" s="138"/>
      <c r="H43" s="56"/>
      <c r="I43" s="57"/>
      <c r="J43" s="57"/>
      <c r="K43" s="57"/>
      <c r="L43" s="57"/>
      <c r="M43" s="57"/>
      <c r="N43" s="58"/>
      <c r="O43" s="58"/>
      <c r="P43" s="58"/>
      <c r="Q43" s="58"/>
      <c r="R43" s="58"/>
      <c r="S43" s="57"/>
      <c r="T43" s="57"/>
      <c r="U43" s="57"/>
      <c r="V43" s="57"/>
      <c r="W43" s="57"/>
      <c r="X43" s="57"/>
      <c r="Y43" s="58"/>
      <c r="Z43" s="40"/>
    </row>
    <row r="44" spans="1:32" s="3" customFormat="1" ht="60" x14ac:dyDescent="0.25">
      <c r="A44" s="59" t="s">
        <v>44</v>
      </c>
      <c r="B44" s="201" t="s">
        <v>45</v>
      </c>
      <c r="C44" s="137" t="s">
        <v>50</v>
      </c>
      <c r="D44" s="223">
        <v>172</v>
      </c>
      <c r="E44" s="94"/>
      <c r="F44" s="73">
        <f t="shared" ref="F44:F46" si="5">D44*E44</f>
        <v>0</v>
      </c>
      <c r="G44" s="138"/>
      <c r="H44" s="56"/>
      <c r="I44" s="57"/>
      <c r="J44" s="57"/>
      <c r="K44" s="57"/>
      <c r="L44" s="57"/>
      <c r="M44" s="57"/>
      <c r="N44" s="58"/>
      <c r="O44" s="58"/>
      <c r="P44" s="58"/>
      <c r="Q44" s="58"/>
      <c r="R44" s="58"/>
      <c r="S44" s="57"/>
      <c r="T44" s="57"/>
      <c r="U44" s="57"/>
      <c r="V44" s="57"/>
      <c r="W44" s="57"/>
      <c r="X44" s="57"/>
      <c r="Y44" s="58"/>
      <c r="Z44" s="40"/>
    </row>
    <row r="45" spans="1:32" s="3" customFormat="1" ht="45" x14ac:dyDescent="0.25">
      <c r="A45" s="59" t="s">
        <v>46</v>
      </c>
      <c r="B45" s="211" t="s">
        <v>47</v>
      </c>
      <c r="C45" s="137" t="s">
        <v>39</v>
      </c>
      <c r="D45" s="55">
        <v>9</v>
      </c>
      <c r="E45" s="150"/>
      <c r="F45" s="73">
        <f t="shared" si="5"/>
        <v>0</v>
      </c>
      <c r="G45" s="151"/>
      <c r="H45" s="151"/>
      <c r="I45" s="57"/>
      <c r="J45" s="57"/>
      <c r="K45" s="57"/>
      <c r="L45" s="57"/>
      <c r="M45" s="57"/>
      <c r="N45" s="58"/>
      <c r="O45" s="58"/>
      <c r="P45" s="58"/>
      <c r="Q45" s="58"/>
      <c r="R45" s="58"/>
      <c r="S45" s="58"/>
      <c r="T45" s="58"/>
      <c r="U45" s="58"/>
      <c r="V45" s="58"/>
      <c r="W45" s="58"/>
      <c r="X45" s="58"/>
      <c r="Y45" s="57"/>
      <c r="Z45" s="4"/>
    </row>
    <row r="46" spans="1:32" s="3" customFormat="1" ht="30.75" customHeight="1" x14ac:dyDescent="0.25">
      <c r="A46" s="59" t="s">
        <v>48</v>
      </c>
      <c r="B46" s="201" t="s">
        <v>49</v>
      </c>
      <c r="C46" s="137" t="s">
        <v>39</v>
      </c>
      <c r="D46" s="149">
        <v>1</v>
      </c>
      <c r="E46" s="94"/>
      <c r="F46" s="73">
        <f t="shared" si="5"/>
        <v>0</v>
      </c>
      <c r="G46" s="151"/>
      <c r="H46" s="151"/>
      <c r="I46" s="57"/>
      <c r="J46" s="57"/>
      <c r="K46" s="57"/>
      <c r="L46" s="57"/>
      <c r="M46" s="57"/>
      <c r="N46" s="58"/>
      <c r="O46" s="58"/>
      <c r="P46" s="58"/>
      <c r="Q46" s="58"/>
      <c r="R46" s="58"/>
      <c r="S46" s="58"/>
      <c r="T46" s="58"/>
      <c r="U46" s="58"/>
      <c r="V46" s="58"/>
      <c r="W46" s="58"/>
      <c r="X46" s="58"/>
      <c r="Y46" s="57"/>
      <c r="Z46" s="4"/>
    </row>
    <row r="47" spans="1:32" s="3" customFormat="1" x14ac:dyDescent="0.25">
      <c r="A47" s="156"/>
      <c r="B47" s="157" t="s">
        <v>52</v>
      </c>
      <c r="C47" s="158"/>
      <c r="D47" s="62"/>
      <c r="E47" s="306"/>
      <c r="F47" s="73"/>
      <c r="G47" s="151"/>
      <c r="H47" s="151"/>
      <c r="I47" s="57"/>
      <c r="J47" s="57"/>
      <c r="K47" s="57"/>
      <c r="L47" s="57"/>
      <c r="M47" s="57"/>
      <c r="N47" s="58"/>
      <c r="O47" s="153"/>
      <c r="P47" s="153"/>
      <c r="Q47" s="159"/>
      <c r="R47" s="124"/>
      <c r="S47" s="152"/>
      <c r="T47" s="55"/>
      <c r="U47" s="58"/>
      <c r="V47" s="58"/>
      <c r="W47" s="55"/>
      <c r="X47" s="57"/>
      <c r="Y47" s="57"/>
      <c r="Z47" s="4"/>
    </row>
    <row r="48" spans="1:32" s="3" customFormat="1" ht="15.75" thickBot="1" x14ac:dyDescent="0.3">
      <c r="A48" s="160"/>
      <c r="B48" s="161" t="s">
        <v>53</v>
      </c>
      <c r="C48" s="143"/>
      <c r="D48" s="145"/>
      <c r="E48" s="307" t="s">
        <v>43</v>
      </c>
      <c r="F48" s="146">
        <f>(SUM(F43:F47))</f>
        <v>0</v>
      </c>
      <c r="G48" s="151"/>
      <c r="H48" s="151"/>
      <c r="I48" s="57"/>
      <c r="J48" s="57"/>
      <c r="K48" s="57"/>
      <c r="L48" s="57"/>
      <c r="M48" s="57"/>
      <c r="N48" s="58"/>
      <c r="O48" s="153"/>
      <c r="P48" s="162"/>
      <c r="Q48" s="134"/>
      <c r="R48" s="124"/>
      <c r="S48" s="152"/>
      <c r="T48" s="55"/>
      <c r="U48" s="58"/>
      <c r="V48" s="58"/>
      <c r="W48" s="57"/>
      <c r="X48" s="57"/>
      <c r="Y48" s="57"/>
      <c r="Z48" s="4"/>
    </row>
    <row r="49" spans="1:255" s="3" customFormat="1" ht="15.75" thickTop="1" x14ac:dyDescent="0.25">
      <c r="A49" s="163"/>
      <c r="B49" s="164"/>
      <c r="C49" s="133"/>
      <c r="D49" s="124"/>
      <c r="E49" s="312"/>
      <c r="F49" s="129"/>
      <c r="G49" s="151"/>
      <c r="H49" s="151"/>
      <c r="I49" s="57"/>
      <c r="J49" s="57"/>
      <c r="K49" s="57"/>
      <c r="L49" s="57"/>
      <c r="M49" s="57"/>
      <c r="N49" s="58"/>
      <c r="O49" s="153"/>
      <c r="P49" s="162"/>
      <c r="Q49" s="134"/>
      <c r="R49" s="124"/>
      <c r="S49" s="152"/>
      <c r="T49" s="55"/>
      <c r="U49" s="58"/>
      <c r="V49" s="58"/>
      <c r="W49" s="57"/>
      <c r="X49" s="57"/>
      <c r="Y49" s="57"/>
      <c r="Z49" s="4"/>
    </row>
    <row r="50" spans="1:255" s="3" customFormat="1" x14ac:dyDescent="0.25">
      <c r="A50" s="147" t="s">
        <v>44</v>
      </c>
      <c r="B50" s="91" t="s">
        <v>1536</v>
      </c>
      <c r="C50" s="92"/>
      <c r="D50" s="74"/>
      <c r="E50" s="73"/>
      <c r="F50" s="73"/>
      <c r="G50" s="138"/>
      <c r="H50" s="56"/>
      <c r="I50" s="57"/>
      <c r="J50" s="57"/>
      <c r="K50" s="57"/>
      <c r="L50" s="57"/>
      <c r="M50" s="57"/>
      <c r="N50" s="58"/>
      <c r="O50" s="58"/>
      <c r="P50" s="58"/>
      <c r="Q50" s="58"/>
      <c r="R50" s="58"/>
      <c r="S50" s="140"/>
      <c r="T50" s="140"/>
      <c r="U50" s="140"/>
      <c r="V50" s="140"/>
      <c r="W50" s="140"/>
      <c r="X50" s="140"/>
      <c r="Y50" s="58"/>
      <c r="Z50" s="40"/>
    </row>
    <row r="51" spans="1:255" s="3" customFormat="1" x14ac:dyDescent="0.25">
      <c r="A51" s="59"/>
      <c r="B51" s="148"/>
      <c r="C51" s="72"/>
      <c r="D51" s="74"/>
      <c r="E51" s="73"/>
      <c r="F51" s="73"/>
      <c r="G51" s="138"/>
      <c r="H51" s="56"/>
      <c r="I51" s="57"/>
      <c r="J51" s="57"/>
      <c r="K51" s="57"/>
      <c r="L51" s="57"/>
      <c r="M51" s="57"/>
      <c r="N51" s="58"/>
      <c r="O51" s="58"/>
      <c r="P51" s="58"/>
      <c r="Q51" s="58"/>
      <c r="R51" s="58"/>
      <c r="S51" s="57"/>
      <c r="T51" s="57"/>
      <c r="U51" s="57"/>
      <c r="V51" s="57"/>
      <c r="W51" s="57"/>
      <c r="X51" s="57"/>
      <c r="Y51" s="58"/>
      <c r="Z51" s="40"/>
    </row>
    <row r="52" spans="1:255" s="3" customFormat="1" ht="75" x14ac:dyDescent="0.25">
      <c r="A52" s="59" t="s">
        <v>1538</v>
      </c>
      <c r="B52" s="201" t="s">
        <v>1542</v>
      </c>
      <c r="C52" s="137" t="s">
        <v>1541</v>
      </c>
      <c r="D52" s="223">
        <v>30</v>
      </c>
      <c r="E52" s="94"/>
      <c r="F52" s="73">
        <f t="shared" ref="F52:F53" si="6">D52*E52</f>
        <v>0</v>
      </c>
      <c r="G52" s="138"/>
      <c r="H52" s="56"/>
      <c r="I52" s="57"/>
      <c r="J52" s="57"/>
      <c r="K52" s="57"/>
      <c r="L52" s="57"/>
      <c r="M52" s="57"/>
      <c r="N52" s="58"/>
      <c r="O52" s="58"/>
      <c r="P52" s="58"/>
      <c r="Q52" s="58"/>
      <c r="R52" s="58"/>
      <c r="S52" s="57"/>
      <c r="T52" s="57"/>
      <c r="U52" s="57"/>
      <c r="V52" s="57"/>
      <c r="W52" s="57"/>
      <c r="X52" s="57"/>
      <c r="Y52" s="58"/>
      <c r="Z52" s="40"/>
    </row>
    <row r="53" spans="1:255" s="3" customFormat="1" ht="60" x14ac:dyDescent="0.25">
      <c r="A53" s="59" t="s">
        <v>1539</v>
      </c>
      <c r="B53" s="211" t="s">
        <v>1543</v>
      </c>
      <c r="C53" s="137" t="s">
        <v>1541</v>
      </c>
      <c r="D53" s="55">
        <v>30</v>
      </c>
      <c r="E53" s="150"/>
      <c r="F53" s="73">
        <f t="shared" si="6"/>
        <v>0</v>
      </c>
      <c r="G53" s="151"/>
      <c r="H53" s="151"/>
      <c r="I53" s="57"/>
      <c r="J53" s="57"/>
      <c r="K53" s="57"/>
      <c r="L53" s="57"/>
      <c r="M53" s="57"/>
      <c r="N53" s="58"/>
      <c r="O53" s="58"/>
      <c r="P53" s="58"/>
      <c r="Q53" s="58"/>
      <c r="R53" s="58"/>
      <c r="S53" s="58"/>
      <c r="T53" s="58"/>
      <c r="U53" s="58"/>
      <c r="V53" s="58"/>
      <c r="W53" s="58"/>
      <c r="X53" s="58"/>
      <c r="Y53" s="57"/>
      <c r="Z53" s="4"/>
    </row>
    <row r="54" spans="1:255" s="3" customFormat="1" x14ac:dyDescent="0.25">
      <c r="A54" s="156"/>
      <c r="B54" s="157" t="s">
        <v>52</v>
      </c>
      <c r="C54" s="158"/>
      <c r="D54" s="62"/>
      <c r="E54" s="306"/>
      <c r="F54" s="73"/>
      <c r="G54" s="151"/>
      <c r="H54" s="151"/>
      <c r="I54" s="57"/>
      <c r="J54" s="57"/>
      <c r="K54" s="57"/>
      <c r="L54" s="57"/>
      <c r="M54" s="57"/>
      <c r="N54" s="58"/>
      <c r="O54" s="153"/>
      <c r="P54" s="153"/>
      <c r="Q54" s="159"/>
      <c r="R54" s="124"/>
      <c r="S54" s="152"/>
      <c r="T54" s="55"/>
      <c r="U54" s="58"/>
      <c r="V54" s="58"/>
      <c r="W54" s="55"/>
      <c r="X54" s="57"/>
      <c r="Y54" s="57"/>
      <c r="Z54" s="4"/>
    </row>
    <row r="55" spans="1:255" s="3" customFormat="1" ht="15.75" thickBot="1" x14ac:dyDescent="0.3">
      <c r="A55" s="160"/>
      <c r="B55" s="161" t="s">
        <v>1540</v>
      </c>
      <c r="C55" s="143"/>
      <c r="D55" s="145"/>
      <c r="E55" s="307" t="s">
        <v>43</v>
      </c>
      <c r="F55" s="146">
        <f>(SUM(F51:F54))</f>
        <v>0</v>
      </c>
      <c r="G55" s="151"/>
      <c r="H55" s="151"/>
      <c r="I55" s="57"/>
      <c r="J55" s="57"/>
      <c r="K55" s="57"/>
      <c r="L55" s="57"/>
      <c r="M55" s="57"/>
      <c r="N55" s="58"/>
      <c r="O55" s="153"/>
      <c r="P55" s="162"/>
      <c r="Q55" s="134"/>
      <c r="R55" s="124"/>
      <c r="S55" s="152"/>
      <c r="T55" s="55"/>
      <c r="U55" s="58"/>
      <c r="V55" s="58"/>
      <c r="W55" s="57"/>
      <c r="X55" s="57"/>
      <c r="Y55" s="57"/>
      <c r="Z55" s="4"/>
    </row>
    <row r="56" spans="1:255" s="3" customFormat="1" ht="15.75" thickTop="1" x14ac:dyDescent="0.25">
      <c r="A56" s="163"/>
      <c r="B56" s="164"/>
      <c r="C56" s="133"/>
      <c r="D56" s="124"/>
      <c r="E56" s="306"/>
      <c r="F56" s="155"/>
      <c r="G56" s="151"/>
      <c r="H56" s="151"/>
      <c r="I56" s="57"/>
      <c r="J56" s="57"/>
      <c r="K56" s="57"/>
      <c r="L56" s="57"/>
      <c r="M56" s="57"/>
      <c r="N56" s="58"/>
      <c r="O56" s="153"/>
      <c r="P56" s="162"/>
      <c r="Q56" s="134"/>
      <c r="R56" s="124"/>
      <c r="S56" s="152"/>
      <c r="T56" s="55"/>
      <c r="U56" s="58"/>
      <c r="V56" s="58"/>
      <c r="W56" s="57"/>
      <c r="X56" s="57"/>
      <c r="Y56" s="57"/>
      <c r="Z56" s="4"/>
    </row>
    <row r="57" spans="1:255" s="8" customFormat="1" x14ac:dyDescent="0.25">
      <c r="A57" s="165" t="s">
        <v>725</v>
      </c>
      <c r="B57" s="97" t="s">
        <v>27</v>
      </c>
      <c r="C57" s="98"/>
      <c r="D57" s="75"/>
      <c r="E57" s="95"/>
      <c r="F57" s="75"/>
      <c r="G57" s="151"/>
      <c r="H57" s="151"/>
      <c r="I57" s="57"/>
      <c r="J57" s="57"/>
      <c r="K57" s="57"/>
      <c r="L57" s="57"/>
      <c r="M57" s="57"/>
      <c r="N57" s="58"/>
      <c r="O57" s="166"/>
      <c r="P57" s="166"/>
      <c r="Q57" s="167"/>
      <c r="R57" s="75"/>
      <c r="S57" s="155"/>
      <c r="T57" s="155"/>
      <c r="U57" s="58"/>
      <c r="V57" s="58"/>
      <c r="W57" s="57"/>
      <c r="X57" s="57"/>
      <c r="Y57" s="57"/>
      <c r="Z57" s="4"/>
      <c r="AE57" s="51"/>
    </row>
    <row r="58" spans="1:255" s="7" customFormat="1" x14ac:dyDescent="0.25">
      <c r="A58" s="165"/>
      <c r="B58" s="168"/>
      <c r="C58" s="169"/>
      <c r="D58" s="75"/>
      <c r="E58" s="95"/>
      <c r="F58" s="75"/>
      <c r="G58" s="138"/>
      <c r="H58" s="138"/>
      <c r="I58" s="57"/>
      <c r="J58" s="57"/>
      <c r="K58" s="57"/>
      <c r="L58" s="57"/>
      <c r="M58" s="57"/>
      <c r="N58" s="58"/>
      <c r="O58" s="166"/>
      <c r="P58" s="170"/>
      <c r="Q58" s="75"/>
      <c r="R58" s="75"/>
      <c r="S58" s="124"/>
      <c r="T58" s="155"/>
      <c r="U58" s="58"/>
      <c r="V58" s="58"/>
      <c r="W58" s="57"/>
      <c r="X58" s="57"/>
      <c r="Y58" s="140"/>
      <c r="Z58" s="42"/>
      <c r="AB58" s="8"/>
      <c r="AC58" s="8"/>
      <c r="AD58" s="8"/>
      <c r="AE58" s="51"/>
      <c r="AF58" s="8"/>
    </row>
    <row r="59" spans="1:255" s="8" customFormat="1" ht="45" x14ac:dyDescent="0.25">
      <c r="A59" s="52" t="s">
        <v>54</v>
      </c>
      <c r="B59" s="201" t="s">
        <v>1326</v>
      </c>
      <c r="C59" s="54" t="s">
        <v>39</v>
      </c>
      <c r="D59" s="55">
        <v>1</v>
      </c>
      <c r="E59" s="214"/>
      <c r="F59" s="55">
        <f t="shared" ref="F59:F64" si="7">D59*E59</f>
        <v>0</v>
      </c>
      <c r="G59" s="151"/>
      <c r="H59" s="151"/>
      <c r="I59" s="57"/>
      <c r="J59" s="57"/>
      <c r="K59" s="57"/>
      <c r="L59" s="57"/>
      <c r="M59" s="57"/>
      <c r="N59" s="58"/>
      <c r="O59" s="171"/>
      <c r="P59" s="154"/>
      <c r="Q59" s="55"/>
      <c r="R59" s="55"/>
      <c r="S59" s="124"/>
      <c r="T59" s="129"/>
      <c r="U59" s="58"/>
      <c r="V59" s="58"/>
      <c r="W59" s="57"/>
      <c r="X59" s="57"/>
      <c r="Y59" s="57"/>
      <c r="Z59" s="4"/>
      <c r="AE59" s="51"/>
    </row>
    <row r="60" spans="1:255" s="8" customFormat="1" ht="45" x14ac:dyDescent="0.25">
      <c r="A60" s="52" t="s">
        <v>55</v>
      </c>
      <c r="B60" s="201" t="s">
        <v>1327</v>
      </c>
      <c r="C60" s="54" t="s">
        <v>56</v>
      </c>
      <c r="D60" s="55">
        <v>96</v>
      </c>
      <c r="E60" s="150"/>
      <c r="F60" s="55">
        <f t="shared" si="7"/>
        <v>0</v>
      </c>
      <c r="G60" s="151"/>
      <c r="H60" s="172"/>
      <c r="I60" s="55">
        <f>K5</f>
        <v>53.23</v>
      </c>
      <c r="J60" s="55">
        <f t="shared" ref="J60:J72" si="8">I60-D60</f>
        <v>-42.77</v>
      </c>
      <c r="K60" s="57"/>
      <c r="L60" s="57"/>
      <c r="M60" s="57"/>
      <c r="N60" s="58"/>
      <c r="O60" s="171"/>
      <c r="P60" s="154"/>
      <c r="Q60" s="55"/>
      <c r="R60" s="55"/>
      <c r="S60" s="155"/>
      <c r="T60" s="155"/>
      <c r="U60" s="58"/>
      <c r="V60" s="58"/>
      <c r="W60" s="57"/>
      <c r="X60" s="57"/>
      <c r="Y60" s="57"/>
      <c r="Z60" s="4"/>
      <c r="AE60" s="51"/>
    </row>
    <row r="61" spans="1:255" s="6" customFormat="1" ht="60" x14ac:dyDescent="0.25">
      <c r="A61" s="52" t="s">
        <v>58</v>
      </c>
      <c r="B61" s="198" t="s">
        <v>731</v>
      </c>
      <c r="C61" s="54" t="s">
        <v>56</v>
      </c>
      <c r="D61" s="220">
        <v>250</v>
      </c>
      <c r="E61" s="94"/>
      <c r="F61" s="55">
        <f t="shared" si="7"/>
        <v>0</v>
      </c>
      <c r="G61" s="56"/>
      <c r="H61" s="56"/>
      <c r="I61" s="55">
        <f>O5</f>
        <v>1245.28</v>
      </c>
      <c r="J61" s="55">
        <f t="shared" si="8"/>
        <v>995.28</v>
      </c>
      <c r="K61" s="57"/>
      <c r="L61" s="57"/>
      <c r="M61" s="57"/>
      <c r="N61" s="58"/>
      <c r="O61" s="171"/>
      <c r="P61" s="154"/>
      <c r="Q61" s="55"/>
      <c r="R61" s="55"/>
      <c r="S61" s="55"/>
      <c r="T61" s="55"/>
      <c r="U61" s="58"/>
      <c r="V61" s="58"/>
      <c r="W61" s="57"/>
      <c r="X61" s="57"/>
      <c r="Y61" s="58"/>
      <c r="Z61" s="40"/>
      <c r="AA61" s="3"/>
      <c r="AB61" s="3"/>
      <c r="AC61" s="3"/>
      <c r="AD61" s="3"/>
      <c r="AE61" s="50"/>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row>
    <row r="62" spans="1:255" s="219" customFormat="1" ht="75" x14ac:dyDescent="0.25">
      <c r="A62" s="212" t="s">
        <v>59</v>
      </c>
      <c r="B62" s="201" t="s">
        <v>1328</v>
      </c>
      <c r="C62" s="213" t="s">
        <v>56</v>
      </c>
      <c r="D62" s="94">
        <v>266</v>
      </c>
      <c r="E62" s="214"/>
      <c r="F62" s="94">
        <f t="shared" si="7"/>
        <v>0</v>
      </c>
      <c r="G62" s="205"/>
      <c r="H62" s="205"/>
      <c r="I62" s="44" t="e">
        <f>#REF!</f>
        <v>#REF!</v>
      </c>
      <c r="J62" s="44" t="e">
        <f t="shared" si="8"/>
        <v>#REF!</v>
      </c>
      <c r="K62" s="206"/>
      <c r="L62" s="206"/>
      <c r="M62" s="206"/>
      <c r="N62" s="215"/>
      <c r="O62" s="216"/>
      <c r="P62" s="217"/>
      <c r="Q62" s="44"/>
      <c r="R62" s="44"/>
      <c r="S62" s="44"/>
      <c r="T62" s="44"/>
      <c r="U62" s="215"/>
      <c r="V62" s="215"/>
      <c r="W62" s="206"/>
      <c r="X62" s="206"/>
      <c r="Y62" s="215"/>
      <c r="Z62" s="215"/>
      <c r="AA62" s="205"/>
      <c r="AB62" s="205"/>
      <c r="AC62" s="205"/>
      <c r="AD62" s="205"/>
      <c r="AE62" s="218"/>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205"/>
      <c r="CI62" s="205"/>
      <c r="CJ62" s="205"/>
      <c r="CK62" s="205"/>
      <c r="CL62" s="205"/>
      <c r="CM62" s="205"/>
      <c r="CN62" s="205"/>
      <c r="CO62" s="205"/>
      <c r="CP62" s="205"/>
      <c r="CQ62" s="205"/>
      <c r="CR62" s="205"/>
      <c r="CS62" s="205"/>
      <c r="CT62" s="205"/>
      <c r="CU62" s="205"/>
      <c r="CV62" s="205"/>
      <c r="CW62" s="205"/>
      <c r="CX62" s="205"/>
      <c r="CY62" s="205"/>
      <c r="CZ62" s="205"/>
      <c r="DA62" s="205"/>
      <c r="DB62" s="205"/>
      <c r="DC62" s="205"/>
      <c r="DD62" s="205"/>
      <c r="DE62" s="205"/>
      <c r="DF62" s="205"/>
      <c r="DG62" s="205"/>
      <c r="DH62" s="205"/>
      <c r="DI62" s="205"/>
      <c r="DJ62" s="205"/>
      <c r="DK62" s="205"/>
      <c r="DL62" s="205"/>
      <c r="DM62" s="205"/>
      <c r="DN62" s="205"/>
      <c r="DO62" s="205"/>
      <c r="DP62" s="205"/>
      <c r="DQ62" s="205"/>
      <c r="DR62" s="205"/>
      <c r="DS62" s="205"/>
      <c r="DT62" s="205"/>
      <c r="DU62" s="205"/>
      <c r="DV62" s="205"/>
      <c r="DW62" s="205"/>
      <c r="DX62" s="205"/>
      <c r="DY62" s="205"/>
      <c r="DZ62" s="205"/>
      <c r="EA62" s="205"/>
      <c r="EB62" s="205"/>
      <c r="EC62" s="205"/>
      <c r="ED62" s="205"/>
      <c r="EE62" s="205"/>
      <c r="EF62" s="205"/>
      <c r="EG62" s="205"/>
      <c r="EH62" s="205"/>
      <c r="EI62" s="205"/>
      <c r="EJ62" s="205"/>
      <c r="EK62" s="205"/>
      <c r="EL62" s="205"/>
      <c r="EM62" s="205"/>
      <c r="EN62" s="205"/>
      <c r="EO62" s="205"/>
      <c r="EP62" s="205"/>
      <c r="EQ62" s="205"/>
      <c r="ER62" s="205"/>
      <c r="ES62" s="205"/>
      <c r="ET62" s="205"/>
      <c r="EU62" s="205"/>
      <c r="EV62" s="205"/>
      <c r="EW62" s="205"/>
      <c r="EX62" s="205"/>
      <c r="EY62" s="205"/>
      <c r="EZ62" s="205"/>
      <c r="FA62" s="205"/>
      <c r="FB62" s="205"/>
      <c r="FC62" s="205"/>
      <c r="FD62" s="205"/>
      <c r="FE62" s="205"/>
      <c r="FF62" s="205"/>
      <c r="FG62" s="205"/>
      <c r="FH62" s="205"/>
      <c r="FI62" s="205"/>
      <c r="FJ62" s="205"/>
      <c r="FK62" s="205"/>
      <c r="FL62" s="205"/>
      <c r="FM62" s="205"/>
      <c r="FN62" s="205"/>
      <c r="FO62" s="205"/>
      <c r="FP62" s="205"/>
      <c r="FQ62" s="205"/>
      <c r="FR62" s="205"/>
      <c r="FS62" s="205"/>
      <c r="FT62" s="205"/>
      <c r="FU62" s="205"/>
      <c r="FV62" s="205"/>
      <c r="FW62" s="205"/>
      <c r="FX62" s="205"/>
      <c r="FY62" s="205"/>
      <c r="FZ62" s="205"/>
      <c r="GA62" s="205"/>
      <c r="GB62" s="205"/>
      <c r="GC62" s="205"/>
      <c r="GD62" s="205"/>
      <c r="GE62" s="205"/>
      <c r="GF62" s="205"/>
      <c r="GG62" s="205"/>
      <c r="GH62" s="205"/>
      <c r="GI62" s="205"/>
      <c r="GJ62" s="205"/>
      <c r="GK62" s="205"/>
      <c r="GL62" s="205"/>
      <c r="GM62" s="205"/>
      <c r="GN62" s="205"/>
      <c r="GO62" s="205"/>
      <c r="GP62" s="205"/>
      <c r="GQ62" s="205"/>
      <c r="GR62" s="205"/>
      <c r="GS62" s="205"/>
      <c r="GT62" s="205"/>
      <c r="GU62" s="205"/>
      <c r="GV62" s="205"/>
      <c r="GW62" s="205"/>
      <c r="GX62" s="205"/>
      <c r="GY62" s="205"/>
      <c r="GZ62" s="205"/>
      <c r="HA62" s="205"/>
      <c r="HB62" s="205"/>
      <c r="HC62" s="205"/>
      <c r="HD62" s="205"/>
      <c r="HE62" s="205"/>
      <c r="HF62" s="205"/>
      <c r="HG62" s="205"/>
      <c r="HH62" s="205"/>
      <c r="HI62" s="205"/>
      <c r="HJ62" s="205"/>
      <c r="HK62" s="205"/>
      <c r="HL62" s="205"/>
      <c r="HM62" s="205"/>
      <c r="HN62" s="205"/>
      <c r="HO62" s="205"/>
      <c r="HP62" s="205"/>
      <c r="HQ62" s="205"/>
      <c r="HR62" s="205"/>
      <c r="HS62" s="205"/>
      <c r="HT62" s="205"/>
      <c r="HU62" s="205"/>
      <c r="HV62" s="205"/>
      <c r="HW62" s="205"/>
      <c r="HX62" s="205"/>
      <c r="HY62" s="205"/>
      <c r="HZ62" s="205"/>
      <c r="IA62" s="205"/>
      <c r="IB62" s="205"/>
      <c r="IC62" s="205"/>
      <c r="ID62" s="205"/>
      <c r="IE62" s="205"/>
      <c r="IF62" s="205"/>
      <c r="IG62" s="205"/>
      <c r="IH62" s="205"/>
      <c r="II62" s="205"/>
      <c r="IJ62" s="205"/>
      <c r="IK62" s="205"/>
      <c r="IL62" s="205"/>
      <c r="IM62" s="205"/>
      <c r="IN62" s="205"/>
      <c r="IO62" s="205"/>
      <c r="IP62" s="205"/>
      <c r="IQ62" s="205"/>
      <c r="IR62" s="205"/>
      <c r="IS62" s="205"/>
      <c r="IT62" s="205"/>
      <c r="IU62" s="205"/>
    </row>
    <row r="63" spans="1:255" s="6" customFormat="1" ht="75" x14ac:dyDescent="0.25">
      <c r="A63" s="52" t="s">
        <v>60</v>
      </c>
      <c r="B63" s="198" t="s">
        <v>1334</v>
      </c>
      <c r="C63" s="54" t="s">
        <v>56</v>
      </c>
      <c r="D63" s="220"/>
      <c r="E63" s="214"/>
      <c r="F63" s="55">
        <f t="shared" si="7"/>
        <v>0</v>
      </c>
      <c r="G63" s="56"/>
      <c r="H63" s="56"/>
      <c r="I63" s="55">
        <f>P5</f>
        <v>35.44</v>
      </c>
      <c r="J63" s="55">
        <f t="shared" si="8"/>
        <v>35.44</v>
      </c>
      <c r="K63" s="57"/>
      <c r="L63" s="57"/>
      <c r="M63" s="57"/>
      <c r="N63" s="58"/>
      <c r="O63" s="171"/>
      <c r="P63" s="154"/>
      <c r="Q63" s="55"/>
      <c r="R63" s="55"/>
      <c r="S63" s="55"/>
      <c r="T63" s="55"/>
      <c r="U63" s="58"/>
      <c r="V63" s="58"/>
      <c r="W63" s="57"/>
      <c r="X63" s="57"/>
      <c r="Y63" s="58"/>
      <c r="Z63" s="40"/>
      <c r="AA63" s="3"/>
      <c r="AB63" s="3"/>
      <c r="AC63" s="3"/>
      <c r="AD63" s="3"/>
      <c r="AE63" s="50"/>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row>
    <row r="64" spans="1:255" s="219" customFormat="1" ht="75" x14ac:dyDescent="0.25">
      <c r="A64" s="212" t="s">
        <v>61</v>
      </c>
      <c r="B64" s="201" t="s">
        <v>1333</v>
      </c>
      <c r="C64" s="213" t="s">
        <v>56</v>
      </c>
      <c r="D64" s="94"/>
      <c r="E64" s="214"/>
      <c r="F64" s="94">
        <f t="shared" si="7"/>
        <v>0</v>
      </c>
      <c r="G64" s="205"/>
      <c r="H64" s="205"/>
      <c r="I64" s="44" t="e">
        <f>#REF!</f>
        <v>#REF!</v>
      </c>
      <c r="J64" s="44" t="e">
        <f t="shared" si="8"/>
        <v>#REF!</v>
      </c>
      <c r="K64" s="206"/>
      <c r="L64" s="206"/>
      <c r="M64" s="206"/>
      <c r="N64" s="215"/>
      <c r="O64" s="216"/>
      <c r="P64" s="217"/>
      <c r="Q64" s="44"/>
      <c r="R64" s="44"/>
      <c r="S64" s="44"/>
      <c r="T64" s="44"/>
      <c r="U64" s="215"/>
      <c r="V64" s="215"/>
      <c r="W64" s="206"/>
      <c r="X64" s="206"/>
      <c r="Y64" s="215"/>
      <c r="Z64" s="215"/>
      <c r="AA64" s="205"/>
      <c r="AB64" s="205"/>
      <c r="AC64" s="205"/>
      <c r="AD64" s="205"/>
      <c r="AE64" s="218"/>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205"/>
      <c r="CE64" s="205"/>
      <c r="CF64" s="205"/>
      <c r="CG64" s="205"/>
      <c r="CH64" s="205"/>
      <c r="CI64" s="205"/>
      <c r="CJ64" s="205"/>
      <c r="CK64" s="205"/>
      <c r="CL64" s="205"/>
      <c r="CM64" s="205"/>
      <c r="CN64" s="205"/>
      <c r="CO64" s="205"/>
      <c r="CP64" s="205"/>
      <c r="CQ64" s="205"/>
      <c r="CR64" s="205"/>
      <c r="CS64" s="205"/>
      <c r="CT64" s="205"/>
      <c r="CU64" s="205"/>
      <c r="CV64" s="205"/>
      <c r="CW64" s="205"/>
      <c r="CX64" s="205"/>
      <c r="CY64" s="205"/>
      <c r="CZ64" s="205"/>
      <c r="DA64" s="205"/>
      <c r="DB64" s="205"/>
      <c r="DC64" s="205"/>
      <c r="DD64" s="205"/>
      <c r="DE64" s="205"/>
      <c r="DF64" s="205"/>
      <c r="DG64" s="205"/>
      <c r="DH64" s="205"/>
      <c r="DI64" s="205"/>
      <c r="DJ64" s="205"/>
      <c r="DK64" s="205"/>
      <c r="DL64" s="205"/>
      <c r="DM64" s="205"/>
      <c r="DN64" s="205"/>
      <c r="DO64" s="205"/>
      <c r="DP64" s="205"/>
      <c r="DQ64" s="205"/>
      <c r="DR64" s="205"/>
      <c r="DS64" s="205"/>
      <c r="DT64" s="205"/>
      <c r="DU64" s="205"/>
      <c r="DV64" s="205"/>
      <c r="DW64" s="205"/>
      <c r="DX64" s="205"/>
      <c r="DY64" s="205"/>
      <c r="DZ64" s="205"/>
      <c r="EA64" s="205"/>
      <c r="EB64" s="205"/>
      <c r="EC64" s="205"/>
      <c r="ED64" s="205"/>
      <c r="EE64" s="205"/>
      <c r="EF64" s="205"/>
      <c r="EG64" s="205"/>
      <c r="EH64" s="205"/>
      <c r="EI64" s="205"/>
      <c r="EJ64" s="205"/>
      <c r="EK64" s="205"/>
      <c r="EL64" s="205"/>
      <c r="EM64" s="205"/>
      <c r="EN64" s="205"/>
      <c r="EO64" s="205"/>
      <c r="EP64" s="205"/>
      <c r="EQ64" s="205"/>
      <c r="ER64" s="205"/>
      <c r="ES64" s="205"/>
      <c r="ET64" s="205"/>
      <c r="EU64" s="205"/>
      <c r="EV64" s="205"/>
      <c r="EW64" s="205"/>
      <c r="EX64" s="205"/>
      <c r="EY64" s="205"/>
      <c r="EZ64" s="205"/>
      <c r="FA64" s="205"/>
      <c r="FB64" s="205"/>
      <c r="FC64" s="205"/>
      <c r="FD64" s="205"/>
      <c r="FE64" s="205"/>
      <c r="FF64" s="205"/>
      <c r="FG64" s="205"/>
      <c r="FH64" s="205"/>
      <c r="FI64" s="205"/>
      <c r="FJ64" s="205"/>
      <c r="FK64" s="205"/>
      <c r="FL64" s="205"/>
      <c r="FM64" s="205"/>
      <c r="FN64" s="205"/>
      <c r="FO64" s="205"/>
      <c r="FP64" s="205"/>
      <c r="FQ64" s="205"/>
      <c r="FR64" s="205"/>
      <c r="FS64" s="205"/>
      <c r="FT64" s="205"/>
      <c r="FU64" s="205"/>
      <c r="FV64" s="205"/>
      <c r="FW64" s="205"/>
      <c r="FX64" s="205"/>
      <c r="FY64" s="205"/>
      <c r="FZ64" s="205"/>
      <c r="GA64" s="205"/>
      <c r="GB64" s="205"/>
      <c r="GC64" s="205"/>
      <c r="GD64" s="205"/>
      <c r="GE64" s="205"/>
      <c r="GF64" s="205"/>
      <c r="GG64" s="205"/>
      <c r="GH64" s="205"/>
      <c r="GI64" s="205"/>
      <c r="GJ64" s="205"/>
      <c r="GK64" s="205"/>
      <c r="GL64" s="205"/>
      <c r="GM64" s="205"/>
      <c r="GN64" s="205"/>
      <c r="GO64" s="205"/>
      <c r="GP64" s="205"/>
      <c r="GQ64" s="205"/>
      <c r="GR64" s="205"/>
      <c r="GS64" s="205"/>
      <c r="GT64" s="205"/>
      <c r="GU64" s="205"/>
      <c r="GV64" s="205"/>
      <c r="GW64" s="205"/>
      <c r="GX64" s="205"/>
      <c r="GY64" s="205"/>
      <c r="GZ64" s="205"/>
      <c r="HA64" s="205"/>
      <c r="HB64" s="205"/>
      <c r="HC64" s="205"/>
      <c r="HD64" s="205"/>
      <c r="HE64" s="205"/>
      <c r="HF64" s="205"/>
      <c r="HG64" s="205"/>
      <c r="HH64" s="205"/>
      <c r="HI64" s="205"/>
      <c r="HJ64" s="205"/>
      <c r="HK64" s="205"/>
      <c r="HL64" s="205"/>
      <c r="HM64" s="205"/>
      <c r="HN64" s="205"/>
      <c r="HO64" s="205"/>
      <c r="HP64" s="205"/>
      <c r="HQ64" s="205"/>
      <c r="HR64" s="205"/>
      <c r="HS64" s="205"/>
      <c r="HT64" s="205"/>
      <c r="HU64" s="205"/>
      <c r="HV64" s="205"/>
      <c r="HW64" s="205"/>
      <c r="HX64" s="205"/>
      <c r="HY64" s="205"/>
      <c r="HZ64" s="205"/>
      <c r="IA64" s="205"/>
      <c r="IB64" s="205"/>
      <c r="IC64" s="205"/>
      <c r="ID64" s="205"/>
      <c r="IE64" s="205"/>
      <c r="IF64" s="205"/>
      <c r="IG64" s="205"/>
      <c r="IH64" s="205"/>
      <c r="II64" s="205"/>
      <c r="IJ64" s="205"/>
      <c r="IK64" s="205"/>
      <c r="IL64" s="205"/>
      <c r="IM64" s="205"/>
      <c r="IN64" s="205"/>
      <c r="IO64" s="205"/>
      <c r="IP64" s="205"/>
      <c r="IQ64" s="205"/>
      <c r="IR64" s="205"/>
      <c r="IS64" s="205"/>
      <c r="IT64" s="205"/>
      <c r="IU64" s="205"/>
    </row>
    <row r="65" spans="1:255" s="352" customFormat="1" ht="42.75" x14ac:dyDescent="0.25">
      <c r="A65" s="339" t="s">
        <v>64</v>
      </c>
      <c r="B65" s="340" t="s">
        <v>1329</v>
      </c>
      <c r="C65" s="341" t="s">
        <v>56</v>
      </c>
      <c r="D65" s="342">
        <f>D61+D62+D63+D64-D69</f>
        <v>279</v>
      </c>
      <c r="E65" s="343"/>
      <c r="F65" s="342">
        <f>D65*E65</f>
        <v>0</v>
      </c>
      <c r="G65" s="344"/>
      <c r="H65" s="344"/>
      <c r="I65" s="342">
        <f>SUM(D61:D64)*0.8</f>
        <v>412.8</v>
      </c>
      <c r="J65" s="342">
        <f t="shared" si="8"/>
        <v>133.80000000000001</v>
      </c>
      <c r="K65" s="345"/>
      <c r="L65" s="345"/>
      <c r="M65" s="345"/>
      <c r="N65" s="346"/>
      <c r="O65" s="347"/>
      <c r="P65" s="348"/>
      <c r="Q65" s="342"/>
      <c r="R65" s="342"/>
      <c r="S65" s="342"/>
      <c r="T65" s="342"/>
      <c r="U65" s="346"/>
      <c r="V65" s="346"/>
      <c r="W65" s="345"/>
      <c r="X65" s="345"/>
      <c r="Y65" s="345" t="s">
        <v>1570</v>
      </c>
      <c r="Z65" s="349"/>
      <c r="AA65" s="350"/>
      <c r="AB65" s="350"/>
      <c r="AC65" s="350"/>
      <c r="AD65" s="350"/>
      <c r="AE65" s="351"/>
      <c r="AF65" s="350"/>
      <c r="AG65" s="350"/>
      <c r="AH65" s="350"/>
      <c r="AI65" s="350"/>
      <c r="AJ65" s="350"/>
      <c r="AK65" s="350"/>
      <c r="AL65" s="350"/>
      <c r="AM65" s="350"/>
      <c r="AN65" s="350"/>
      <c r="AO65" s="350"/>
      <c r="AP65" s="350"/>
      <c r="AQ65" s="350"/>
      <c r="AR65" s="350"/>
      <c r="AS65" s="350"/>
      <c r="AT65" s="350"/>
      <c r="AU65" s="350"/>
      <c r="AV65" s="350"/>
      <c r="AW65" s="350"/>
      <c r="AX65" s="350"/>
      <c r="AY65" s="350"/>
      <c r="AZ65" s="350"/>
      <c r="BA65" s="350"/>
      <c r="BB65" s="350"/>
      <c r="BC65" s="350"/>
      <c r="BD65" s="350"/>
      <c r="BE65" s="350"/>
      <c r="BF65" s="350"/>
      <c r="BG65" s="350"/>
      <c r="BH65" s="350"/>
      <c r="BI65" s="350"/>
      <c r="BJ65" s="350"/>
      <c r="BK65" s="350"/>
      <c r="BL65" s="350"/>
      <c r="BM65" s="350"/>
      <c r="BN65" s="350"/>
      <c r="BO65" s="350"/>
      <c r="BP65" s="350"/>
      <c r="BQ65" s="350"/>
      <c r="BR65" s="350"/>
      <c r="BS65" s="350"/>
      <c r="BT65" s="350"/>
      <c r="BU65" s="350"/>
      <c r="BV65" s="350"/>
      <c r="BW65" s="350"/>
      <c r="BX65" s="350"/>
      <c r="BY65" s="350"/>
      <c r="BZ65" s="350"/>
      <c r="CA65" s="350"/>
      <c r="CB65" s="350"/>
      <c r="CC65" s="350"/>
      <c r="CD65" s="350"/>
      <c r="CE65" s="350"/>
      <c r="CF65" s="350"/>
      <c r="CG65" s="350"/>
      <c r="CH65" s="350"/>
      <c r="CI65" s="350"/>
      <c r="CJ65" s="350"/>
      <c r="CK65" s="350"/>
      <c r="CL65" s="350"/>
      <c r="CM65" s="350"/>
      <c r="CN65" s="350"/>
      <c r="CO65" s="350"/>
      <c r="CP65" s="350"/>
      <c r="CQ65" s="350"/>
      <c r="CR65" s="350"/>
      <c r="CS65" s="350"/>
      <c r="CT65" s="350"/>
      <c r="CU65" s="350"/>
      <c r="CV65" s="350"/>
      <c r="CW65" s="350"/>
      <c r="CX65" s="350"/>
      <c r="CY65" s="350"/>
      <c r="CZ65" s="350"/>
      <c r="DA65" s="350"/>
      <c r="DB65" s="350"/>
      <c r="DC65" s="350"/>
      <c r="DD65" s="350"/>
      <c r="DE65" s="350"/>
      <c r="DF65" s="350"/>
      <c r="DG65" s="350"/>
      <c r="DH65" s="350"/>
      <c r="DI65" s="350"/>
      <c r="DJ65" s="350"/>
      <c r="DK65" s="350"/>
      <c r="DL65" s="350"/>
      <c r="DM65" s="350"/>
      <c r="DN65" s="350"/>
      <c r="DO65" s="350"/>
      <c r="DP65" s="350"/>
      <c r="DQ65" s="350"/>
      <c r="DR65" s="350"/>
      <c r="DS65" s="350"/>
      <c r="DT65" s="350"/>
      <c r="DU65" s="350"/>
      <c r="DV65" s="350"/>
      <c r="DW65" s="350"/>
      <c r="DX65" s="350"/>
      <c r="DY65" s="350"/>
      <c r="DZ65" s="350"/>
      <c r="EA65" s="350"/>
      <c r="EB65" s="350"/>
      <c r="EC65" s="350"/>
      <c r="ED65" s="350"/>
      <c r="EE65" s="350"/>
      <c r="EF65" s="350"/>
      <c r="EG65" s="350"/>
      <c r="EH65" s="350"/>
      <c r="EI65" s="350"/>
      <c r="EJ65" s="350"/>
      <c r="EK65" s="350"/>
      <c r="EL65" s="350"/>
      <c r="EM65" s="350"/>
      <c r="EN65" s="350"/>
      <c r="EO65" s="350"/>
      <c r="EP65" s="350"/>
      <c r="EQ65" s="350"/>
      <c r="ER65" s="350"/>
      <c r="ES65" s="350"/>
      <c r="ET65" s="350"/>
      <c r="EU65" s="350"/>
      <c r="EV65" s="350"/>
      <c r="EW65" s="350"/>
      <c r="EX65" s="350"/>
      <c r="EY65" s="350"/>
      <c r="EZ65" s="350"/>
      <c r="FA65" s="350"/>
      <c r="FB65" s="350"/>
      <c r="FC65" s="350"/>
      <c r="FD65" s="350"/>
      <c r="FE65" s="350"/>
      <c r="FF65" s="350"/>
      <c r="FG65" s="350"/>
      <c r="FH65" s="350"/>
      <c r="FI65" s="350"/>
      <c r="FJ65" s="350"/>
      <c r="FK65" s="350"/>
      <c r="FL65" s="350"/>
      <c r="FM65" s="350"/>
      <c r="FN65" s="350"/>
      <c r="FO65" s="350"/>
      <c r="FP65" s="350"/>
      <c r="FQ65" s="350"/>
      <c r="FR65" s="350"/>
      <c r="FS65" s="350"/>
      <c r="FT65" s="350"/>
      <c r="FU65" s="350"/>
      <c r="FV65" s="350"/>
      <c r="FW65" s="350"/>
      <c r="FX65" s="350"/>
      <c r="FY65" s="350"/>
      <c r="FZ65" s="350"/>
      <c r="GA65" s="350"/>
      <c r="GB65" s="350"/>
      <c r="GC65" s="350"/>
      <c r="GD65" s="350"/>
      <c r="GE65" s="350"/>
      <c r="GF65" s="350"/>
      <c r="GG65" s="350"/>
      <c r="GH65" s="350"/>
      <c r="GI65" s="350"/>
      <c r="GJ65" s="350"/>
      <c r="GK65" s="350"/>
      <c r="GL65" s="350"/>
      <c r="GM65" s="350"/>
      <c r="GN65" s="350"/>
      <c r="GO65" s="350"/>
      <c r="GP65" s="350"/>
      <c r="GQ65" s="350"/>
      <c r="GR65" s="350"/>
      <c r="GS65" s="350"/>
      <c r="GT65" s="350"/>
      <c r="GU65" s="350"/>
      <c r="GV65" s="350"/>
      <c r="GW65" s="350"/>
      <c r="GX65" s="350"/>
      <c r="GY65" s="350"/>
      <c r="GZ65" s="350"/>
      <c r="HA65" s="350"/>
      <c r="HB65" s="350"/>
      <c r="HC65" s="350"/>
      <c r="HD65" s="350"/>
      <c r="HE65" s="350"/>
      <c r="HF65" s="350"/>
      <c r="HG65" s="350"/>
      <c r="HH65" s="350"/>
      <c r="HI65" s="350"/>
      <c r="HJ65" s="350"/>
      <c r="HK65" s="350"/>
      <c r="HL65" s="350"/>
      <c r="HM65" s="350"/>
      <c r="HN65" s="350"/>
      <c r="HO65" s="350"/>
      <c r="HP65" s="350"/>
      <c r="HQ65" s="350"/>
      <c r="HR65" s="350"/>
      <c r="HS65" s="350"/>
      <c r="HT65" s="350"/>
      <c r="HU65" s="350"/>
      <c r="HV65" s="350"/>
      <c r="HW65" s="350"/>
      <c r="HX65" s="350"/>
      <c r="HY65" s="350"/>
      <c r="HZ65" s="350"/>
      <c r="IA65" s="350"/>
      <c r="IB65" s="350"/>
      <c r="IC65" s="350"/>
      <c r="ID65" s="350"/>
      <c r="IE65" s="350"/>
      <c r="IF65" s="350"/>
      <c r="IG65" s="350"/>
      <c r="IH65" s="350"/>
      <c r="II65" s="350"/>
      <c r="IJ65" s="350"/>
      <c r="IK65" s="350"/>
      <c r="IL65" s="350"/>
      <c r="IM65" s="350"/>
      <c r="IN65" s="350"/>
      <c r="IO65" s="350"/>
      <c r="IP65" s="350"/>
      <c r="IQ65" s="350"/>
      <c r="IR65" s="350"/>
      <c r="IS65" s="350"/>
      <c r="IT65" s="350"/>
      <c r="IU65" s="350"/>
    </row>
    <row r="66" spans="1:255" ht="30" x14ac:dyDescent="0.25">
      <c r="A66" s="52" t="s">
        <v>66</v>
      </c>
      <c r="B66" s="198" t="s">
        <v>63</v>
      </c>
      <c r="C66" s="54" t="s">
        <v>51</v>
      </c>
      <c r="D66" s="55">
        <v>172</v>
      </c>
      <c r="E66" s="214"/>
      <c r="F66" s="55">
        <f t="shared" ref="F66:F72" si="9">D66*E66</f>
        <v>0</v>
      </c>
      <c r="I66" s="57">
        <f>D4*0.8</f>
        <v>137.6</v>
      </c>
      <c r="J66" s="55">
        <f t="shared" si="8"/>
        <v>-34.400000000000006</v>
      </c>
      <c r="O66" s="171"/>
      <c r="P66" s="154"/>
      <c r="Q66" s="55"/>
      <c r="R66" s="55"/>
      <c r="S66" s="55"/>
      <c r="T66" s="55"/>
      <c r="W66" s="57"/>
      <c r="X66" s="57"/>
      <c r="Y66" s="57"/>
    </row>
    <row r="67" spans="1:255" ht="63" customHeight="1" x14ac:dyDescent="0.25">
      <c r="A67" s="52" t="s">
        <v>67</v>
      </c>
      <c r="B67" s="198" t="s">
        <v>101</v>
      </c>
      <c r="C67" s="54" t="s">
        <v>56</v>
      </c>
      <c r="D67" s="55">
        <v>25.8</v>
      </c>
      <c r="E67" s="214"/>
      <c r="F67" s="55">
        <f t="shared" si="9"/>
        <v>0</v>
      </c>
      <c r="I67" s="55">
        <f>X5</f>
        <v>73.599999999999994</v>
      </c>
      <c r="J67" s="55">
        <f>I67-D67</f>
        <v>47.8</v>
      </c>
      <c r="O67" s="171"/>
      <c r="P67" s="154"/>
      <c r="Q67" s="55"/>
      <c r="R67" s="55"/>
      <c r="S67" s="55"/>
      <c r="T67" s="55"/>
      <c r="W67" s="57"/>
      <c r="X67" s="57"/>
      <c r="Y67" s="57"/>
    </row>
    <row r="68" spans="1:255" s="3" customFormat="1" ht="108.75" customHeight="1" x14ac:dyDescent="0.25">
      <c r="A68" s="52" t="s">
        <v>68</v>
      </c>
      <c r="B68" s="198" t="s">
        <v>65</v>
      </c>
      <c r="C68" s="54" t="s">
        <v>56</v>
      </c>
      <c r="D68" s="55">
        <v>68.8</v>
      </c>
      <c r="E68" s="214"/>
      <c r="F68" s="55">
        <f t="shared" si="9"/>
        <v>0</v>
      </c>
      <c r="G68" s="56"/>
      <c r="H68" s="56"/>
      <c r="I68" s="55">
        <f>W5</f>
        <v>311.72000000000003</v>
      </c>
      <c r="J68" s="55">
        <f t="shared" si="8"/>
        <v>242.92000000000002</v>
      </c>
      <c r="K68" s="57"/>
      <c r="L68" s="57"/>
      <c r="M68" s="57"/>
      <c r="N68" s="58"/>
      <c r="O68" s="171"/>
      <c r="P68" s="154"/>
      <c r="Q68" s="55"/>
      <c r="R68" s="55"/>
      <c r="S68" s="55"/>
      <c r="T68" s="55"/>
      <c r="U68" s="58"/>
      <c r="V68" s="58"/>
      <c r="W68" s="57"/>
      <c r="X68" s="57"/>
      <c r="Y68" s="57"/>
      <c r="Z68" s="40"/>
    </row>
    <row r="69" spans="1:255" s="205" customFormat="1" ht="63.75" customHeight="1" x14ac:dyDescent="0.25">
      <c r="A69" s="212" t="s">
        <v>69</v>
      </c>
      <c r="B69" s="221" t="s">
        <v>1330</v>
      </c>
      <c r="C69" s="213" t="s">
        <v>56</v>
      </c>
      <c r="D69" s="94">
        <v>237</v>
      </c>
      <c r="E69" s="214"/>
      <c r="F69" s="94">
        <f t="shared" si="9"/>
        <v>0</v>
      </c>
      <c r="I69" s="44" t="e">
        <f>#REF!</f>
        <v>#REF!</v>
      </c>
      <c r="J69" s="44" t="e">
        <f t="shared" si="8"/>
        <v>#REF!</v>
      </c>
      <c r="K69" s="206"/>
      <c r="L69" s="206"/>
      <c r="M69" s="206"/>
      <c r="N69" s="215"/>
      <c r="O69" s="216"/>
      <c r="P69" s="217"/>
      <c r="Q69" s="44"/>
      <c r="R69" s="44"/>
      <c r="S69" s="44"/>
      <c r="T69" s="44"/>
      <c r="U69" s="215"/>
      <c r="V69" s="215"/>
      <c r="W69" s="206"/>
      <c r="X69" s="206"/>
      <c r="Y69" s="206"/>
      <c r="Z69" s="215"/>
      <c r="AE69" s="218"/>
    </row>
    <row r="70" spans="1:255" s="205" customFormat="1" ht="129.75" customHeight="1" x14ac:dyDescent="0.25">
      <c r="A70" s="212" t="s">
        <v>70</v>
      </c>
      <c r="B70" s="221" t="s">
        <v>1331</v>
      </c>
      <c r="C70" s="213" t="s">
        <v>56</v>
      </c>
      <c r="D70" s="94">
        <v>150</v>
      </c>
      <c r="E70" s="214"/>
      <c r="F70" s="94">
        <f t="shared" si="9"/>
        <v>0</v>
      </c>
      <c r="I70" s="44" t="e">
        <f>#REF!</f>
        <v>#REF!</v>
      </c>
      <c r="J70" s="44" t="e">
        <f t="shared" si="8"/>
        <v>#REF!</v>
      </c>
      <c r="K70" s="206"/>
      <c r="L70" s="206"/>
      <c r="M70" s="206"/>
      <c r="N70" s="215"/>
      <c r="O70" s="216"/>
      <c r="P70" s="217"/>
      <c r="Q70" s="44"/>
      <c r="R70" s="44"/>
      <c r="S70" s="44"/>
      <c r="T70" s="44"/>
      <c r="U70" s="215"/>
      <c r="V70" s="215"/>
      <c r="W70" s="206"/>
      <c r="X70" s="206"/>
      <c r="Y70" s="206"/>
      <c r="Z70" s="215"/>
      <c r="AE70" s="218"/>
    </row>
    <row r="71" spans="1:255" s="3" customFormat="1" ht="60" x14ac:dyDescent="0.25">
      <c r="A71" s="52" t="s">
        <v>73</v>
      </c>
      <c r="B71" s="201" t="s">
        <v>71</v>
      </c>
      <c r="C71" s="54" t="s">
        <v>56</v>
      </c>
      <c r="D71" s="55">
        <f>D60</f>
        <v>96</v>
      </c>
      <c r="E71" s="214"/>
      <c r="F71" s="55">
        <f t="shared" si="9"/>
        <v>0</v>
      </c>
      <c r="G71" s="56"/>
      <c r="H71" s="56"/>
      <c r="I71" s="55">
        <f>M5*10</f>
        <v>0</v>
      </c>
      <c r="J71" s="55">
        <f t="shared" si="8"/>
        <v>-96</v>
      </c>
      <c r="K71" s="57"/>
      <c r="L71" s="57"/>
      <c r="M71" s="57"/>
      <c r="N71" s="58"/>
      <c r="O71" s="171"/>
      <c r="P71" s="154"/>
      <c r="Q71" s="55"/>
      <c r="R71" s="55"/>
      <c r="S71" s="152"/>
      <c r="T71" s="55"/>
      <c r="U71" s="58"/>
      <c r="V71" s="58"/>
      <c r="W71" s="57"/>
      <c r="X71" s="57"/>
      <c r="Y71" s="57"/>
      <c r="Z71" s="40"/>
    </row>
    <row r="72" spans="1:255" s="3" customFormat="1" ht="45" x14ac:dyDescent="0.25">
      <c r="A72" s="52" t="s">
        <v>89</v>
      </c>
      <c r="B72" s="198" t="s">
        <v>72</v>
      </c>
      <c r="C72" s="54" t="s">
        <v>51</v>
      </c>
      <c r="D72" s="220">
        <f>D44*3</f>
        <v>516</v>
      </c>
      <c r="E72" s="214"/>
      <c r="F72" s="55">
        <f t="shared" si="9"/>
        <v>0</v>
      </c>
      <c r="G72" s="56"/>
      <c r="H72" s="56"/>
      <c r="I72" s="55">
        <f>K5</f>
        <v>53.23</v>
      </c>
      <c r="J72" s="55">
        <f t="shared" si="8"/>
        <v>-462.77</v>
      </c>
      <c r="K72" s="57"/>
      <c r="L72" s="57"/>
      <c r="M72" s="57"/>
      <c r="N72" s="58"/>
      <c r="O72" s="171"/>
      <c r="P72" s="154"/>
      <c r="Q72" s="55"/>
      <c r="R72" s="55"/>
      <c r="S72" s="152"/>
      <c r="T72" s="55"/>
      <c r="U72" s="58"/>
      <c r="V72" s="58"/>
      <c r="W72" s="57"/>
      <c r="X72" s="57"/>
      <c r="Y72" s="57"/>
      <c r="Z72" s="40"/>
    </row>
    <row r="73" spans="1:255" s="3" customFormat="1" x14ac:dyDescent="0.25">
      <c r="A73" s="165"/>
      <c r="B73" s="168"/>
      <c r="C73" s="169"/>
      <c r="D73" s="75"/>
      <c r="E73" s="95"/>
      <c r="F73" s="75"/>
      <c r="G73" s="56"/>
      <c r="H73" s="56"/>
      <c r="I73" s="57"/>
      <c r="J73" s="57"/>
      <c r="K73" s="57"/>
      <c r="L73" s="57"/>
      <c r="M73" s="57"/>
      <c r="N73" s="58"/>
      <c r="O73" s="171"/>
      <c r="P73" s="154"/>
      <c r="Q73" s="55"/>
      <c r="R73" s="173"/>
      <c r="S73" s="152"/>
      <c r="T73" s="55"/>
      <c r="U73" s="58"/>
      <c r="V73" s="58"/>
      <c r="W73" s="57"/>
      <c r="X73" s="57"/>
      <c r="Y73" s="57"/>
      <c r="Z73" s="40"/>
    </row>
    <row r="74" spans="1:255" s="3" customFormat="1" ht="15.75" thickBot="1" x14ac:dyDescent="0.3">
      <c r="A74" s="174"/>
      <c r="B74" s="175" t="s">
        <v>74</v>
      </c>
      <c r="C74" s="176"/>
      <c r="D74" s="177"/>
      <c r="E74" s="308" t="s">
        <v>43</v>
      </c>
      <c r="F74" s="177">
        <f>SUM(F59:F73)</f>
        <v>0</v>
      </c>
      <c r="G74" s="56"/>
      <c r="H74" s="56"/>
      <c r="I74" s="57"/>
      <c r="J74" s="57"/>
      <c r="K74" s="57"/>
      <c r="L74" s="57"/>
      <c r="M74" s="57"/>
      <c r="N74" s="58"/>
      <c r="O74" s="166"/>
      <c r="P74" s="170"/>
      <c r="Q74" s="75"/>
      <c r="R74" s="75"/>
      <c r="S74" s="152"/>
      <c r="T74" s="55"/>
      <c r="U74" s="58"/>
      <c r="V74" s="58"/>
      <c r="W74" s="57"/>
      <c r="X74" s="57"/>
      <c r="Y74" s="57"/>
      <c r="Z74" s="40"/>
    </row>
    <row r="75" spans="1:255" s="3" customFormat="1" ht="15.75" thickTop="1" x14ac:dyDescent="0.25">
      <c r="A75" s="52"/>
      <c r="B75" s="198"/>
      <c r="C75" s="54"/>
      <c r="D75" s="55"/>
      <c r="E75" s="94"/>
      <c r="F75" s="55"/>
      <c r="G75" s="56"/>
      <c r="H75" s="56"/>
      <c r="I75" s="57"/>
      <c r="J75" s="57"/>
      <c r="K75" s="57"/>
      <c r="L75" s="57"/>
      <c r="M75" s="57"/>
      <c r="N75" s="58"/>
      <c r="O75" s="166"/>
      <c r="P75" s="170"/>
      <c r="Q75" s="75"/>
      <c r="R75" s="75"/>
      <c r="S75" s="55"/>
      <c r="T75" s="55"/>
      <c r="U75" s="58"/>
      <c r="V75" s="58"/>
      <c r="W75" s="57"/>
      <c r="X75" s="57"/>
      <c r="Y75" s="57"/>
      <c r="Z75" s="40"/>
    </row>
    <row r="76" spans="1:255" s="8" customFormat="1" x14ac:dyDescent="0.25">
      <c r="A76" s="165" t="s">
        <v>1316</v>
      </c>
      <c r="B76" s="97" t="s">
        <v>1332</v>
      </c>
      <c r="C76" s="98"/>
      <c r="D76" s="75"/>
      <c r="E76" s="95"/>
      <c r="F76" s="75"/>
      <c r="G76" s="151"/>
      <c r="H76" s="151"/>
      <c r="I76" s="57"/>
      <c r="J76" s="57"/>
      <c r="K76" s="57"/>
      <c r="L76" s="57"/>
      <c r="M76" s="57"/>
      <c r="N76" s="58"/>
      <c r="O76" s="166"/>
      <c r="P76" s="166"/>
      <c r="Q76" s="167"/>
      <c r="R76" s="75"/>
      <c r="S76" s="155"/>
      <c r="T76" s="155"/>
      <c r="U76" s="58"/>
      <c r="V76" s="58"/>
      <c r="W76" s="57"/>
      <c r="X76" s="57"/>
      <c r="Y76" s="57"/>
      <c r="Z76" s="4"/>
      <c r="AE76" s="51"/>
    </row>
    <row r="77" spans="1:255" s="7" customFormat="1" x14ac:dyDescent="0.25">
      <c r="A77" s="165"/>
      <c r="B77" s="168"/>
      <c r="C77" s="169"/>
      <c r="D77" s="75"/>
      <c r="E77" s="95"/>
      <c r="F77" s="75"/>
      <c r="G77" s="138"/>
      <c r="H77" s="138"/>
      <c r="I77" s="57"/>
      <c r="J77" s="57"/>
      <c r="K77" s="57"/>
      <c r="L77" s="57"/>
      <c r="M77" s="57"/>
      <c r="N77" s="58"/>
      <c r="O77" s="166"/>
      <c r="P77" s="170"/>
      <c r="Q77" s="75"/>
      <c r="R77" s="75"/>
      <c r="S77" s="124"/>
      <c r="T77" s="155"/>
      <c r="U77" s="58"/>
      <c r="V77" s="58"/>
      <c r="W77" s="57"/>
      <c r="X77" s="57"/>
      <c r="Y77" s="140"/>
      <c r="Z77" s="42"/>
      <c r="AB77" s="8"/>
      <c r="AC77" s="8"/>
      <c r="AD77" s="8"/>
      <c r="AE77" s="51"/>
      <c r="AF77" s="8"/>
    </row>
    <row r="78" spans="1:255" ht="60" x14ac:dyDescent="0.25">
      <c r="A78" s="52" t="s">
        <v>54</v>
      </c>
      <c r="B78" s="53" t="s">
        <v>1318</v>
      </c>
      <c r="C78" s="54" t="s">
        <v>56</v>
      </c>
      <c r="D78" s="55">
        <v>33</v>
      </c>
      <c r="E78" s="214"/>
      <c r="F78" s="55">
        <f t="shared" ref="F78:F85" si="10">D78*E78</f>
        <v>0</v>
      </c>
      <c r="I78" s="55" t="e">
        <f>#REF!-#REF!</f>
        <v>#REF!</v>
      </c>
      <c r="J78" s="55" t="e">
        <f>I78-D78</f>
        <v>#REF!</v>
      </c>
      <c r="O78" s="171"/>
      <c r="P78" s="154"/>
      <c r="Q78" s="55"/>
      <c r="R78" s="55"/>
      <c r="S78" s="55"/>
      <c r="T78" s="55"/>
      <c r="W78" s="57"/>
      <c r="X78" s="57"/>
      <c r="Y78" s="57"/>
    </row>
    <row r="79" spans="1:255" ht="75" x14ac:dyDescent="0.25">
      <c r="A79" s="52" t="s">
        <v>55</v>
      </c>
      <c r="B79" s="53" t="s">
        <v>1398</v>
      </c>
      <c r="C79" s="54" t="s">
        <v>56</v>
      </c>
      <c r="D79" s="55">
        <v>20</v>
      </c>
      <c r="E79" s="214"/>
      <c r="F79" s="55">
        <f t="shared" si="10"/>
        <v>0</v>
      </c>
      <c r="I79" s="55" t="e">
        <f>#REF!</f>
        <v>#REF!</v>
      </c>
      <c r="J79" s="55" t="e">
        <f t="shared" ref="J79:J85" si="11">I79-D79</f>
        <v>#REF!</v>
      </c>
      <c r="O79" s="171"/>
      <c r="P79" s="154"/>
      <c r="Q79" s="55"/>
      <c r="R79" s="55"/>
      <c r="S79" s="55"/>
      <c r="T79" s="55"/>
      <c r="W79" s="57"/>
      <c r="X79" s="57"/>
      <c r="Y79" s="57"/>
    </row>
    <row r="80" spans="1:255" ht="60" x14ac:dyDescent="0.25">
      <c r="A80" s="52" t="s">
        <v>57</v>
      </c>
      <c r="B80" s="53" t="s">
        <v>1399</v>
      </c>
      <c r="C80" s="54" t="s">
        <v>56</v>
      </c>
      <c r="D80" s="55">
        <v>10</v>
      </c>
      <c r="E80" s="214"/>
      <c r="F80" s="55">
        <f t="shared" ref="F80" si="12">D80*E80</f>
        <v>0</v>
      </c>
      <c r="I80" s="55">
        <f>V24</f>
        <v>0</v>
      </c>
      <c r="J80" s="55">
        <f t="shared" ref="J80" si="13">I80-D80</f>
        <v>-10</v>
      </c>
      <c r="O80" s="171"/>
      <c r="P80" s="154"/>
      <c r="Q80" s="55"/>
      <c r="R80" s="55"/>
      <c r="S80" s="55"/>
      <c r="T80" s="55"/>
      <c r="W80" s="57"/>
      <c r="X80" s="57"/>
      <c r="Y80" s="57"/>
    </row>
    <row r="81" spans="1:31" s="3" customFormat="1" ht="45" x14ac:dyDescent="0.25">
      <c r="A81" s="52" t="s">
        <v>58</v>
      </c>
      <c r="B81" s="53" t="s">
        <v>1400</v>
      </c>
      <c r="C81" s="54" t="s">
        <v>51</v>
      </c>
      <c r="D81" s="55">
        <v>34</v>
      </c>
      <c r="E81" s="94"/>
      <c r="F81" s="55">
        <f t="shared" si="10"/>
        <v>0</v>
      </c>
      <c r="G81" s="56"/>
      <c r="H81" s="56"/>
      <c r="I81" s="55">
        <f>I71</f>
        <v>0</v>
      </c>
      <c r="J81" s="55">
        <f t="shared" si="11"/>
        <v>-34</v>
      </c>
      <c r="K81" s="57"/>
      <c r="L81" s="57"/>
      <c r="M81" s="57"/>
      <c r="N81" s="58"/>
      <c r="O81" s="171"/>
      <c r="P81" s="154"/>
      <c r="Q81" s="55"/>
      <c r="R81" s="55"/>
      <c r="S81" s="152"/>
      <c r="T81" s="55"/>
      <c r="U81" s="58"/>
      <c r="V81" s="58"/>
      <c r="W81" s="57"/>
      <c r="X81" s="57"/>
      <c r="Y81" s="57"/>
      <c r="Z81" s="40"/>
      <c r="AE81" s="50"/>
    </row>
    <row r="82" spans="1:31" s="3" customFormat="1" ht="30" x14ac:dyDescent="0.25">
      <c r="A82" s="52" t="s">
        <v>59</v>
      </c>
      <c r="B82" s="198" t="s">
        <v>1319</v>
      </c>
      <c r="C82" s="54" t="s">
        <v>39</v>
      </c>
      <c r="D82" s="55">
        <v>100</v>
      </c>
      <c r="E82" s="214"/>
      <c r="F82" s="55">
        <f t="shared" si="10"/>
        <v>0</v>
      </c>
      <c r="G82" s="56"/>
      <c r="H82" s="56"/>
      <c r="I82" s="55" t="e">
        <f>#REF!*10</f>
        <v>#REF!</v>
      </c>
      <c r="J82" s="55" t="e">
        <f t="shared" si="11"/>
        <v>#REF!</v>
      </c>
      <c r="K82" s="57"/>
      <c r="L82" s="57"/>
      <c r="M82" s="57"/>
      <c r="N82" s="58"/>
      <c r="O82" s="171"/>
      <c r="P82" s="154"/>
      <c r="Q82" s="55"/>
      <c r="R82" s="55"/>
      <c r="S82" s="152"/>
      <c r="T82" s="55"/>
      <c r="U82" s="58"/>
      <c r="V82" s="58"/>
      <c r="W82" s="57"/>
      <c r="X82" s="57"/>
      <c r="Y82" s="57"/>
      <c r="Z82" s="40"/>
    </row>
    <row r="83" spans="1:31" s="3" customFormat="1" ht="34.5" customHeight="1" x14ac:dyDescent="0.25">
      <c r="A83" s="52" t="s">
        <v>60</v>
      </c>
      <c r="B83" s="225" t="s">
        <v>1401</v>
      </c>
      <c r="C83" s="54" t="s">
        <v>56</v>
      </c>
      <c r="D83" s="55">
        <v>90</v>
      </c>
      <c r="E83" s="214"/>
      <c r="F83" s="55">
        <f t="shared" si="10"/>
        <v>0</v>
      </c>
      <c r="G83" s="56"/>
      <c r="H83" s="56"/>
      <c r="I83" s="55"/>
      <c r="J83" s="55"/>
      <c r="K83" s="57"/>
      <c r="L83" s="57"/>
      <c r="M83" s="57"/>
      <c r="N83" s="58"/>
      <c r="O83" s="171"/>
      <c r="P83" s="154"/>
      <c r="Q83" s="55"/>
      <c r="R83" s="55"/>
      <c r="S83" s="152"/>
      <c r="T83" s="55"/>
      <c r="U83" s="58"/>
      <c r="V83" s="58"/>
      <c r="W83" s="57"/>
      <c r="X83" s="57"/>
      <c r="Y83" s="57"/>
      <c r="Z83" s="40"/>
    </row>
    <row r="84" spans="1:31" s="3" customFormat="1" ht="60" x14ac:dyDescent="0.25">
      <c r="A84" s="52" t="s">
        <v>61</v>
      </c>
      <c r="B84" s="199" t="s">
        <v>1402</v>
      </c>
      <c r="C84" s="54" t="s">
        <v>56</v>
      </c>
      <c r="D84" s="55">
        <v>30</v>
      </c>
      <c r="E84" s="214"/>
      <c r="F84" s="55">
        <f t="shared" si="10"/>
        <v>0</v>
      </c>
      <c r="G84" s="56"/>
      <c r="H84" s="56"/>
      <c r="I84" s="55"/>
      <c r="J84" s="55"/>
      <c r="K84" s="57"/>
      <c r="L84" s="57"/>
      <c r="M84" s="57"/>
      <c r="N84" s="58"/>
      <c r="O84" s="171"/>
      <c r="P84" s="154"/>
      <c r="Q84" s="55"/>
      <c r="R84" s="55"/>
      <c r="S84" s="152"/>
      <c r="T84" s="55"/>
      <c r="U84" s="58"/>
      <c r="V84" s="58"/>
      <c r="W84" s="57"/>
      <c r="X84" s="57"/>
      <c r="Y84" s="57"/>
      <c r="Z84" s="40"/>
    </row>
    <row r="85" spans="1:31" s="3" customFormat="1" ht="45" x14ac:dyDescent="0.25">
      <c r="A85" s="52" t="s">
        <v>62</v>
      </c>
      <c r="B85" s="198" t="s">
        <v>72</v>
      </c>
      <c r="C85" s="54" t="s">
        <v>51</v>
      </c>
      <c r="D85" s="55">
        <v>270</v>
      </c>
      <c r="E85" s="214"/>
      <c r="F85" s="55">
        <f t="shared" si="10"/>
        <v>0</v>
      </c>
      <c r="G85" s="56"/>
      <c r="H85" s="56"/>
      <c r="I85" s="55" t="e">
        <f>#REF!</f>
        <v>#REF!</v>
      </c>
      <c r="J85" s="55" t="e">
        <f t="shared" si="11"/>
        <v>#REF!</v>
      </c>
      <c r="K85" s="57"/>
      <c r="L85" s="57"/>
      <c r="M85" s="57"/>
      <c r="N85" s="58"/>
      <c r="O85" s="171"/>
      <c r="P85" s="154"/>
      <c r="Q85" s="55"/>
      <c r="R85" s="55"/>
      <c r="S85" s="152"/>
      <c r="T85" s="55"/>
      <c r="U85" s="58"/>
      <c r="V85" s="58"/>
      <c r="W85" s="57"/>
      <c r="X85" s="57"/>
      <c r="Y85" s="57"/>
      <c r="Z85" s="40"/>
    </row>
    <row r="86" spans="1:31" s="3" customFormat="1" x14ac:dyDescent="0.25">
      <c r="A86" s="165"/>
      <c r="B86" s="168"/>
      <c r="C86" s="169"/>
      <c r="D86" s="75"/>
      <c r="E86" s="95"/>
      <c r="F86" s="75"/>
      <c r="G86" s="56"/>
      <c r="H86" s="56"/>
      <c r="I86" s="57"/>
      <c r="J86" s="57"/>
      <c r="K86" s="57"/>
      <c r="L86" s="57"/>
      <c r="M86" s="57"/>
      <c r="N86" s="58"/>
      <c r="O86" s="171"/>
      <c r="P86" s="154"/>
      <c r="Q86" s="55"/>
      <c r="R86" s="173"/>
      <c r="S86" s="152"/>
      <c r="T86" s="55"/>
      <c r="U86" s="58"/>
      <c r="V86" s="58"/>
      <c r="W86" s="57"/>
      <c r="X86" s="57"/>
      <c r="Y86" s="57"/>
      <c r="Z86" s="40"/>
    </row>
    <row r="87" spans="1:31" s="3" customFormat="1" ht="15.75" thickBot="1" x14ac:dyDescent="0.3">
      <c r="A87" s="174"/>
      <c r="B87" s="175" t="s">
        <v>1320</v>
      </c>
      <c r="C87" s="176"/>
      <c r="D87" s="177"/>
      <c r="E87" s="308" t="s">
        <v>43</v>
      </c>
      <c r="F87" s="177">
        <f>(SUM(F77:F86))</f>
        <v>0</v>
      </c>
      <c r="G87" s="56"/>
      <c r="H87" s="56"/>
      <c r="I87" s="57"/>
      <c r="J87" s="57"/>
      <c r="K87" s="57"/>
      <c r="L87" s="57"/>
      <c r="M87" s="57"/>
      <c r="N87" s="58"/>
      <c r="O87" s="166"/>
      <c r="P87" s="170"/>
      <c r="Q87" s="75"/>
      <c r="R87" s="75"/>
      <c r="S87" s="152"/>
      <c r="T87" s="55"/>
      <c r="U87" s="58"/>
      <c r="V87" s="58"/>
      <c r="W87" s="57"/>
      <c r="X87" s="57"/>
      <c r="Y87" s="57"/>
      <c r="Z87" s="40"/>
    </row>
    <row r="88" spans="1:31" s="3" customFormat="1" ht="15.75" thickTop="1" x14ac:dyDescent="0.25">
      <c r="A88" s="165"/>
      <c r="B88" s="168"/>
      <c r="C88" s="169"/>
      <c r="D88" s="75"/>
      <c r="E88" s="95"/>
      <c r="F88" s="75"/>
      <c r="G88" s="56"/>
      <c r="H88" s="56"/>
      <c r="I88" s="57"/>
      <c r="J88" s="57"/>
      <c r="K88" s="57"/>
      <c r="L88" s="57"/>
      <c r="M88" s="57"/>
      <c r="N88" s="58"/>
      <c r="O88" s="171"/>
      <c r="P88" s="154"/>
      <c r="Q88" s="55"/>
      <c r="R88" s="55"/>
      <c r="S88" s="152"/>
      <c r="T88" s="55"/>
      <c r="U88" s="58"/>
      <c r="V88" s="58"/>
      <c r="W88" s="55"/>
      <c r="X88" s="57"/>
      <c r="Y88" s="57"/>
      <c r="Z88" s="40"/>
    </row>
    <row r="89" spans="1:31" s="3" customFormat="1" x14ac:dyDescent="0.25">
      <c r="A89" s="165" t="s">
        <v>28</v>
      </c>
      <c r="B89" s="97" t="s">
        <v>1335</v>
      </c>
      <c r="C89" s="98"/>
      <c r="D89" s="75"/>
      <c r="E89" s="95"/>
      <c r="F89" s="75"/>
      <c r="G89" s="56"/>
      <c r="H89" s="56"/>
      <c r="I89" s="57"/>
      <c r="J89" s="57"/>
      <c r="K89" s="57"/>
      <c r="L89" s="57"/>
      <c r="M89" s="57"/>
      <c r="N89" s="58"/>
      <c r="O89" s="166"/>
      <c r="P89" s="170"/>
      <c r="Q89" s="75"/>
      <c r="R89" s="75"/>
      <c r="S89" s="55"/>
      <c r="T89" s="55"/>
      <c r="U89" s="58"/>
      <c r="V89" s="58"/>
      <c r="W89" s="57"/>
      <c r="X89" s="57"/>
      <c r="Y89" s="57"/>
      <c r="Z89" s="40"/>
    </row>
    <row r="90" spans="1:31" s="3" customFormat="1" x14ac:dyDescent="0.25">
      <c r="A90" s="165"/>
      <c r="B90" s="168"/>
      <c r="C90" s="169"/>
      <c r="D90" s="75"/>
      <c r="E90" s="95"/>
      <c r="F90" s="75"/>
      <c r="G90" s="56"/>
      <c r="H90" s="56"/>
      <c r="I90" s="57"/>
      <c r="J90" s="57"/>
      <c r="K90" s="57"/>
      <c r="L90" s="57"/>
      <c r="M90" s="57"/>
      <c r="N90" s="58"/>
      <c r="O90" s="166"/>
      <c r="P90" s="166"/>
      <c r="Q90" s="167"/>
      <c r="R90" s="75"/>
      <c r="S90" s="55"/>
      <c r="T90" s="55"/>
      <c r="U90" s="58"/>
      <c r="V90" s="58"/>
      <c r="W90" s="57"/>
      <c r="X90" s="57"/>
      <c r="Y90" s="57"/>
      <c r="Z90" s="40"/>
    </row>
    <row r="91" spans="1:31" s="3" customFormat="1" ht="45" x14ac:dyDescent="0.25">
      <c r="A91" s="52" t="s">
        <v>75</v>
      </c>
      <c r="B91" s="198" t="s">
        <v>1336</v>
      </c>
      <c r="C91" s="54" t="s">
        <v>56</v>
      </c>
      <c r="D91" s="55">
        <v>3.15</v>
      </c>
      <c r="E91" s="214"/>
      <c r="F91" s="55">
        <f t="shared" ref="F91:F96" si="14">D91*E91</f>
        <v>0</v>
      </c>
      <c r="G91" s="56"/>
      <c r="H91" s="56"/>
      <c r="I91" s="57"/>
      <c r="J91" s="57"/>
      <c r="K91" s="57"/>
      <c r="L91" s="57"/>
      <c r="M91" s="57"/>
      <c r="N91" s="58"/>
      <c r="O91" s="166"/>
      <c r="P91" s="154"/>
      <c r="Q91" s="55"/>
      <c r="R91" s="75"/>
      <c r="S91" s="55"/>
      <c r="T91" s="75"/>
      <c r="U91" s="58"/>
      <c r="V91" s="58"/>
      <c r="W91" s="57"/>
      <c r="X91" s="57"/>
      <c r="Y91" s="57"/>
      <c r="Z91" s="40"/>
    </row>
    <row r="92" spans="1:31" s="3" customFormat="1" ht="30" x14ac:dyDescent="0.25">
      <c r="A92" s="52" t="s">
        <v>76</v>
      </c>
      <c r="B92" s="198" t="s">
        <v>1337</v>
      </c>
      <c r="C92" s="54" t="s">
        <v>51</v>
      </c>
      <c r="D92" s="55">
        <v>15</v>
      </c>
      <c r="E92" s="214"/>
      <c r="F92" s="55">
        <f t="shared" si="14"/>
        <v>0</v>
      </c>
      <c r="G92" s="56"/>
      <c r="H92" s="56"/>
      <c r="I92" s="57"/>
      <c r="J92" s="57"/>
      <c r="K92" s="57"/>
      <c r="L92" s="57"/>
      <c r="M92" s="57"/>
      <c r="N92" s="58"/>
      <c r="O92" s="166"/>
      <c r="P92" s="154"/>
      <c r="Q92" s="55"/>
      <c r="R92" s="75"/>
      <c r="S92" s="55"/>
      <c r="T92" s="75"/>
      <c r="U92" s="58"/>
      <c r="V92" s="58"/>
      <c r="W92" s="57"/>
      <c r="X92" s="57"/>
      <c r="Y92" s="57"/>
      <c r="Z92" s="40"/>
    </row>
    <row r="93" spans="1:31" s="3" customFormat="1" ht="62.25" customHeight="1" x14ac:dyDescent="0.25">
      <c r="A93" s="52" t="s">
        <v>77</v>
      </c>
      <c r="B93" s="198" t="s">
        <v>1338</v>
      </c>
      <c r="C93" s="54" t="s">
        <v>39</v>
      </c>
      <c r="D93" s="55">
        <v>1</v>
      </c>
      <c r="E93" s="214"/>
      <c r="F93" s="55">
        <f t="shared" si="14"/>
        <v>0</v>
      </c>
      <c r="G93" s="56"/>
      <c r="H93" s="56"/>
      <c r="I93" s="57"/>
      <c r="J93" s="57"/>
      <c r="K93" s="57"/>
      <c r="L93" s="57"/>
      <c r="M93" s="57"/>
      <c r="N93" s="58"/>
      <c r="O93" s="166"/>
      <c r="P93" s="154"/>
      <c r="Q93" s="55"/>
      <c r="R93" s="75"/>
      <c r="S93" s="55"/>
      <c r="T93" s="75"/>
      <c r="U93" s="58"/>
      <c r="V93" s="58"/>
      <c r="W93" s="57"/>
      <c r="X93" s="57"/>
      <c r="Y93" s="57"/>
      <c r="Z93" s="40"/>
    </row>
    <row r="94" spans="1:31" s="3" customFormat="1" ht="45" x14ac:dyDescent="0.25">
      <c r="A94" s="52" t="s">
        <v>78</v>
      </c>
      <c r="B94" s="222" t="s">
        <v>1339</v>
      </c>
      <c r="C94" s="54" t="s">
        <v>50</v>
      </c>
      <c r="D94" s="55">
        <v>8</v>
      </c>
      <c r="E94" s="214"/>
      <c r="F94" s="55">
        <f t="shared" si="14"/>
        <v>0</v>
      </c>
      <c r="G94" s="56"/>
      <c r="H94" s="56"/>
      <c r="I94" s="57"/>
      <c r="J94" s="57"/>
      <c r="K94" s="57"/>
      <c r="L94" s="57"/>
      <c r="M94" s="57"/>
      <c r="N94" s="58"/>
      <c r="O94" s="166"/>
      <c r="P94" s="154"/>
      <c r="Q94" s="55"/>
      <c r="R94" s="75"/>
      <c r="S94" s="55"/>
      <c r="T94" s="75"/>
      <c r="U94" s="58"/>
      <c r="V94" s="58"/>
      <c r="W94" s="57"/>
      <c r="X94" s="57"/>
      <c r="Y94" s="57"/>
      <c r="Z94" s="40"/>
    </row>
    <row r="95" spans="1:31" s="3" customFormat="1" ht="30" x14ac:dyDescent="0.25">
      <c r="A95" s="52" t="s">
        <v>79</v>
      </c>
      <c r="B95" s="222" t="s">
        <v>1340</v>
      </c>
      <c r="C95" s="179" t="s">
        <v>51</v>
      </c>
      <c r="D95" s="89">
        <v>30.9</v>
      </c>
      <c r="E95" s="309"/>
      <c r="F95" s="89">
        <f t="shared" si="14"/>
        <v>0</v>
      </c>
      <c r="G95" s="56"/>
      <c r="H95" s="56"/>
      <c r="I95" s="57"/>
      <c r="J95" s="57"/>
      <c r="K95" s="57"/>
      <c r="L95" s="57"/>
      <c r="M95" s="57"/>
      <c r="N95" s="58"/>
      <c r="O95" s="171"/>
      <c r="P95" s="154"/>
      <c r="Q95" s="55"/>
      <c r="R95" s="55"/>
      <c r="S95" s="75"/>
      <c r="T95" s="75"/>
      <c r="U95" s="58"/>
      <c r="V95" s="58"/>
      <c r="W95" s="57"/>
      <c r="X95" s="57"/>
      <c r="Y95" s="57"/>
      <c r="Z95" s="40"/>
    </row>
    <row r="96" spans="1:31" s="3" customFormat="1" ht="45" x14ac:dyDescent="0.25">
      <c r="A96" s="52" t="s">
        <v>80</v>
      </c>
      <c r="B96" s="222" t="s">
        <v>1341</v>
      </c>
      <c r="C96" s="179" t="s">
        <v>51</v>
      </c>
      <c r="D96" s="89">
        <v>61.8</v>
      </c>
      <c r="E96" s="309"/>
      <c r="F96" s="89">
        <f t="shared" si="14"/>
        <v>0</v>
      </c>
      <c r="G96" s="56"/>
      <c r="H96" s="56"/>
      <c r="I96" s="57"/>
      <c r="J96" s="57"/>
      <c r="K96" s="57"/>
      <c r="L96" s="57"/>
      <c r="M96" s="57"/>
      <c r="N96" s="58"/>
      <c r="O96" s="171"/>
      <c r="P96" s="154"/>
      <c r="Q96" s="55"/>
      <c r="R96" s="55"/>
      <c r="S96" s="75"/>
      <c r="T96" s="75"/>
      <c r="U96" s="58"/>
      <c r="V96" s="58"/>
      <c r="W96" s="57"/>
      <c r="X96" s="57"/>
      <c r="Y96" s="57"/>
      <c r="Z96" s="40"/>
    </row>
    <row r="97" spans="1:255" s="3" customFormat="1" x14ac:dyDescent="0.25">
      <c r="A97" s="165"/>
      <c r="B97" s="168"/>
      <c r="C97" s="169"/>
      <c r="D97" s="75"/>
      <c r="E97" s="75"/>
      <c r="F97" s="75"/>
      <c r="G97" s="56"/>
      <c r="H97" s="56"/>
      <c r="I97" s="180"/>
      <c r="J97" s="180"/>
      <c r="K97" s="180"/>
      <c r="L97" s="180"/>
      <c r="M97" s="180"/>
      <c r="N97" s="56"/>
      <c r="O97" s="56"/>
      <c r="P97" s="56"/>
      <c r="Q97" s="56"/>
      <c r="R97" s="56"/>
      <c r="S97" s="56"/>
      <c r="T97" s="56"/>
      <c r="U97" s="56"/>
      <c r="V97" s="56"/>
      <c r="W97" s="56"/>
      <c r="X97" s="56"/>
      <c r="Y97" s="56"/>
      <c r="Z97" s="31"/>
    </row>
    <row r="98" spans="1:255" s="3" customFormat="1" ht="15.75" thickBot="1" x14ac:dyDescent="0.3">
      <c r="A98" s="174"/>
      <c r="B98" s="175" t="s">
        <v>81</v>
      </c>
      <c r="C98" s="176"/>
      <c r="D98" s="177"/>
      <c r="E98" s="178" t="s">
        <v>43</v>
      </c>
      <c r="F98" s="177">
        <f>(SUM(F90:F97))</f>
        <v>0</v>
      </c>
      <c r="G98" s="56"/>
      <c r="H98" s="56"/>
      <c r="I98" s="57"/>
      <c r="J98" s="57"/>
      <c r="K98" s="57"/>
      <c r="L98" s="57"/>
      <c r="M98" s="57"/>
      <c r="N98" s="58"/>
      <c r="O98" s="171"/>
      <c r="P98" s="154"/>
      <c r="Q98" s="55"/>
      <c r="R98" s="173"/>
      <c r="S98" s="75"/>
      <c r="T98" s="75"/>
      <c r="U98" s="58"/>
      <c r="V98" s="58"/>
      <c r="W98" s="57"/>
      <c r="X98" s="57"/>
      <c r="Y98" s="57"/>
      <c r="Z98" s="40"/>
    </row>
    <row r="99" spans="1:255" s="3" customFormat="1" ht="15.75" thickTop="1" x14ac:dyDescent="0.25">
      <c r="A99" s="165"/>
      <c r="B99" s="168"/>
      <c r="C99" s="169"/>
      <c r="D99" s="75"/>
      <c r="E99" s="75"/>
      <c r="F99" s="75"/>
      <c r="G99" s="56"/>
      <c r="H99" s="56"/>
      <c r="I99" s="57"/>
      <c r="J99" s="57"/>
      <c r="K99" s="57"/>
      <c r="L99" s="57"/>
      <c r="M99" s="57"/>
      <c r="N99" s="58"/>
      <c r="O99" s="166"/>
      <c r="P99" s="170"/>
      <c r="Q99" s="75"/>
      <c r="R99" s="75"/>
      <c r="S99" s="152"/>
      <c r="T99" s="55"/>
      <c r="U99" s="58"/>
      <c r="V99" s="58"/>
      <c r="W99" s="57"/>
      <c r="X99" s="57"/>
      <c r="Y99" s="57"/>
      <c r="Z99" s="40"/>
    </row>
    <row r="100" spans="1:255" s="3" customFormat="1" x14ac:dyDescent="0.25">
      <c r="A100" s="165" t="s">
        <v>29</v>
      </c>
      <c r="B100" s="97" t="s">
        <v>30</v>
      </c>
      <c r="C100" s="98"/>
      <c r="D100" s="75"/>
      <c r="E100" s="75"/>
      <c r="F100" s="75"/>
      <c r="G100" s="56"/>
      <c r="H100" s="56"/>
      <c r="I100" s="57"/>
      <c r="J100" s="57"/>
      <c r="K100" s="57"/>
      <c r="L100" s="57"/>
      <c r="M100" s="57"/>
      <c r="N100" s="58"/>
      <c r="O100" s="166"/>
      <c r="P100" s="170"/>
      <c r="Q100" s="75"/>
      <c r="R100" s="75"/>
      <c r="S100" s="152"/>
      <c r="T100" s="55"/>
      <c r="U100" s="58"/>
      <c r="V100" s="58"/>
      <c r="W100" s="57"/>
      <c r="X100" s="57"/>
      <c r="Y100" s="57"/>
      <c r="Z100" s="40"/>
    </row>
    <row r="101" spans="1:255" s="3" customFormat="1" x14ac:dyDescent="0.25">
      <c r="A101" s="165"/>
      <c r="B101" s="168"/>
      <c r="C101" s="169"/>
      <c r="D101" s="75"/>
      <c r="E101" s="75"/>
      <c r="F101" s="75"/>
      <c r="G101" s="56"/>
      <c r="H101" s="56"/>
      <c r="I101" s="55"/>
      <c r="J101" s="57"/>
      <c r="K101" s="57"/>
      <c r="L101" s="57"/>
      <c r="M101" s="55"/>
      <c r="N101" s="58"/>
      <c r="O101" s="181"/>
      <c r="P101" s="182"/>
      <c r="Q101" s="55"/>
      <c r="R101" s="183"/>
      <c r="S101" s="55"/>
      <c r="T101" s="55"/>
      <c r="U101" s="58"/>
      <c r="V101" s="58"/>
      <c r="W101" s="55"/>
      <c r="X101" s="57"/>
      <c r="Y101" s="57"/>
      <c r="Z101" s="40"/>
    </row>
    <row r="102" spans="1:255" s="3" customFormat="1" x14ac:dyDescent="0.25">
      <c r="A102" s="184"/>
      <c r="B102" s="358" t="s">
        <v>723</v>
      </c>
      <c r="C102" s="358"/>
      <c r="D102" s="358"/>
      <c r="E102" s="358"/>
      <c r="F102" s="358"/>
      <c r="G102" s="56"/>
      <c r="H102" s="56"/>
      <c r="I102" s="55"/>
      <c r="J102" s="57"/>
      <c r="K102" s="57"/>
      <c r="L102" s="57"/>
      <c r="M102" s="55"/>
      <c r="N102" s="58"/>
      <c r="O102" s="171"/>
      <c r="P102" s="154"/>
      <c r="Q102" s="55"/>
      <c r="R102" s="183"/>
      <c r="S102" s="55"/>
      <c r="T102" s="55"/>
      <c r="U102" s="58"/>
      <c r="V102" s="58"/>
      <c r="W102" s="55"/>
      <c r="X102" s="57"/>
      <c r="Y102" s="57"/>
      <c r="Z102" s="40"/>
    </row>
    <row r="103" spans="1:255" s="3" customFormat="1" x14ac:dyDescent="0.25">
      <c r="A103" s="52"/>
      <c r="B103" s="198"/>
      <c r="C103" s="54"/>
      <c r="D103" s="55"/>
      <c r="E103" s="55"/>
      <c r="F103" s="55"/>
      <c r="G103" s="56"/>
      <c r="H103" s="56"/>
      <c r="I103" s="55"/>
      <c r="J103" s="57"/>
      <c r="K103" s="57"/>
      <c r="L103" s="57"/>
      <c r="M103" s="55"/>
      <c r="N103" s="58"/>
      <c r="O103" s="181"/>
      <c r="P103" s="182"/>
      <c r="Q103" s="55"/>
      <c r="R103" s="183"/>
      <c r="S103" s="152"/>
      <c r="T103" s="55"/>
      <c r="U103" s="58"/>
      <c r="V103" s="58"/>
      <c r="W103" s="55"/>
      <c r="X103" s="57"/>
      <c r="Y103" s="55"/>
      <c r="Z103" s="40"/>
    </row>
    <row r="104" spans="1:255" s="40" customFormat="1" x14ac:dyDescent="0.25">
      <c r="A104" s="52"/>
      <c r="B104" s="359" t="s">
        <v>724</v>
      </c>
      <c r="C104" s="359"/>
      <c r="D104" s="359"/>
      <c r="E104" s="359"/>
      <c r="F104" s="359"/>
      <c r="G104" s="56"/>
      <c r="H104" s="56"/>
      <c r="I104" s="55"/>
      <c r="J104" s="57"/>
      <c r="K104" s="57"/>
      <c r="L104" s="57"/>
      <c r="M104" s="55"/>
      <c r="N104" s="58"/>
      <c r="O104" s="181"/>
      <c r="P104" s="182"/>
      <c r="Q104" s="55"/>
      <c r="R104" s="183"/>
      <c r="S104" s="55"/>
      <c r="T104" s="55"/>
      <c r="U104" s="58"/>
      <c r="V104" s="58"/>
      <c r="W104" s="55"/>
      <c r="X104" s="57"/>
      <c r="Y104" s="57"/>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row>
    <row r="105" spans="1:255" s="40" customFormat="1" x14ac:dyDescent="0.25">
      <c r="A105" s="52"/>
      <c r="B105" s="168"/>
      <c r="C105" s="169"/>
      <c r="D105" s="55"/>
      <c r="E105" s="55"/>
      <c r="F105" s="55"/>
      <c r="G105" s="56"/>
      <c r="H105" s="56"/>
      <c r="I105" s="55"/>
      <c r="J105" s="57"/>
      <c r="K105" s="57"/>
      <c r="L105" s="57"/>
      <c r="M105" s="55"/>
      <c r="N105" s="58"/>
      <c r="O105" s="181"/>
      <c r="P105" s="182"/>
      <c r="Q105" s="55"/>
      <c r="R105" s="183"/>
      <c r="S105" s="152"/>
      <c r="T105" s="55"/>
      <c r="U105" s="58"/>
      <c r="V105" s="58"/>
      <c r="W105" s="55"/>
      <c r="X105" s="57"/>
      <c r="Y105" s="57"/>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pans="1:255" s="40" customFormat="1" x14ac:dyDescent="0.25">
      <c r="A106" s="52" t="s">
        <v>83</v>
      </c>
      <c r="B106" s="357" t="s">
        <v>1362</v>
      </c>
      <c r="C106" s="357"/>
      <c r="D106" s="357"/>
      <c r="E106" s="357"/>
      <c r="F106" s="315"/>
      <c r="G106" s="56"/>
      <c r="H106" s="56"/>
      <c r="I106" s="57"/>
      <c r="J106" s="57"/>
      <c r="K106" s="57"/>
      <c r="L106" s="57"/>
      <c r="M106" s="57"/>
      <c r="N106" s="58"/>
      <c r="O106" s="58"/>
      <c r="P106" s="120"/>
      <c r="Q106" s="120"/>
      <c r="R106" s="120"/>
      <c r="S106" s="57"/>
      <c r="T106" s="57"/>
      <c r="U106" s="58"/>
      <c r="V106" s="58"/>
      <c r="W106" s="55"/>
      <c r="X106" s="57"/>
      <c r="Y106" s="55"/>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row>
    <row r="107" spans="1:255" s="40" customFormat="1" ht="29.25" customHeight="1" x14ac:dyDescent="0.25">
      <c r="A107" s="165"/>
      <c r="B107" s="357" t="s">
        <v>689</v>
      </c>
      <c r="C107" s="357"/>
      <c r="D107" s="357"/>
      <c r="E107" s="357"/>
      <c r="F107" s="315"/>
      <c r="G107" s="56"/>
      <c r="H107" s="56"/>
      <c r="I107" s="57"/>
      <c r="J107" s="57"/>
      <c r="K107" s="57"/>
      <c r="L107" s="57"/>
      <c r="M107" s="57"/>
      <c r="N107" s="58"/>
      <c r="O107" s="58"/>
      <c r="P107" s="120"/>
      <c r="Q107" s="120"/>
      <c r="R107" s="120"/>
      <c r="S107" s="58"/>
      <c r="T107" s="58"/>
      <c r="U107" s="58"/>
      <c r="V107" s="58"/>
      <c r="W107" s="58"/>
      <c r="X107" s="57"/>
      <c r="Y107" s="55"/>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spans="1:255" s="40" customFormat="1" x14ac:dyDescent="0.25">
      <c r="A108" s="165"/>
      <c r="B108" s="357"/>
      <c r="C108" s="357"/>
      <c r="D108" s="357"/>
      <c r="E108" s="357"/>
      <c r="F108" s="315"/>
      <c r="G108" s="56"/>
      <c r="H108" s="56"/>
      <c r="I108" s="57"/>
      <c r="J108" s="57"/>
      <c r="K108" s="57"/>
      <c r="L108" s="57"/>
      <c r="M108" s="57"/>
      <c r="N108" s="58"/>
      <c r="O108" s="58"/>
      <c r="P108" s="120"/>
      <c r="Q108" s="120"/>
      <c r="R108" s="120"/>
      <c r="S108" s="58"/>
      <c r="T108" s="58"/>
      <c r="U108" s="58"/>
      <c r="V108" s="58"/>
      <c r="W108" s="58"/>
      <c r="X108" s="57"/>
      <c r="Y108" s="55"/>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row r="109" spans="1:255" s="40" customFormat="1" ht="45.75" customHeight="1" x14ac:dyDescent="0.25">
      <c r="A109" s="52" t="s">
        <v>108</v>
      </c>
      <c r="B109" s="224" t="s">
        <v>1303</v>
      </c>
      <c r="C109" s="54" t="s">
        <v>102</v>
      </c>
      <c r="D109" s="55">
        <v>160</v>
      </c>
      <c r="E109" s="214"/>
      <c r="F109" s="55">
        <f t="shared" ref="F109:F134" si="15">D109*E109</f>
        <v>0</v>
      </c>
      <c r="G109" s="56"/>
      <c r="H109" s="56"/>
      <c r="I109" s="57"/>
      <c r="J109" s="57"/>
      <c r="K109" s="57"/>
      <c r="L109" s="57"/>
      <c r="M109" s="57"/>
      <c r="N109" s="58"/>
      <c r="O109" s="58"/>
      <c r="P109" s="120"/>
      <c r="Q109" s="120"/>
      <c r="R109" s="120"/>
      <c r="S109" s="58"/>
      <c r="T109" s="58"/>
      <c r="U109" s="58"/>
      <c r="V109" s="58"/>
      <c r="W109" s="58"/>
      <c r="X109" s="57"/>
      <c r="Y109" s="55"/>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row>
    <row r="110" spans="1:255" s="40" customFormat="1" ht="47.25" customHeight="1" x14ac:dyDescent="0.25">
      <c r="A110" s="52" t="s">
        <v>109</v>
      </c>
      <c r="B110" s="224" t="s">
        <v>1530</v>
      </c>
      <c r="C110" s="54" t="s">
        <v>102</v>
      </c>
      <c r="D110" s="55">
        <v>12</v>
      </c>
      <c r="E110" s="214"/>
      <c r="F110" s="55">
        <f t="shared" ref="F110" si="16">D110*E110</f>
        <v>0</v>
      </c>
      <c r="G110" s="56"/>
      <c r="H110" s="56"/>
      <c r="I110" s="57"/>
      <c r="J110" s="57"/>
      <c r="K110" s="57"/>
      <c r="L110" s="57"/>
      <c r="M110" s="57"/>
      <c r="N110" s="58"/>
      <c r="O110" s="58"/>
      <c r="P110" s="120"/>
      <c r="Q110" s="120"/>
      <c r="R110" s="120"/>
      <c r="S110" s="58"/>
      <c r="T110" s="58"/>
      <c r="U110" s="58"/>
      <c r="V110" s="58"/>
      <c r="W110" s="58"/>
      <c r="X110" s="57"/>
      <c r="Y110" s="55"/>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row>
    <row r="111" spans="1:255" s="40" customFormat="1" ht="33.75" customHeight="1" x14ac:dyDescent="0.25">
      <c r="A111" s="52" t="s">
        <v>110</v>
      </c>
      <c r="B111" s="224" t="s">
        <v>1304</v>
      </c>
      <c r="C111" s="54" t="s">
        <v>39</v>
      </c>
      <c r="D111" s="55">
        <v>2</v>
      </c>
      <c r="E111" s="214"/>
      <c r="F111" s="55">
        <f t="shared" si="15"/>
        <v>0</v>
      </c>
      <c r="G111" s="56"/>
      <c r="H111" s="56"/>
      <c r="I111" s="57"/>
      <c r="J111" s="57"/>
      <c r="K111" s="57"/>
      <c r="L111" s="57"/>
      <c r="M111" s="57"/>
      <c r="N111" s="58"/>
      <c r="O111" s="58"/>
      <c r="P111" s="120"/>
      <c r="Q111" s="120"/>
      <c r="R111" s="120"/>
      <c r="S111" s="58"/>
      <c r="T111" s="58"/>
      <c r="U111" s="58"/>
      <c r="V111" s="58"/>
      <c r="W111" s="58"/>
      <c r="X111" s="57"/>
      <c r="Y111" s="55"/>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row>
    <row r="112" spans="1:255" s="40" customFormat="1" ht="30" x14ac:dyDescent="0.25">
      <c r="A112" s="52" t="s">
        <v>111</v>
      </c>
      <c r="B112" s="224" t="s">
        <v>1306</v>
      </c>
      <c r="C112" s="54" t="s">
        <v>39</v>
      </c>
      <c r="D112" s="55">
        <v>3</v>
      </c>
      <c r="E112" s="214"/>
      <c r="F112" s="55">
        <f t="shared" si="15"/>
        <v>0</v>
      </c>
      <c r="G112" s="56"/>
      <c r="H112" s="56"/>
      <c r="I112" s="57"/>
      <c r="J112" s="57"/>
      <c r="K112" s="57"/>
      <c r="L112" s="57"/>
      <c r="M112" s="57"/>
      <c r="N112" s="58"/>
      <c r="O112" s="58"/>
      <c r="P112" s="120"/>
      <c r="Q112" s="120"/>
      <c r="R112" s="120"/>
      <c r="S112" s="58"/>
      <c r="T112" s="58"/>
      <c r="U112" s="58"/>
      <c r="V112" s="58"/>
      <c r="W112" s="58"/>
      <c r="X112" s="57"/>
      <c r="Y112" s="55"/>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row>
    <row r="113" spans="1:255" s="40" customFormat="1" ht="30" x14ac:dyDescent="0.25">
      <c r="A113" s="52" t="s">
        <v>1350</v>
      </c>
      <c r="B113" s="224" t="s">
        <v>1308</v>
      </c>
      <c r="C113" s="54" t="s">
        <v>39</v>
      </c>
      <c r="D113" s="55">
        <v>2</v>
      </c>
      <c r="E113" s="214"/>
      <c r="F113" s="55">
        <f t="shared" si="15"/>
        <v>0</v>
      </c>
      <c r="G113" s="56"/>
      <c r="H113" s="56"/>
      <c r="I113" s="57"/>
      <c r="J113" s="57"/>
      <c r="K113" s="57"/>
      <c r="L113" s="57"/>
      <c r="M113" s="57"/>
      <c r="N113" s="58"/>
      <c r="O113" s="58"/>
      <c r="P113" s="120"/>
      <c r="Q113" s="120"/>
      <c r="R113" s="120"/>
      <c r="S113" s="58"/>
      <c r="T113" s="58"/>
      <c r="U113" s="58"/>
      <c r="V113" s="58"/>
      <c r="W113" s="58"/>
      <c r="X113" s="57"/>
      <c r="Y113" s="55"/>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row>
    <row r="114" spans="1:255" s="40" customFormat="1" ht="30" x14ac:dyDescent="0.25">
      <c r="A114" s="52" t="s">
        <v>1351</v>
      </c>
      <c r="B114" s="224" t="s">
        <v>1315</v>
      </c>
      <c r="C114" s="54" t="s">
        <v>39</v>
      </c>
      <c r="D114" s="55">
        <v>1</v>
      </c>
      <c r="E114" s="214"/>
      <c r="F114" s="55">
        <f t="shared" si="15"/>
        <v>0</v>
      </c>
      <c r="G114" s="56"/>
      <c r="H114" s="56"/>
      <c r="I114" s="57"/>
      <c r="J114" s="57"/>
      <c r="K114" s="57"/>
      <c r="L114" s="57"/>
      <c r="M114" s="57"/>
      <c r="N114" s="58"/>
      <c r="O114" s="58"/>
      <c r="P114" s="120"/>
      <c r="Q114" s="120"/>
      <c r="R114" s="120"/>
      <c r="S114" s="58"/>
      <c r="T114" s="58"/>
      <c r="U114" s="58"/>
      <c r="V114" s="58"/>
      <c r="W114" s="58"/>
      <c r="X114" s="57"/>
      <c r="Y114" s="55"/>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row>
    <row r="115" spans="1:255" s="40" customFormat="1" ht="30" x14ac:dyDescent="0.25">
      <c r="A115" s="52" t="s">
        <v>1352</v>
      </c>
      <c r="B115" s="224" t="s">
        <v>1313</v>
      </c>
      <c r="C115" s="54" t="s">
        <v>39</v>
      </c>
      <c r="D115" s="55">
        <v>1</v>
      </c>
      <c r="E115" s="214"/>
      <c r="F115" s="55">
        <f t="shared" si="15"/>
        <v>0</v>
      </c>
      <c r="G115" s="56"/>
      <c r="H115" s="56"/>
      <c r="I115" s="57"/>
      <c r="J115" s="57"/>
      <c r="K115" s="57"/>
      <c r="L115" s="57"/>
      <c r="M115" s="57"/>
      <c r="N115" s="58"/>
      <c r="O115" s="58"/>
      <c r="P115" s="120"/>
      <c r="Q115" s="120"/>
      <c r="R115" s="120"/>
      <c r="S115" s="58"/>
      <c r="T115" s="58"/>
      <c r="U115" s="58"/>
      <c r="V115" s="58"/>
      <c r="W115" s="58"/>
      <c r="X115" s="57"/>
      <c r="Y115" s="55"/>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row>
    <row r="116" spans="1:255" s="40" customFormat="1" ht="30" x14ac:dyDescent="0.25">
      <c r="A116" s="52" t="s">
        <v>1353</v>
      </c>
      <c r="B116" s="224" t="s">
        <v>1314</v>
      </c>
      <c r="C116" s="54" t="s">
        <v>39</v>
      </c>
      <c r="D116" s="55">
        <v>1</v>
      </c>
      <c r="E116" s="214"/>
      <c r="F116" s="55">
        <f t="shared" si="15"/>
        <v>0</v>
      </c>
      <c r="G116" s="56"/>
      <c r="H116" s="56"/>
      <c r="I116" s="57"/>
      <c r="J116" s="57"/>
      <c r="K116" s="57"/>
      <c r="L116" s="57"/>
      <c r="M116" s="57"/>
      <c r="N116" s="58"/>
      <c r="O116" s="58"/>
      <c r="P116" s="120"/>
      <c r="Q116" s="120"/>
      <c r="R116" s="120"/>
      <c r="S116" s="58"/>
      <c r="T116" s="58"/>
      <c r="U116" s="58"/>
      <c r="V116" s="58"/>
      <c r="W116" s="58"/>
      <c r="X116" s="57"/>
      <c r="Y116" s="55"/>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row>
    <row r="117" spans="1:255" s="40" customFormat="1" ht="30" x14ac:dyDescent="0.25">
      <c r="A117" s="52" t="s">
        <v>1354</v>
      </c>
      <c r="B117" s="224" t="s">
        <v>1305</v>
      </c>
      <c r="C117" s="54" t="s">
        <v>39</v>
      </c>
      <c r="D117" s="55">
        <v>2</v>
      </c>
      <c r="E117" s="214"/>
      <c r="F117" s="55">
        <f t="shared" si="15"/>
        <v>0</v>
      </c>
      <c r="G117" s="56"/>
      <c r="H117" s="56"/>
      <c r="I117" s="55"/>
      <c r="J117" s="57"/>
      <c r="K117" s="57"/>
      <c r="L117" s="57"/>
      <c r="M117" s="55"/>
      <c r="N117" s="58"/>
      <c r="O117" s="181"/>
      <c r="P117" s="182"/>
      <c r="Q117" s="55"/>
      <c r="R117" s="183"/>
      <c r="S117" s="152"/>
      <c r="T117" s="55"/>
      <c r="U117" s="58"/>
      <c r="V117" s="58"/>
      <c r="W117" s="55"/>
      <c r="X117" s="57"/>
      <c r="Y117" s="55"/>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row>
    <row r="118" spans="1:255" s="40" customFormat="1" x14ac:dyDescent="0.25">
      <c r="A118" s="52" t="s">
        <v>1355</v>
      </c>
      <c r="B118" s="224" t="s">
        <v>1307</v>
      </c>
      <c r="C118" s="54" t="s">
        <v>39</v>
      </c>
      <c r="D118" s="55">
        <v>1</v>
      </c>
      <c r="E118" s="214"/>
      <c r="F118" s="55">
        <f t="shared" si="15"/>
        <v>0</v>
      </c>
      <c r="G118" s="56"/>
      <c r="H118" s="56"/>
      <c r="I118" s="55"/>
      <c r="J118" s="57"/>
      <c r="K118" s="57"/>
      <c r="L118" s="57"/>
      <c r="M118" s="55"/>
      <c r="N118" s="58"/>
      <c r="O118" s="181"/>
      <c r="P118" s="182"/>
      <c r="Q118" s="55"/>
      <c r="R118" s="183"/>
      <c r="S118" s="152"/>
      <c r="T118" s="55"/>
      <c r="U118" s="58"/>
      <c r="V118" s="58"/>
      <c r="W118" s="55"/>
      <c r="X118" s="57"/>
      <c r="Y118" s="55"/>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row>
    <row r="119" spans="1:255" s="40" customFormat="1" x14ac:dyDescent="0.25">
      <c r="A119" s="52" t="s">
        <v>1356</v>
      </c>
      <c r="B119" s="224" t="s">
        <v>1309</v>
      </c>
      <c r="C119" s="54" t="s">
        <v>39</v>
      </c>
      <c r="D119" s="55">
        <v>1</v>
      </c>
      <c r="E119" s="214"/>
      <c r="F119" s="55">
        <f t="shared" si="15"/>
        <v>0</v>
      </c>
      <c r="G119" s="56"/>
      <c r="H119" s="56"/>
      <c r="I119" s="55"/>
      <c r="J119" s="57"/>
      <c r="K119" s="57"/>
      <c r="L119" s="57"/>
      <c r="M119" s="55"/>
      <c r="N119" s="58"/>
      <c r="O119" s="181"/>
      <c r="P119" s="182"/>
      <c r="Q119" s="55"/>
      <c r="R119" s="183"/>
      <c r="S119" s="152"/>
      <c r="T119" s="55"/>
      <c r="U119" s="58"/>
      <c r="V119" s="58"/>
      <c r="W119" s="55"/>
      <c r="X119" s="57"/>
      <c r="Y119" s="55"/>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row>
    <row r="120" spans="1:255" s="40" customFormat="1" x14ac:dyDescent="0.25">
      <c r="A120" s="52" t="s">
        <v>1357</v>
      </c>
      <c r="B120" s="224" t="s">
        <v>1311</v>
      </c>
      <c r="C120" s="54" t="s">
        <v>39</v>
      </c>
      <c r="D120" s="55">
        <v>1</v>
      </c>
      <c r="E120" s="214"/>
      <c r="F120" s="55">
        <f t="shared" si="15"/>
        <v>0</v>
      </c>
      <c r="G120" s="56"/>
      <c r="H120" s="56"/>
      <c r="I120" s="55"/>
      <c r="J120" s="57"/>
      <c r="K120" s="57"/>
      <c r="L120" s="57"/>
      <c r="M120" s="55"/>
      <c r="N120" s="58"/>
      <c r="O120" s="181"/>
      <c r="P120" s="182"/>
      <c r="Q120" s="55"/>
      <c r="R120" s="183"/>
      <c r="S120" s="152"/>
      <c r="T120" s="55"/>
      <c r="U120" s="58"/>
      <c r="V120" s="58"/>
      <c r="W120" s="55"/>
      <c r="X120" s="57"/>
      <c r="Y120" s="55"/>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row>
    <row r="121" spans="1:255" s="40" customFormat="1" x14ac:dyDescent="0.25">
      <c r="A121" s="52" t="s">
        <v>1358</v>
      </c>
      <c r="B121" s="224" t="s">
        <v>1310</v>
      </c>
      <c r="C121" s="54" t="s">
        <v>39</v>
      </c>
      <c r="D121" s="55">
        <v>2</v>
      </c>
      <c r="E121" s="214"/>
      <c r="F121" s="55">
        <f t="shared" si="15"/>
        <v>0</v>
      </c>
      <c r="G121" s="56"/>
      <c r="H121" s="56"/>
      <c r="I121" s="55"/>
      <c r="J121" s="57"/>
      <c r="K121" s="57"/>
      <c r="L121" s="57"/>
      <c r="M121" s="55"/>
      <c r="N121" s="58"/>
      <c r="O121" s="181"/>
      <c r="P121" s="182"/>
      <c r="Q121" s="55"/>
      <c r="R121" s="183"/>
      <c r="S121" s="152"/>
      <c r="T121" s="55"/>
      <c r="U121" s="58"/>
      <c r="V121" s="58"/>
      <c r="W121" s="55"/>
      <c r="X121" s="57"/>
      <c r="Y121" s="55"/>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row>
    <row r="122" spans="1:255" s="40" customFormat="1" x14ac:dyDescent="0.25">
      <c r="A122" s="52" t="s">
        <v>1359</v>
      </c>
      <c r="B122" s="224" t="s">
        <v>1312</v>
      </c>
      <c r="C122" s="54" t="s">
        <v>39</v>
      </c>
      <c r="D122" s="55">
        <v>1</v>
      </c>
      <c r="E122" s="214"/>
      <c r="F122" s="55">
        <f t="shared" si="15"/>
        <v>0</v>
      </c>
      <c r="G122" s="56"/>
      <c r="H122" s="56"/>
      <c r="I122" s="55"/>
      <c r="J122" s="57"/>
      <c r="K122" s="57"/>
      <c r="L122" s="57"/>
      <c r="M122" s="55"/>
      <c r="N122" s="58"/>
      <c r="O122" s="171"/>
      <c r="P122" s="154"/>
      <c r="Q122" s="55"/>
      <c r="R122" s="183"/>
      <c r="S122" s="55"/>
      <c r="T122" s="55"/>
      <c r="U122" s="58"/>
      <c r="V122" s="58"/>
      <c r="W122" s="55"/>
      <c r="X122" s="57"/>
      <c r="Y122" s="55"/>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row>
    <row r="123" spans="1:255" s="40" customFormat="1" x14ac:dyDescent="0.25">
      <c r="A123" s="52" t="s">
        <v>1360</v>
      </c>
      <c r="B123" s="224" t="s">
        <v>1321</v>
      </c>
      <c r="C123" s="54" t="s">
        <v>39</v>
      </c>
      <c r="D123" s="55">
        <v>2</v>
      </c>
      <c r="E123" s="214"/>
      <c r="F123" s="55">
        <f t="shared" si="15"/>
        <v>0</v>
      </c>
      <c r="G123" s="56"/>
      <c r="H123" s="56"/>
      <c r="I123" s="55"/>
      <c r="J123" s="57"/>
      <c r="K123" s="57"/>
      <c r="L123" s="57"/>
      <c r="M123" s="55"/>
      <c r="N123" s="58"/>
      <c r="O123" s="171"/>
      <c r="P123" s="154"/>
      <c r="Q123" s="55"/>
      <c r="R123" s="183"/>
      <c r="S123" s="55"/>
      <c r="T123" s="55"/>
      <c r="U123" s="58"/>
      <c r="V123" s="58"/>
      <c r="W123" s="55"/>
      <c r="X123" s="57"/>
      <c r="Y123" s="55"/>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row>
    <row r="124" spans="1:255" s="40" customFormat="1" x14ac:dyDescent="0.25">
      <c r="A124" s="52" t="s">
        <v>1361</v>
      </c>
      <c r="B124" s="224" t="s">
        <v>1322</v>
      </c>
      <c r="C124" s="54" t="s">
        <v>39</v>
      </c>
      <c r="D124" s="55">
        <v>2</v>
      </c>
      <c r="E124" s="214"/>
      <c r="F124" s="55">
        <f t="shared" ref="F124" si="17">D124*E124</f>
        <v>0</v>
      </c>
      <c r="G124" s="56"/>
      <c r="H124" s="56"/>
      <c r="I124" s="55"/>
      <c r="J124" s="57"/>
      <c r="K124" s="57"/>
      <c r="L124" s="57"/>
      <c r="M124" s="55"/>
      <c r="N124" s="58"/>
      <c r="O124" s="171"/>
      <c r="P124" s="154"/>
      <c r="Q124" s="55"/>
      <c r="R124" s="183"/>
      <c r="S124" s="55"/>
      <c r="T124" s="55"/>
      <c r="U124" s="58"/>
      <c r="V124" s="58"/>
      <c r="W124" s="55"/>
      <c r="X124" s="57"/>
      <c r="Y124" s="55"/>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row>
    <row r="125" spans="1:255" s="40" customFormat="1" ht="77.25" x14ac:dyDescent="0.25">
      <c r="A125" s="52" t="s">
        <v>1363</v>
      </c>
      <c r="B125" s="227" t="s">
        <v>1377</v>
      </c>
      <c r="C125" s="54" t="s">
        <v>39</v>
      </c>
      <c r="D125" s="55">
        <v>1</v>
      </c>
      <c r="E125" s="214"/>
      <c r="F125" s="55">
        <f t="shared" si="15"/>
        <v>0</v>
      </c>
      <c r="G125" s="56"/>
      <c r="H125" s="56"/>
      <c r="I125" s="55"/>
      <c r="J125" s="57"/>
      <c r="K125" s="57"/>
      <c r="L125" s="57"/>
      <c r="M125" s="55"/>
      <c r="N125" s="58"/>
      <c r="O125" s="171"/>
      <c r="P125" s="154"/>
      <c r="Q125" s="55"/>
      <c r="R125" s="183"/>
      <c r="S125" s="55"/>
      <c r="T125" s="55"/>
      <c r="U125" s="58"/>
      <c r="V125" s="58"/>
      <c r="W125" s="55"/>
      <c r="X125" s="57"/>
      <c r="Y125" s="55"/>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row>
    <row r="126" spans="1:255" s="40" customFormat="1" x14ac:dyDescent="0.25">
      <c r="A126" s="52" t="s">
        <v>1368</v>
      </c>
      <c r="B126" s="224" t="s">
        <v>1375</v>
      </c>
      <c r="C126" s="54" t="s">
        <v>39</v>
      </c>
      <c r="D126" s="55">
        <v>6</v>
      </c>
      <c r="E126" s="214"/>
      <c r="F126" s="55">
        <f t="shared" si="15"/>
        <v>0</v>
      </c>
      <c r="G126" s="56"/>
      <c r="H126" s="56"/>
      <c r="I126" s="55"/>
      <c r="J126" s="57"/>
      <c r="K126" s="57"/>
      <c r="L126" s="57"/>
      <c r="M126" s="55"/>
      <c r="N126" s="58"/>
      <c r="O126" s="181"/>
      <c r="P126" s="182"/>
      <c r="Q126" s="55"/>
      <c r="R126" s="183"/>
      <c r="S126" s="152"/>
      <c r="T126" s="55"/>
      <c r="U126" s="58"/>
      <c r="V126" s="58"/>
      <c r="W126" s="55"/>
      <c r="X126" s="57"/>
      <c r="Y126" s="55"/>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row>
    <row r="127" spans="1:255" s="40" customFormat="1" x14ac:dyDescent="0.25">
      <c r="A127" s="52" t="s">
        <v>1369</v>
      </c>
      <c r="B127" s="224" t="s">
        <v>1378</v>
      </c>
      <c r="C127" s="54" t="s">
        <v>39</v>
      </c>
      <c r="D127" s="55">
        <v>4</v>
      </c>
      <c r="E127" s="214"/>
      <c r="F127" s="55">
        <f t="shared" ref="F127:F128" si="18">D127*E127</f>
        <v>0</v>
      </c>
      <c r="G127" s="56"/>
      <c r="H127" s="56"/>
      <c r="I127" s="55"/>
      <c r="J127" s="57"/>
      <c r="K127" s="57"/>
      <c r="L127" s="57"/>
      <c r="M127" s="55"/>
      <c r="N127" s="58"/>
      <c r="O127" s="181"/>
      <c r="P127" s="182"/>
      <c r="Q127" s="55"/>
      <c r="R127" s="183"/>
      <c r="S127" s="152"/>
      <c r="T127" s="55"/>
      <c r="U127" s="58"/>
      <c r="V127" s="58"/>
      <c r="W127" s="55"/>
      <c r="X127" s="57"/>
      <c r="Y127" s="55"/>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row>
    <row r="128" spans="1:255" s="40" customFormat="1" x14ac:dyDescent="0.25">
      <c r="A128" s="52" t="s">
        <v>1370</v>
      </c>
      <c r="B128" s="224" t="s">
        <v>1381</v>
      </c>
      <c r="C128" s="54" t="s">
        <v>39</v>
      </c>
      <c r="D128" s="55">
        <v>2</v>
      </c>
      <c r="E128" s="214"/>
      <c r="F128" s="55">
        <f t="shared" si="18"/>
        <v>0</v>
      </c>
      <c r="G128" s="56"/>
      <c r="H128" s="56"/>
      <c r="I128" s="55"/>
      <c r="J128" s="57"/>
      <c r="K128" s="57"/>
      <c r="L128" s="57"/>
      <c r="M128" s="55"/>
      <c r="N128" s="58"/>
      <c r="O128" s="181"/>
      <c r="P128" s="182"/>
      <c r="Q128" s="55"/>
      <c r="R128" s="183"/>
      <c r="S128" s="152"/>
      <c r="T128" s="55"/>
      <c r="U128" s="58"/>
      <c r="V128" s="58"/>
      <c r="W128" s="55"/>
      <c r="X128" s="57"/>
      <c r="Y128" s="55"/>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row>
    <row r="129" spans="1:255" s="40" customFormat="1" x14ac:dyDescent="0.25">
      <c r="A129" s="52" t="s">
        <v>1371</v>
      </c>
      <c r="B129" s="224" t="s">
        <v>1379</v>
      </c>
      <c r="C129" s="54" t="s">
        <v>39</v>
      </c>
      <c r="D129" s="55">
        <v>2</v>
      </c>
      <c r="E129" s="214"/>
      <c r="F129" s="55">
        <f t="shared" si="15"/>
        <v>0</v>
      </c>
      <c r="G129" s="56"/>
      <c r="H129" s="56"/>
      <c r="I129" s="55"/>
      <c r="J129" s="57"/>
      <c r="K129" s="57"/>
      <c r="L129" s="57"/>
      <c r="M129" s="55"/>
      <c r="N129" s="58"/>
      <c r="O129" s="181"/>
      <c r="P129" s="182"/>
      <c r="Q129" s="55"/>
      <c r="R129" s="183"/>
      <c r="S129" s="152"/>
      <c r="T129" s="55"/>
      <c r="U129" s="58"/>
      <c r="V129" s="58"/>
      <c r="W129" s="55"/>
      <c r="X129" s="57"/>
      <c r="Y129" s="55"/>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row>
    <row r="130" spans="1:255" s="40" customFormat="1" x14ac:dyDescent="0.25">
      <c r="A130" s="52" t="s">
        <v>1372</v>
      </c>
      <c r="B130" s="224" t="s">
        <v>1380</v>
      </c>
      <c r="C130" s="54" t="s">
        <v>39</v>
      </c>
      <c r="D130" s="55">
        <v>1</v>
      </c>
      <c r="E130" s="214"/>
      <c r="F130" s="55">
        <f t="shared" si="15"/>
        <v>0</v>
      </c>
      <c r="G130" s="56"/>
      <c r="H130" s="56"/>
      <c r="I130" s="55"/>
      <c r="J130" s="57"/>
      <c r="K130" s="57"/>
      <c r="L130" s="57"/>
      <c r="M130" s="55"/>
      <c r="N130" s="58"/>
      <c r="O130" s="181"/>
      <c r="P130" s="182"/>
      <c r="Q130" s="55"/>
      <c r="R130" s="183"/>
      <c r="S130" s="152"/>
      <c r="T130" s="55"/>
      <c r="U130" s="58"/>
      <c r="V130" s="58"/>
      <c r="W130" s="55"/>
      <c r="X130" s="57"/>
      <c r="Y130" s="55"/>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row>
    <row r="131" spans="1:255" s="40" customFormat="1" x14ac:dyDescent="0.25">
      <c r="A131" s="52" t="s">
        <v>1373</v>
      </c>
      <c r="B131" s="224" t="s">
        <v>1382</v>
      </c>
      <c r="C131" s="54" t="s">
        <v>39</v>
      </c>
      <c r="D131" s="55">
        <v>3</v>
      </c>
      <c r="E131" s="214"/>
      <c r="F131" s="55">
        <f t="shared" si="15"/>
        <v>0</v>
      </c>
      <c r="G131" s="56"/>
      <c r="H131" s="56"/>
      <c r="I131" s="55"/>
      <c r="J131" s="57"/>
      <c r="K131" s="57"/>
      <c r="L131" s="57"/>
      <c r="M131" s="55"/>
      <c r="N131" s="58"/>
      <c r="O131" s="171"/>
      <c r="P131" s="154"/>
      <c r="Q131" s="55"/>
      <c r="R131" s="183"/>
      <c r="S131" s="55"/>
      <c r="T131" s="55"/>
      <c r="U131" s="58"/>
      <c r="V131" s="58"/>
      <c r="W131" s="55"/>
      <c r="X131" s="57"/>
      <c r="Y131" s="55"/>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row>
    <row r="132" spans="1:255" s="40" customFormat="1" x14ac:dyDescent="0.25">
      <c r="A132" s="52" t="s">
        <v>1374</v>
      </c>
      <c r="B132" s="224" t="s">
        <v>1383</v>
      </c>
      <c r="C132" s="54" t="s">
        <v>39</v>
      </c>
      <c r="D132" s="55">
        <v>2</v>
      </c>
      <c r="E132" s="214"/>
      <c r="F132" s="55">
        <f t="shared" si="15"/>
        <v>0</v>
      </c>
      <c r="G132" s="56"/>
      <c r="H132" s="56"/>
      <c r="I132" s="55"/>
      <c r="J132" s="57"/>
      <c r="K132" s="57"/>
      <c r="L132" s="57"/>
      <c r="M132" s="55"/>
      <c r="N132" s="58"/>
      <c r="O132" s="171"/>
      <c r="P132" s="154"/>
      <c r="Q132" s="55"/>
      <c r="R132" s="183"/>
      <c r="S132" s="55"/>
      <c r="T132" s="55"/>
      <c r="U132" s="58"/>
      <c r="V132" s="58"/>
      <c r="W132" s="55"/>
      <c r="X132" s="57"/>
      <c r="Y132" s="55"/>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row>
    <row r="133" spans="1:255" s="40" customFormat="1" ht="30" x14ac:dyDescent="0.25">
      <c r="A133" s="52" t="s">
        <v>1384</v>
      </c>
      <c r="B133" s="224" t="s">
        <v>1376</v>
      </c>
      <c r="C133" s="54" t="s">
        <v>39</v>
      </c>
      <c r="D133" s="55">
        <v>2</v>
      </c>
      <c r="E133" s="214"/>
      <c r="F133" s="55">
        <f t="shared" si="15"/>
        <v>0</v>
      </c>
      <c r="G133" s="56"/>
      <c r="H133" s="56"/>
      <c r="I133" s="55"/>
      <c r="J133" s="57"/>
      <c r="K133" s="57"/>
      <c r="L133" s="57"/>
      <c r="M133" s="55"/>
      <c r="N133" s="58"/>
      <c r="O133" s="171"/>
      <c r="P133" s="154"/>
      <c r="Q133" s="55"/>
      <c r="R133" s="183"/>
      <c r="S133" s="55"/>
      <c r="T133" s="55"/>
      <c r="U133" s="58"/>
      <c r="V133" s="58"/>
      <c r="W133" s="55"/>
      <c r="X133" s="57"/>
      <c r="Y133" s="55"/>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spans="1:255" s="40" customFormat="1" ht="30" x14ac:dyDescent="0.25">
      <c r="A134" s="52" t="s">
        <v>1385</v>
      </c>
      <c r="B134" s="224" t="s">
        <v>716</v>
      </c>
      <c r="C134" s="54" t="s">
        <v>39</v>
      </c>
      <c r="D134" s="55">
        <v>6</v>
      </c>
      <c r="E134" s="214"/>
      <c r="F134" s="55">
        <f t="shared" si="15"/>
        <v>0</v>
      </c>
      <c r="G134" s="56"/>
      <c r="H134" s="56"/>
      <c r="I134" s="55"/>
      <c r="J134" s="57"/>
      <c r="K134" s="57"/>
      <c r="L134" s="57"/>
      <c r="M134" s="55"/>
      <c r="N134" s="58"/>
      <c r="O134" s="171"/>
      <c r="P134" s="154"/>
      <c r="Q134" s="55"/>
      <c r="R134" s="183"/>
      <c r="S134" s="55"/>
      <c r="T134" s="55"/>
      <c r="U134" s="58"/>
      <c r="V134" s="58"/>
      <c r="W134" s="55"/>
      <c r="X134" s="57"/>
      <c r="Y134" s="55"/>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row>
    <row r="135" spans="1:255" s="40" customFormat="1" ht="71.25" x14ac:dyDescent="0.25">
      <c r="A135" s="52" t="s">
        <v>1386</v>
      </c>
      <c r="B135" s="228" t="s">
        <v>1343</v>
      </c>
      <c r="C135" s="54" t="s">
        <v>39</v>
      </c>
      <c r="D135" s="55">
        <v>2</v>
      </c>
      <c r="E135" s="214"/>
      <c r="F135" s="55">
        <f t="shared" ref="F135" si="19">D135*E135</f>
        <v>0</v>
      </c>
      <c r="G135" s="56"/>
      <c r="H135" s="56"/>
      <c r="I135" s="55"/>
      <c r="J135" s="57"/>
      <c r="K135" s="57"/>
      <c r="L135" s="57"/>
      <c r="M135" s="55"/>
      <c r="N135" s="58"/>
      <c r="O135" s="171"/>
      <c r="P135" s="154"/>
      <c r="Q135" s="55"/>
      <c r="R135" s="183"/>
      <c r="S135" s="55"/>
      <c r="T135" s="55"/>
      <c r="U135" s="58"/>
      <c r="V135" s="58"/>
      <c r="W135" s="55"/>
      <c r="X135" s="57"/>
      <c r="Y135" s="55"/>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row>
    <row r="136" spans="1:255" s="40" customFormat="1" ht="90" x14ac:dyDescent="0.25">
      <c r="A136" s="52" t="s">
        <v>1388</v>
      </c>
      <c r="B136" s="227" t="s">
        <v>1387</v>
      </c>
      <c r="C136" s="54" t="s">
        <v>39</v>
      </c>
      <c r="D136" s="55">
        <v>1</v>
      </c>
      <c r="E136" s="214"/>
      <c r="F136" s="55">
        <f>D136*E136</f>
        <v>0</v>
      </c>
      <c r="G136" s="56"/>
      <c r="H136" s="56"/>
      <c r="I136" s="55"/>
      <c r="J136" s="57"/>
      <c r="K136" s="57"/>
      <c r="L136" s="57"/>
      <c r="M136" s="55"/>
      <c r="N136" s="58"/>
      <c r="O136" s="181"/>
      <c r="P136" s="182"/>
      <c r="Q136" s="55"/>
      <c r="R136" s="183"/>
      <c r="S136" s="55"/>
      <c r="T136" s="55"/>
      <c r="U136" s="58"/>
      <c r="V136" s="58"/>
      <c r="W136" s="55"/>
      <c r="X136" s="57"/>
      <c r="Y136" s="55"/>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row>
    <row r="137" spans="1:255" s="40" customFormat="1" x14ac:dyDescent="0.25">
      <c r="A137" s="52"/>
      <c r="B137" s="200"/>
      <c r="C137" s="54"/>
      <c r="D137" s="55"/>
      <c r="E137" s="152"/>
      <c r="F137" s="55"/>
      <c r="G137" s="56"/>
      <c r="H137" s="56"/>
      <c r="I137" s="55"/>
      <c r="J137" s="57"/>
      <c r="K137" s="57"/>
      <c r="L137" s="57"/>
      <c r="M137" s="55"/>
      <c r="N137" s="58"/>
      <c r="O137" s="171"/>
      <c r="P137" s="154"/>
      <c r="Q137" s="55"/>
      <c r="R137" s="183"/>
      <c r="S137" s="55"/>
      <c r="T137" s="55"/>
      <c r="U137" s="58"/>
      <c r="V137" s="58"/>
      <c r="W137" s="55"/>
      <c r="X137" s="57"/>
      <c r="Y137" s="55"/>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row>
    <row r="138" spans="1:255" s="40" customFormat="1" x14ac:dyDescent="0.25">
      <c r="A138" s="52" t="s">
        <v>85</v>
      </c>
      <c r="B138" s="357" t="s">
        <v>722</v>
      </c>
      <c r="C138" s="357"/>
      <c r="D138" s="357"/>
      <c r="E138" s="357"/>
      <c r="F138" s="315"/>
      <c r="G138" s="56"/>
      <c r="H138" s="56"/>
      <c r="I138" s="55"/>
      <c r="J138" s="57"/>
      <c r="K138" s="57"/>
      <c r="L138" s="57"/>
      <c r="M138" s="55"/>
      <c r="N138" s="58"/>
      <c r="O138" s="171"/>
      <c r="P138" s="154"/>
      <c r="Q138" s="55"/>
      <c r="R138" s="55"/>
      <c r="S138" s="152"/>
      <c r="T138" s="55"/>
      <c r="U138" s="58"/>
      <c r="V138" s="58"/>
      <c r="W138" s="55"/>
      <c r="X138" s="57"/>
      <c r="Y138" s="55"/>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row>
    <row r="139" spans="1:255" s="40" customFormat="1" x14ac:dyDescent="0.25">
      <c r="A139" s="52"/>
      <c r="B139" s="53"/>
      <c r="C139" s="54"/>
      <c r="D139" s="55"/>
      <c r="E139" s="55"/>
      <c r="F139" s="55"/>
      <c r="G139" s="56"/>
      <c r="H139" s="56"/>
      <c r="I139" s="55"/>
      <c r="J139" s="57"/>
      <c r="K139" s="57"/>
      <c r="L139" s="57"/>
      <c r="M139" s="55"/>
      <c r="N139" s="58"/>
      <c r="O139" s="153"/>
      <c r="P139" s="58"/>
      <c r="Q139" s="58"/>
      <c r="R139" s="58"/>
      <c r="S139" s="55"/>
      <c r="T139" s="55"/>
      <c r="U139" s="58"/>
      <c r="V139" s="58"/>
      <c r="W139" s="55"/>
      <c r="X139" s="57"/>
      <c r="Y139" s="55"/>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row>
    <row r="140" spans="1:255" s="40" customFormat="1" ht="45" x14ac:dyDescent="0.25">
      <c r="A140" s="52" t="s">
        <v>713</v>
      </c>
      <c r="B140" s="198" t="s">
        <v>719</v>
      </c>
      <c r="C140" s="54" t="s">
        <v>102</v>
      </c>
      <c r="D140" s="55">
        <v>172</v>
      </c>
      <c r="E140" s="214"/>
      <c r="F140" s="55">
        <f>D140*E140</f>
        <v>0</v>
      </c>
      <c r="G140" s="56"/>
      <c r="H140" s="56"/>
      <c r="I140" s="55"/>
      <c r="J140" s="57"/>
      <c r="K140" s="57"/>
      <c r="L140" s="57"/>
      <c r="M140" s="55"/>
      <c r="N140" s="58"/>
      <c r="O140" s="153"/>
      <c r="P140" s="58"/>
      <c r="Q140" s="58"/>
      <c r="R140" s="58"/>
      <c r="S140" s="152"/>
      <c r="T140" s="55"/>
      <c r="U140" s="58"/>
      <c r="V140" s="58"/>
      <c r="W140" s="55"/>
      <c r="X140" s="57"/>
      <c r="Y140" s="55"/>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row>
    <row r="141" spans="1:255" s="40" customFormat="1" ht="90" x14ac:dyDescent="0.25">
      <c r="A141" s="52" t="s">
        <v>714</v>
      </c>
      <c r="B141" s="198" t="s">
        <v>720</v>
      </c>
      <c r="C141" s="54" t="s">
        <v>102</v>
      </c>
      <c r="D141" s="55">
        <f>D140</f>
        <v>172</v>
      </c>
      <c r="E141" s="214"/>
      <c r="F141" s="55">
        <f>D141*E141</f>
        <v>0</v>
      </c>
      <c r="G141" s="56"/>
      <c r="H141" s="56"/>
      <c r="I141" s="55"/>
      <c r="J141" s="57"/>
      <c r="K141" s="57"/>
      <c r="L141" s="57"/>
      <c r="M141" s="55"/>
      <c r="N141" s="58"/>
      <c r="O141" s="153"/>
      <c r="P141" s="58"/>
      <c r="Q141" s="58"/>
      <c r="R141" s="58"/>
      <c r="S141" s="55"/>
      <c r="T141" s="55"/>
      <c r="U141" s="58"/>
      <c r="V141" s="58"/>
      <c r="W141" s="55"/>
      <c r="X141" s="57"/>
      <c r="Y141" s="55"/>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row>
    <row r="142" spans="1:255" s="40" customFormat="1" ht="60" x14ac:dyDescent="0.25">
      <c r="A142" s="52" t="s">
        <v>715</v>
      </c>
      <c r="B142" s="198" t="s">
        <v>721</v>
      </c>
      <c r="C142" s="54" t="s">
        <v>102</v>
      </c>
      <c r="D142" s="55">
        <f>D141</f>
        <v>172</v>
      </c>
      <c r="E142" s="214"/>
      <c r="F142" s="55">
        <f>D142*E142</f>
        <v>0</v>
      </c>
      <c r="G142" s="56"/>
      <c r="H142" s="56"/>
      <c r="I142" s="57"/>
      <c r="J142" s="57"/>
      <c r="K142" s="57"/>
      <c r="L142" s="57"/>
      <c r="M142" s="57"/>
      <c r="N142" s="58"/>
      <c r="O142" s="58"/>
      <c r="P142" s="120"/>
      <c r="Q142" s="120"/>
      <c r="R142" s="120"/>
      <c r="S142" s="55"/>
      <c r="T142" s="55"/>
      <c r="U142" s="58"/>
      <c r="V142" s="58"/>
      <c r="W142" s="55"/>
      <c r="X142" s="57"/>
      <c r="Y142" s="55"/>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row>
    <row r="143" spans="1:255" s="40" customFormat="1" x14ac:dyDescent="0.25">
      <c r="A143" s="165"/>
      <c r="B143" s="197"/>
      <c r="C143" s="197"/>
      <c r="D143" s="197"/>
      <c r="E143" s="314"/>
      <c r="F143" s="314"/>
      <c r="G143" s="56"/>
      <c r="H143" s="56"/>
      <c r="I143" s="57"/>
      <c r="J143" s="57"/>
      <c r="K143" s="57"/>
      <c r="L143" s="57"/>
      <c r="M143" s="57"/>
      <c r="N143" s="58"/>
      <c r="O143" s="58"/>
      <c r="P143" s="58"/>
      <c r="Q143" s="58"/>
      <c r="R143" s="58"/>
      <c r="S143" s="120"/>
      <c r="T143" s="120"/>
      <c r="U143" s="120"/>
      <c r="V143" s="58"/>
      <c r="W143" s="58"/>
      <c r="X143" s="58"/>
      <c r="Y143" s="55"/>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row>
    <row r="144" spans="1:255" s="40" customFormat="1" ht="15.75" thickBot="1" x14ac:dyDescent="0.3">
      <c r="A144" s="174"/>
      <c r="B144" s="175" t="s">
        <v>86</v>
      </c>
      <c r="C144" s="176"/>
      <c r="D144" s="177"/>
      <c r="E144" s="178" t="s">
        <v>43</v>
      </c>
      <c r="F144" s="177">
        <f>SUM(F106:F143)</f>
        <v>0</v>
      </c>
      <c r="G144" s="56"/>
      <c r="H144" s="56"/>
      <c r="I144" s="57"/>
      <c r="J144" s="57"/>
      <c r="K144" s="57"/>
      <c r="L144" s="57"/>
      <c r="M144" s="57"/>
      <c r="N144" s="58"/>
      <c r="O144" s="58"/>
      <c r="P144" s="58"/>
      <c r="Q144" s="58"/>
      <c r="R144" s="58"/>
      <c r="S144" s="120"/>
      <c r="T144" s="120"/>
      <c r="U144" s="120"/>
      <c r="V144" s="58"/>
      <c r="W144" s="58"/>
      <c r="X144" s="58"/>
      <c r="Y144" s="55"/>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row>
    <row r="145" spans="1:255" s="40" customFormat="1" ht="15.75" thickTop="1" x14ac:dyDescent="0.25">
      <c r="A145" s="52"/>
      <c r="B145" s="53"/>
      <c r="C145" s="54"/>
      <c r="D145" s="55"/>
      <c r="E145" s="55"/>
      <c r="F145" s="55"/>
      <c r="G145" s="56"/>
      <c r="H145" s="56"/>
      <c r="I145" s="57"/>
      <c r="J145" s="57"/>
      <c r="K145" s="57"/>
      <c r="L145" s="57"/>
      <c r="M145" s="57"/>
      <c r="N145" s="58"/>
      <c r="O145" s="58"/>
      <c r="P145" s="58"/>
      <c r="Q145" s="58"/>
      <c r="R145" s="58"/>
      <c r="S145" s="120"/>
      <c r="T145" s="120"/>
      <c r="U145" s="120"/>
      <c r="V145" s="58"/>
      <c r="W145" s="58"/>
      <c r="X145" s="58"/>
      <c r="Y145" s="55"/>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row>
    <row r="146" spans="1:255" s="40" customFormat="1" x14ac:dyDescent="0.25">
      <c r="A146" s="52"/>
      <c r="B146" s="53"/>
      <c r="C146" s="54"/>
      <c r="D146" s="55"/>
      <c r="E146" s="55"/>
      <c r="F146" s="55"/>
      <c r="G146" s="56"/>
      <c r="H146" s="56"/>
      <c r="I146" s="57"/>
      <c r="J146" s="57"/>
      <c r="K146" s="57"/>
      <c r="L146" s="57"/>
      <c r="M146" s="57"/>
      <c r="N146" s="58"/>
      <c r="O146" s="58"/>
      <c r="P146" s="58"/>
      <c r="Q146" s="58"/>
      <c r="R146" s="58"/>
      <c r="S146" s="120"/>
      <c r="T146" s="120"/>
      <c r="U146" s="120"/>
      <c r="V146" s="58"/>
      <c r="W146" s="58"/>
      <c r="X146" s="58"/>
      <c r="Y146" s="55"/>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row>
    <row r="147" spans="1:255" s="40" customFormat="1" x14ac:dyDescent="0.25">
      <c r="A147" s="52"/>
      <c r="B147" s="53"/>
      <c r="C147" s="54"/>
      <c r="D147" s="55"/>
      <c r="E147" s="55"/>
      <c r="F147" s="55"/>
      <c r="G147" s="56"/>
      <c r="H147" s="56"/>
      <c r="I147" s="57"/>
      <c r="J147" s="57"/>
      <c r="K147" s="57"/>
      <c r="L147" s="57"/>
      <c r="M147" s="57"/>
      <c r="N147" s="58"/>
      <c r="O147" s="58"/>
      <c r="P147" s="58"/>
      <c r="Q147" s="58"/>
      <c r="R147" s="58"/>
      <c r="S147" s="58"/>
      <c r="T147" s="58"/>
      <c r="U147" s="58"/>
      <c r="V147" s="58"/>
      <c r="W147" s="58"/>
      <c r="X147" s="58"/>
      <c r="Y147" s="55"/>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row>
    <row r="148" spans="1:255" s="40" customFormat="1" x14ac:dyDescent="0.25">
      <c r="A148" s="52"/>
      <c r="B148" s="53"/>
      <c r="C148" s="54"/>
      <c r="D148" s="55"/>
      <c r="E148" s="55"/>
      <c r="F148" s="55"/>
      <c r="G148" s="56"/>
      <c r="H148" s="56"/>
      <c r="I148" s="57"/>
      <c r="J148" s="57"/>
      <c r="K148" s="57"/>
      <c r="L148" s="57"/>
      <c r="M148" s="57"/>
      <c r="N148" s="58"/>
      <c r="O148" s="58"/>
      <c r="P148" s="58"/>
      <c r="Q148" s="58"/>
      <c r="R148" s="58"/>
      <c r="S148" s="58"/>
      <c r="T148" s="58"/>
      <c r="U148" s="58"/>
      <c r="V148" s="58"/>
      <c r="W148" s="58"/>
      <c r="X148" s="58"/>
      <c r="Y148" s="55"/>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row>
    <row r="149" spans="1:255" s="40" customFormat="1" x14ac:dyDescent="0.25">
      <c r="A149" s="52"/>
      <c r="B149" s="53"/>
      <c r="C149" s="54"/>
      <c r="D149" s="55"/>
      <c r="E149" s="55"/>
      <c r="F149" s="55"/>
      <c r="G149" s="56"/>
      <c r="H149" s="56"/>
      <c r="I149" s="57"/>
      <c r="J149" s="57"/>
      <c r="K149" s="57"/>
      <c r="L149" s="57"/>
      <c r="M149" s="57"/>
      <c r="N149" s="58"/>
      <c r="O149" s="58"/>
      <c r="P149" s="58"/>
      <c r="Q149" s="58"/>
      <c r="R149" s="58"/>
      <c r="S149" s="58"/>
      <c r="T149" s="58"/>
      <c r="U149" s="58"/>
      <c r="V149" s="58"/>
      <c r="W149" s="58"/>
      <c r="X149" s="58"/>
      <c r="Y149" s="55"/>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row>
    <row r="150" spans="1:255" s="40" customFormat="1" x14ac:dyDescent="0.25">
      <c r="A150" s="52"/>
      <c r="B150" s="53"/>
      <c r="C150" s="54"/>
      <c r="D150" s="55"/>
      <c r="E150" s="55"/>
      <c r="F150" s="55"/>
      <c r="G150" s="56"/>
      <c r="H150" s="56"/>
      <c r="I150" s="57"/>
      <c r="J150" s="57"/>
      <c r="K150" s="57"/>
      <c r="L150" s="57"/>
      <c r="M150" s="57"/>
      <c r="N150" s="58"/>
      <c r="O150" s="58"/>
      <c r="P150" s="58"/>
      <c r="Q150" s="58"/>
      <c r="R150" s="58"/>
      <c r="S150" s="58"/>
      <c r="T150" s="58"/>
      <c r="U150" s="58"/>
      <c r="V150" s="58"/>
      <c r="W150" s="58"/>
      <c r="X150" s="58"/>
      <c r="Y150" s="55"/>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row>
    <row r="151" spans="1:255" s="40" customFormat="1" x14ac:dyDescent="0.25">
      <c r="A151" s="52"/>
      <c r="B151" s="53"/>
      <c r="C151" s="54"/>
      <c r="D151" s="55"/>
      <c r="E151" s="55"/>
      <c r="F151" s="55"/>
      <c r="G151" s="56"/>
      <c r="H151" s="56"/>
      <c r="I151" s="57"/>
      <c r="J151" s="57"/>
      <c r="K151" s="57"/>
      <c r="L151" s="57"/>
      <c r="M151" s="57"/>
      <c r="N151" s="58"/>
      <c r="O151" s="58"/>
      <c r="P151" s="58"/>
      <c r="Q151" s="58"/>
      <c r="R151" s="58"/>
      <c r="S151" s="58"/>
      <c r="T151" s="58"/>
      <c r="U151" s="58"/>
      <c r="V151" s="58"/>
      <c r="W151" s="58"/>
      <c r="X151" s="58"/>
      <c r="Y151" s="55"/>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row>
    <row r="152" spans="1:255" s="40" customFormat="1" x14ac:dyDescent="0.25">
      <c r="A152" s="52"/>
      <c r="B152" s="53"/>
      <c r="C152" s="54"/>
      <c r="D152" s="55"/>
      <c r="E152" s="55"/>
      <c r="F152" s="55"/>
      <c r="G152" s="56"/>
      <c r="H152" s="56"/>
      <c r="I152" s="57"/>
      <c r="J152" s="57"/>
      <c r="K152" s="57"/>
      <c r="L152" s="57"/>
      <c r="M152" s="57"/>
      <c r="N152" s="58"/>
      <c r="O152" s="58"/>
      <c r="P152" s="58"/>
      <c r="Q152" s="58"/>
      <c r="R152" s="58"/>
      <c r="S152" s="58"/>
      <c r="T152" s="58"/>
      <c r="U152" s="58"/>
      <c r="V152" s="58"/>
      <c r="W152" s="58"/>
      <c r="X152" s="58"/>
      <c r="Y152" s="55"/>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row>
    <row r="153" spans="1:255" s="40" customFormat="1" x14ac:dyDescent="0.25">
      <c r="A153" s="52"/>
      <c r="B153" s="53"/>
      <c r="C153" s="54"/>
      <c r="D153" s="55"/>
      <c r="E153" s="55"/>
      <c r="F153" s="55"/>
      <c r="G153" s="56"/>
      <c r="H153" s="56"/>
      <c r="I153" s="57"/>
      <c r="J153" s="57"/>
      <c r="K153" s="57"/>
      <c r="L153" s="57"/>
      <c r="M153" s="57"/>
      <c r="N153" s="58"/>
      <c r="O153" s="58"/>
      <c r="P153" s="58"/>
      <c r="Q153" s="58"/>
      <c r="R153" s="58"/>
      <c r="S153" s="58"/>
      <c r="T153" s="58"/>
      <c r="U153" s="58"/>
      <c r="V153" s="58"/>
      <c r="W153" s="58"/>
      <c r="X153" s="58"/>
      <c r="Y153" s="55"/>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row>
    <row r="154" spans="1:255" s="40" customFormat="1" x14ac:dyDescent="0.25">
      <c r="A154" s="52"/>
      <c r="B154" s="53"/>
      <c r="C154" s="54"/>
      <c r="D154" s="55"/>
      <c r="E154" s="55"/>
      <c r="F154" s="55"/>
      <c r="G154" s="56"/>
      <c r="H154" s="56"/>
      <c r="I154" s="57"/>
      <c r="J154" s="57"/>
      <c r="K154" s="57"/>
      <c r="L154" s="57"/>
      <c r="M154" s="57"/>
      <c r="N154" s="58"/>
      <c r="O154" s="58"/>
      <c r="P154" s="58"/>
      <c r="Q154" s="58"/>
      <c r="R154" s="58"/>
      <c r="S154" s="58"/>
      <c r="T154" s="58"/>
      <c r="U154" s="58"/>
      <c r="V154" s="58"/>
      <c r="W154" s="58"/>
      <c r="X154" s="58"/>
      <c r="Y154" s="55"/>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row>
    <row r="155" spans="1:255" s="40" customFormat="1" x14ac:dyDescent="0.25">
      <c r="A155" s="52"/>
      <c r="B155" s="53"/>
      <c r="C155" s="54"/>
      <c r="D155" s="55"/>
      <c r="E155" s="55"/>
      <c r="F155" s="55"/>
      <c r="G155" s="56"/>
      <c r="H155" s="56"/>
      <c r="I155" s="57"/>
      <c r="J155" s="57"/>
      <c r="K155" s="57"/>
      <c r="L155" s="57"/>
      <c r="M155" s="57"/>
      <c r="N155" s="58"/>
      <c r="O155" s="58"/>
      <c r="P155" s="58"/>
      <c r="Q155" s="58"/>
      <c r="R155" s="58"/>
      <c r="S155" s="58"/>
      <c r="T155" s="58"/>
      <c r="U155" s="58"/>
      <c r="V155" s="58"/>
      <c r="W155" s="58"/>
      <c r="X155" s="58"/>
      <c r="Y155" s="55"/>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row>
    <row r="156" spans="1:255" s="40" customFormat="1" x14ac:dyDescent="0.25">
      <c r="A156" s="52"/>
      <c r="B156" s="53"/>
      <c r="C156" s="54"/>
      <c r="D156" s="55"/>
      <c r="E156" s="55"/>
      <c r="F156" s="55"/>
      <c r="G156" s="56"/>
      <c r="H156" s="56"/>
      <c r="I156" s="57"/>
      <c r="J156" s="57"/>
      <c r="K156" s="57"/>
      <c r="L156" s="57"/>
      <c r="M156" s="57"/>
      <c r="N156" s="58"/>
      <c r="O156" s="58"/>
      <c r="P156" s="58"/>
      <c r="Q156" s="58"/>
      <c r="R156" s="58"/>
      <c r="S156" s="58"/>
      <c r="T156" s="58"/>
      <c r="U156" s="58"/>
      <c r="V156" s="58"/>
      <c r="W156" s="58"/>
      <c r="X156" s="58"/>
      <c r="Y156" s="55"/>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row>
    <row r="157" spans="1:255" s="40" customFormat="1" x14ac:dyDescent="0.25">
      <c r="A157" s="52"/>
      <c r="B157" s="53"/>
      <c r="C157" s="54"/>
      <c r="D157" s="55"/>
      <c r="E157" s="55"/>
      <c r="F157" s="55"/>
      <c r="G157" s="56"/>
      <c r="H157" s="56"/>
      <c r="I157" s="57"/>
      <c r="J157" s="57"/>
      <c r="K157" s="57"/>
      <c r="L157" s="57"/>
      <c r="M157" s="57"/>
      <c r="N157" s="58"/>
      <c r="O157" s="58"/>
      <c r="P157" s="58"/>
      <c r="Q157" s="58"/>
      <c r="R157" s="58"/>
      <c r="S157" s="58"/>
      <c r="T157" s="58"/>
      <c r="U157" s="58"/>
      <c r="V157" s="58"/>
      <c r="W157" s="58"/>
      <c r="X157" s="58"/>
      <c r="Y157" s="55"/>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row>
    <row r="158" spans="1:255" s="40" customFormat="1" x14ac:dyDescent="0.25">
      <c r="A158" s="52"/>
      <c r="B158" s="53"/>
      <c r="C158" s="54"/>
      <c r="D158" s="55"/>
      <c r="E158" s="55"/>
      <c r="F158" s="55"/>
      <c r="G158" s="56"/>
      <c r="H158" s="56"/>
      <c r="I158" s="57"/>
      <c r="J158" s="57"/>
      <c r="K158" s="57"/>
      <c r="L158" s="57"/>
      <c r="M158" s="57"/>
      <c r="N158" s="58"/>
      <c r="O158" s="58"/>
      <c r="P158" s="58"/>
      <c r="Q158" s="58"/>
      <c r="R158" s="58"/>
      <c r="S158" s="58"/>
      <c r="T158" s="58"/>
      <c r="U158" s="58"/>
      <c r="V158" s="58"/>
      <c r="W158" s="58"/>
      <c r="X158" s="58"/>
      <c r="Y158" s="55"/>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row>
    <row r="159" spans="1:255" s="40" customFormat="1" x14ac:dyDescent="0.25">
      <c r="A159" s="52"/>
      <c r="B159" s="53"/>
      <c r="C159" s="54"/>
      <c r="D159" s="55"/>
      <c r="E159" s="55"/>
      <c r="F159" s="55"/>
      <c r="G159" s="56"/>
      <c r="H159" s="56"/>
      <c r="I159" s="57"/>
      <c r="J159" s="57"/>
      <c r="K159" s="57"/>
      <c r="L159" s="57"/>
      <c r="M159" s="57"/>
      <c r="N159" s="58"/>
      <c r="O159" s="58"/>
      <c r="P159" s="58"/>
      <c r="Q159" s="58"/>
      <c r="R159" s="58"/>
      <c r="S159" s="58"/>
      <c r="T159" s="58"/>
      <c r="U159" s="58"/>
      <c r="V159" s="58"/>
      <c r="W159" s="58"/>
      <c r="X159" s="58"/>
      <c r="Y159" s="55"/>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row>
    <row r="160" spans="1:255" s="40" customFormat="1" x14ac:dyDescent="0.25">
      <c r="A160" s="52"/>
      <c r="B160" s="53"/>
      <c r="C160" s="54"/>
      <c r="D160" s="55"/>
      <c r="E160" s="55"/>
      <c r="F160" s="55"/>
      <c r="G160" s="56"/>
      <c r="H160" s="56"/>
      <c r="I160" s="57"/>
      <c r="J160" s="57"/>
      <c r="K160" s="57"/>
      <c r="L160" s="57"/>
      <c r="M160" s="57"/>
      <c r="N160" s="58"/>
      <c r="O160" s="58"/>
      <c r="P160" s="58"/>
      <c r="Q160" s="58"/>
      <c r="R160" s="58"/>
      <c r="S160" s="58"/>
      <c r="T160" s="58"/>
      <c r="U160" s="58"/>
      <c r="V160" s="58"/>
      <c r="W160" s="58"/>
      <c r="X160" s="58"/>
      <c r="Y160" s="55"/>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row>
    <row r="161" spans="1:255" s="40" customFormat="1" x14ac:dyDescent="0.25">
      <c r="A161" s="52"/>
      <c r="B161" s="53"/>
      <c r="C161" s="54"/>
      <c r="D161" s="55"/>
      <c r="E161" s="55"/>
      <c r="F161" s="55"/>
      <c r="G161" s="56"/>
      <c r="H161" s="56"/>
      <c r="I161" s="57"/>
      <c r="J161" s="57"/>
      <c r="K161" s="57"/>
      <c r="L161" s="57"/>
      <c r="M161" s="57"/>
      <c r="N161" s="58"/>
      <c r="O161" s="58"/>
      <c r="P161" s="58"/>
      <c r="Q161" s="58"/>
      <c r="R161" s="58"/>
      <c r="S161" s="58"/>
      <c r="T161" s="58"/>
      <c r="U161" s="58"/>
      <c r="V161" s="58"/>
      <c r="W161" s="58"/>
      <c r="X161" s="58"/>
      <c r="Y161" s="55"/>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row>
  </sheetData>
  <mergeCells count="6">
    <mergeCell ref="B102:F102"/>
    <mergeCell ref="B104:F104"/>
    <mergeCell ref="B138:E138"/>
    <mergeCell ref="B106:E106"/>
    <mergeCell ref="B107:E107"/>
    <mergeCell ref="B108:E108"/>
  </mergeCells>
  <phoneticPr fontId="30" type="noConversion"/>
  <pageMargins left="0.98425196850393704" right="0.59055118110236227" top="0.74803149606299213" bottom="0.78740157480314965" header="0.39370078740157483" footer="0.39370078740157483"/>
  <pageSetup paperSize="9" scale="72" firstPageNumber="0" orientation="portrait" r:id="rId1"/>
  <headerFooter>
    <oddFooter>Stran &amp;P od &amp;N</oddFooter>
  </headerFooter>
  <rowBreaks count="5" manualBreakCount="5">
    <brk id="24" max="16383" man="1"/>
    <brk id="41" max="24" man="1"/>
    <brk id="88" max="24" man="1"/>
    <brk id="99" max="24" man="1"/>
    <brk id="137"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C90D1-83EF-4F83-AD66-E798E9464E5D}">
  <sheetPr>
    <tabColor rgb="FF92D050"/>
  </sheetPr>
  <dimension ref="A1:I230"/>
  <sheetViews>
    <sheetView tabSelected="1" topLeftCell="A13" zoomScaleNormal="100" zoomScaleSheetLayoutView="100" workbookViewId="0">
      <selection activeCell="H24" sqref="H24"/>
    </sheetView>
  </sheetViews>
  <sheetFormatPr defaultRowHeight="12.75" x14ac:dyDescent="0.2"/>
  <cols>
    <col min="1" max="1" width="8.28515625" style="231" customWidth="1"/>
    <col min="2" max="2" width="37.42578125" style="231" customWidth="1"/>
    <col min="3" max="3" width="8" style="231" customWidth="1"/>
    <col min="4" max="4" width="11.28515625" style="231" customWidth="1"/>
    <col min="5" max="5" width="10.85546875" style="252" customWidth="1"/>
    <col min="6" max="6" width="13.7109375" style="231" customWidth="1"/>
    <col min="7" max="7" width="9.140625" style="231"/>
    <col min="8" max="8" width="20.5703125" style="231" bestFit="1" customWidth="1"/>
    <col min="9" max="9" width="12.5703125" style="231" customWidth="1"/>
    <col min="10" max="256" width="9.140625" style="231"/>
    <col min="257" max="257" width="8.28515625" style="231" customWidth="1"/>
    <col min="258" max="258" width="37.42578125" style="231" customWidth="1"/>
    <col min="259" max="259" width="8" style="231" customWidth="1"/>
    <col min="260" max="260" width="11.28515625" style="231" customWidth="1"/>
    <col min="261" max="261" width="10.85546875" style="231" customWidth="1"/>
    <col min="262" max="262" width="13.7109375" style="231" customWidth="1"/>
    <col min="263" max="263" width="9.140625" style="231"/>
    <col min="264" max="264" width="20.5703125" style="231" bestFit="1" customWidth="1"/>
    <col min="265" max="265" width="12.5703125" style="231" customWidth="1"/>
    <col min="266" max="512" width="9.140625" style="231"/>
    <col min="513" max="513" width="8.28515625" style="231" customWidth="1"/>
    <col min="514" max="514" width="37.42578125" style="231" customWidth="1"/>
    <col min="515" max="515" width="8" style="231" customWidth="1"/>
    <col min="516" max="516" width="11.28515625" style="231" customWidth="1"/>
    <col min="517" max="517" width="10.85546875" style="231" customWidth="1"/>
    <col min="518" max="518" width="13.7109375" style="231" customWidth="1"/>
    <col min="519" max="519" width="9.140625" style="231"/>
    <col min="520" max="520" width="20.5703125" style="231" bestFit="1" customWidth="1"/>
    <col min="521" max="521" width="12.5703125" style="231" customWidth="1"/>
    <col min="522" max="768" width="9.140625" style="231"/>
    <col min="769" max="769" width="8.28515625" style="231" customWidth="1"/>
    <col min="770" max="770" width="37.42578125" style="231" customWidth="1"/>
    <col min="771" max="771" width="8" style="231" customWidth="1"/>
    <col min="772" max="772" width="11.28515625" style="231" customWidth="1"/>
    <col min="773" max="773" width="10.85546875" style="231" customWidth="1"/>
    <col min="774" max="774" width="13.7109375" style="231" customWidth="1"/>
    <col min="775" max="775" width="9.140625" style="231"/>
    <col min="776" max="776" width="20.5703125" style="231" bestFit="1" customWidth="1"/>
    <col min="777" max="777" width="12.5703125" style="231" customWidth="1"/>
    <col min="778" max="1024" width="9.140625" style="231"/>
    <col min="1025" max="1025" width="8.28515625" style="231" customWidth="1"/>
    <col min="1026" max="1026" width="37.42578125" style="231" customWidth="1"/>
    <col min="1027" max="1027" width="8" style="231" customWidth="1"/>
    <col min="1028" max="1028" width="11.28515625" style="231" customWidth="1"/>
    <col min="1029" max="1029" width="10.85546875" style="231" customWidth="1"/>
    <col min="1030" max="1030" width="13.7109375" style="231" customWidth="1"/>
    <col min="1031" max="1031" width="9.140625" style="231"/>
    <col min="1032" max="1032" width="20.5703125" style="231" bestFit="1" customWidth="1"/>
    <col min="1033" max="1033" width="12.5703125" style="231" customWidth="1"/>
    <col min="1034" max="1280" width="9.140625" style="231"/>
    <col min="1281" max="1281" width="8.28515625" style="231" customWidth="1"/>
    <col min="1282" max="1282" width="37.42578125" style="231" customWidth="1"/>
    <col min="1283" max="1283" width="8" style="231" customWidth="1"/>
    <col min="1284" max="1284" width="11.28515625" style="231" customWidth="1"/>
    <col min="1285" max="1285" width="10.85546875" style="231" customWidth="1"/>
    <col min="1286" max="1286" width="13.7109375" style="231" customWidth="1"/>
    <col min="1287" max="1287" width="9.140625" style="231"/>
    <col min="1288" max="1288" width="20.5703125" style="231" bestFit="1" customWidth="1"/>
    <col min="1289" max="1289" width="12.5703125" style="231" customWidth="1"/>
    <col min="1290" max="1536" width="9.140625" style="231"/>
    <col min="1537" max="1537" width="8.28515625" style="231" customWidth="1"/>
    <col min="1538" max="1538" width="37.42578125" style="231" customWidth="1"/>
    <col min="1539" max="1539" width="8" style="231" customWidth="1"/>
    <col min="1540" max="1540" width="11.28515625" style="231" customWidth="1"/>
    <col min="1541" max="1541" width="10.85546875" style="231" customWidth="1"/>
    <col min="1542" max="1542" width="13.7109375" style="231" customWidth="1"/>
    <col min="1543" max="1543" width="9.140625" style="231"/>
    <col min="1544" max="1544" width="20.5703125" style="231" bestFit="1" customWidth="1"/>
    <col min="1545" max="1545" width="12.5703125" style="231" customWidth="1"/>
    <col min="1546" max="1792" width="9.140625" style="231"/>
    <col min="1793" max="1793" width="8.28515625" style="231" customWidth="1"/>
    <col min="1794" max="1794" width="37.42578125" style="231" customWidth="1"/>
    <col min="1795" max="1795" width="8" style="231" customWidth="1"/>
    <col min="1796" max="1796" width="11.28515625" style="231" customWidth="1"/>
    <col min="1797" max="1797" width="10.85546875" style="231" customWidth="1"/>
    <col min="1798" max="1798" width="13.7109375" style="231" customWidth="1"/>
    <col min="1799" max="1799" width="9.140625" style="231"/>
    <col min="1800" max="1800" width="20.5703125" style="231" bestFit="1" customWidth="1"/>
    <col min="1801" max="1801" width="12.5703125" style="231" customWidth="1"/>
    <col min="1802" max="2048" width="9.140625" style="231"/>
    <col min="2049" max="2049" width="8.28515625" style="231" customWidth="1"/>
    <col min="2050" max="2050" width="37.42578125" style="231" customWidth="1"/>
    <col min="2051" max="2051" width="8" style="231" customWidth="1"/>
    <col min="2052" max="2052" width="11.28515625" style="231" customWidth="1"/>
    <col min="2053" max="2053" width="10.85546875" style="231" customWidth="1"/>
    <col min="2054" max="2054" width="13.7109375" style="231" customWidth="1"/>
    <col min="2055" max="2055" width="9.140625" style="231"/>
    <col min="2056" max="2056" width="20.5703125" style="231" bestFit="1" customWidth="1"/>
    <col min="2057" max="2057" width="12.5703125" style="231" customWidth="1"/>
    <col min="2058" max="2304" width="9.140625" style="231"/>
    <col min="2305" max="2305" width="8.28515625" style="231" customWidth="1"/>
    <col min="2306" max="2306" width="37.42578125" style="231" customWidth="1"/>
    <col min="2307" max="2307" width="8" style="231" customWidth="1"/>
    <col min="2308" max="2308" width="11.28515625" style="231" customWidth="1"/>
    <col min="2309" max="2309" width="10.85546875" style="231" customWidth="1"/>
    <col min="2310" max="2310" width="13.7109375" style="231" customWidth="1"/>
    <col min="2311" max="2311" width="9.140625" style="231"/>
    <col min="2312" max="2312" width="20.5703125" style="231" bestFit="1" customWidth="1"/>
    <col min="2313" max="2313" width="12.5703125" style="231" customWidth="1"/>
    <col min="2314" max="2560" width="9.140625" style="231"/>
    <col min="2561" max="2561" width="8.28515625" style="231" customWidth="1"/>
    <col min="2562" max="2562" width="37.42578125" style="231" customWidth="1"/>
    <col min="2563" max="2563" width="8" style="231" customWidth="1"/>
    <col min="2564" max="2564" width="11.28515625" style="231" customWidth="1"/>
    <col min="2565" max="2565" width="10.85546875" style="231" customWidth="1"/>
    <col min="2566" max="2566" width="13.7109375" style="231" customWidth="1"/>
    <col min="2567" max="2567" width="9.140625" style="231"/>
    <col min="2568" max="2568" width="20.5703125" style="231" bestFit="1" customWidth="1"/>
    <col min="2569" max="2569" width="12.5703125" style="231" customWidth="1"/>
    <col min="2570" max="2816" width="9.140625" style="231"/>
    <col min="2817" max="2817" width="8.28515625" style="231" customWidth="1"/>
    <col min="2818" max="2818" width="37.42578125" style="231" customWidth="1"/>
    <col min="2819" max="2819" width="8" style="231" customWidth="1"/>
    <col min="2820" max="2820" width="11.28515625" style="231" customWidth="1"/>
    <col min="2821" max="2821" width="10.85546875" style="231" customWidth="1"/>
    <col min="2822" max="2822" width="13.7109375" style="231" customWidth="1"/>
    <col min="2823" max="2823" width="9.140625" style="231"/>
    <col min="2824" max="2824" width="20.5703125" style="231" bestFit="1" customWidth="1"/>
    <col min="2825" max="2825" width="12.5703125" style="231" customWidth="1"/>
    <col min="2826" max="3072" width="9.140625" style="231"/>
    <col min="3073" max="3073" width="8.28515625" style="231" customWidth="1"/>
    <col min="3074" max="3074" width="37.42578125" style="231" customWidth="1"/>
    <col min="3075" max="3075" width="8" style="231" customWidth="1"/>
    <col min="3076" max="3076" width="11.28515625" style="231" customWidth="1"/>
    <col min="3077" max="3077" width="10.85546875" style="231" customWidth="1"/>
    <col min="3078" max="3078" width="13.7109375" style="231" customWidth="1"/>
    <col min="3079" max="3079" width="9.140625" style="231"/>
    <col min="3080" max="3080" width="20.5703125" style="231" bestFit="1" customWidth="1"/>
    <col min="3081" max="3081" width="12.5703125" style="231" customWidth="1"/>
    <col min="3082" max="3328" width="9.140625" style="231"/>
    <col min="3329" max="3329" width="8.28515625" style="231" customWidth="1"/>
    <col min="3330" max="3330" width="37.42578125" style="231" customWidth="1"/>
    <col min="3331" max="3331" width="8" style="231" customWidth="1"/>
    <col min="3332" max="3332" width="11.28515625" style="231" customWidth="1"/>
    <col min="3333" max="3333" width="10.85546875" style="231" customWidth="1"/>
    <col min="3334" max="3334" width="13.7109375" style="231" customWidth="1"/>
    <col min="3335" max="3335" width="9.140625" style="231"/>
    <col min="3336" max="3336" width="20.5703125" style="231" bestFit="1" customWidth="1"/>
    <col min="3337" max="3337" width="12.5703125" style="231" customWidth="1"/>
    <col min="3338" max="3584" width="9.140625" style="231"/>
    <col min="3585" max="3585" width="8.28515625" style="231" customWidth="1"/>
    <col min="3586" max="3586" width="37.42578125" style="231" customWidth="1"/>
    <col min="3587" max="3587" width="8" style="231" customWidth="1"/>
    <col min="3588" max="3588" width="11.28515625" style="231" customWidth="1"/>
    <col min="3589" max="3589" width="10.85546875" style="231" customWidth="1"/>
    <col min="3590" max="3590" width="13.7109375" style="231" customWidth="1"/>
    <col min="3591" max="3591" width="9.140625" style="231"/>
    <col min="3592" max="3592" width="20.5703125" style="231" bestFit="1" customWidth="1"/>
    <col min="3593" max="3593" width="12.5703125" style="231" customWidth="1"/>
    <col min="3594" max="3840" width="9.140625" style="231"/>
    <col min="3841" max="3841" width="8.28515625" style="231" customWidth="1"/>
    <col min="3842" max="3842" width="37.42578125" style="231" customWidth="1"/>
    <col min="3843" max="3843" width="8" style="231" customWidth="1"/>
    <col min="3844" max="3844" width="11.28515625" style="231" customWidth="1"/>
    <col min="3845" max="3845" width="10.85546875" style="231" customWidth="1"/>
    <col min="3846" max="3846" width="13.7109375" style="231" customWidth="1"/>
    <col min="3847" max="3847" width="9.140625" style="231"/>
    <col min="3848" max="3848" width="20.5703125" style="231" bestFit="1" customWidth="1"/>
    <col min="3849" max="3849" width="12.5703125" style="231" customWidth="1"/>
    <col min="3850" max="4096" width="9.140625" style="231"/>
    <col min="4097" max="4097" width="8.28515625" style="231" customWidth="1"/>
    <col min="4098" max="4098" width="37.42578125" style="231" customWidth="1"/>
    <col min="4099" max="4099" width="8" style="231" customWidth="1"/>
    <col min="4100" max="4100" width="11.28515625" style="231" customWidth="1"/>
    <col min="4101" max="4101" width="10.85546875" style="231" customWidth="1"/>
    <col min="4102" max="4102" width="13.7109375" style="231" customWidth="1"/>
    <col min="4103" max="4103" width="9.140625" style="231"/>
    <col min="4104" max="4104" width="20.5703125" style="231" bestFit="1" customWidth="1"/>
    <col min="4105" max="4105" width="12.5703125" style="231" customWidth="1"/>
    <col min="4106" max="4352" width="9.140625" style="231"/>
    <col min="4353" max="4353" width="8.28515625" style="231" customWidth="1"/>
    <col min="4354" max="4354" width="37.42578125" style="231" customWidth="1"/>
    <col min="4355" max="4355" width="8" style="231" customWidth="1"/>
    <col min="4356" max="4356" width="11.28515625" style="231" customWidth="1"/>
    <col min="4357" max="4357" width="10.85546875" style="231" customWidth="1"/>
    <col min="4358" max="4358" width="13.7109375" style="231" customWidth="1"/>
    <col min="4359" max="4359" width="9.140625" style="231"/>
    <col min="4360" max="4360" width="20.5703125" style="231" bestFit="1" customWidth="1"/>
    <col min="4361" max="4361" width="12.5703125" style="231" customWidth="1"/>
    <col min="4362" max="4608" width="9.140625" style="231"/>
    <col min="4609" max="4609" width="8.28515625" style="231" customWidth="1"/>
    <col min="4610" max="4610" width="37.42578125" style="231" customWidth="1"/>
    <col min="4611" max="4611" width="8" style="231" customWidth="1"/>
    <col min="4612" max="4612" width="11.28515625" style="231" customWidth="1"/>
    <col min="4613" max="4613" width="10.85546875" style="231" customWidth="1"/>
    <col min="4614" max="4614" width="13.7109375" style="231" customWidth="1"/>
    <col min="4615" max="4615" width="9.140625" style="231"/>
    <col min="4616" max="4616" width="20.5703125" style="231" bestFit="1" customWidth="1"/>
    <col min="4617" max="4617" width="12.5703125" style="231" customWidth="1"/>
    <col min="4618" max="4864" width="9.140625" style="231"/>
    <col min="4865" max="4865" width="8.28515625" style="231" customWidth="1"/>
    <col min="4866" max="4866" width="37.42578125" style="231" customWidth="1"/>
    <col min="4867" max="4867" width="8" style="231" customWidth="1"/>
    <col min="4868" max="4868" width="11.28515625" style="231" customWidth="1"/>
    <col min="4869" max="4869" width="10.85546875" style="231" customWidth="1"/>
    <col min="4870" max="4870" width="13.7109375" style="231" customWidth="1"/>
    <col min="4871" max="4871" width="9.140625" style="231"/>
    <col min="4872" max="4872" width="20.5703125" style="231" bestFit="1" customWidth="1"/>
    <col min="4873" max="4873" width="12.5703125" style="231" customWidth="1"/>
    <col min="4874" max="5120" width="9.140625" style="231"/>
    <col min="5121" max="5121" width="8.28515625" style="231" customWidth="1"/>
    <col min="5122" max="5122" width="37.42578125" style="231" customWidth="1"/>
    <col min="5123" max="5123" width="8" style="231" customWidth="1"/>
    <col min="5124" max="5124" width="11.28515625" style="231" customWidth="1"/>
    <col min="5125" max="5125" width="10.85546875" style="231" customWidth="1"/>
    <col min="5126" max="5126" width="13.7109375" style="231" customWidth="1"/>
    <col min="5127" max="5127" width="9.140625" style="231"/>
    <col min="5128" max="5128" width="20.5703125" style="231" bestFit="1" customWidth="1"/>
    <col min="5129" max="5129" width="12.5703125" style="231" customWidth="1"/>
    <col min="5130" max="5376" width="9.140625" style="231"/>
    <col min="5377" max="5377" width="8.28515625" style="231" customWidth="1"/>
    <col min="5378" max="5378" width="37.42578125" style="231" customWidth="1"/>
    <col min="5379" max="5379" width="8" style="231" customWidth="1"/>
    <col min="5380" max="5380" width="11.28515625" style="231" customWidth="1"/>
    <col min="5381" max="5381" width="10.85546875" style="231" customWidth="1"/>
    <col min="5382" max="5382" width="13.7109375" style="231" customWidth="1"/>
    <col min="5383" max="5383" width="9.140625" style="231"/>
    <col min="5384" max="5384" width="20.5703125" style="231" bestFit="1" customWidth="1"/>
    <col min="5385" max="5385" width="12.5703125" style="231" customWidth="1"/>
    <col min="5386" max="5632" width="9.140625" style="231"/>
    <col min="5633" max="5633" width="8.28515625" style="231" customWidth="1"/>
    <col min="5634" max="5634" width="37.42578125" style="231" customWidth="1"/>
    <col min="5635" max="5635" width="8" style="231" customWidth="1"/>
    <col min="5636" max="5636" width="11.28515625" style="231" customWidth="1"/>
    <col min="5637" max="5637" width="10.85546875" style="231" customWidth="1"/>
    <col min="5638" max="5638" width="13.7109375" style="231" customWidth="1"/>
    <col min="5639" max="5639" width="9.140625" style="231"/>
    <col min="5640" max="5640" width="20.5703125" style="231" bestFit="1" customWidth="1"/>
    <col min="5641" max="5641" width="12.5703125" style="231" customWidth="1"/>
    <col min="5642" max="5888" width="9.140625" style="231"/>
    <col min="5889" max="5889" width="8.28515625" style="231" customWidth="1"/>
    <col min="5890" max="5890" width="37.42578125" style="231" customWidth="1"/>
    <col min="5891" max="5891" width="8" style="231" customWidth="1"/>
    <col min="5892" max="5892" width="11.28515625" style="231" customWidth="1"/>
    <col min="5893" max="5893" width="10.85546875" style="231" customWidth="1"/>
    <col min="5894" max="5894" width="13.7109375" style="231" customWidth="1"/>
    <col min="5895" max="5895" width="9.140625" style="231"/>
    <col min="5896" max="5896" width="20.5703125" style="231" bestFit="1" customWidth="1"/>
    <col min="5897" max="5897" width="12.5703125" style="231" customWidth="1"/>
    <col min="5898" max="6144" width="9.140625" style="231"/>
    <col min="6145" max="6145" width="8.28515625" style="231" customWidth="1"/>
    <col min="6146" max="6146" width="37.42578125" style="231" customWidth="1"/>
    <col min="6147" max="6147" width="8" style="231" customWidth="1"/>
    <col min="6148" max="6148" width="11.28515625" style="231" customWidth="1"/>
    <col min="6149" max="6149" width="10.85546875" style="231" customWidth="1"/>
    <col min="6150" max="6150" width="13.7109375" style="231" customWidth="1"/>
    <col min="6151" max="6151" width="9.140625" style="231"/>
    <col min="6152" max="6152" width="20.5703125" style="231" bestFit="1" customWidth="1"/>
    <col min="6153" max="6153" width="12.5703125" style="231" customWidth="1"/>
    <col min="6154" max="6400" width="9.140625" style="231"/>
    <col min="6401" max="6401" width="8.28515625" style="231" customWidth="1"/>
    <col min="6402" max="6402" width="37.42578125" style="231" customWidth="1"/>
    <col min="6403" max="6403" width="8" style="231" customWidth="1"/>
    <col min="6404" max="6404" width="11.28515625" style="231" customWidth="1"/>
    <col min="6405" max="6405" width="10.85546875" style="231" customWidth="1"/>
    <col min="6406" max="6406" width="13.7109375" style="231" customWidth="1"/>
    <col min="6407" max="6407" width="9.140625" style="231"/>
    <col min="6408" max="6408" width="20.5703125" style="231" bestFit="1" customWidth="1"/>
    <col min="6409" max="6409" width="12.5703125" style="231" customWidth="1"/>
    <col min="6410" max="6656" width="9.140625" style="231"/>
    <col min="6657" max="6657" width="8.28515625" style="231" customWidth="1"/>
    <col min="6658" max="6658" width="37.42578125" style="231" customWidth="1"/>
    <col min="6659" max="6659" width="8" style="231" customWidth="1"/>
    <col min="6660" max="6660" width="11.28515625" style="231" customWidth="1"/>
    <col min="6661" max="6661" width="10.85546875" style="231" customWidth="1"/>
    <col min="6662" max="6662" width="13.7109375" style="231" customWidth="1"/>
    <col min="6663" max="6663" width="9.140625" style="231"/>
    <col min="6664" max="6664" width="20.5703125" style="231" bestFit="1" customWidth="1"/>
    <col min="6665" max="6665" width="12.5703125" style="231" customWidth="1"/>
    <col min="6666" max="6912" width="9.140625" style="231"/>
    <col min="6913" max="6913" width="8.28515625" style="231" customWidth="1"/>
    <col min="6914" max="6914" width="37.42578125" style="231" customWidth="1"/>
    <col min="6915" max="6915" width="8" style="231" customWidth="1"/>
    <col min="6916" max="6916" width="11.28515625" style="231" customWidth="1"/>
    <col min="6917" max="6917" width="10.85546875" style="231" customWidth="1"/>
    <col min="6918" max="6918" width="13.7109375" style="231" customWidth="1"/>
    <col min="6919" max="6919" width="9.140625" style="231"/>
    <col min="6920" max="6920" width="20.5703125" style="231" bestFit="1" customWidth="1"/>
    <col min="6921" max="6921" width="12.5703125" style="231" customWidth="1"/>
    <col min="6922" max="7168" width="9.140625" style="231"/>
    <col min="7169" max="7169" width="8.28515625" style="231" customWidth="1"/>
    <col min="7170" max="7170" width="37.42578125" style="231" customWidth="1"/>
    <col min="7171" max="7171" width="8" style="231" customWidth="1"/>
    <col min="7172" max="7172" width="11.28515625" style="231" customWidth="1"/>
    <col min="7173" max="7173" width="10.85546875" style="231" customWidth="1"/>
    <col min="7174" max="7174" width="13.7109375" style="231" customWidth="1"/>
    <col min="7175" max="7175" width="9.140625" style="231"/>
    <col min="7176" max="7176" width="20.5703125" style="231" bestFit="1" customWidth="1"/>
    <col min="7177" max="7177" width="12.5703125" style="231" customWidth="1"/>
    <col min="7178" max="7424" width="9.140625" style="231"/>
    <col min="7425" max="7425" width="8.28515625" style="231" customWidth="1"/>
    <col min="7426" max="7426" width="37.42578125" style="231" customWidth="1"/>
    <col min="7427" max="7427" width="8" style="231" customWidth="1"/>
    <col min="7428" max="7428" width="11.28515625" style="231" customWidth="1"/>
    <col min="7429" max="7429" width="10.85546875" style="231" customWidth="1"/>
    <col min="7430" max="7430" width="13.7109375" style="231" customWidth="1"/>
    <col min="7431" max="7431" width="9.140625" style="231"/>
    <col min="7432" max="7432" width="20.5703125" style="231" bestFit="1" customWidth="1"/>
    <col min="7433" max="7433" width="12.5703125" style="231" customWidth="1"/>
    <col min="7434" max="7680" width="9.140625" style="231"/>
    <col min="7681" max="7681" width="8.28515625" style="231" customWidth="1"/>
    <col min="7682" max="7682" width="37.42578125" style="231" customWidth="1"/>
    <col min="7683" max="7683" width="8" style="231" customWidth="1"/>
    <col min="7684" max="7684" width="11.28515625" style="231" customWidth="1"/>
    <col min="7685" max="7685" width="10.85546875" style="231" customWidth="1"/>
    <col min="7686" max="7686" width="13.7109375" style="231" customWidth="1"/>
    <col min="7687" max="7687" width="9.140625" style="231"/>
    <col min="7688" max="7688" width="20.5703125" style="231" bestFit="1" customWidth="1"/>
    <col min="7689" max="7689" width="12.5703125" style="231" customWidth="1"/>
    <col min="7690" max="7936" width="9.140625" style="231"/>
    <col min="7937" max="7937" width="8.28515625" style="231" customWidth="1"/>
    <col min="7938" max="7938" width="37.42578125" style="231" customWidth="1"/>
    <col min="7939" max="7939" width="8" style="231" customWidth="1"/>
    <col min="7940" max="7940" width="11.28515625" style="231" customWidth="1"/>
    <col min="7941" max="7941" width="10.85546875" style="231" customWidth="1"/>
    <col min="7942" max="7942" width="13.7109375" style="231" customWidth="1"/>
    <col min="7943" max="7943" width="9.140625" style="231"/>
    <col min="7944" max="7944" width="20.5703125" style="231" bestFit="1" customWidth="1"/>
    <col min="7945" max="7945" width="12.5703125" style="231" customWidth="1"/>
    <col min="7946" max="8192" width="9.140625" style="231"/>
    <col min="8193" max="8193" width="8.28515625" style="231" customWidth="1"/>
    <col min="8194" max="8194" width="37.42578125" style="231" customWidth="1"/>
    <col min="8195" max="8195" width="8" style="231" customWidth="1"/>
    <col min="8196" max="8196" width="11.28515625" style="231" customWidth="1"/>
    <col min="8197" max="8197" width="10.85546875" style="231" customWidth="1"/>
    <col min="8198" max="8198" width="13.7109375" style="231" customWidth="1"/>
    <col min="8199" max="8199" width="9.140625" style="231"/>
    <col min="8200" max="8200" width="20.5703125" style="231" bestFit="1" customWidth="1"/>
    <col min="8201" max="8201" width="12.5703125" style="231" customWidth="1"/>
    <col min="8202" max="8448" width="9.140625" style="231"/>
    <col min="8449" max="8449" width="8.28515625" style="231" customWidth="1"/>
    <col min="8450" max="8450" width="37.42578125" style="231" customWidth="1"/>
    <col min="8451" max="8451" width="8" style="231" customWidth="1"/>
    <col min="8452" max="8452" width="11.28515625" style="231" customWidth="1"/>
    <col min="8453" max="8453" width="10.85546875" style="231" customWidth="1"/>
    <col min="8454" max="8454" width="13.7109375" style="231" customWidth="1"/>
    <col min="8455" max="8455" width="9.140625" style="231"/>
    <col min="8456" max="8456" width="20.5703125" style="231" bestFit="1" customWidth="1"/>
    <col min="8457" max="8457" width="12.5703125" style="231" customWidth="1"/>
    <col min="8458" max="8704" width="9.140625" style="231"/>
    <col min="8705" max="8705" width="8.28515625" style="231" customWidth="1"/>
    <col min="8706" max="8706" width="37.42578125" style="231" customWidth="1"/>
    <col min="8707" max="8707" width="8" style="231" customWidth="1"/>
    <col min="8708" max="8708" width="11.28515625" style="231" customWidth="1"/>
    <col min="8709" max="8709" width="10.85546875" style="231" customWidth="1"/>
    <col min="8710" max="8710" width="13.7109375" style="231" customWidth="1"/>
    <col min="8711" max="8711" width="9.140625" style="231"/>
    <col min="8712" max="8712" width="20.5703125" style="231" bestFit="1" customWidth="1"/>
    <col min="8713" max="8713" width="12.5703125" style="231" customWidth="1"/>
    <col min="8714" max="8960" width="9.140625" style="231"/>
    <col min="8961" max="8961" width="8.28515625" style="231" customWidth="1"/>
    <col min="8962" max="8962" width="37.42578125" style="231" customWidth="1"/>
    <col min="8963" max="8963" width="8" style="231" customWidth="1"/>
    <col min="8964" max="8964" width="11.28515625" style="231" customWidth="1"/>
    <col min="8965" max="8965" width="10.85546875" style="231" customWidth="1"/>
    <col min="8966" max="8966" width="13.7109375" style="231" customWidth="1"/>
    <col min="8967" max="8967" width="9.140625" style="231"/>
    <col min="8968" max="8968" width="20.5703125" style="231" bestFit="1" customWidth="1"/>
    <col min="8969" max="8969" width="12.5703125" style="231" customWidth="1"/>
    <col min="8970" max="9216" width="9.140625" style="231"/>
    <col min="9217" max="9217" width="8.28515625" style="231" customWidth="1"/>
    <col min="9218" max="9218" width="37.42578125" style="231" customWidth="1"/>
    <col min="9219" max="9219" width="8" style="231" customWidth="1"/>
    <col min="9220" max="9220" width="11.28515625" style="231" customWidth="1"/>
    <col min="9221" max="9221" width="10.85546875" style="231" customWidth="1"/>
    <col min="9222" max="9222" width="13.7109375" style="231" customWidth="1"/>
    <col min="9223" max="9223" width="9.140625" style="231"/>
    <col min="9224" max="9224" width="20.5703125" style="231" bestFit="1" customWidth="1"/>
    <col min="9225" max="9225" width="12.5703125" style="231" customWidth="1"/>
    <col min="9226" max="9472" width="9.140625" style="231"/>
    <col min="9473" max="9473" width="8.28515625" style="231" customWidth="1"/>
    <col min="9474" max="9474" width="37.42578125" style="231" customWidth="1"/>
    <col min="9475" max="9475" width="8" style="231" customWidth="1"/>
    <col min="9476" max="9476" width="11.28515625" style="231" customWidth="1"/>
    <col min="9477" max="9477" width="10.85546875" style="231" customWidth="1"/>
    <col min="9478" max="9478" width="13.7109375" style="231" customWidth="1"/>
    <col min="9479" max="9479" width="9.140625" style="231"/>
    <col min="9480" max="9480" width="20.5703125" style="231" bestFit="1" customWidth="1"/>
    <col min="9481" max="9481" width="12.5703125" style="231" customWidth="1"/>
    <col min="9482" max="9728" width="9.140625" style="231"/>
    <col min="9729" max="9729" width="8.28515625" style="231" customWidth="1"/>
    <col min="9730" max="9730" width="37.42578125" style="231" customWidth="1"/>
    <col min="9731" max="9731" width="8" style="231" customWidth="1"/>
    <col min="9732" max="9732" width="11.28515625" style="231" customWidth="1"/>
    <col min="9733" max="9733" width="10.85546875" style="231" customWidth="1"/>
    <col min="9734" max="9734" width="13.7109375" style="231" customWidth="1"/>
    <col min="9735" max="9735" width="9.140625" style="231"/>
    <col min="9736" max="9736" width="20.5703125" style="231" bestFit="1" customWidth="1"/>
    <col min="9737" max="9737" width="12.5703125" style="231" customWidth="1"/>
    <col min="9738" max="9984" width="9.140625" style="231"/>
    <col min="9985" max="9985" width="8.28515625" style="231" customWidth="1"/>
    <col min="9986" max="9986" width="37.42578125" style="231" customWidth="1"/>
    <col min="9987" max="9987" width="8" style="231" customWidth="1"/>
    <col min="9988" max="9988" width="11.28515625" style="231" customWidth="1"/>
    <col min="9989" max="9989" width="10.85546875" style="231" customWidth="1"/>
    <col min="9990" max="9990" width="13.7109375" style="231" customWidth="1"/>
    <col min="9991" max="9991" width="9.140625" style="231"/>
    <col min="9992" max="9992" width="20.5703125" style="231" bestFit="1" customWidth="1"/>
    <col min="9993" max="9993" width="12.5703125" style="231" customWidth="1"/>
    <col min="9994" max="10240" width="9.140625" style="231"/>
    <col min="10241" max="10241" width="8.28515625" style="231" customWidth="1"/>
    <col min="10242" max="10242" width="37.42578125" style="231" customWidth="1"/>
    <col min="10243" max="10243" width="8" style="231" customWidth="1"/>
    <col min="10244" max="10244" width="11.28515625" style="231" customWidth="1"/>
    <col min="10245" max="10245" width="10.85546875" style="231" customWidth="1"/>
    <col min="10246" max="10246" width="13.7109375" style="231" customWidth="1"/>
    <col min="10247" max="10247" width="9.140625" style="231"/>
    <col min="10248" max="10248" width="20.5703125" style="231" bestFit="1" customWidth="1"/>
    <col min="10249" max="10249" width="12.5703125" style="231" customWidth="1"/>
    <col min="10250" max="10496" width="9.140625" style="231"/>
    <col min="10497" max="10497" width="8.28515625" style="231" customWidth="1"/>
    <col min="10498" max="10498" width="37.42578125" style="231" customWidth="1"/>
    <col min="10499" max="10499" width="8" style="231" customWidth="1"/>
    <col min="10500" max="10500" width="11.28515625" style="231" customWidth="1"/>
    <col min="10501" max="10501" width="10.85546875" style="231" customWidth="1"/>
    <col min="10502" max="10502" width="13.7109375" style="231" customWidth="1"/>
    <col min="10503" max="10503" width="9.140625" style="231"/>
    <col min="10504" max="10504" width="20.5703125" style="231" bestFit="1" customWidth="1"/>
    <col min="10505" max="10505" width="12.5703125" style="231" customWidth="1"/>
    <col min="10506" max="10752" width="9.140625" style="231"/>
    <col min="10753" max="10753" width="8.28515625" style="231" customWidth="1"/>
    <col min="10754" max="10754" width="37.42578125" style="231" customWidth="1"/>
    <col min="10755" max="10755" width="8" style="231" customWidth="1"/>
    <col min="10756" max="10756" width="11.28515625" style="231" customWidth="1"/>
    <col min="10757" max="10757" width="10.85546875" style="231" customWidth="1"/>
    <col min="10758" max="10758" width="13.7109375" style="231" customWidth="1"/>
    <col min="10759" max="10759" width="9.140625" style="231"/>
    <col min="10760" max="10760" width="20.5703125" style="231" bestFit="1" customWidth="1"/>
    <col min="10761" max="10761" width="12.5703125" style="231" customWidth="1"/>
    <col min="10762" max="11008" width="9.140625" style="231"/>
    <col min="11009" max="11009" width="8.28515625" style="231" customWidth="1"/>
    <col min="11010" max="11010" width="37.42578125" style="231" customWidth="1"/>
    <col min="11011" max="11011" width="8" style="231" customWidth="1"/>
    <col min="11012" max="11012" width="11.28515625" style="231" customWidth="1"/>
    <col min="11013" max="11013" width="10.85546875" style="231" customWidth="1"/>
    <col min="11014" max="11014" width="13.7109375" style="231" customWidth="1"/>
    <col min="11015" max="11015" width="9.140625" style="231"/>
    <col min="11016" max="11016" width="20.5703125" style="231" bestFit="1" customWidth="1"/>
    <col min="11017" max="11017" width="12.5703125" style="231" customWidth="1"/>
    <col min="11018" max="11264" width="9.140625" style="231"/>
    <col min="11265" max="11265" width="8.28515625" style="231" customWidth="1"/>
    <col min="11266" max="11266" width="37.42578125" style="231" customWidth="1"/>
    <col min="11267" max="11267" width="8" style="231" customWidth="1"/>
    <col min="11268" max="11268" width="11.28515625" style="231" customWidth="1"/>
    <col min="11269" max="11269" width="10.85546875" style="231" customWidth="1"/>
    <col min="11270" max="11270" width="13.7109375" style="231" customWidth="1"/>
    <col min="11271" max="11271" width="9.140625" style="231"/>
    <col min="11272" max="11272" width="20.5703125" style="231" bestFit="1" customWidth="1"/>
    <col min="11273" max="11273" width="12.5703125" style="231" customWidth="1"/>
    <col min="11274" max="11520" width="9.140625" style="231"/>
    <col min="11521" max="11521" width="8.28515625" style="231" customWidth="1"/>
    <col min="11522" max="11522" width="37.42578125" style="231" customWidth="1"/>
    <col min="11523" max="11523" width="8" style="231" customWidth="1"/>
    <col min="11524" max="11524" width="11.28515625" style="231" customWidth="1"/>
    <col min="11525" max="11525" width="10.85546875" style="231" customWidth="1"/>
    <col min="11526" max="11526" width="13.7109375" style="231" customWidth="1"/>
    <col min="11527" max="11527" width="9.140625" style="231"/>
    <col min="11528" max="11528" width="20.5703125" style="231" bestFit="1" customWidth="1"/>
    <col min="11529" max="11529" width="12.5703125" style="231" customWidth="1"/>
    <col min="11530" max="11776" width="9.140625" style="231"/>
    <col min="11777" max="11777" width="8.28515625" style="231" customWidth="1"/>
    <col min="11778" max="11778" width="37.42578125" style="231" customWidth="1"/>
    <col min="11779" max="11779" width="8" style="231" customWidth="1"/>
    <col min="11780" max="11780" width="11.28515625" style="231" customWidth="1"/>
    <col min="11781" max="11781" width="10.85546875" style="231" customWidth="1"/>
    <col min="11782" max="11782" width="13.7109375" style="231" customWidth="1"/>
    <col min="11783" max="11783" width="9.140625" style="231"/>
    <col min="11784" max="11784" width="20.5703125" style="231" bestFit="1" customWidth="1"/>
    <col min="11785" max="11785" width="12.5703125" style="231" customWidth="1"/>
    <col min="11786" max="12032" width="9.140625" style="231"/>
    <col min="12033" max="12033" width="8.28515625" style="231" customWidth="1"/>
    <col min="12034" max="12034" width="37.42578125" style="231" customWidth="1"/>
    <col min="12035" max="12035" width="8" style="231" customWidth="1"/>
    <col min="12036" max="12036" width="11.28515625" style="231" customWidth="1"/>
    <col min="12037" max="12037" width="10.85546875" style="231" customWidth="1"/>
    <col min="12038" max="12038" width="13.7109375" style="231" customWidth="1"/>
    <col min="12039" max="12039" width="9.140625" style="231"/>
    <col min="12040" max="12040" width="20.5703125" style="231" bestFit="1" customWidth="1"/>
    <col min="12041" max="12041" width="12.5703125" style="231" customWidth="1"/>
    <col min="12042" max="12288" width="9.140625" style="231"/>
    <col min="12289" max="12289" width="8.28515625" style="231" customWidth="1"/>
    <col min="12290" max="12290" width="37.42578125" style="231" customWidth="1"/>
    <col min="12291" max="12291" width="8" style="231" customWidth="1"/>
    <col min="12292" max="12292" width="11.28515625" style="231" customWidth="1"/>
    <col min="12293" max="12293" width="10.85546875" style="231" customWidth="1"/>
    <col min="12294" max="12294" width="13.7109375" style="231" customWidth="1"/>
    <col min="12295" max="12295" width="9.140625" style="231"/>
    <col min="12296" max="12296" width="20.5703125" style="231" bestFit="1" customWidth="1"/>
    <col min="12297" max="12297" width="12.5703125" style="231" customWidth="1"/>
    <col min="12298" max="12544" width="9.140625" style="231"/>
    <col min="12545" max="12545" width="8.28515625" style="231" customWidth="1"/>
    <col min="12546" max="12546" width="37.42578125" style="231" customWidth="1"/>
    <col min="12547" max="12547" width="8" style="231" customWidth="1"/>
    <col min="12548" max="12548" width="11.28515625" style="231" customWidth="1"/>
    <col min="12549" max="12549" width="10.85546875" style="231" customWidth="1"/>
    <col min="12550" max="12550" width="13.7109375" style="231" customWidth="1"/>
    <col min="12551" max="12551" width="9.140625" style="231"/>
    <col min="12552" max="12552" width="20.5703125" style="231" bestFit="1" customWidth="1"/>
    <col min="12553" max="12553" width="12.5703125" style="231" customWidth="1"/>
    <col min="12554" max="12800" width="9.140625" style="231"/>
    <col min="12801" max="12801" width="8.28515625" style="231" customWidth="1"/>
    <col min="12802" max="12802" width="37.42578125" style="231" customWidth="1"/>
    <col min="12803" max="12803" width="8" style="231" customWidth="1"/>
    <col min="12804" max="12804" width="11.28515625" style="231" customWidth="1"/>
    <col min="12805" max="12805" width="10.85546875" style="231" customWidth="1"/>
    <col min="12806" max="12806" width="13.7109375" style="231" customWidth="1"/>
    <col min="12807" max="12807" width="9.140625" style="231"/>
    <col min="12808" max="12808" width="20.5703125" style="231" bestFit="1" customWidth="1"/>
    <col min="12809" max="12809" width="12.5703125" style="231" customWidth="1"/>
    <col min="12810" max="13056" width="9.140625" style="231"/>
    <col min="13057" max="13057" width="8.28515625" style="231" customWidth="1"/>
    <col min="13058" max="13058" width="37.42578125" style="231" customWidth="1"/>
    <col min="13059" max="13059" width="8" style="231" customWidth="1"/>
    <col min="13060" max="13060" width="11.28515625" style="231" customWidth="1"/>
    <col min="13061" max="13061" width="10.85546875" style="231" customWidth="1"/>
    <col min="13062" max="13062" width="13.7109375" style="231" customWidth="1"/>
    <col min="13063" max="13063" width="9.140625" style="231"/>
    <col min="13064" max="13064" width="20.5703125" style="231" bestFit="1" customWidth="1"/>
    <col min="13065" max="13065" width="12.5703125" style="231" customWidth="1"/>
    <col min="13066" max="13312" width="9.140625" style="231"/>
    <col min="13313" max="13313" width="8.28515625" style="231" customWidth="1"/>
    <col min="13314" max="13314" width="37.42578125" style="231" customWidth="1"/>
    <col min="13315" max="13315" width="8" style="231" customWidth="1"/>
    <col min="13316" max="13316" width="11.28515625" style="231" customWidth="1"/>
    <col min="13317" max="13317" width="10.85546875" style="231" customWidth="1"/>
    <col min="13318" max="13318" width="13.7109375" style="231" customWidth="1"/>
    <col min="13319" max="13319" width="9.140625" style="231"/>
    <col min="13320" max="13320" width="20.5703125" style="231" bestFit="1" customWidth="1"/>
    <col min="13321" max="13321" width="12.5703125" style="231" customWidth="1"/>
    <col min="13322" max="13568" width="9.140625" style="231"/>
    <col min="13569" max="13569" width="8.28515625" style="231" customWidth="1"/>
    <col min="13570" max="13570" width="37.42578125" style="231" customWidth="1"/>
    <col min="13571" max="13571" width="8" style="231" customWidth="1"/>
    <col min="13572" max="13572" width="11.28515625" style="231" customWidth="1"/>
    <col min="13573" max="13573" width="10.85546875" style="231" customWidth="1"/>
    <col min="13574" max="13574" width="13.7109375" style="231" customWidth="1"/>
    <col min="13575" max="13575" width="9.140625" style="231"/>
    <col min="13576" max="13576" width="20.5703125" style="231" bestFit="1" customWidth="1"/>
    <col min="13577" max="13577" width="12.5703125" style="231" customWidth="1"/>
    <col min="13578" max="13824" width="9.140625" style="231"/>
    <col min="13825" max="13825" width="8.28515625" style="231" customWidth="1"/>
    <col min="13826" max="13826" width="37.42578125" style="231" customWidth="1"/>
    <col min="13827" max="13827" width="8" style="231" customWidth="1"/>
    <col min="13828" max="13828" width="11.28515625" style="231" customWidth="1"/>
    <col min="13829" max="13829" width="10.85546875" style="231" customWidth="1"/>
    <col min="13830" max="13830" width="13.7109375" style="231" customWidth="1"/>
    <col min="13831" max="13831" width="9.140625" style="231"/>
    <col min="13832" max="13832" width="20.5703125" style="231" bestFit="1" customWidth="1"/>
    <col min="13833" max="13833" width="12.5703125" style="231" customWidth="1"/>
    <col min="13834" max="14080" width="9.140625" style="231"/>
    <col min="14081" max="14081" width="8.28515625" style="231" customWidth="1"/>
    <col min="14082" max="14082" width="37.42578125" style="231" customWidth="1"/>
    <col min="14083" max="14083" width="8" style="231" customWidth="1"/>
    <col min="14084" max="14084" width="11.28515625" style="231" customWidth="1"/>
    <col min="14085" max="14085" width="10.85546875" style="231" customWidth="1"/>
    <col min="14086" max="14086" width="13.7109375" style="231" customWidth="1"/>
    <col min="14087" max="14087" width="9.140625" style="231"/>
    <col min="14088" max="14088" width="20.5703125" style="231" bestFit="1" customWidth="1"/>
    <col min="14089" max="14089" width="12.5703125" style="231" customWidth="1"/>
    <col min="14090" max="14336" width="9.140625" style="231"/>
    <col min="14337" max="14337" width="8.28515625" style="231" customWidth="1"/>
    <col min="14338" max="14338" width="37.42578125" style="231" customWidth="1"/>
    <col min="14339" max="14339" width="8" style="231" customWidth="1"/>
    <col min="14340" max="14340" width="11.28515625" style="231" customWidth="1"/>
    <col min="14341" max="14341" width="10.85546875" style="231" customWidth="1"/>
    <col min="14342" max="14342" width="13.7109375" style="231" customWidth="1"/>
    <col min="14343" max="14343" width="9.140625" style="231"/>
    <col min="14344" max="14344" width="20.5703125" style="231" bestFit="1" customWidth="1"/>
    <col min="14345" max="14345" width="12.5703125" style="231" customWidth="1"/>
    <col min="14346" max="14592" width="9.140625" style="231"/>
    <col min="14593" max="14593" width="8.28515625" style="231" customWidth="1"/>
    <col min="14594" max="14594" width="37.42578125" style="231" customWidth="1"/>
    <col min="14595" max="14595" width="8" style="231" customWidth="1"/>
    <col min="14596" max="14596" width="11.28515625" style="231" customWidth="1"/>
    <col min="14597" max="14597" width="10.85546875" style="231" customWidth="1"/>
    <col min="14598" max="14598" width="13.7109375" style="231" customWidth="1"/>
    <col min="14599" max="14599" width="9.140625" style="231"/>
    <col min="14600" max="14600" width="20.5703125" style="231" bestFit="1" customWidth="1"/>
    <col min="14601" max="14601" width="12.5703125" style="231" customWidth="1"/>
    <col min="14602" max="14848" width="9.140625" style="231"/>
    <col min="14849" max="14849" width="8.28515625" style="231" customWidth="1"/>
    <col min="14850" max="14850" width="37.42578125" style="231" customWidth="1"/>
    <col min="14851" max="14851" width="8" style="231" customWidth="1"/>
    <col min="14852" max="14852" width="11.28515625" style="231" customWidth="1"/>
    <col min="14853" max="14853" width="10.85546875" style="231" customWidth="1"/>
    <col min="14854" max="14854" width="13.7109375" style="231" customWidth="1"/>
    <col min="14855" max="14855" width="9.140625" style="231"/>
    <col min="14856" max="14856" width="20.5703125" style="231" bestFit="1" customWidth="1"/>
    <col min="14857" max="14857" width="12.5703125" style="231" customWidth="1"/>
    <col min="14858" max="15104" width="9.140625" style="231"/>
    <col min="15105" max="15105" width="8.28515625" style="231" customWidth="1"/>
    <col min="15106" max="15106" width="37.42578125" style="231" customWidth="1"/>
    <col min="15107" max="15107" width="8" style="231" customWidth="1"/>
    <col min="15108" max="15108" width="11.28515625" style="231" customWidth="1"/>
    <col min="15109" max="15109" width="10.85546875" style="231" customWidth="1"/>
    <col min="15110" max="15110" width="13.7109375" style="231" customWidth="1"/>
    <col min="15111" max="15111" width="9.140625" style="231"/>
    <col min="15112" max="15112" width="20.5703125" style="231" bestFit="1" customWidth="1"/>
    <col min="15113" max="15113" width="12.5703125" style="231" customWidth="1"/>
    <col min="15114" max="15360" width="9.140625" style="231"/>
    <col min="15361" max="15361" width="8.28515625" style="231" customWidth="1"/>
    <col min="15362" max="15362" width="37.42578125" style="231" customWidth="1"/>
    <col min="15363" max="15363" width="8" style="231" customWidth="1"/>
    <col min="15364" max="15364" width="11.28515625" style="231" customWidth="1"/>
    <col min="15365" max="15365" width="10.85546875" style="231" customWidth="1"/>
    <col min="15366" max="15366" width="13.7109375" style="231" customWidth="1"/>
    <col min="15367" max="15367" width="9.140625" style="231"/>
    <col min="15368" max="15368" width="20.5703125" style="231" bestFit="1" customWidth="1"/>
    <col min="15369" max="15369" width="12.5703125" style="231" customWidth="1"/>
    <col min="15370" max="15616" width="9.140625" style="231"/>
    <col min="15617" max="15617" width="8.28515625" style="231" customWidth="1"/>
    <col min="15618" max="15618" width="37.42578125" style="231" customWidth="1"/>
    <col min="15619" max="15619" width="8" style="231" customWidth="1"/>
    <col min="15620" max="15620" width="11.28515625" style="231" customWidth="1"/>
    <col min="15621" max="15621" width="10.85546875" style="231" customWidth="1"/>
    <col min="15622" max="15622" width="13.7109375" style="231" customWidth="1"/>
    <col min="15623" max="15623" width="9.140625" style="231"/>
    <col min="15624" max="15624" width="20.5703125" style="231" bestFit="1" customWidth="1"/>
    <col min="15625" max="15625" width="12.5703125" style="231" customWidth="1"/>
    <col min="15626" max="15872" width="9.140625" style="231"/>
    <col min="15873" max="15873" width="8.28515625" style="231" customWidth="1"/>
    <col min="15874" max="15874" width="37.42578125" style="231" customWidth="1"/>
    <col min="15875" max="15875" width="8" style="231" customWidth="1"/>
    <col min="15876" max="15876" width="11.28515625" style="231" customWidth="1"/>
    <col min="15877" max="15877" width="10.85546875" style="231" customWidth="1"/>
    <col min="15878" max="15878" width="13.7109375" style="231" customWidth="1"/>
    <col min="15879" max="15879" width="9.140625" style="231"/>
    <col min="15880" max="15880" width="20.5703125" style="231" bestFit="1" customWidth="1"/>
    <col min="15881" max="15881" width="12.5703125" style="231" customWidth="1"/>
    <col min="15882" max="16128" width="9.140625" style="231"/>
    <col min="16129" max="16129" width="8.28515625" style="231" customWidth="1"/>
    <col min="16130" max="16130" width="37.42578125" style="231" customWidth="1"/>
    <col min="16131" max="16131" width="8" style="231" customWidth="1"/>
    <col min="16132" max="16132" width="11.28515625" style="231" customWidth="1"/>
    <col min="16133" max="16133" width="10.85546875" style="231" customWidth="1"/>
    <col min="16134" max="16134" width="13.7109375" style="231" customWidth="1"/>
    <col min="16135" max="16135" width="9.140625" style="231"/>
    <col min="16136" max="16136" width="20.5703125" style="231" bestFit="1" customWidth="1"/>
    <col min="16137" max="16137" width="12.5703125" style="231" customWidth="1"/>
    <col min="16138" max="16384" width="9.140625" style="231"/>
  </cols>
  <sheetData>
    <row r="1" spans="1:6" ht="26.25" customHeight="1" x14ac:dyDescent="0.2">
      <c r="A1" s="360" t="s">
        <v>1549</v>
      </c>
      <c r="B1" s="360"/>
      <c r="C1" s="360"/>
      <c r="D1" s="360"/>
      <c r="E1" s="360"/>
      <c r="F1" s="360"/>
    </row>
    <row r="2" spans="1:6" x14ac:dyDescent="0.2">
      <c r="A2" s="232"/>
      <c r="B2" s="233"/>
      <c r="C2" s="234"/>
      <c r="D2" s="235"/>
      <c r="E2" s="235"/>
      <c r="F2" s="235"/>
    </row>
    <row r="3" spans="1:6" s="324" customFormat="1" ht="25.5" x14ac:dyDescent="0.2">
      <c r="A3" s="320" t="s">
        <v>1407</v>
      </c>
      <c r="B3" s="321" t="s">
        <v>1</v>
      </c>
      <c r="C3" s="322" t="s">
        <v>1408</v>
      </c>
      <c r="D3" s="323" t="s">
        <v>32</v>
      </c>
      <c r="E3" s="323" t="s">
        <v>1409</v>
      </c>
      <c r="F3" s="323" t="s">
        <v>1410</v>
      </c>
    </row>
    <row r="4" spans="1:6" x14ac:dyDescent="0.2">
      <c r="A4" s="232"/>
      <c r="B4" s="233"/>
      <c r="C4" s="234"/>
      <c r="D4" s="235"/>
      <c r="E4" s="235"/>
      <c r="F4" s="235"/>
    </row>
    <row r="5" spans="1:6" s="242" customFormat="1" x14ac:dyDescent="0.2">
      <c r="A5" s="236" t="s">
        <v>1411</v>
      </c>
      <c r="B5" s="237" t="s">
        <v>1416</v>
      </c>
      <c r="C5" s="238"/>
      <c r="D5" s="239"/>
      <c r="E5" s="240" t="s">
        <v>52</v>
      </c>
      <c r="F5" s="241">
        <f>I199</f>
        <v>0</v>
      </c>
    </row>
    <row r="6" spans="1:6" s="242" customFormat="1" x14ac:dyDescent="0.2">
      <c r="A6" s="236"/>
      <c r="B6" s="237"/>
      <c r="C6" s="238"/>
      <c r="D6" s="239"/>
      <c r="E6" s="240"/>
      <c r="F6" s="241"/>
    </row>
    <row r="7" spans="1:6" s="242" customFormat="1" x14ac:dyDescent="0.2">
      <c r="A7" s="236" t="s">
        <v>1412</v>
      </c>
      <c r="B7" s="237" t="s">
        <v>1417</v>
      </c>
      <c r="C7" s="238"/>
      <c r="D7" s="239"/>
      <c r="E7" s="240"/>
      <c r="F7" s="241">
        <f>I228</f>
        <v>0</v>
      </c>
    </row>
    <row r="8" spans="1:6" s="242" customFormat="1" x14ac:dyDescent="0.2">
      <c r="A8" s="236"/>
      <c r="B8" s="237"/>
      <c r="C8" s="238"/>
      <c r="D8" s="239"/>
      <c r="E8" s="240"/>
      <c r="F8" s="241"/>
    </row>
    <row r="9" spans="1:6" s="242" customFormat="1" x14ac:dyDescent="0.2">
      <c r="A9" s="236"/>
      <c r="B9" s="237"/>
      <c r="C9" s="243"/>
      <c r="D9" s="239"/>
      <c r="E9" s="240"/>
      <c r="F9" s="241"/>
    </row>
    <row r="10" spans="1:6" s="242" customFormat="1" x14ac:dyDescent="0.2">
      <c r="A10" s="236" t="s">
        <v>1413</v>
      </c>
      <c r="B10" s="237" t="s">
        <v>1551</v>
      </c>
      <c r="C10" s="243" t="s">
        <v>1325</v>
      </c>
      <c r="D10" s="239">
        <v>12</v>
      </c>
      <c r="E10" s="240"/>
      <c r="F10" s="241">
        <f>E10*D10</f>
        <v>0</v>
      </c>
    </row>
    <row r="11" spans="1:6" s="242" customFormat="1" x14ac:dyDescent="0.2">
      <c r="A11" s="236"/>
      <c r="B11" s="237"/>
      <c r="C11" s="243"/>
      <c r="D11" s="239"/>
      <c r="E11" s="240"/>
      <c r="F11" s="241"/>
    </row>
    <row r="12" spans="1:6" s="242" customFormat="1" x14ac:dyDescent="0.2">
      <c r="A12" s="236" t="s">
        <v>1414</v>
      </c>
      <c r="B12" s="237" t="s">
        <v>1568</v>
      </c>
      <c r="C12" s="243" t="s">
        <v>39</v>
      </c>
      <c r="D12" s="239">
        <v>1</v>
      </c>
      <c r="E12" s="240"/>
      <c r="F12" s="241">
        <f>E12*D12</f>
        <v>0</v>
      </c>
    </row>
    <row r="13" spans="1:6" s="242" customFormat="1" x14ac:dyDescent="0.2">
      <c r="A13" s="236"/>
      <c r="B13" s="237"/>
      <c r="C13" s="238"/>
      <c r="D13" s="239"/>
      <c r="E13" s="240"/>
      <c r="F13" s="241"/>
    </row>
    <row r="14" spans="1:6" s="242" customFormat="1" ht="13.5" thickBot="1" x14ac:dyDescent="0.25">
      <c r="A14" s="244"/>
      <c r="B14" s="245"/>
      <c r="C14" s="246"/>
      <c r="D14" s="247"/>
      <c r="E14" s="240"/>
      <c r="F14" s="248"/>
    </row>
    <row r="15" spans="1:6" s="242" customFormat="1" ht="16.5" customHeight="1" thickBot="1" x14ac:dyDescent="0.3">
      <c r="A15" s="249"/>
      <c r="B15" s="250" t="s">
        <v>1415</v>
      </c>
      <c r="C15" s="250"/>
      <c r="D15" s="250"/>
      <c r="E15" s="250"/>
      <c r="F15" s="251">
        <f>SUM(F5:F13)</f>
        <v>0</v>
      </c>
    </row>
    <row r="17" spans="1:9" s="253" customFormat="1" ht="28.5" customHeight="1" x14ac:dyDescent="0.2">
      <c r="A17" s="360" t="s">
        <v>1418</v>
      </c>
      <c r="B17" s="360"/>
      <c r="C17" s="360"/>
      <c r="D17" s="360"/>
      <c r="E17" s="360"/>
      <c r="F17" s="360"/>
      <c r="H17" s="254"/>
      <c r="I17" s="254"/>
    </row>
    <row r="18" spans="1:9" s="253" customFormat="1" ht="12.75" customHeight="1" x14ac:dyDescent="0.2">
      <c r="A18" s="255"/>
      <c r="B18" s="256"/>
      <c r="C18" s="257"/>
      <c r="D18" s="258"/>
      <c r="E18" s="258"/>
      <c r="F18" s="258"/>
      <c r="H18" s="254"/>
      <c r="I18" s="254"/>
    </row>
    <row r="19" spans="1:9" s="329" customFormat="1" ht="25.5" x14ac:dyDescent="0.2">
      <c r="A19" s="325" t="s">
        <v>1407</v>
      </c>
      <c r="B19" s="326" t="s">
        <v>1</v>
      </c>
      <c r="C19" s="327" t="s">
        <v>1408</v>
      </c>
      <c r="D19" s="328" t="s">
        <v>32</v>
      </c>
      <c r="E19" s="328" t="s">
        <v>1409</v>
      </c>
      <c r="F19" s="328" t="s">
        <v>1410</v>
      </c>
      <c r="H19" s="330"/>
      <c r="I19" s="330"/>
    </row>
    <row r="20" spans="1:9" s="253" customFormat="1" ht="12.75" customHeight="1" x14ac:dyDescent="0.2">
      <c r="A20" s="255"/>
      <c r="B20" s="256"/>
      <c r="C20" s="257"/>
      <c r="D20" s="258"/>
      <c r="E20" s="258"/>
      <c r="F20" s="258"/>
      <c r="H20" s="254"/>
      <c r="I20" s="254"/>
    </row>
    <row r="21" spans="1:9" s="253" customFormat="1" x14ac:dyDescent="0.2">
      <c r="A21" s="259"/>
      <c r="B21" s="260" t="s">
        <v>1419</v>
      </c>
      <c r="C21" s="261"/>
      <c r="D21" s="262"/>
      <c r="E21" s="263"/>
      <c r="F21" s="263"/>
      <c r="H21" s="254"/>
      <c r="I21" s="254"/>
    </row>
    <row r="22" spans="1:9" s="253" customFormat="1" ht="12.75" customHeight="1" x14ac:dyDescent="0.2">
      <c r="A22" s="264"/>
      <c r="B22" s="265"/>
      <c r="C22" s="266"/>
      <c r="D22" s="267"/>
      <c r="E22" s="268"/>
      <c r="F22" s="268"/>
      <c r="H22" s="254"/>
      <c r="I22" s="254"/>
    </row>
    <row r="23" spans="1:9" s="253" customFormat="1" x14ac:dyDescent="0.2">
      <c r="A23" s="269" t="s">
        <v>1412</v>
      </c>
      <c r="B23" s="270" t="s">
        <v>1420</v>
      </c>
      <c r="C23" s="271"/>
      <c r="D23" s="272"/>
      <c r="E23" s="268"/>
      <c r="F23" s="268"/>
      <c r="H23" s="254"/>
      <c r="I23" s="254"/>
    </row>
    <row r="24" spans="1:9" s="253" customFormat="1" ht="12.75" customHeight="1" x14ac:dyDescent="0.3">
      <c r="A24" s="273"/>
      <c r="B24" s="274"/>
      <c r="C24" s="271"/>
      <c r="D24" s="272"/>
      <c r="E24" s="275"/>
      <c r="F24" s="275"/>
      <c r="H24" s="336" t="s">
        <v>1569</v>
      </c>
      <c r="I24" s="254"/>
    </row>
    <row r="25" spans="1:9" s="253" customFormat="1" ht="12.75" customHeight="1" x14ac:dyDescent="0.2">
      <c r="A25" s="276"/>
      <c r="B25" s="270" t="s">
        <v>1421</v>
      </c>
      <c r="C25" s="271" t="s">
        <v>1397</v>
      </c>
      <c r="D25" s="277" t="s">
        <v>1397</v>
      </c>
      <c r="E25" s="275"/>
      <c r="F25" s="275"/>
      <c r="H25" s="254"/>
      <c r="I25" s="254"/>
    </row>
    <row r="26" spans="1:9" s="253" customFormat="1" ht="28.5" customHeight="1" x14ac:dyDescent="0.2">
      <c r="A26" s="278"/>
      <c r="B26" s="274" t="s">
        <v>1422</v>
      </c>
      <c r="C26" s="271" t="s">
        <v>1423</v>
      </c>
      <c r="D26" s="272">
        <v>1</v>
      </c>
      <c r="E26" s="275"/>
      <c r="F26" s="275"/>
      <c r="H26" s="279"/>
      <c r="I26" s="254">
        <f>H26*D26</f>
        <v>0</v>
      </c>
    </row>
    <row r="27" spans="1:9" s="253" customFormat="1" ht="12" customHeight="1" x14ac:dyDescent="0.2">
      <c r="A27" s="278"/>
      <c r="B27" s="274"/>
      <c r="C27" s="271"/>
      <c r="D27" s="272"/>
      <c r="E27" s="275"/>
      <c r="F27" s="275"/>
      <c r="H27" s="279"/>
      <c r="I27" s="254"/>
    </row>
    <row r="28" spans="1:9" s="253" customFormat="1" ht="12.75" customHeight="1" x14ac:dyDescent="0.2">
      <c r="A28" s="278"/>
      <c r="B28" s="274" t="s">
        <v>1424</v>
      </c>
      <c r="C28" s="271" t="s">
        <v>1423</v>
      </c>
      <c r="D28" s="272">
        <v>1</v>
      </c>
      <c r="E28" s="275"/>
      <c r="F28" s="275"/>
      <c r="H28" s="279"/>
      <c r="I28" s="254">
        <f t="shared" ref="I28:I89" si="0">H28*D28</f>
        <v>0</v>
      </c>
    </row>
    <row r="29" spans="1:9" s="253" customFormat="1" ht="12.75" customHeight="1" x14ac:dyDescent="0.2">
      <c r="A29" s="278"/>
      <c r="B29" s="274"/>
      <c r="C29" s="271"/>
      <c r="D29" s="272"/>
      <c r="E29" s="275"/>
      <c r="F29" s="275"/>
      <c r="H29" s="279"/>
      <c r="I29" s="254"/>
    </row>
    <row r="30" spans="1:9" s="253" customFormat="1" ht="12.75" customHeight="1" x14ac:dyDescent="0.2">
      <c r="A30" s="278"/>
      <c r="B30" s="274" t="s">
        <v>1425</v>
      </c>
      <c r="C30" s="271" t="s">
        <v>1423</v>
      </c>
      <c r="D30" s="272">
        <v>1</v>
      </c>
      <c r="E30" s="275"/>
      <c r="F30" s="275"/>
      <c r="H30" s="279"/>
      <c r="I30" s="254">
        <f t="shared" si="0"/>
        <v>0</v>
      </c>
    </row>
    <row r="31" spans="1:9" s="253" customFormat="1" ht="12.75" customHeight="1" x14ac:dyDescent="0.2">
      <c r="A31" s="278"/>
      <c r="B31" s="274"/>
      <c r="C31" s="271"/>
      <c r="D31" s="272"/>
      <c r="E31" s="275"/>
      <c r="F31" s="275"/>
      <c r="H31" s="279"/>
      <c r="I31" s="254"/>
    </row>
    <row r="32" spans="1:9" s="253" customFormat="1" x14ac:dyDescent="0.2">
      <c r="A32" s="278"/>
      <c r="B32" s="274" t="s">
        <v>1426</v>
      </c>
      <c r="C32" s="271" t="s">
        <v>1423</v>
      </c>
      <c r="D32" s="272">
        <v>1</v>
      </c>
      <c r="E32" s="275"/>
      <c r="F32" s="275"/>
      <c r="H32" s="279"/>
      <c r="I32" s="254">
        <f t="shared" si="0"/>
        <v>0</v>
      </c>
    </row>
    <row r="33" spans="1:9" s="253" customFormat="1" ht="12.75" customHeight="1" x14ac:dyDescent="0.2">
      <c r="A33" s="278"/>
      <c r="B33" s="274"/>
      <c r="C33" s="271"/>
      <c r="D33" s="272"/>
      <c r="E33" s="275"/>
      <c r="F33" s="275"/>
      <c r="H33" s="279"/>
      <c r="I33" s="254"/>
    </row>
    <row r="34" spans="1:9" s="253" customFormat="1" ht="12.75" customHeight="1" x14ac:dyDescent="0.2">
      <c r="A34" s="278"/>
      <c r="B34" s="274" t="s">
        <v>1427</v>
      </c>
      <c r="C34" s="271" t="s">
        <v>1423</v>
      </c>
      <c r="D34" s="272">
        <v>1</v>
      </c>
      <c r="E34" s="275"/>
      <c r="F34" s="275"/>
      <c r="H34" s="279"/>
      <c r="I34" s="254">
        <f t="shared" si="0"/>
        <v>0</v>
      </c>
    </row>
    <row r="35" spans="1:9" s="253" customFormat="1" ht="12.75" customHeight="1" x14ac:dyDescent="0.2">
      <c r="A35" s="278"/>
      <c r="B35" s="274"/>
      <c r="C35" s="271"/>
      <c r="D35" s="272"/>
      <c r="E35" s="275"/>
      <c r="F35" s="275"/>
      <c r="H35" s="279"/>
      <c r="I35" s="254"/>
    </row>
    <row r="36" spans="1:9" s="253" customFormat="1" ht="12.75" customHeight="1" x14ac:dyDescent="0.2">
      <c r="A36" s="278"/>
      <c r="B36" s="274" t="s">
        <v>1428</v>
      </c>
      <c r="C36" s="271" t="s">
        <v>1423</v>
      </c>
      <c r="D36" s="272">
        <v>1</v>
      </c>
      <c r="E36" s="275"/>
      <c r="F36" s="275"/>
      <c r="H36" s="279"/>
      <c r="I36" s="254">
        <f t="shared" si="0"/>
        <v>0</v>
      </c>
    </row>
    <row r="37" spans="1:9" s="253" customFormat="1" ht="12.75" customHeight="1" x14ac:dyDescent="0.2">
      <c r="A37" s="278"/>
      <c r="B37" s="274"/>
      <c r="C37" s="271"/>
      <c r="D37" s="272"/>
      <c r="E37" s="275"/>
      <c r="F37" s="275"/>
      <c r="H37" s="279"/>
      <c r="I37" s="254"/>
    </row>
    <row r="38" spans="1:9" s="253" customFormat="1" ht="12.75" customHeight="1" x14ac:dyDescent="0.2">
      <c r="A38" s="278"/>
      <c r="B38" s="274" t="s">
        <v>1429</v>
      </c>
      <c r="C38" s="271" t="s">
        <v>1423</v>
      </c>
      <c r="D38" s="272">
        <v>1</v>
      </c>
      <c r="E38" s="275"/>
      <c r="F38" s="275"/>
      <c r="H38" s="279"/>
      <c r="I38" s="254">
        <f t="shared" si="0"/>
        <v>0</v>
      </c>
    </row>
    <row r="39" spans="1:9" s="253" customFormat="1" ht="12.75" customHeight="1" x14ac:dyDescent="0.2">
      <c r="A39" s="278"/>
      <c r="B39" s="274"/>
      <c r="C39" s="271"/>
      <c r="D39" s="272"/>
      <c r="E39" s="275"/>
      <c r="F39" s="275"/>
      <c r="H39" s="279"/>
      <c r="I39" s="254"/>
    </row>
    <row r="40" spans="1:9" s="253" customFormat="1" ht="25.5" customHeight="1" x14ac:dyDescent="0.2">
      <c r="A40" s="278"/>
      <c r="B40" s="274" t="s">
        <v>1430</v>
      </c>
      <c r="C40" s="271" t="s">
        <v>1423</v>
      </c>
      <c r="D40" s="272">
        <v>4</v>
      </c>
      <c r="E40" s="275"/>
      <c r="F40" s="275"/>
      <c r="H40" s="279"/>
      <c r="I40" s="254">
        <f t="shared" si="0"/>
        <v>0</v>
      </c>
    </row>
    <row r="41" spans="1:9" s="253" customFormat="1" ht="12.75" customHeight="1" x14ac:dyDescent="0.2">
      <c r="A41" s="278"/>
      <c r="B41" s="274"/>
      <c r="C41" s="271"/>
      <c r="D41" s="272"/>
      <c r="E41" s="275"/>
      <c r="F41" s="275"/>
      <c r="H41" s="279"/>
      <c r="I41" s="254"/>
    </row>
    <row r="42" spans="1:9" s="253" customFormat="1" ht="12.75" customHeight="1" x14ac:dyDescent="0.2">
      <c r="A42" s="278"/>
      <c r="B42" s="274" t="s">
        <v>1431</v>
      </c>
      <c r="C42" s="271" t="s">
        <v>1397</v>
      </c>
      <c r="D42" s="272" t="s">
        <v>1397</v>
      </c>
      <c r="E42" s="275"/>
      <c r="F42" s="275"/>
      <c r="H42" s="279"/>
      <c r="I42" s="254"/>
    </row>
    <row r="43" spans="1:9" s="253" customFormat="1" ht="12.75" customHeight="1" x14ac:dyDescent="0.2">
      <c r="A43" s="278"/>
      <c r="B43" s="274" t="s">
        <v>1432</v>
      </c>
      <c r="C43" s="271" t="s">
        <v>1423</v>
      </c>
      <c r="D43" s="272">
        <v>10</v>
      </c>
      <c r="E43" s="275"/>
      <c r="F43" s="275"/>
      <c r="H43" s="279"/>
      <c r="I43" s="254">
        <f t="shared" si="0"/>
        <v>0</v>
      </c>
    </row>
    <row r="44" spans="1:9" s="253" customFormat="1" x14ac:dyDescent="0.2">
      <c r="A44" s="278"/>
      <c r="B44" s="274"/>
      <c r="C44" s="271"/>
      <c r="D44" s="272"/>
      <c r="E44" s="275"/>
      <c r="F44" s="275"/>
      <c r="H44" s="279"/>
      <c r="I44" s="254"/>
    </row>
    <row r="45" spans="1:9" s="253" customFormat="1" ht="76.5" x14ac:dyDescent="0.2">
      <c r="A45" s="278"/>
      <c r="B45" s="274" t="s">
        <v>1433</v>
      </c>
      <c r="C45" s="271" t="s">
        <v>1423</v>
      </c>
      <c r="D45" s="272">
        <v>1</v>
      </c>
      <c r="E45" s="275"/>
      <c r="F45" s="275"/>
      <c r="H45" s="279"/>
      <c r="I45" s="254">
        <f t="shared" si="0"/>
        <v>0</v>
      </c>
    </row>
    <row r="46" spans="1:9" s="253" customFormat="1" x14ac:dyDescent="0.2">
      <c r="A46" s="278"/>
      <c r="B46" s="274"/>
      <c r="C46" s="271"/>
      <c r="D46" s="272"/>
      <c r="E46" s="275"/>
      <c r="F46" s="275"/>
      <c r="H46" s="279"/>
      <c r="I46" s="254"/>
    </row>
    <row r="47" spans="1:9" s="253" customFormat="1" ht="25.5" x14ac:dyDescent="0.2">
      <c r="A47" s="278"/>
      <c r="B47" s="274" t="s">
        <v>1434</v>
      </c>
      <c r="C47" s="271" t="s">
        <v>1423</v>
      </c>
      <c r="D47" s="272">
        <v>1</v>
      </c>
      <c r="E47" s="275"/>
      <c r="F47" s="275"/>
      <c r="H47" s="279"/>
      <c r="I47" s="254">
        <f t="shared" si="0"/>
        <v>0</v>
      </c>
    </row>
    <row r="48" spans="1:9" s="253" customFormat="1" x14ac:dyDescent="0.2">
      <c r="A48" s="278"/>
      <c r="B48" s="274"/>
      <c r="C48" s="271"/>
      <c r="D48" s="272"/>
      <c r="E48" s="275"/>
      <c r="F48" s="275"/>
      <c r="H48" s="279"/>
      <c r="I48" s="254"/>
    </row>
    <row r="49" spans="1:9" s="253" customFormat="1" ht="25.5" x14ac:dyDescent="0.2">
      <c r="A49" s="278"/>
      <c r="B49" s="274" t="s">
        <v>1435</v>
      </c>
      <c r="C49" s="271" t="s">
        <v>1423</v>
      </c>
      <c r="D49" s="272">
        <v>2</v>
      </c>
      <c r="E49" s="275"/>
      <c r="F49" s="275"/>
      <c r="H49" s="279"/>
      <c r="I49" s="254">
        <f t="shared" si="0"/>
        <v>0</v>
      </c>
    </row>
    <row r="50" spans="1:9" s="253" customFormat="1" x14ac:dyDescent="0.2">
      <c r="A50" s="278"/>
      <c r="B50" s="274"/>
      <c r="C50" s="271"/>
      <c r="D50" s="272"/>
      <c r="E50" s="275"/>
      <c r="F50" s="275"/>
      <c r="H50" s="279"/>
      <c r="I50" s="254"/>
    </row>
    <row r="51" spans="1:9" s="253" customFormat="1" x14ac:dyDescent="0.2">
      <c r="A51" s="278"/>
      <c r="B51" s="274" t="s">
        <v>1436</v>
      </c>
      <c r="C51" s="271" t="s">
        <v>1423</v>
      </c>
      <c r="D51" s="272">
        <v>1</v>
      </c>
      <c r="E51" s="275"/>
      <c r="F51" s="275"/>
      <c r="H51" s="279"/>
      <c r="I51" s="254">
        <f t="shared" si="0"/>
        <v>0</v>
      </c>
    </row>
    <row r="52" spans="1:9" s="253" customFormat="1" x14ac:dyDescent="0.2">
      <c r="A52" s="278"/>
      <c r="B52" s="274"/>
      <c r="C52" s="271"/>
      <c r="D52" s="272"/>
      <c r="E52" s="275"/>
      <c r="F52" s="275"/>
      <c r="H52" s="279"/>
      <c r="I52" s="254"/>
    </row>
    <row r="53" spans="1:9" s="253" customFormat="1" x14ac:dyDescent="0.2">
      <c r="A53" s="278"/>
      <c r="B53" s="274" t="s">
        <v>1437</v>
      </c>
      <c r="C53" s="271" t="s">
        <v>1423</v>
      </c>
      <c r="D53" s="272">
        <v>8</v>
      </c>
      <c r="E53" s="275"/>
      <c r="F53" s="275"/>
      <c r="H53" s="279"/>
      <c r="I53" s="254">
        <f t="shared" si="0"/>
        <v>0</v>
      </c>
    </row>
    <row r="54" spans="1:9" s="253" customFormat="1" x14ac:dyDescent="0.2">
      <c r="A54" s="278"/>
      <c r="B54" s="274"/>
      <c r="C54" s="271"/>
      <c r="D54" s="272"/>
      <c r="E54" s="275"/>
      <c r="F54" s="275"/>
      <c r="H54" s="279"/>
      <c r="I54" s="254"/>
    </row>
    <row r="55" spans="1:9" s="253" customFormat="1" ht="38.25" x14ac:dyDescent="0.2">
      <c r="A55" s="278"/>
      <c r="B55" s="274" t="s">
        <v>1438</v>
      </c>
      <c r="C55" s="271" t="s">
        <v>1423</v>
      </c>
      <c r="D55" s="272">
        <v>2</v>
      </c>
      <c r="E55" s="275"/>
      <c r="F55" s="275"/>
      <c r="H55" s="279"/>
      <c r="I55" s="254">
        <f t="shared" si="0"/>
        <v>0</v>
      </c>
    </row>
    <row r="56" spans="1:9" s="253" customFormat="1" x14ac:dyDescent="0.2">
      <c r="A56" s="278"/>
      <c r="B56" s="274"/>
      <c r="C56" s="271"/>
      <c r="D56" s="272"/>
      <c r="E56" s="275"/>
      <c r="F56" s="275"/>
      <c r="H56" s="279"/>
      <c r="I56" s="254"/>
    </row>
    <row r="57" spans="1:9" s="253" customFormat="1" x14ac:dyDescent="0.2">
      <c r="A57" s="278"/>
      <c r="B57" s="274" t="s">
        <v>1439</v>
      </c>
      <c r="C57" s="271"/>
      <c r="D57" s="272" t="s">
        <v>1397</v>
      </c>
      <c r="E57" s="275"/>
      <c r="F57" s="275"/>
      <c r="H57" s="279"/>
      <c r="I57" s="254"/>
    </row>
    <row r="58" spans="1:9" s="253" customFormat="1" x14ac:dyDescent="0.2">
      <c r="A58" s="278"/>
      <c r="B58" s="274" t="s">
        <v>1440</v>
      </c>
      <c r="C58" s="271" t="s">
        <v>39</v>
      </c>
      <c r="D58" s="272">
        <v>30</v>
      </c>
      <c r="E58" s="275"/>
      <c r="F58" s="275"/>
      <c r="H58" s="279"/>
      <c r="I58" s="254">
        <f t="shared" si="0"/>
        <v>0</v>
      </c>
    </row>
    <row r="59" spans="1:9" s="253" customFormat="1" x14ac:dyDescent="0.2">
      <c r="A59" s="278"/>
      <c r="B59" s="274"/>
      <c r="C59" s="271"/>
      <c r="D59" s="272"/>
      <c r="E59" s="275"/>
      <c r="F59" s="275"/>
      <c r="H59" s="279"/>
      <c r="I59" s="254"/>
    </row>
    <row r="60" spans="1:9" s="253" customFormat="1" x14ac:dyDescent="0.2">
      <c r="A60" s="278"/>
      <c r="B60" s="274" t="s">
        <v>1441</v>
      </c>
      <c r="C60" s="271" t="s">
        <v>50</v>
      </c>
      <c r="D60" s="272">
        <v>8</v>
      </c>
      <c r="E60" s="275"/>
      <c r="F60" s="275"/>
      <c r="H60" s="279"/>
      <c r="I60" s="254">
        <f t="shared" si="0"/>
        <v>0</v>
      </c>
    </row>
    <row r="61" spans="1:9" s="253" customFormat="1" x14ac:dyDescent="0.2">
      <c r="A61" s="278"/>
      <c r="B61" s="274"/>
      <c r="C61" s="271"/>
      <c r="D61" s="272"/>
      <c r="E61" s="275"/>
      <c r="F61" s="275"/>
      <c r="H61" s="279"/>
      <c r="I61" s="254"/>
    </row>
    <row r="62" spans="1:9" s="253" customFormat="1" ht="25.5" x14ac:dyDescent="0.2">
      <c r="A62" s="278"/>
      <c r="B62" s="274" t="s">
        <v>1442</v>
      </c>
      <c r="C62" s="271" t="s">
        <v>1423</v>
      </c>
      <c r="D62" s="272">
        <v>1</v>
      </c>
      <c r="E62" s="275"/>
      <c r="F62" s="275"/>
      <c r="H62" s="279"/>
      <c r="I62" s="254">
        <f t="shared" si="0"/>
        <v>0</v>
      </c>
    </row>
    <row r="63" spans="1:9" s="253" customFormat="1" x14ac:dyDescent="0.2">
      <c r="A63" s="278"/>
      <c r="B63" s="274"/>
      <c r="C63" s="271"/>
      <c r="D63" s="272"/>
      <c r="E63" s="275"/>
      <c r="F63" s="275"/>
      <c r="H63" s="279"/>
      <c r="I63" s="254"/>
    </row>
    <row r="64" spans="1:9" s="253" customFormat="1" ht="25.5" x14ac:dyDescent="0.2">
      <c r="A64" s="278"/>
      <c r="B64" s="274" t="s">
        <v>1443</v>
      </c>
      <c r="C64" s="271"/>
      <c r="D64" s="272" t="s">
        <v>1397</v>
      </c>
      <c r="E64" s="275"/>
      <c r="F64" s="275"/>
      <c r="H64" s="279"/>
      <c r="I64" s="254"/>
    </row>
    <row r="65" spans="1:9" s="253" customFormat="1" x14ac:dyDescent="0.2">
      <c r="A65" s="278"/>
      <c r="B65" s="274" t="s">
        <v>1444</v>
      </c>
      <c r="C65" s="271" t="s">
        <v>1423</v>
      </c>
      <c r="D65" s="272">
        <v>4</v>
      </c>
      <c r="E65" s="275"/>
      <c r="F65" s="275"/>
      <c r="H65" s="279"/>
      <c r="I65" s="254">
        <f t="shared" si="0"/>
        <v>0</v>
      </c>
    </row>
    <row r="66" spans="1:9" s="253" customFormat="1" x14ac:dyDescent="0.2">
      <c r="A66" s="278"/>
      <c r="B66" s="274"/>
      <c r="C66" s="271"/>
      <c r="D66" s="272"/>
      <c r="E66" s="275"/>
      <c r="F66" s="275"/>
      <c r="H66" s="279"/>
      <c r="I66" s="254"/>
    </row>
    <row r="67" spans="1:9" s="253" customFormat="1" ht="27.6" customHeight="1" x14ac:dyDescent="0.2">
      <c r="A67" s="278"/>
      <c r="B67" s="274" t="s">
        <v>1445</v>
      </c>
      <c r="C67" s="271" t="s">
        <v>1423</v>
      </c>
      <c r="D67" s="272">
        <v>1</v>
      </c>
      <c r="E67" s="275"/>
      <c r="F67" s="275"/>
      <c r="H67" s="279"/>
      <c r="I67" s="254">
        <f t="shared" si="0"/>
        <v>0</v>
      </c>
    </row>
    <row r="68" spans="1:9" s="253" customFormat="1" x14ac:dyDescent="0.2">
      <c r="A68" s="278"/>
      <c r="B68" s="274"/>
      <c r="C68" s="271"/>
      <c r="D68" s="272"/>
      <c r="E68" s="275"/>
      <c r="F68" s="275"/>
      <c r="H68" s="279"/>
      <c r="I68" s="254"/>
    </row>
    <row r="69" spans="1:9" s="253" customFormat="1" x14ac:dyDescent="0.2">
      <c r="A69" s="278"/>
      <c r="B69" s="274" t="s">
        <v>1446</v>
      </c>
      <c r="C69" s="271" t="s">
        <v>1423</v>
      </c>
      <c r="D69" s="272">
        <v>1</v>
      </c>
      <c r="E69" s="275"/>
      <c r="F69" s="275"/>
      <c r="H69" s="279"/>
      <c r="I69" s="254">
        <f t="shared" si="0"/>
        <v>0</v>
      </c>
    </row>
    <row r="70" spans="1:9" s="253" customFormat="1" x14ac:dyDescent="0.2">
      <c r="A70" s="278"/>
      <c r="B70" s="274"/>
      <c r="C70" s="271"/>
      <c r="D70" s="272"/>
      <c r="E70" s="275"/>
      <c r="F70" s="275"/>
      <c r="H70" s="279"/>
      <c r="I70" s="254"/>
    </row>
    <row r="71" spans="1:9" s="253" customFormat="1" x14ac:dyDescent="0.2">
      <c r="A71" s="278"/>
      <c r="B71" s="270" t="s">
        <v>1447</v>
      </c>
      <c r="C71" s="271" t="s">
        <v>1397</v>
      </c>
      <c r="D71" s="272" t="s">
        <v>1397</v>
      </c>
      <c r="E71" s="275"/>
      <c r="F71" s="275"/>
      <c r="H71" s="279"/>
      <c r="I71" s="254"/>
    </row>
    <row r="72" spans="1:9" s="253" customFormat="1" x14ac:dyDescent="0.2">
      <c r="A72" s="273"/>
      <c r="B72" s="274" t="s">
        <v>1448</v>
      </c>
      <c r="C72" s="271" t="s">
        <v>1397</v>
      </c>
      <c r="D72" s="272" t="s">
        <v>1397</v>
      </c>
      <c r="E72" s="275"/>
      <c r="F72" s="275"/>
      <c r="H72" s="279"/>
      <c r="I72" s="254"/>
    </row>
    <row r="73" spans="1:9" s="253" customFormat="1" ht="38.25" x14ac:dyDescent="0.2">
      <c r="A73" s="278"/>
      <c r="B73" s="274" t="s">
        <v>1449</v>
      </c>
      <c r="C73" s="271" t="s">
        <v>1423</v>
      </c>
      <c r="D73" s="272">
        <v>2</v>
      </c>
      <c r="E73" s="275"/>
      <c r="F73" s="275"/>
      <c r="H73" s="279"/>
      <c r="I73" s="254">
        <f t="shared" si="0"/>
        <v>0</v>
      </c>
    </row>
    <row r="74" spans="1:9" s="253" customFormat="1" x14ac:dyDescent="0.2">
      <c r="A74" s="278"/>
      <c r="B74" s="274"/>
      <c r="C74" s="271"/>
      <c r="D74" s="272"/>
      <c r="E74" s="275"/>
      <c r="F74" s="275"/>
      <c r="H74" s="254"/>
      <c r="I74" s="254"/>
    </row>
    <row r="75" spans="1:9" s="253" customFormat="1" ht="25.5" x14ac:dyDescent="0.2">
      <c r="A75" s="278"/>
      <c r="B75" s="274" t="s">
        <v>1450</v>
      </c>
      <c r="C75" s="271" t="s">
        <v>1423</v>
      </c>
      <c r="D75" s="272">
        <v>1</v>
      </c>
      <c r="E75" s="275"/>
      <c r="F75" s="275"/>
      <c r="H75" s="254"/>
      <c r="I75" s="254">
        <f t="shared" si="0"/>
        <v>0</v>
      </c>
    </row>
    <row r="76" spans="1:9" s="253" customFormat="1" x14ac:dyDescent="0.2">
      <c r="A76" s="278"/>
      <c r="B76" s="274"/>
      <c r="C76" s="271"/>
      <c r="D76" s="272"/>
      <c r="E76" s="275"/>
      <c r="F76" s="275"/>
      <c r="H76" s="254"/>
      <c r="I76" s="254"/>
    </row>
    <row r="77" spans="1:9" s="253" customFormat="1" ht="38.25" x14ac:dyDescent="0.2">
      <c r="A77" s="278"/>
      <c r="B77" s="274" t="s">
        <v>1451</v>
      </c>
      <c r="C77" s="271" t="s">
        <v>1423</v>
      </c>
      <c r="D77" s="272">
        <v>1</v>
      </c>
      <c r="E77" s="275"/>
      <c r="F77" s="275"/>
      <c r="H77" s="254"/>
      <c r="I77" s="254">
        <f t="shared" si="0"/>
        <v>0</v>
      </c>
    </row>
    <row r="78" spans="1:9" s="253" customFormat="1" x14ac:dyDescent="0.2">
      <c r="A78" s="278"/>
      <c r="B78" s="274"/>
      <c r="C78" s="271"/>
      <c r="D78" s="272"/>
      <c r="E78" s="275"/>
      <c r="F78" s="275"/>
      <c r="H78" s="254"/>
      <c r="I78" s="254"/>
    </row>
    <row r="79" spans="1:9" s="253" customFormat="1" ht="51" x14ac:dyDescent="0.2">
      <c r="A79" s="278"/>
      <c r="B79" s="274" t="s">
        <v>1452</v>
      </c>
      <c r="C79" s="271" t="s">
        <v>1423</v>
      </c>
      <c r="D79" s="272">
        <v>1</v>
      </c>
      <c r="E79" s="275"/>
      <c r="F79" s="275"/>
      <c r="H79" s="254"/>
      <c r="I79" s="254">
        <f t="shared" si="0"/>
        <v>0</v>
      </c>
    </row>
    <row r="80" spans="1:9" s="253" customFormat="1" x14ac:dyDescent="0.2">
      <c r="A80" s="273"/>
      <c r="B80" s="280"/>
      <c r="C80" s="266"/>
      <c r="D80" s="267"/>
      <c r="E80" s="275"/>
      <c r="F80" s="275"/>
      <c r="H80" s="254"/>
      <c r="I80" s="254"/>
    </row>
    <row r="81" spans="1:9" s="253" customFormat="1" x14ac:dyDescent="0.2">
      <c r="A81" s="278"/>
      <c r="B81" s="270" t="s">
        <v>1453</v>
      </c>
      <c r="C81" s="271" t="s">
        <v>1397</v>
      </c>
      <c r="D81" s="272" t="s">
        <v>1397</v>
      </c>
      <c r="E81" s="275"/>
      <c r="F81" s="275"/>
      <c r="H81" s="254"/>
      <c r="I81" s="254"/>
    </row>
    <row r="82" spans="1:9" s="253" customFormat="1" x14ac:dyDescent="0.2">
      <c r="A82" s="278"/>
      <c r="B82" s="274"/>
      <c r="C82" s="271"/>
      <c r="D82" s="272"/>
      <c r="E82" s="275"/>
      <c r="F82" s="275"/>
      <c r="H82" s="254"/>
      <c r="I82" s="254">
        <f t="shared" si="0"/>
        <v>0</v>
      </c>
    </row>
    <row r="83" spans="1:9" s="253" customFormat="1" ht="38.25" x14ac:dyDescent="0.2">
      <c r="A83" s="278"/>
      <c r="B83" s="274" t="s">
        <v>1454</v>
      </c>
      <c r="C83" s="271" t="s">
        <v>1423</v>
      </c>
      <c r="D83" s="272">
        <v>2</v>
      </c>
      <c r="E83" s="275"/>
      <c r="F83" s="275"/>
      <c r="H83" s="254"/>
      <c r="I83" s="254">
        <f t="shared" si="0"/>
        <v>0</v>
      </c>
    </row>
    <row r="84" spans="1:9" s="253" customFormat="1" x14ac:dyDescent="0.2">
      <c r="A84" s="278"/>
      <c r="B84" s="274"/>
      <c r="C84" s="271"/>
      <c r="D84" s="272"/>
      <c r="E84" s="275"/>
      <c r="F84" s="275"/>
      <c r="H84" s="254"/>
      <c r="I84" s="254"/>
    </row>
    <row r="85" spans="1:9" s="253" customFormat="1" x14ac:dyDescent="0.2">
      <c r="A85" s="278"/>
      <c r="B85" s="274" t="s">
        <v>1455</v>
      </c>
      <c r="C85" s="271" t="s">
        <v>1423</v>
      </c>
      <c r="D85" s="272">
        <v>3</v>
      </c>
      <c r="E85" s="275"/>
      <c r="F85" s="275"/>
      <c r="H85" s="254"/>
      <c r="I85" s="254">
        <f t="shared" si="0"/>
        <v>0</v>
      </c>
    </row>
    <row r="86" spans="1:9" s="253" customFormat="1" x14ac:dyDescent="0.2">
      <c r="A86" s="278"/>
      <c r="B86" s="274"/>
      <c r="C86" s="271"/>
      <c r="D86" s="272"/>
      <c r="E86" s="275"/>
      <c r="F86" s="275"/>
      <c r="H86" s="254"/>
      <c r="I86" s="254"/>
    </row>
    <row r="87" spans="1:9" s="253" customFormat="1" ht="51" x14ac:dyDescent="0.2">
      <c r="A87" s="278"/>
      <c r="B87" s="274" t="s">
        <v>1456</v>
      </c>
      <c r="C87" s="271" t="s">
        <v>1423</v>
      </c>
      <c r="D87" s="272">
        <v>3</v>
      </c>
      <c r="E87" s="275"/>
      <c r="F87" s="275"/>
      <c r="H87" s="254"/>
      <c r="I87" s="254">
        <f t="shared" si="0"/>
        <v>0</v>
      </c>
    </row>
    <row r="88" spans="1:9" s="253" customFormat="1" x14ac:dyDescent="0.2">
      <c r="A88" s="278"/>
      <c r="B88" s="274"/>
      <c r="C88" s="271"/>
      <c r="D88" s="272"/>
      <c r="E88" s="275"/>
      <c r="F88" s="275"/>
      <c r="H88" s="254"/>
      <c r="I88" s="254"/>
    </row>
    <row r="89" spans="1:9" s="253" customFormat="1" ht="25.5" x14ac:dyDescent="0.2">
      <c r="A89" s="273"/>
      <c r="B89" s="280" t="s">
        <v>1457</v>
      </c>
      <c r="C89" s="271" t="s">
        <v>1423</v>
      </c>
      <c r="D89" s="272">
        <v>2</v>
      </c>
      <c r="E89" s="275"/>
      <c r="F89" s="275"/>
      <c r="H89" s="254"/>
      <c r="I89" s="254">
        <f t="shared" si="0"/>
        <v>0</v>
      </c>
    </row>
    <row r="90" spans="1:9" s="253" customFormat="1" x14ac:dyDescent="0.2">
      <c r="A90" s="273"/>
      <c r="B90" s="280"/>
      <c r="C90" s="266"/>
      <c r="D90" s="267"/>
      <c r="E90" s="275"/>
      <c r="F90" s="275"/>
      <c r="H90" s="254"/>
      <c r="I90" s="254"/>
    </row>
    <row r="91" spans="1:9" s="253" customFormat="1" ht="25.5" x14ac:dyDescent="0.2">
      <c r="A91" s="273"/>
      <c r="B91" s="274" t="s">
        <v>1458</v>
      </c>
      <c r="C91" s="271" t="s">
        <v>1423</v>
      </c>
      <c r="D91" s="272">
        <v>2</v>
      </c>
      <c r="E91" s="275"/>
      <c r="F91" s="275"/>
      <c r="H91" s="254"/>
      <c r="I91" s="254">
        <f t="shared" ref="I91:I154" si="1">H91*D91</f>
        <v>0</v>
      </c>
    </row>
    <row r="92" spans="1:9" s="253" customFormat="1" x14ac:dyDescent="0.2">
      <c r="A92" s="273"/>
      <c r="B92" s="274"/>
      <c r="C92" s="271"/>
      <c r="D92" s="272"/>
      <c r="E92" s="275"/>
      <c r="F92" s="275"/>
      <c r="H92" s="254"/>
      <c r="I92" s="254"/>
    </row>
    <row r="93" spans="1:9" s="253" customFormat="1" ht="25.5" x14ac:dyDescent="0.2">
      <c r="A93" s="273"/>
      <c r="B93" s="274" t="s">
        <v>1459</v>
      </c>
      <c r="C93" s="271" t="s">
        <v>1423</v>
      </c>
      <c r="D93" s="272">
        <v>1</v>
      </c>
      <c r="E93" s="275"/>
      <c r="F93" s="275"/>
      <c r="H93" s="254"/>
      <c r="I93" s="254">
        <f t="shared" si="1"/>
        <v>0</v>
      </c>
    </row>
    <row r="94" spans="1:9" s="253" customFormat="1" x14ac:dyDescent="0.2">
      <c r="A94" s="273"/>
      <c r="B94" s="280"/>
      <c r="C94" s="266"/>
      <c r="D94" s="267"/>
      <c r="E94" s="275"/>
      <c r="F94" s="275"/>
      <c r="H94" s="254"/>
      <c r="I94" s="254"/>
    </row>
    <row r="95" spans="1:9" s="253" customFormat="1" ht="26.45" customHeight="1" x14ac:dyDescent="0.2">
      <c r="A95" s="278"/>
      <c r="B95" s="270" t="s">
        <v>1460</v>
      </c>
      <c r="C95" s="271"/>
      <c r="D95" s="272"/>
      <c r="E95" s="275"/>
      <c r="F95" s="275"/>
      <c r="H95" s="254"/>
      <c r="I95" s="254"/>
    </row>
    <row r="96" spans="1:9" s="253" customFormat="1" x14ac:dyDescent="0.2">
      <c r="A96" s="273"/>
      <c r="B96" s="274" t="s">
        <v>1461</v>
      </c>
      <c r="C96" s="271" t="s">
        <v>1397</v>
      </c>
      <c r="D96" s="272" t="s">
        <v>1397</v>
      </c>
      <c r="E96" s="275"/>
      <c r="F96" s="275"/>
      <c r="H96" s="254"/>
      <c r="I96" s="254"/>
    </row>
    <row r="97" spans="1:9" s="253" customFormat="1" x14ac:dyDescent="0.2">
      <c r="A97" s="273"/>
      <c r="B97" s="274"/>
      <c r="C97" s="271"/>
      <c r="D97" s="272"/>
      <c r="E97" s="275"/>
      <c r="F97" s="275"/>
      <c r="H97" s="254"/>
      <c r="I97" s="254"/>
    </row>
    <row r="98" spans="1:9" s="283" customFormat="1" ht="38.25" x14ac:dyDescent="0.2">
      <c r="A98" s="278"/>
      <c r="B98" s="274" t="s">
        <v>1462</v>
      </c>
      <c r="C98" s="281" t="s">
        <v>50</v>
      </c>
      <c r="D98" s="282">
        <v>290</v>
      </c>
      <c r="E98" s="275"/>
      <c r="F98" s="275"/>
      <c r="H98" s="284"/>
      <c r="I98" s="254">
        <f t="shared" si="1"/>
        <v>0</v>
      </c>
    </row>
    <row r="99" spans="1:9" s="283" customFormat="1" x14ac:dyDescent="0.2">
      <c r="A99" s="278"/>
      <c r="B99" s="274"/>
      <c r="C99" s="281"/>
      <c r="D99" s="282"/>
      <c r="E99" s="275"/>
      <c r="F99" s="275"/>
      <c r="H99" s="284"/>
      <c r="I99" s="254"/>
    </row>
    <row r="100" spans="1:9" s="283" customFormat="1" ht="25.5" x14ac:dyDescent="0.2">
      <c r="A100" s="278"/>
      <c r="B100" s="274" t="s">
        <v>1463</v>
      </c>
      <c r="C100" s="281" t="s">
        <v>1464</v>
      </c>
      <c r="D100" s="282">
        <v>1</v>
      </c>
      <c r="E100" s="275"/>
      <c r="F100" s="275"/>
      <c r="H100" s="284"/>
      <c r="I100" s="254">
        <f t="shared" si="1"/>
        <v>0</v>
      </c>
    </row>
    <row r="101" spans="1:9" s="253" customFormat="1" x14ac:dyDescent="0.2">
      <c r="A101" s="273"/>
      <c r="B101" s="274"/>
      <c r="C101" s="271"/>
      <c r="D101" s="272"/>
      <c r="E101" s="275"/>
      <c r="F101" s="275"/>
      <c r="H101" s="254"/>
      <c r="I101" s="254"/>
    </row>
    <row r="102" spans="1:9" s="283" customFormat="1" ht="38.25" x14ac:dyDescent="0.2">
      <c r="A102" s="278"/>
      <c r="B102" s="274" t="s">
        <v>1465</v>
      </c>
      <c r="C102" s="281" t="s">
        <v>1423</v>
      </c>
      <c r="D102" s="282">
        <v>1</v>
      </c>
      <c r="E102" s="275"/>
      <c r="F102" s="275"/>
      <c r="H102" s="284"/>
      <c r="I102" s="254">
        <f t="shared" si="1"/>
        <v>0</v>
      </c>
    </row>
    <row r="103" spans="1:9" s="283" customFormat="1" x14ac:dyDescent="0.2">
      <c r="A103" s="278"/>
      <c r="B103" s="274"/>
      <c r="C103" s="281"/>
      <c r="D103" s="282"/>
      <c r="E103" s="275"/>
      <c r="F103" s="275"/>
      <c r="H103" s="284"/>
      <c r="I103" s="254"/>
    </row>
    <row r="104" spans="1:9" s="283" customFormat="1" ht="63.75" x14ac:dyDescent="0.2">
      <c r="A104" s="278"/>
      <c r="B104" s="274" t="s">
        <v>1466</v>
      </c>
      <c r="C104" s="281" t="s">
        <v>50</v>
      </c>
      <c r="D104" s="282">
        <v>220</v>
      </c>
      <c r="E104" s="275"/>
      <c r="F104" s="275"/>
      <c r="H104" s="284"/>
      <c r="I104" s="254">
        <f t="shared" si="1"/>
        <v>0</v>
      </c>
    </row>
    <row r="105" spans="1:9" s="283" customFormat="1" x14ac:dyDescent="0.2">
      <c r="A105" s="278"/>
      <c r="B105" s="274"/>
      <c r="C105" s="281"/>
      <c r="D105" s="282"/>
      <c r="E105" s="275"/>
      <c r="F105" s="275"/>
      <c r="H105" s="284"/>
      <c r="I105" s="254"/>
    </row>
    <row r="106" spans="1:9" s="283" customFormat="1" x14ac:dyDescent="0.2">
      <c r="A106" s="278"/>
      <c r="B106" s="274" t="s">
        <v>1467</v>
      </c>
      <c r="C106" s="281" t="s">
        <v>50</v>
      </c>
      <c r="D106" s="282">
        <v>200</v>
      </c>
      <c r="E106" s="275"/>
      <c r="F106" s="275"/>
      <c r="H106" s="284"/>
      <c r="I106" s="254">
        <f t="shared" si="1"/>
        <v>0</v>
      </c>
    </row>
    <row r="107" spans="1:9" s="283" customFormat="1" x14ac:dyDescent="0.2">
      <c r="A107" s="278"/>
      <c r="B107" s="274"/>
      <c r="C107" s="281"/>
      <c r="D107" s="282"/>
      <c r="E107" s="275"/>
      <c r="F107" s="275"/>
      <c r="H107" s="284"/>
      <c r="I107" s="254"/>
    </row>
    <row r="108" spans="1:9" s="283" customFormat="1" ht="153" x14ac:dyDescent="0.2">
      <c r="A108" s="278"/>
      <c r="B108" s="274" t="s">
        <v>1468</v>
      </c>
      <c r="C108" s="281" t="s">
        <v>102</v>
      </c>
      <c r="D108" s="282">
        <v>210</v>
      </c>
      <c r="E108" s="275"/>
      <c r="F108" s="275"/>
      <c r="H108" s="284"/>
      <c r="I108" s="254">
        <f t="shared" si="1"/>
        <v>0</v>
      </c>
    </row>
    <row r="109" spans="1:9" s="283" customFormat="1" x14ac:dyDescent="0.2">
      <c r="A109" s="278"/>
      <c r="B109" s="274"/>
      <c r="C109" s="281"/>
      <c r="D109" s="282"/>
      <c r="E109" s="275"/>
      <c r="F109" s="275"/>
      <c r="H109" s="284"/>
      <c r="I109" s="254"/>
    </row>
    <row r="110" spans="1:9" s="283" customFormat="1" ht="102" x14ac:dyDescent="0.2">
      <c r="A110" s="278"/>
      <c r="B110" s="274" t="s">
        <v>1469</v>
      </c>
      <c r="C110" s="281" t="s">
        <v>1423</v>
      </c>
      <c r="D110" s="282">
        <v>4</v>
      </c>
      <c r="E110" s="275"/>
      <c r="F110" s="275"/>
      <c r="H110" s="284"/>
      <c r="I110" s="254">
        <f t="shared" si="1"/>
        <v>0</v>
      </c>
    </row>
    <row r="111" spans="1:9" s="253" customFormat="1" x14ac:dyDescent="0.2">
      <c r="A111" s="273"/>
      <c r="B111" s="280"/>
      <c r="C111" s="266"/>
      <c r="D111" s="267"/>
      <c r="E111" s="275"/>
      <c r="F111" s="275"/>
      <c r="H111" s="254"/>
      <c r="I111" s="254"/>
    </row>
    <row r="112" spans="1:9" s="253" customFormat="1" x14ac:dyDescent="0.2">
      <c r="A112" s="278"/>
      <c r="B112" s="270" t="s">
        <v>1470</v>
      </c>
      <c r="C112" s="271"/>
      <c r="D112" s="272"/>
      <c r="E112" s="275"/>
      <c r="F112" s="275"/>
      <c r="H112" s="254"/>
      <c r="I112" s="254"/>
    </row>
    <row r="113" spans="1:9" s="253" customFormat="1" x14ac:dyDescent="0.2">
      <c r="A113" s="278"/>
      <c r="B113" s="270"/>
      <c r="C113" s="271"/>
      <c r="D113" s="272"/>
      <c r="E113" s="275"/>
      <c r="F113" s="275"/>
      <c r="H113" s="254"/>
      <c r="I113" s="254"/>
    </row>
    <row r="114" spans="1:9" s="283" customFormat="1" ht="38.25" x14ac:dyDescent="0.2">
      <c r="A114" s="278"/>
      <c r="B114" s="274" t="s">
        <v>1471</v>
      </c>
      <c r="C114" s="281" t="s">
        <v>1423</v>
      </c>
      <c r="D114" s="282">
        <v>12</v>
      </c>
      <c r="E114" s="275"/>
      <c r="F114" s="275"/>
      <c r="H114" s="284"/>
      <c r="I114" s="254">
        <f t="shared" si="1"/>
        <v>0</v>
      </c>
    </row>
    <row r="115" spans="1:9" s="253" customFormat="1" x14ac:dyDescent="0.2">
      <c r="A115" s="278"/>
      <c r="B115" s="274"/>
      <c r="C115" s="271"/>
      <c r="D115" s="272"/>
      <c r="E115" s="275"/>
      <c r="F115" s="275"/>
      <c r="H115" s="254"/>
      <c r="I115" s="254"/>
    </row>
    <row r="116" spans="1:9" s="283" customFormat="1" ht="25.5" x14ac:dyDescent="0.2">
      <c r="A116" s="278"/>
      <c r="B116" s="274" t="s">
        <v>1472</v>
      </c>
      <c r="C116" s="281" t="s">
        <v>1423</v>
      </c>
      <c r="D116" s="282">
        <v>1</v>
      </c>
      <c r="E116" s="275"/>
      <c r="F116" s="275"/>
      <c r="H116" s="284"/>
      <c r="I116" s="254">
        <f t="shared" si="1"/>
        <v>0</v>
      </c>
    </row>
    <row r="117" spans="1:9" s="253" customFormat="1" x14ac:dyDescent="0.2">
      <c r="A117" s="278"/>
      <c r="B117" s="274"/>
      <c r="C117" s="271"/>
      <c r="D117" s="272"/>
      <c r="E117" s="275"/>
      <c r="F117" s="275"/>
      <c r="H117" s="254"/>
      <c r="I117" s="254"/>
    </row>
    <row r="118" spans="1:9" s="253" customFormat="1" x14ac:dyDescent="0.2">
      <c r="A118" s="278"/>
      <c r="B118" s="274" t="s">
        <v>1473</v>
      </c>
      <c r="C118" s="271" t="s">
        <v>1474</v>
      </c>
      <c r="D118" s="272">
        <v>2</v>
      </c>
      <c r="E118" s="275"/>
      <c r="F118" s="275"/>
      <c r="H118" s="254"/>
      <c r="I118" s="254">
        <f t="shared" si="1"/>
        <v>0</v>
      </c>
    </row>
    <row r="119" spans="1:9" s="253" customFormat="1" x14ac:dyDescent="0.2">
      <c r="A119" s="278"/>
      <c r="B119" s="274"/>
      <c r="C119" s="271"/>
      <c r="D119" s="272"/>
      <c r="E119" s="275"/>
      <c r="F119" s="275"/>
      <c r="H119" s="254"/>
      <c r="I119" s="254"/>
    </row>
    <row r="120" spans="1:9" s="283" customFormat="1" ht="25.5" x14ac:dyDescent="0.2">
      <c r="A120" s="278"/>
      <c r="B120" s="274" t="s">
        <v>1475</v>
      </c>
      <c r="C120" s="281" t="s">
        <v>1474</v>
      </c>
      <c r="D120" s="282">
        <v>10</v>
      </c>
      <c r="E120" s="275"/>
      <c r="F120" s="275"/>
      <c r="H120" s="284"/>
      <c r="I120" s="254">
        <f t="shared" si="1"/>
        <v>0</v>
      </c>
    </row>
    <row r="121" spans="1:9" s="283" customFormat="1" x14ac:dyDescent="0.2">
      <c r="A121" s="278"/>
      <c r="B121" s="274"/>
      <c r="C121" s="281"/>
      <c r="D121" s="282"/>
      <c r="E121" s="275"/>
      <c r="F121" s="275"/>
      <c r="H121" s="284"/>
      <c r="I121" s="254"/>
    </row>
    <row r="122" spans="1:9" s="283" customFormat="1" x14ac:dyDescent="0.2">
      <c r="A122" s="278"/>
      <c r="B122" s="274" t="s">
        <v>1476</v>
      </c>
      <c r="C122" s="281" t="s">
        <v>1423</v>
      </c>
      <c r="D122" s="282">
        <v>2</v>
      </c>
      <c r="E122" s="275"/>
      <c r="F122" s="275"/>
      <c r="H122" s="284"/>
      <c r="I122" s="254">
        <f t="shared" si="1"/>
        <v>0</v>
      </c>
    </row>
    <row r="123" spans="1:9" s="283" customFormat="1" x14ac:dyDescent="0.2">
      <c r="A123" s="278"/>
      <c r="B123" s="274"/>
      <c r="C123" s="281"/>
      <c r="D123" s="282"/>
      <c r="E123" s="275"/>
      <c r="F123" s="275"/>
      <c r="H123" s="284"/>
      <c r="I123" s="254"/>
    </row>
    <row r="124" spans="1:9" s="283" customFormat="1" x14ac:dyDescent="0.2">
      <c r="A124" s="278"/>
      <c r="B124" s="274" t="s">
        <v>1477</v>
      </c>
      <c r="C124" s="281" t="s">
        <v>1474</v>
      </c>
      <c r="D124" s="282">
        <v>6</v>
      </c>
      <c r="E124" s="275"/>
      <c r="F124" s="275"/>
      <c r="H124" s="284"/>
      <c r="I124" s="254">
        <f t="shared" si="1"/>
        <v>0</v>
      </c>
    </row>
    <row r="125" spans="1:9" s="283" customFormat="1" x14ac:dyDescent="0.2">
      <c r="A125" s="278"/>
      <c r="B125" s="274"/>
      <c r="C125" s="281"/>
      <c r="D125" s="282"/>
      <c r="E125" s="275"/>
      <c r="F125" s="275"/>
      <c r="H125" s="284"/>
      <c r="I125" s="254"/>
    </row>
    <row r="126" spans="1:9" s="283" customFormat="1" x14ac:dyDescent="0.2">
      <c r="A126" s="278"/>
      <c r="B126" s="274" t="s">
        <v>1478</v>
      </c>
      <c r="C126" s="281" t="s">
        <v>1474</v>
      </c>
      <c r="D126" s="282">
        <v>2</v>
      </c>
      <c r="E126" s="275"/>
      <c r="F126" s="275"/>
      <c r="H126" s="284"/>
      <c r="I126" s="254">
        <f t="shared" si="1"/>
        <v>0</v>
      </c>
    </row>
    <row r="127" spans="1:9" s="283" customFormat="1" x14ac:dyDescent="0.2">
      <c r="A127" s="278"/>
      <c r="B127" s="274"/>
      <c r="C127" s="281"/>
      <c r="D127" s="282"/>
      <c r="E127" s="275"/>
      <c r="F127" s="275"/>
      <c r="H127" s="284"/>
      <c r="I127" s="254"/>
    </row>
    <row r="128" spans="1:9" s="283" customFormat="1" ht="25.5" x14ac:dyDescent="0.2">
      <c r="A128" s="278"/>
      <c r="B128" s="274" t="s">
        <v>1479</v>
      </c>
      <c r="C128" s="281" t="s">
        <v>50</v>
      </c>
      <c r="D128" s="282">
        <v>30</v>
      </c>
      <c r="E128" s="275"/>
      <c r="F128" s="275"/>
      <c r="H128" s="284"/>
      <c r="I128" s="254">
        <f t="shared" si="1"/>
        <v>0</v>
      </c>
    </row>
    <row r="129" spans="1:9" s="283" customFormat="1" x14ac:dyDescent="0.2">
      <c r="A129" s="278"/>
      <c r="B129" s="274"/>
      <c r="C129" s="281"/>
      <c r="D129" s="282"/>
      <c r="E129" s="275"/>
      <c r="F129" s="275"/>
      <c r="H129" s="284"/>
      <c r="I129" s="254"/>
    </row>
    <row r="130" spans="1:9" s="283" customFormat="1" ht="25.5" x14ac:dyDescent="0.2">
      <c r="A130" s="278"/>
      <c r="B130" s="274" t="s">
        <v>1480</v>
      </c>
      <c r="C130" s="281" t="s">
        <v>50</v>
      </c>
      <c r="D130" s="282">
        <v>30</v>
      </c>
      <c r="E130" s="275"/>
      <c r="F130" s="275"/>
      <c r="H130" s="284"/>
      <c r="I130" s="254">
        <f t="shared" si="1"/>
        <v>0</v>
      </c>
    </row>
    <row r="131" spans="1:9" s="283" customFormat="1" x14ac:dyDescent="0.2">
      <c r="A131" s="278"/>
      <c r="B131" s="274"/>
      <c r="C131" s="281"/>
      <c r="D131" s="282"/>
      <c r="E131" s="275"/>
      <c r="F131" s="275"/>
      <c r="H131" s="284"/>
      <c r="I131" s="254"/>
    </row>
    <row r="132" spans="1:9" s="283" customFormat="1" x14ac:dyDescent="0.2">
      <c r="A132" s="278"/>
      <c r="B132" s="274" t="s">
        <v>1481</v>
      </c>
      <c r="C132" s="281" t="s">
        <v>50</v>
      </c>
      <c r="D132" s="282">
        <v>60</v>
      </c>
      <c r="E132" s="275"/>
      <c r="F132" s="275"/>
      <c r="H132" s="284"/>
      <c r="I132" s="254">
        <f t="shared" si="1"/>
        <v>0</v>
      </c>
    </row>
    <row r="133" spans="1:9" s="283" customFormat="1" x14ac:dyDescent="0.2">
      <c r="A133" s="278"/>
      <c r="B133" s="274"/>
      <c r="C133" s="281"/>
      <c r="D133" s="282"/>
      <c r="E133" s="275"/>
      <c r="F133" s="275"/>
      <c r="H133" s="284"/>
      <c r="I133" s="254"/>
    </row>
    <row r="134" spans="1:9" s="283" customFormat="1" x14ac:dyDescent="0.2">
      <c r="A134" s="278"/>
      <c r="B134" s="274" t="s">
        <v>1482</v>
      </c>
      <c r="C134" s="281" t="s">
        <v>50</v>
      </c>
      <c r="D134" s="282">
        <v>80</v>
      </c>
      <c r="E134" s="275"/>
      <c r="F134" s="275"/>
      <c r="H134" s="284"/>
      <c r="I134" s="254">
        <f t="shared" si="1"/>
        <v>0</v>
      </c>
    </row>
    <row r="135" spans="1:9" s="283" customFormat="1" x14ac:dyDescent="0.2">
      <c r="A135" s="278"/>
      <c r="B135" s="274"/>
      <c r="C135" s="281"/>
      <c r="D135" s="282"/>
      <c r="E135" s="275"/>
      <c r="F135" s="275"/>
      <c r="H135" s="284"/>
      <c r="I135" s="254"/>
    </row>
    <row r="136" spans="1:9" s="283" customFormat="1" x14ac:dyDescent="0.2">
      <c r="A136" s="278"/>
      <c r="B136" s="274" t="s">
        <v>1483</v>
      </c>
      <c r="C136" s="281" t="s">
        <v>50</v>
      </c>
      <c r="D136" s="282">
        <v>60</v>
      </c>
      <c r="E136" s="275"/>
      <c r="F136" s="275"/>
      <c r="H136" s="284"/>
      <c r="I136" s="254">
        <f t="shared" si="1"/>
        <v>0</v>
      </c>
    </row>
    <row r="137" spans="1:9" s="283" customFormat="1" x14ac:dyDescent="0.2">
      <c r="A137" s="278"/>
      <c r="B137" s="274"/>
      <c r="C137" s="281"/>
      <c r="D137" s="282"/>
      <c r="E137" s="275"/>
      <c r="F137" s="275"/>
      <c r="H137" s="284"/>
      <c r="I137" s="254"/>
    </row>
    <row r="138" spans="1:9" s="283" customFormat="1" x14ac:dyDescent="0.2">
      <c r="A138" s="278"/>
      <c r="B138" s="274" t="s">
        <v>1484</v>
      </c>
      <c r="C138" s="281" t="s">
        <v>50</v>
      </c>
      <c r="D138" s="282">
        <v>190</v>
      </c>
      <c r="E138" s="275"/>
      <c r="F138" s="275"/>
      <c r="H138" s="284"/>
      <c r="I138" s="254">
        <f t="shared" si="1"/>
        <v>0</v>
      </c>
    </row>
    <row r="139" spans="1:9" s="283" customFormat="1" x14ac:dyDescent="0.2">
      <c r="A139" s="278"/>
      <c r="B139" s="274"/>
      <c r="C139" s="281"/>
      <c r="D139" s="282"/>
      <c r="E139" s="275"/>
      <c r="F139" s="275"/>
      <c r="H139" s="284"/>
      <c r="I139" s="254"/>
    </row>
    <row r="140" spans="1:9" s="283" customFormat="1" x14ac:dyDescent="0.2">
      <c r="A140" s="278"/>
      <c r="B140" s="274" t="s">
        <v>1485</v>
      </c>
      <c r="C140" s="281" t="s">
        <v>50</v>
      </c>
      <c r="D140" s="282">
        <v>95</v>
      </c>
      <c r="E140" s="275"/>
      <c r="F140" s="275"/>
      <c r="H140" s="284"/>
      <c r="I140" s="254">
        <f t="shared" si="1"/>
        <v>0</v>
      </c>
    </row>
    <row r="141" spans="1:9" s="283" customFormat="1" x14ac:dyDescent="0.2">
      <c r="A141" s="278"/>
      <c r="B141" s="274"/>
      <c r="C141" s="281"/>
      <c r="D141" s="282"/>
      <c r="E141" s="275"/>
      <c r="F141" s="275"/>
      <c r="H141" s="284"/>
      <c r="I141" s="254"/>
    </row>
    <row r="142" spans="1:9" s="283" customFormat="1" x14ac:dyDescent="0.2">
      <c r="A142" s="278"/>
      <c r="B142" s="274" t="s">
        <v>1486</v>
      </c>
      <c r="C142" s="281" t="s">
        <v>50</v>
      </c>
      <c r="D142" s="282">
        <v>50</v>
      </c>
      <c r="E142" s="275"/>
      <c r="F142" s="275"/>
      <c r="H142" s="284"/>
      <c r="I142" s="254">
        <f t="shared" si="1"/>
        <v>0</v>
      </c>
    </row>
    <row r="143" spans="1:9" s="283" customFormat="1" x14ac:dyDescent="0.2">
      <c r="A143" s="278"/>
      <c r="B143" s="274"/>
      <c r="C143" s="281"/>
      <c r="D143" s="282"/>
      <c r="E143" s="275"/>
      <c r="F143" s="275"/>
      <c r="H143" s="284"/>
      <c r="I143" s="254"/>
    </row>
    <row r="144" spans="1:9" s="283" customFormat="1" x14ac:dyDescent="0.2">
      <c r="A144" s="278"/>
      <c r="B144" s="274" t="s">
        <v>1487</v>
      </c>
      <c r="C144" s="281" t="s">
        <v>50</v>
      </c>
      <c r="D144" s="282">
        <v>6</v>
      </c>
      <c r="E144" s="275"/>
      <c r="F144" s="275"/>
      <c r="H144" s="284"/>
      <c r="I144" s="254">
        <f t="shared" si="1"/>
        <v>0</v>
      </c>
    </row>
    <row r="145" spans="1:9" s="283" customFormat="1" x14ac:dyDescent="0.2">
      <c r="A145" s="278"/>
      <c r="B145" s="274"/>
      <c r="C145" s="281"/>
      <c r="D145" s="282"/>
      <c r="E145" s="275"/>
      <c r="F145" s="275"/>
      <c r="H145" s="284"/>
      <c r="I145" s="254"/>
    </row>
    <row r="146" spans="1:9" s="283" customFormat="1" x14ac:dyDescent="0.2">
      <c r="A146" s="278"/>
      <c r="B146" s="274" t="s">
        <v>1488</v>
      </c>
      <c r="C146" s="281" t="s">
        <v>50</v>
      </c>
      <c r="D146" s="282">
        <v>80</v>
      </c>
      <c r="E146" s="275"/>
      <c r="F146" s="275"/>
      <c r="H146" s="284"/>
      <c r="I146" s="254">
        <f t="shared" si="1"/>
        <v>0</v>
      </c>
    </row>
    <row r="147" spans="1:9" s="283" customFormat="1" x14ac:dyDescent="0.2">
      <c r="A147" s="278"/>
      <c r="B147" s="274"/>
      <c r="C147" s="281"/>
      <c r="D147" s="282"/>
      <c r="E147" s="275"/>
      <c r="F147" s="275"/>
      <c r="H147" s="284"/>
      <c r="I147" s="254"/>
    </row>
    <row r="148" spans="1:9" s="283" customFormat="1" x14ac:dyDescent="0.2">
      <c r="A148" s="278"/>
      <c r="B148" s="274" t="s">
        <v>1489</v>
      </c>
      <c r="C148" s="281" t="s">
        <v>1423</v>
      </c>
      <c r="D148" s="282">
        <v>1</v>
      </c>
      <c r="E148" s="275"/>
      <c r="F148" s="275"/>
      <c r="H148" s="284"/>
      <c r="I148" s="254">
        <f t="shared" si="1"/>
        <v>0</v>
      </c>
    </row>
    <row r="149" spans="1:9" s="283" customFormat="1" x14ac:dyDescent="0.2">
      <c r="A149" s="278"/>
      <c r="B149" s="274"/>
      <c r="C149" s="281"/>
      <c r="D149" s="282"/>
      <c r="E149" s="275"/>
      <c r="F149" s="275"/>
      <c r="H149" s="284"/>
      <c r="I149" s="254"/>
    </row>
    <row r="150" spans="1:9" s="283" customFormat="1" ht="25.5" x14ac:dyDescent="0.2">
      <c r="A150" s="278"/>
      <c r="B150" s="274" t="s">
        <v>1490</v>
      </c>
      <c r="C150" s="281" t="s">
        <v>1423</v>
      </c>
      <c r="D150" s="282">
        <v>1</v>
      </c>
      <c r="E150" s="275"/>
      <c r="F150" s="275"/>
      <c r="H150" s="284"/>
      <c r="I150" s="254">
        <f t="shared" si="1"/>
        <v>0</v>
      </c>
    </row>
    <row r="151" spans="1:9" s="283" customFormat="1" x14ac:dyDescent="0.2">
      <c r="A151" s="278"/>
      <c r="B151" s="274"/>
      <c r="C151" s="281"/>
      <c r="D151" s="282"/>
      <c r="E151" s="275"/>
      <c r="F151" s="275"/>
      <c r="H151" s="284"/>
      <c r="I151" s="254"/>
    </row>
    <row r="152" spans="1:9" s="283" customFormat="1" ht="25.5" x14ac:dyDescent="0.2">
      <c r="A152" s="278"/>
      <c r="B152" s="274" t="s">
        <v>1491</v>
      </c>
      <c r="C152" s="281" t="s">
        <v>50</v>
      </c>
      <c r="D152" s="282">
        <v>50</v>
      </c>
      <c r="E152" s="275"/>
      <c r="F152" s="275"/>
      <c r="H152" s="275"/>
      <c r="I152" s="254">
        <f t="shared" si="1"/>
        <v>0</v>
      </c>
    </row>
    <row r="153" spans="1:9" s="283" customFormat="1" x14ac:dyDescent="0.2">
      <c r="A153" s="278"/>
      <c r="B153" s="274"/>
      <c r="C153" s="281"/>
      <c r="D153" s="282"/>
      <c r="E153" s="275"/>
      <c r="F153" s="275"/>
      <c r="H153" s="275"/>
      <c r="I153" s="254"/>
    </row>
    <row r="154" spans="1:9" s="283" customFormat="1" ht="25.5" x14ac:dyDescent="0.2">
      <c r="A154" s="278"/>
      <c r="B154" s="274" t="s">
        <v>1492</v>
      </c>
      <c r="C154" s="281" t="s">
        <v>50</v>
      </c>
      <c r="D154" s="282">
        <v>45</v>
      </c>
      <c r="E154" s="275"/>
      <c r="F154" s="275"/>
      <c r="H154" s="275"/>
      <c r="I154" s="254">
        <f t="shared" si="1"/>
        <v>0</v>
      </c>
    </row>
    <row r="155" spans="1:9" s="283" customFormat="1" x14ac:dyDescent="0.2">
      <c r="A155" s="278"/>
      <c r="B155" s="274"/>
      <c r="C155" s="281"/>
      <c r="D155" s="282"/>
      <c r="E155" s="275"/>
      <c r="F155" s="275"/>
      <c r="H155" s="275"/>
      <c r="I155" s="254"/>
    </row>
    <row r="156" spans="1:9" s="283" customFormat="1" x14ac:dyDescent="0.2">
      <c r="A156" s="278"/>
      <c r="B156" s="274" t="s">
        <v>1493</v>
      </c>
      <c r="C156" s="281" t="s">
        <v>50</v>
      </c>
      <c r="D156" s="282">
        <v>70</v>
      </c>
      <c r="E156" s="275"/>
      <c r="F156" s="275"/>
      <c r="H156" s="275"/>
      <c r="I156" s="254">
        <f t="shared" ref="I156:I197" si="2">H156*D156</f>
        <v>0</v>
      </c>
    </row>
    <row r="157" spans="1:9" s="283" customFormat="1" x14ac:dyDescent="0.2">
      <c r="A157" s="278"/>
      <c r="B157" s="274"/>
      <c r="C157" s="281"/>
      <c r="D157" s="282"/>
      <c r="E157" s="275"/>
      <c r="F157" s="275"/>
      <c r="H157" s="275"/>
      <c r="I157" s="254"/>
    </row>
    <row r="158" spans="1:9" s="283" customFormat="1" x14ac:dyDescent="0.2">
      <c r="A158" s="278"/>
      <c r="B158" s="274" t="s">
        <v>1494</v>
      </c>
      <c r="C158" s="281" t="s">
        <v>1474</v>
      </c>
      <c r="D158" s="282">
        <v>5</v>
      </c>
      <c r="E158" s="275"/>
      <c r="F158" s="275"/>
      <c r="H158" s="275"/>
      <c r="I158" s="254">
        <f t="shared" si="2"/>
        <v>0</v>
      </c>
    </row>
    <row r="159" spans="1:9" s="283" customFormat="1" x14ac:dyDescent="0.2">
      <c r="A159" s="278"/>
      <c r="B159" s="274"/>
      <c r="C159" s="281"/>
      <c r="D159" s="282"/>
      <c r="E159" s="275"/>
      <c r="F159" s="275"/>
      <c r="H159" s="284"/>
      <c r="I159" s="254"/>
    </row>
    <row r="160" spans="1:9" s="283" customFormat="1" x14ac:dyDescent="0.2">
      <c r="A160" s="278"/>
      <c r="B160" s="274" t="s">
        <v>1495</v>
      </c>
      <c r="C160" s="281" t="s">
        <v>1474</v>
      </c>
      <c r="D160" s="282">
        <v>3</v>
      </c>
      <c r="E160" s="275"/>
      <c r="F160" s="275"/>
      <c r="H160" s="284"/>
      <c r="I160" s="254">
        <f t="shared" si="2"/>
        <v>0</v>
      </c>
    </row>
    <row r="161" spans="1:9" s="283" customFormat="1" x14ac:dyDescent="0.2">
      <c r="A161" s="278"/>
      <c r="B161" s="274"/>
      <c r="C161" s="281"/>
      <c r="D161" s="282"/>
      <c r="E161" s="275"/>
      <c r="F161" s="275"/>
      <c r="H161" s="284"/>
      <c r="I161" s="254"/>
    </row>
    <row r="162" spans="1:9" s="283" customFormat="1" ht="38.25" x14ac:dyDescent="0.2">
      <c r="A162" s="278"/>
      <c r="B162" s="274" t="s">
        <v>1496</v>
      </c>
      <c r="C162" s="281" t="s">
        <v>1474</v>
      </c>
      <c r="D162" s="282">
        <v>16</v>
      </c>
      <c r="E162" s="275"/>
      <c r="F162" s="275"/>
      <c r="H162" s="284"/>
      <c r="I162" s="254">
        <f t="shared" si="2"/>
        <v>0</v>
      </c>
    </row>
    <row r="163" spans="1:9" s="283" customFormat="1" x14ac:dyDescent="0.2">
      <c r="A163" s="278"/>
      <c r="B163" s="274"/>
      <c r="C163" s="281"/>
      <c r="D163" s="282"/>
      <c r="E163" s="275"/>
      <c r="F163" s="275"/>
      <c r="H163" s="284"/>
      <c r="I163" s="254"/>
    </row>
    <row r="164" spans="1:9" s="283" customFormat="1" ht="38.25" x14ac:dyDescent="0.2">
      <c r="A164" s="278"/>
      <c r="B164" s="274" t="s">
        <v>1497</v>
      </c>
      <c r="C164" s="281" t="s">
        <v>1474</v>
      </c>
      <c r="D164" s="282">
        <v>18</v>
      </c>
      <c r="E164" s="275"/>
      <c r="F164" s="275"/>
      <c r="H164" s="284"/>
      <c r="I164" s="254">
        <f t="shared" si="2"/>
        <v>0</v>
      </c>
    </row>
    <row r="165" spans="1:9" s="283" customFormat="1" x14ac:dyDescent="0.2">
      <c r="A165" s="278"/>
      <c r="B165" s="274"/>
      <c r="C165" s="281"/>
      <c r="D165" s="282"/>
      <c r="E165" s="275"/>
      <c r="F165" s="275"/>
      <c r="H165" s="284"/>
      <c r="I165" s="254"/>
    </row>
    <row r="166" spans="1:9" s="283" customFormat="1" ht="63.75" x14ac:dyDescent="0.2">
      <c r="A166" s="278"/>
      <c r="B166" s="274" t="s">
        <v>1498</v>
      </c>
      <c r="C166" s="281" t="s">
        <v>50</v>
      </c>
      <c r="D166" s="282">
        <v>160</v>
      </c>
      <c r="E166" s="275"/>
      <c r="F166" s="275"/>
      <c r="H166" s="284"/>
      <c r="I166" s="254">
        <f t="shared" si="2"/>
        <v>0</v>
      </c>
    </row>
    <row r="167" spans="1:9" s="283" customFormat="1" x14ac:dyDescent="0.2">
      <c r="A167" s="278"/>
      <c r="B167" s="274"/>
      <c r="C167" s="281"/>
      <c r="D167" s="282"/>
      <c r="E167" s="275"/>
      <c r="F167" s="275"/>
      <c r="H167" s="284"/>
      <c r="I167" s="254"/>
    </row>
    <row r="168" spans="1:9" s="283" customFormat="1" ht="51" x14ac:dyDescent="0.2">
      <c r="A168" s="278"/>
      <c r="B168" s="274" t="s">
        <v>1499</v>
      </c>
      <c r="C168" s="281" t="s">
        <v>50</v>
      </c>
      <c r="D168" s="282">
        <v>40</v>
      </c>
      <c r="E168" s="275"/>
      <c r="F168" s="275"/>
      <c r="H168" s="284"/>
      <c r="I168" s="254">
        <f t="shared" si="2"/>
        <v>0</v>
      </c>
    </row>
    <row r="169" spans="1:9" s="283" customFormat="1" x14ac:dyDescent="0.2">
      <c r="A169" s="278"/>
      <c r="B169" s="274"/>
      <c r="C169" s="281"/>
      <c r="D169" s="282"/>
      <c r="E169" s="275"/>
      <c r="F169" s="275"/>
      <c r="H169" s="284"/>
      <c r="I169" s="254"/>
    </row>
    <row r="170" spans="1:9" s="283" customFormat="1" x14ac:dyDescent="0.2">
      <c r="A170" s="278"/>
      <c r="B170" s="274" t="s">
        <v>1500</v>
      </c>
      <c r="C170" s="281" t="s">
        <v>1423</v>
      </c>
      <c r="D170" s="282">
        <v>25</v>
      </c>
      <c r="E170" s="275"/>
      <c r="F170" s="275"/>
      <c r="H170" s="284"/>
      <c r="I170" s="254">
        <f t="shared" si="2"/>
        <v>0</v>
      </c>
    </row>
    <row r="171" spans="1:9" s="283" customFormat="1" x14ac:dyDescent="0.2">
      <c r="A171" s="278"/>
      <c r="B171" s="274"/>
      <c r="C171" s="281"/>
      <c r="D171" s="282"/>
      <c r="E171" s="275"/>
      <c r="F171" s="275"/>
      <c r="H171" s="284"/>
      <c r="I171" s="254"/>
    </row>
    <row r="172" spans="1:9" s="283" customFormat="1" ht="25.5" x14ac:dyDescent="0.2">
      <c r="A172" s="278"/>
      <c r="B172" s="274" t="s">
        <v>1501</v>
      </c>
      <c r="C172" s="281" t="s">
        <v>1423</v>
      </c>
      <c r="D172" s="282">
        <v>2</v>
      </c>
      <c r="E172" s="275"/>
      <c r="F172" s="275"/>
      <c r="H172" s="284"/>
      <c r="I172" s="254">
        <f t="shared" si="2"/>
        <v>0</v>
      </c>
    </row>
    <row r="173" spans="1:9" s="283" customFormat="1" x14ac:dyDescent="0.2">
      <c r="A173" s="273"/>
      <c r="B173" s="274"/>
      <c r="C173" s="281"/>
      <c r="D173" s="282"/>
      <c r="E173" s="275"/>
      <c r="F173" s="275"/>
      <c r="H173" s="284"/>
      <c r="I173" s="254"/>
    </row>
    <row r="174" spans="1:9" s="283" customFormat="1" ht="51" x14ac:dyDescent="0.2">
      <c r="A174" s="273"/>
      <c r="B174" s="274" t="s">
        <v>1502</v>
      </c>
      <c r="C174" s="281" t="s">
        <v>1397</v>
      </c>
      <c r="D174" s="282" t="s">
        <v>1397</v>
      </c>
      <c r="E174" s="275"/>
      <c r="F174" s="275"/>
      <c r="H174" s="284"/>
      <c r="I174" s="254"/>
    </row>
    <row r="175" spans="1:9" s="283" customFormat="1" ht="25.5" x14ac:dyDescent="0.2">
      <c r="A175" s="273"/>
      <c r="B175" s="274" t="s">
        <v>1503</v>
      </c>
      <c r="C175" s="281" t="s">
        <v>1397</v>
      </c>
      <c r="D175" s="282" t="s">
        <v>1397</v>
      </c>
      <c r="E175" s="275"/>
      <c r="F175" s="275"/>
      <c r="H175" s="284"/>
      <c r="I175" s="254"/>
    </row>
    <row r="176" spans="1:9" s="283" customFormat="1" x14ac:dyDescent="0.2">
      <c r="A176" s="273"/>
      <c r="B176" s="274" t="s">
        <v>1504</v>
      </c>
      <c r="C176" s="281" t="s">
        <v>1397</v>
      </c>
      <c r="D176" s="282" t="s">
        <v>1397</v>
      </c>
      <c r="E176" s="275"/>
      <c r="F176" s="275"/>
      <c r="H176" s="284"/>
      <c r="I176" s="254"/>
    </row>
    <row r="177" spans="1:9" s="283" customFormat="1" x14ac:dyDescent="0.2">
      <c r="A177" s="273"/>
      <c r="B177" s="274" t="s">
        <v>1505</v>
      </c>
      <c r="C177" s="281" t="s">
        <v>1397</v>
      </c>
      <c r="D177" s="282" t="s">
        <v>1397</v>
      </c>
      <c r="E177" s="275"/>
      <c r="F177" s="275"/>
      <c r="H177" s="284"/>
      <c r="I177" s="254"/>
    </row>
    <row r="178" spans="1:9" s="283" customFormat="1" x14ac:dyDescent="0.2">
      <c r="A178" s="273"/>
      <c r="B178" s="274" t="s">
        <v>1506</v>
      </c>
      <c r="C178" s="281" t="s">
        <v>1397</v>
      </c>
      <c r="D178" s="282" t="s">
        <v>1397</v>
      </c>
      <c r="E178" s="275"/>
      <c r="F178" s="275"/>
      <c r="H178" s="284"/>
      <c r="I178" s="254"/>
    </row>
    <row r="179" spans="1:9" s="283" customFormat="1" x14ac:dyDescent="0.2">
      <c r="A179" s="273"/>
      <c r="B179" s="274" t="s">
        <v>1507</v>
      </c>
      <c r="C179" s="281" t="s">
        <v>1397</v>
      </c>
      <c r="D179" s="282" t="s">
        <v>1397</v>
      </c>
      <c r="E179" s="275"/>
      <c r="F179" s="275"/>
      <c r="H179" s="284"/>
      <c r="I179" s="254"/>
    </row>
    <row r="180" spans="1:9" s="283" customFormat="1" ht="25.5" x14ac:dyDescent="0.2">
      <c r="A180" s="278"/>
      <c r="B180" s="274" t="s">
        <v>1508</v>
      </c>
      <c r="C180" s="281" t="s">
        <v>50</v>
      </c>
      <c r="D180" s="282">
        <v>25</v>
      </c>
      <c r="E180" s="275"/>
      <c r="F180" s="275"/>
      <c r="H180" s="284"/>
      <c r="I180" s="254">
        <f t="shared" si="2"/>
        <v>0</v>
      </c>
    </row>
    <row r="181" spans="1:9" s="283" customFormat="1" x14ac:dyDescent="0.2">
      <c r="A181" s="278"/>
      <c r="B181" s="274"/>
      <c r="C181" s="281"/>
      <c r="D181" s="282"/>
      <c r="E181" s="275"/>
      <c r="F181" s="275"/>
      <c r="H181" s="284"/>
      <c r="I181" s="254"/>
    </row>
    <row r="182" spans="1:9" s="283" customFormat="1" x14ac:dyDescent="0.2">
      <c r="A182" s="278"/>
      <c r="B182" s="274" t="s">
        <v>1509</v>
      </c>
      <c r="C182" s="281" t="s">
        <v>1423</v>
      </c>
      <c r="D182" s="282">
        <v>12</v>
      </c>
      <c r="E182" s="275"/>
      <c r="F182" s="275"/>
      <c r="H182" s="284"/>
      <c r="I182" s="254">
        <f t="shared" si="2"/>
        <v>0</v>
      </c>
    </row>
    <row r="183" spans="1:9" s="283" customFormat="1" x14ac:dyDescent="0.2">
      <c r="A183" s="278"/>
      <c r="B183" s="274"/>
      <c r="C183" s="281"/>
      <c r="D183" s="282"/>
      <c r="E183" s="275"/>
      <c r="F183" s="275"/>
      <c r="H183" s="284"/>
      <c r="I183" s="254"/>
    </row>
    <row r="184" spans="1:9" s="283" customFormat="1" ht="25.5" x14ac:dyDescent="0.2">
      <c r="A184" s="278"/>
      <c r="B184" s="274" t="s">
        <v>1510</v>
      </c>
      <c r="C184" s="281" t="s">
        <v>1423</v>
      </c>
      <c r="D184" s="282">
        <v>1</v>
      </c>
      <c r="E184" s="275"/>
      <c r="F184" s="275"/>
      <c r="H184" s="284"/>
      <c r="I184" s="254">
        <f t="shared" si="2"/>
        <v>0</v>
      </c>
    </row>
    <row r="185" spans="1:9" s="253" customFormat="1" x14ac:dyDescent="0.2">
      <c r="A185" s="273"/>
      <c r="B185" s="274"/>
      <c r="C185" s="271"/>
      <c r="D185" s="272"/>
      <c r="E185" s="275"/>
      <c r="F185" s="275"/>
      <c r="H185" s="254"/>
      <c r="I185" s="254"/>
    </row>
    <row r="186" spans="1:9" s="253" customFormat="1" x14ac:dyDescent="0.2">
      <c r="A186" s="278"/>
      <c r="B186" s="270" t="s">
        <v>1511</v>
      </c>
      <c r="C186" s="271" t="s">
        <v>1397</v>
      </c>
      <c r="D186" s="272" t="s">
        <v>1397</v>
      </c>
      <c r="E186" s="275"/>
      <c r="F186" s="275"/>
      <c r="H186" s="254"/>
      <c r="I186" s="254"/>
    </row>
    <row r="187" spans="1:9" s="253" customFormat="1" ht="89.25" x14ac:dyDescent="0.2">
      <c r="A187" s="278"/>
      <c r="B187" s="274" t="s">
        <v>1512</v>
      </c>
      <c r="C187" s="271" t="s">
        <v>1423</v>
      </c>
      <c r="D187" s="272">
        <v>1</v>
      </c>
      <c r="E187" s="275"/>
      <c r="F187" s="275"/>
      <c r="H187" s="254"/>
      <c r="I187" s="254">
        <f t="shared" si="2"/>
        <v>0</v>
      </c>
    </row>
    <row r="188" spans="1:9" s="253" customFormat="1" x14ac:dyDescent="0.2">
      <c r="A188" s="278"/>
      <c r="B188" s="274"/>
      <c r="C188" s="271"/>
      <c r="D188" s="272"/>
      <c r="E188" s="275"/>
      <c r="F188" s="275"/>
      <c r="H188" s="254"/>
      <c r="I188" s="254"/>
    </row>
    <row r="189" spans="1:9" s="253" customFormat="1" ht="63.75" x14ac:dyDescent="0.2">
      <c r="A189" s="278"/>
      <c r="B189" s="274" t="s">
        <v>1513</v>
      </c>
      <c r="C189" s="271" t="s">
        <v>1423</v>
      </c>
      <c r="D189" s="272">
        <v>1</v>
      </c>
      <c r="E189" s="275"/>
      <c r="F189" s="275"/>
      <c r="H189" s="254"/>
      <c r="I189" s="254">
        <f t="shared" si="2"/>
        <v>0</v>
      </c>
    </row>
    <row r="190" spans="1:9" s="253" customFormat="1" x14ac:dyDescent="0.2">
      <c r="A190" s="278"/>
      <c r="B190" s="274"/>
      <c r="C190" s="271"/>
      <c r="D190" s="272"/>
      <c r="E190" s="275"/>
      <c r="F190" s="275"/>
      <c r="H190" s="254"/>
      <c r="I190" s="254"/>
    </row>
    <row r="191" spans="1:9" s="253" customFormat="1" x14ac:dyDescent="0.2">
      <c r="A191" s="278"/>
      <c r="B191" s="270" t="s">
        <v>1514</v>
      </c>
      <c r="C191" s="266"/>
      <c r="D191" s="267"/>
      <c r="E191" s="275"/>
      <c r="F191" s="275"/>
      <c r="H191" s="254"/>
      <c r="I191" s="254"/>
    </row>
    <row r="192" spans="1:9" s="253" customFormat="1" x14ac:dyDescent="0.2">
      <c r="A192" s="278"/>
      <c r="B192" s="270"/>
      <c r="C192" s="266"/>
      <c r="D192" s="267"/>
      <c r="E192" s="275"/>
      <c r="F192" s="275"/>
      <c r="H192" s="254"/>
      <c r="I192" s="254"/>
    </row>
    <row r="193" spans="1:9" s="253" customFormat="1" x14ac:dyDescent="0.2">
      <c r="A193" s="278"/>
      <c r="B193" s="274" t="s">
        <v>1515</v>
      </c>
      <c r="C193" s="271" t="s">
        <v>1423</v>
      </c>
      <c r="D193" s="272">
        <v>1</v>
      </c>
      <c r="E193" s="275"/>
      <c r="F193" s="267"/>
      <c r="H193" s="254"/>
      <c r="I193" s="254">
        <f t="shared" si="2"/>
        <v>0</v>
      </c>
    </row>
    <row r="194" spans="1:9" s="253" customFormat="1" x14ac:dyDescent="0.2">
      <c r="A194" s="278"/>
      <c r="B194" s="285"/>
      <c r="C194" s="271"/>
      <c r="D194" s="272"/>
      <c r="E194" s="275"/>
      <c r="F194" s="267"/>
      <c r="H194" s="254"/>
      <c r="I194" s="254"/>
    </row>
    <row r="195" spans="1:9" s="253" customFormat="1" x14ac:dyDescent="0.2">
      <c r="A195" s="278"/>
      <c r="B195" s="274" t="s">
        <v>1516</v>
      </c>
      <c r="C195" s="271" t="s">
        <v>1423</v>
      </c>
      <c r="D195" s="272">
        <v>1</v>
      </c>
      <c r="E195" s="275"/>
      <c r="F195" s="267"/>
      <c r="H195" s="254"/>
      <c r="I195" s="254">
        <f t="shared" si="2"/>
        <v>0</v>
      </c>
    </row>
    <row r="196" spans="1:9" s="253" customFormat="1" x14ac:dyDescent="0.2">
      <c r="A196" s="278"/>
      <c r="B196" s="285"/>
      <c r="C196" s="271"/>
      <c r="D196" s="272"/>
      <c r="E196" s="275"/>
      <c r="F196" s="267"/>
      <c r="H196" s="254"/>
      <c r="I196" s="254"/>
    </row>
    <row r="197" spans="1:9" s="253" customFormat="1" x14ac:dyDescent="0.2">
      <c r="A197" s="278"/>
      <c r="B197" s="274" t="s">
        <v>1517</v>
      </c>
      <c r="C197" s="271" t="s">
        <v>1423</v>
      </c>
      <c r="D197" s="272">
        <v>1</v>
      </c>
      <c r="E197" s="275"/>
      <c r="F197" s="267"/>
      <c r="H197" s="254"/>
      <c r="I197" s="254">
        <f t="shared" si="2"/>
        <v>0</v>
      </c>
    </row>
    <row r="198" spans="1:9" s="253" customFormat="1" x14ac:dyDescent="0.2">
      <c r="A198" s="278"/>
      <c r="B198" s="274"/>
      <c r="C198" s="271"/>
      <c r="D198" s="272"/>
      <c r="E198" s="275"/>
      <c r="F198" s="267"/>
      <c r="H198" s="254"/>
      <c r="I198" s="254"/>
    </row>
    <row r="199" spans="1:9" s="292" customFormat="1" ht="15.75" x14ac:dyDescent="0.25">
      <c r="A199" s="286"/>
      <c r="B199" s="287" t="s">
        <v>3</v>
      </c>
      <c r="C199" s="288"/>
      <c r="D199" s="289"/>
      <c r="E199" s="290"/>
      <c r="F199" s="291">
        <f>SUM(F26:F191)</f>
        <v>0</v>
      </c>
      <c r="H199" s="293"/>
      <c r="I199" s="338">
        <f>SUM(I24:I197)</f>
        <v>0</v>
      </c>
    </row>
    <row r="200" spans="1:9" s="253" customFormat="1" x14ac:dyDescent="0.2">
      <c r="A200" s="294"/>
      <c r="B200" s="295"/>
      <c r="C200" s="296"/>
      <c r="D200" s="297"/>
      <c r="E200" s="298"/>
      <c r="F200" s="298"/>
      <c r="H200" s="254"/>
      <c r="I200" s="254"/>
    </row>
    <row r="201" spans="1:9" ht="26.25" customHeight="1" x14ac:dyDescent="0.2">
      <c r="A201" s="360" t="s">
        <v>1406</v>
      </c>
      <c r="B201" s="360"/>
      <c r="C201" s="360"/>
      <c r="D201" s="360"/>
      <c r="E201" s="360"/>
      <c r="F201" s="360"/>
      <c r="H201" s="299"/>
      <c r="I201" s="299"/>
    </row>
    <row r="202" spans="1:9" x14ac:dyDescent="0.2">
      <c r="A202" s="232"/>
      <c r="B202" s="233"/>
      <c r="C202" s="234"/>
      <c r="D202" s="235"/>
      <c r="E202" s="235"/>
      <c r="F202" s="235"/>
      <c r="H202" s="299"/>
      <c r="I202" s="299"/>
    </row>
    <row r="203" spans="1:9" s="324" customFormat="1" ht="25.5" x14ac:dyDescent="0.2">
      <c r="A203" s="320" t="s">
        <v>1407</v>
      </c>
      <c r="B203" s="321" t="s">
        <v>1</v>
      </c>
      <c r="C203" s="322" t="s">
        <v>1408</v>
      </c>
      <c r="D203" s="323" t="s">
        <v>32</v>
      </c>
      <c r="E203" s="323" t="s">
        <v>1409</v>
      </c>
      <c r="F203" s="323" t="s">
        <v>1410</v>
      </c>
      <c r="H203" s="332"/>
      <c r="I203" s="332"/>
    </row>
    <row r="204" spans="1:9" x14ac:dyDescent="0.2">
      <c r="A204" s="232"/>
      <c r="B204" s="233"/>
      <c r="C204" s="234"/>
      <c r="D204" s="235"/>
      <c r="E204" s="235"/>
      <c r="F204" s="235"/>
      <c r="H204" s="299"/>
      <c r="I204" s="299"/>
    </row>
    <row r="205" spans="1:9" s="242" customFormat="1" x14ac:dyDescent="0.2">
      <c r="A205" s="236"/>
      <c r="B205" s="237" t="s">
        <v>1518</v>
      </c>
      <c r="C205" s="238"/>
      <c r="D205" s="239"/>
      <c r="E205" s="240" t="s">
        <v>52</v>
      </c>
      <c r="F205" s="241"/>
      <c r="H205" s="300"/>
      <c r="I205" s="300"/>
    </row>
    <row r="206" spans="1:9" s="242" customFormat="1" x14ac:dyDescent="0.2">
      <c r="A206" s="236"/>
      <c r="B206" s="237"/>
      <c r="C206" s="246"/>
      <c r="D206" s="247"/>
      <c r="E206" s="240" t="s">
        <v>52</v>
      </c>
      <c r="F206" s="301"/>
      <c r="H206" s="300"/>
      <c r="I206" s="300"/>
    </row>
    <row r="207" spans="1:9" s="242" customFormat="1" x14ac:dyDescent="0.2">
      <c r="A207" s="236" t="s">
        <v>1414</v>
      </c>
      <c r="B207" s="237" t="s">
        <v>1417</v>
      </c>
      <c r="C207" s="238"/>
      <c r="D207" s="239"/>
      <c r="E207" s="240" t="s">
        <v>52</v>
      </c>
      <c r="F207" s="241"/>
      <c r="H207" s="300"/>
      <c r="I207" s="300"/>
    </row>
    <row r="208" spans="1:9" s="242" customFormat="1" x14ac:dyDescent="0.2">
      <c r="A208" s="236"/>
      <c r="B208" s="237"/>
      <c r="C208" s="246"/>
      <c r="D208" s="247"/>
      <c r="E208" s="240" t="s">
        <v>52</v>
      </c>
      <c r="F208" s="301"/>
      <c r="H208" s="300" t="s">
        <v>1569</v>
      </c>
      <c r="I208" s="300"/>
    </row>
    <row r="209" spans="1:9" s="242" customFormat="1" ht="25.5" x14ac:dyDescent="0.2">
      <c r="A209" s="302"/>
      <c r="B209" s="245" t="s">
        <v>1519</v>
      </c>
      <c r="C209" s="246" t="s">
        <v>102</v>
      </c>
      <c r="D209" s="247">
        <v>200</v>
      </c>
      <c r="E209" s="240"/>
      <c r="F209" s="248"/>
      <c r="H209" s="300"/>
      <c r="I209" s="300">
        <f>H209*D209</f>
        <v>0</v>
      </c>
    </row>
    <row r="210" spans="1:9" s="242" customFormat="1" x14ac:dyDescent="0.2">
      <c r="A210" s="244"/>
      <c r="B210" s="245"/>
      <c r="C210" s="246"/>
      <c r="D210" s="247"/>
      <c r="E210" s="240" t="s">
        <v>52</v>
      </c>
      <c r="F210" s="248"/>
      <c r="H210" s="300"/>
      <c r="I210" s="300"/>
    </row>
    <row r="211" spans="1:9" s="242" customFormat="1" ht="25.5" x14ac:dyDescent="0.2">
      <c r="A211" s="302"/>
      <c r="B211" s="245" t="s">
        <v>1520</v>
      </c>
      <c r="C211" s="246" t="s">
        <v>102</v>
      </c>
      <c r="D211" s="247">
        <v>240</v>
      </c>
      <c r="E211" s="240"/>
      <c r="F211" s="248"/>
      <c r="H211" s="300"/>
      <c r="I211" s="300">
        <f t="shared" ref="I211:I225" si="3">H211*D211</f>
        <v>0</v>
      </c>
    </row>
    <row r="212" spans="1:9" s="242" customFormat="1" x14ac:dyDescent="0.2">
      <c r="A212" s="244"/>
      <c r="B212" s="245"/>
      <c r="C212" s="246"/>
      <c r="D212" s="247"/>
      <c r="E212" s="240" t="s">
        <v>52</v>
      </c>
      <c r="F212" s="248"/>
      <c r="H212" s="300"/>
      <c r="I212" s="300"/>
    </row>
    <row r="213" spans="1:9" s="242" customFormat="1" x14ac:dyDescent="0.2">
      <c r="A213" s="302"/>
      <c r="B213" s="245" t="s">
        <v>1521</v>
      </c>
      <c r="C213" s="246" t="s">
        <v>102</v>
      </c>
      <c r="D213" s="247">
        <v>240</v>
      </c>
      <c r="E213" s="240"/>
      <c r="F213" s="248"/>
      <c r="H213" s="300"/>
      <c r="I213" s="300">
        <f t="shared" si="3"/>
        <v>0</v>
      </c>
    </row>
    <row r="214" spans="1:9" s="242" customFormat="1" x14ac:dyDescent="0.2">
      <c r="A214" s="244"/>
      <c r="B214" s="245"/>
      <c r="C214" s="246"/>
      <c r="D214" s="247"/>
      <c r="E214" s="240"/>
      <c r="F214" s="248"/>
      <c r="H214" s="300"/>
      <c r="I214" s="300"/>
    </row>
    <row r="215" spans="1:9" s="242" customFormat="1" ht="25.5" x14ac:dyDescent="0.2">
      <c r="A215" s="302"/>
      <c r="B215" s="245" t="s">
        <v>1522</v>
      </c>
      <c r="C215" s="246" t="s">
        <v>1464</v>
      </c>
      <c r="D215" s="247">
        <v>1</v>
      </c>
      <c r="E215" s="240"/>
      <c r="F215" s="248"/>
      <c r="H215" s="300"/>
      <c r="I215" s="300">
        <f t="shared" si="3"/>
        <v>0</v>
      </c>
    </row>
    <row r="216" spans="1:9" s="242" customFormat="1" x14ac:dyDescent="0.2">
      <c r="A216" s="244"/>
      <c r="B216" s="245"/>
      <c r="C216" s="246"/>
      <c r="D216" s="247"/>
      <c r="E216" s="240"/>
      <c r="F216" s="248"/>
      <c r="H216" s="300"/>
      <c r="I216" s="300"/>
    </row>
    <row r="217" spans="1:9" s="242" customFormat="1" ht="38.25" x14ac:dyDescent="0.2">
      <c r="A217" s="302"/>
      <c r="B217" s="245" t="s">
        <v>1523</v>
      </c>
      <c r="C217" s="246" t="s">
        <v>1464</v>
      </c>
      <c r="D217" s="247">
        <v>1</v>
      </c>
      <c r="E217" s="240"/>
      <c r="F217" s="248"/>
      <c r="H217" s="300"/>
      <c r="I217" s="300">
        <f t="shared" si="3"/>
        <v>0</v>
      </c>
    </row>
    <row r="218" spans="1:9" s="242" customFormat="1" x14ac:dyDescent="0.2">
      <c r="A218" s="244"/>
      <c r="B218" s="245"/>
      <c r="C218" s="246"/>
      <c r="D218" s="247"/>
      <c r="E218" s="240"/>
      <c r="F218" s="248"/>
      <c r="H218" s="300"/>
      <c r="I218" s="300"/>
    </row>
    <row r="219" spans="1:9" s="242" customFormat="1" x14ac:dyDescent="0.2">
      <c r="A219" s="302"/>
      <c r="B219" s="245" t="s">
        <v>1524</v>
      </c>
      <c r="C219" s="246" t="s">
        <v>1464</v>
      </c>
      <c r="D219" s="247">
        <v>2</v>
      </c>
      <c r="E219" s="240"/>
      <c r="F219" s="248"/>
      <c r="H219" s="300"/>
      <c r="I219" s="300">
        <f t="shared" si="3"/>
        <v>0</v>
      </c>
    </row>
    <row r="220" spans="1:9" s="242" customFormat="1" x14ac:dyDescent="0.2">
      <c r="A220" s="244"/>
      <c r="B220" s="245"/>
      <c r="C220" s="246"/>
      <c r="D220" s="247"/>
      <c r="E220" s="240" t="s">
        <v>52</v>
      </c>
      <c r="F220" s="248"/>
      <c r="H220" s="300"/>
      <c r="I220" s="300"/>
    </row>
    <row r="221" spans="1:9" s="242" customFormat="1" ht="38.25" x14ac:dyDescent="0.2">
      <c r="A221" s="302"/>
      <c r="B221" s="245" t="s">
        <v>1525</v>
      </c>
      <c r="C221" s="246" t="s">
        <v>1464</v>
      </c>
      <c r="D221" s="247">
        <v>2</v>
      </c>
      <c r="E221" s="240"/>
      <c r="F221" s="248"/>
      <c r="H221" s="300"/>
      <c r="I221" s="300">
        <f t="shared" si="3"/>
        <v>0</v>
      </c>
    </row>
    <row r="222" spans="1:9" s="242" customFormat="1" x14ac:dyDescent="0.2">
      <c r="A222" s="244"/>
      <c r="B222" s="245"/>
      <c r="C222" s="246"/>
      <c r="D222" s="247"/>
      <c r="E222" s="240"/>
      <c r="F222" s="248"/>
      <c r="H222" s="300"/>
      <c r="I222" s="300"/>
    </row>
    <row r="223" spans="1:9" s="242" customFormat="1" ht="25.5" x14ac:dyDescent="0.2">
      <c r="A223" s="302"/>
      <c r="B223" s="245" t="s">
        <v>1526</v>
      </c>
      <c r="C223" s="246" t="s">
        <v>1464</v>
      </c>
      <c r="D223" s="247">
        <v>2</v>
      </c>
      <c r="E223" s="240"/>
      <c r="F223" s="248"/>
      <c r="H223" s="300"/>
      <c r="I223" s="300">
        <f t="shared" si="3"/>
        <v>0</v>
      </c>
    </row>
    <row r="224" spans="1:9" s="242" customFormat="1" x14ac:dyDescent="0.2">
      <c r="A224" s="244"/>
      <c r="B224" s="245"/>
      <c r="C224" s="246"/>
      <c r="D224" s="247"/>
      <c r="E224" s="240"/>
      <c r="F224" s="248"/>
      <c r="H224" s="300"/>
      <c r="I224" s="300"/>
    </row>
    <row r="225" spans="1:9" s="242" customFormat="1" ht="25.5" x14ac:dyDescent="0.2">
      <c r="A225" s="302"/>
      <c r="B225" s="245" t="s">
        <v>1527</v>
      </c>
      <c r="C225" s="246" t="s">
        <v>1464</v>
      </c>
      <c r="D225" s="247">
        <v>4</v>
      </c>
      <c r="E225" s="240"/>
      <c r="F225" s="248"/>
      <c r="H225" s="300"/>
      <c r="I225" s="300">
        <f t="shared" si="3"/>
        <v>0</v>
      </c>
    </row>
    <row r="226" spans="1:9" s="242" customFormat="1" x14ac:dyDescent="0.2">
      <c r="A226" s="244"/>
      <c r="B226" s="245"/>
      <c r="C226" s="246"/>
      <c r="D226" s="247"/>
      <c r="E226" s="240"/>
      <c r="F226" s="248"/>
      <c r="H226" s="300"/>
      <c r="I226" s="300"/>
    </row>
    <row r="227" spans="1:9" s="242" customFormat="1" ht="13.5" thickBot="1" x14ac:dyDescent="0.25">
      <c r="A227" s="244"/>
      <c r="B227" s="245"/>
      <c r="C227" s="246"/>
      <c r="D227" s="247"/>
      <c r="E227" s="240"/>
      <c r="F227" s="248"/>
      <c r="H227" s="300"/>
      <c r="I227" s="300"/>
    </row>
    <row r="228" spans="1:9" s="242" customFormat="1" ht="16.5" customHeight="1" thickBot="1" x14ac:dyDescent="0.3">
      <c r="A228" s="249"/>
      <c r="B228" s="250" t="s">
        <v>3</v>
      </c>
      <c r="C228" s="250"/>
      <c r="D228" s="250"/>
      <c r="E228" s="250"/>
      <c r="F228" s="251"/>
      <c r="H228" s="300"/>
      <c r="I228" s="337">
        <f>SUM(I209:I226)</f>
        <v>0</v>
      </c>
    </row>
    <row r="229" spans="1:9" s="253" customFormat="1" x14ac:dyDescent="0.2">
      <c r="H229" s="254"/>
      <c r="I229" s="254"/>
    </row>
    <row r="230" spans="1:9" s="253" customFormat="1" x14ac:dyDescent="0.2">
      <c r="H230" s="254"/>
      <c r="I230" s="254"/>
    </row>
  </sheetData>
  <mergeCells count="3">
    <mergeCell ref="A1:F1"/>
    <mergeCell ref="A17:F17"/>
    <mergeCell ref="A201:F201"/>
  </mergeCells>
  <phoneticPr fontId="30" type="noConversion"/>
  <pageMargins left="0.7" right="0.7" top="0.75" bottom="0.75" header="0.3" footer="0.3"/>
  <pageSetup paperSize="9" scale="97" orientation="portrait" r:id="rId1"/>
  <rowBreaks count="2" manualBreakCount="2">
    <brk id="16" max="16383" man="1"/>
    <brk id="20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69"/>
  <sheetViews>
    <sheetView workbookViewId="0">
      <pane ySplit="13" topLeftCell="A14" activePane="bottomLeft" state="frozen"/>
      <selection pane="bottomLeft" activeCell="A5" sqref="A5"/>
    </sheetView>
  </sheetViews>
  <sheetFormatPr defaultColWidth="9.140625" defaultRowHeight="12.75" x14ac:dyDescent="0.2"/>
  <cols>
    <col min="1" max="1" width="19.42578125" style="47" bestFit="1" customWidth="1"/>
    <col min="2" max="2" width="3.85546875" style="48" bestFit="1" customWidth="1"/>
    <col min="3" max="4" width="7.85546875" style="48" bestFit="1" customWidth="1"/>
    <col min="5" max="5" width="8.85546875" style="48" bestFit="1" customWidth="1"/>
    <col min="6" max="6" width="10.85546875" style="48" bestFit="1" customWidth="1"/>
    <col min="7" max="7" width="8.85546875" style="48" bestFit="1" customWidth="1"/>
    <col min="8" max="10" width="8.140625" style="48" bestFit="1" customWidth="1"/>
    <col min="11" max="11" width="7.140625" style="48" bestFit="1" customWidth="1"/>
    <col min="12" max="12" width="11" style="48" bestFit="1" customWidth="1"/>
    <col min="13" max="13" width="8.85546875" style="48" bestFit="1" customWidth="1"/>
    <col min="14" max="14" width="7.85546875" style="48" bestFit="1" customWidth="1"/>
    <col min="15" max="17" width="8.85546875" style="48" bestFit="1" customWidth="1"/>
    <col min="18" max="16384" width="9.140625" style="47"/>
  </cols>
  <sheetData>
    <row r="1" spans="1:17" x14ac:dyDescent="0.2">
      <c r="A1" s="47" t="s">
        <v>5</v>
      </c>
      <c r="B1" s="48" t="s">
        <v>6</v>
      </c>
      <c r="C1" s="48" t="s">
        <v>7</v>
      </c>
      <c r="D1" s="48" t="s">
        <v>8</v>
      </c>
      <c r="E1" s="48" t="s">
        <v>9</v>
      </c>
      <c r="F1" s="48" t="s">
        <v>10</v>
      </c>
      <c r="G1" s="48" t="s">
        <v>112</v>
      </c>
      <c r="H1" s="48" t="s">
        <v>113</v>
      </c>
      <c r="I1" s="48" t="s">
        <v>114</v>
      </c>
      <c r="J1" s="48" t="s">
        <v>115</v>
      </c>
      <c r="K1" s="48" t="s">
        <v>116</v>
      </c>
      <c r="L1" s="48" t="s">
        <v>11</v>
      </c>
      <c r="M1" s="48" t="s">
        <v>12</v>
      </c>
      <c r="N1" s="48" t="s">
        <v>13</v>
      </c>
      <c r="O1" s="48" t="s">
        <v>14</v>
      </c>
      <c r="P1" s="48" t="s">
        <v>15</v>
      </c>
      <c r="Q1" s="48" t="s">
        <v>117</v>
      </c>
    </row>
    <row r="2" spans="1:17" x14ac:dyDescent="0.2">
      <c r="A2" s="47" t="s">
        <v>88</v>
      </c>
      <c r="C2" s="48">
        <f>SUM(C3:C11)</f>
        <v>1144.8100000000002</v>
      </c>
      <c r="D2" s="48">
        <f t="shared" ref="D2:Q2" si="0">SUM(D3:D11)</f>
        <v>1918.8000000000002</v>
      </c>
      <c r="E2" s="48">
        <f t="shared" si="0"/>
        <v>105.00999999999999</v>
      </c>
      <c r="F2" s="48">
        <f t="shared" si="0"/>
        <v>29950.059999999998</v>
      </c>
      <c r="G2" s="48">
        <f t="shared" si="0"/>
        <v>29874.69</v>
      </c>
      <c r="H2" s="48">
        <f t="shared" si="0"/>
        <v>72.78</v>
      </c>
      <c r="I2" s="48">
        <f t="shared" si="0"/>
        <v>2.5999999999999996</v>
      </c>
      <c r="J2" s="48">
        <f t="shared" si="0"/>
        <v>0</v>
      </c>
      <c r="K2" s="48">
        <f t="shared" si="0"/>
        <v>0</v>
      </c>
      <c r="L2" s="48">
        <f t="shared" si="0"/>
        <v>29407.199999999997</v>
      </c>
      <c r="M2" s="48">
        <f t="shared" si="0"/>
        <v>15809.970000000001</v>
      </c>
      <c r="N2" s="48">
        <f t="shared" si="0"/>
        <v>4849.2500000000009</v>
      </c>
      <c r="O2" s="48">
        <f t="shared" si="0"/>
        <v>6478.96</v>
      </c>
      <c r="P2" s="48">
        <f t="shared" si="0"/>
        <v>2269.02</v>
      </c>
      <c r="Q2" s="48">
        <f t="shared" si="0"/>
        <v>15809.970000000001</v>
      </c>
    </row>
    <row r="3" spans="1:17" x14ac:dyDescent="0.2">
      <c r="A3" s="47" t="s">
        <v>118</v>
      </c>
      <c r="C3" s="48">
        <v>53.23</v>
      </c>
      <c r="D3" s="48">
        <v>65.760000000000005</v>
      </c>
      <c r="E3" s="48">
        <v>0</v>
      </c>
      <c r="F3" s="48">
        <v>1281.4100000000001</v>
      </c>
      <c r="G3" s="48">
        <v>1245.28</v>
      </c>
      <c r="H3" s="48">
        <v>35.44</v>
      </c>
      <c r="I3" s="48">
        <v>0.69</v>
      </c>
      <c r="J3" s="48">
        <v>0</v>
      </c>
      <c r="K3" s="48">
        <v>0</v>
      </c>
      <c r="L3" s="48">
        <v>1245.1600000000001</v>
      </c>
      <c r="M3" s="48">
        <v>627.37</v>
      </c>
      <c r="N3" s="48">
        <v>232.47</v>
      </c>
      <c r="O3" s="48">
        <v>311.72000000000003</v>
      </c>
      <c r="P3" s="48">
        <v>73.599999999999994</v>
      </c>
      <c r="Q3" s="48">
        <v>627.37</v>
      </c>
    </row>
    <row r="4" spans="1:17" x14ac:dyDescent="0.2">
      <c r="A4" s="47" t="s">
        <v>119</v>
      </c>
      <c r="C4" s="48">
        <v>159.46</v>
      </c>
      <c r="D4" s="48">
        <v>242.44</v>
      </c>
      <c r="E4" s="48">
        <v>2.75</v>
      </c>
      <c r="F4" s="48">
        <v>3189.46</v>
      </c>
      <c r="G4" s="48">
        <v>3174.95</v>
      </c>
      <c r="H4" s="48">
        <v>12.6</v>
      </c>
      <c r="I4" s="48">
        <v>1.91</v>
      </c>
      <c r="J4" s="48">
        <v>0</v>
      </c>
      <c r="K4" s="48">
        <v>0</v>
      </c>
      <c r="L4" s="48">
        <v>3101.12</v>
      </c>
      <c r="M4" s="48">
        <v>1520.48</v>
      </c>
      <c r="N4" s="48">
        <v>536.1</v>
      </c>
      <c r="O4" s="48">
        <v>765.36</v>
      </c>
      <c r="P4" s="48">
        <v>279.18</v>
      </c>
      <c r="Q4" s="48">
        <v>1520.48</v>
      </c>
    </row>
    <row r="5" spans="1:17" x14ac:dyDescent="0.2">
      <c r="A5" s="47" t="s">
        <v>123</v>
      </c>
      <c r="C5" s="48">
        <v>253.63</v>
      </c>
      <c r="D5" s="48">
        <v>93.12</v>
      </c>
      <c r="E5" s="48">
        <v>4.9000000000000004</v>
      </c>
      <c r="F5" s="48">
        <v>2720.81</v>
      </c>
      <c r="G5" s="48">
        <v>2708.04</v>
      </c>
      <c r="H5" s="48">
        <v>12.77</v>
      </c>
      <c r="I5" s="48">
        <v>0</v>
      </c>
      <c r="J5" s="48">
        <v>0</v>
      </c>
      <c r="K5" s="48">
        <v>0</v>
      </c>
      <c r="L5" s="48">
        <v>2669.53</v>
      </c>
      <c r="M5" s="48">
        <v>1558.14</v>
      </c>
      <c r="N5" s="48">
        <v>294.5</v>
      </c>
      <c r="O5" s="48">
        <v>595.91</v>
      </c>
      <c r="P5" s="48">
        <v>220.98</v>
      </c>
      <c r="Q5" s="48">
        <v>1558.14</v>
      </c>
    </row>
    <row r="6" spans="1:17" x14ac:dyDescent="0.2">
      <c r="A6" s="47" t="s">
        <v>655</v>
      </c>
      <c r="C6" s="48">
        <v>388.29</v>
      </c>
      <c r="D6" s="48">
        <v>242.58</v>
      </c>
      <c r="E6" s="48">
        <v>30.15</v>
      </c>
      <c r="F6" s="48">
        <v>5537.91</v>
      </c>
      <c r="G6" s="48">
        <v>5530.36</v>
      </c>
      <c r="H6" s="48">
        <v>7.55</v>
      </c>
      <c r="I6" s="48">
        <v>0</v>
      </c>
      <c r="J6" s="48">
        <v>0</v>
      </c>
      <c r="K6" s="48">
        <v>0</v>
      </c>
      <c r="L6" s="48">
        <v>5420.82</v>
      </c>
      <c r="M6" s="48">
        <v>3013.85</v>
      </c>
      <c r="N6" s="48">
        <v>703.57</v>
      </c>
      <c r="O6" s="48">
        <v>1236.0999999999999</v>
      </c>
      <c r="P6" s="48">
        <v>467.3</v>
      </c>
      <c r="Q6" s="48">
        <v>3013.85</v>
      </c>
    </row>
    <row r="7" spans="1:17" x14ac:dyDescent="0.2">
      <c r="A7" s="47" t="s">
        <v>656</v>
      </c>
      <c r="C7" s="48">
        <v>22.85</v>
      </c>
      <c r="D7" s="48">
        <v>228.17</v>
      </c>
      <c r="E7" s="48">
        <v>19.96</v>
      </c>
      <c r="F7" s="48">
        <v>2952.49</v>
      </c>
      <c r="G7" s="48">
        <v>2951</v>
      </c>
      <c r="H7" s="48">
        <v>1.49</v>
      </c>
      <c r="I7" s="48">
        <v>0</v>
      </c>
      <c r="J7" s="48">
        <v>0</v>
      </c>
      <c r="K7" s="48">
        <v>0</v>
      </c>
      <c r="L7" s="48">
        <v>2894.55</v>
      </c>
      <c r="M7" s="48">
        <v>1478.84</v>
      </c>
      <c r="N7" s="48">
        <v>575.57000000000005</v>
      </c>
      <c r="O7" s="48">
        <v>612.16999999999996</v>
      </c>
      <c r="P7" s="48">
        <v>227.97</v>
      </c>
      <c r="Q7" s="48">
        <v>1478.84</v>
      </c>
    </row>
    <row r="8" spans="1:17" x14ac:dyDescent="0.2">
      <c r="A8" s="47" t="s">
        <v>660</v>
      </c>
      <c r="C8" s="48">
        <v>22.01</v>
      </c>
      <c r="D8" s="48">
        <v>347.01</v>
      </c>
      <c r="E8" s="48">
        <v>32.29</v>
      </c>
      <c r="F8" s="48">
        <v>5773.13</v>
      </c>
      <c r="G8" s="48">
        <v>5770.21</v>
      </c>
      <c r="H8" s="48">
        <v>2.93</v>
      </c>
      <c r="I8" s="48">
        <v>0</v>
      </c>
      <c r="J8" s="48">
        <v>0</v>
      </c>
      <c r="K8" s="48">
        <v>0</v>
      </c>
      <c r="L8" s="48">
        <v>5676.06</v>
      </c>
      <c r="M8" s="48">
        <v>3294.51</v>
      </c>
      <c r="N8" s="48">
        <v>843.17</v>
      </c>
      <c r="O8" s="48">
        <v>1141.7</v>
      </c>
      <c r="P8" s="48">
        <v>396.67</v>
      </c>
      <c r="Q8" s="48">
        <v>3294.51</v>
      </c>
    </row>
    <row r="9" spans="1:17" x14ac:dyDescent="0.2">
      <c r="A9" s="47" t="s">
        <v>666</v>
      </c>
      <c r="C9" s="48">
        <v>180.15</v>
      </c>
      <c r="D9" s="48">
        <v>269.45</v>
      </c>
      <c r="E9" s="48">
        <v>1.52</v>
      </c>
      <c r="F9" s="48">
        <v>3788.98</v>
      </c>
      <c r="G9" s="48">
        <v>3788.98</v>
      </c>
      <c r="H9" s="48">
        <v>0</v>
      </c>
      <c r="I9" s="48">
        <v>0</v>
      </c>
      <c r="J9" s="48">
        <v>0</v>
      </c>
      <c r="K9" s="48">
        <v>0</v>
      </c>
      <c r="L9" s="48">
        <v>3738.83</v>
      </c>
      <c r="M9" s="48">
        <v>2165.66</v>
      </c>
      <c r="N9" s="48">
        <v>587.32000000000005</v>
      </c>
      <c r="O9" s="48">
        <v>770.29</v>
      </c>
      <c r="P9" s="48">
        <v>215.56</v>
      </c>
      <c r="Q9" s="48">
        <v>2165.66</v>
      </c>
    </row>
    <row r="10" spans="1:17" x14ac:dyDescent="0.2">
      <c r="A10" s="47" t="s">
        <v>672</v>
      </c>
      <c r="C10" s="48">
        <v>20.52</v>
      </c>
      <c r="D10" s="48">
        <v>42.41</v>
      </c>
      <c r="E10" s="48">
        <v>1.97</v>
      </c>
      <c r="F10" s="48">
        <v>514.94000000000005</v>
      </c>
      <c r="G10" s="48">
        <v>514.94000000000005</v>
      </c>
      <c r="H10" s="48">
        <v>0</v>
      </c>
      <c r="I10" s="48">
        <v>0</v>
      </c>
      <c r="J10" s="48">
        <v>0</v>
      </c>
      <c r="K10" s="48">
        <v>0</v>
      </c>
      <c r="L10" s="48">
        <v>509.85</v>
      </c>
      <c r="M10" s="48">
        <v>265.12</v>
      </c>
      <c r="N10" s="48">
        <v>96.37</v>
      </c>
      <c r="O10" s="48">
        <v>107.21</v>
      </c>
      <c r="P10" s="48">
        <v>41.15</v>
      </c>
      <c r="Q10" s="48">
        <v>265.12</v>
      </c>
    </row>
    <row r="11" spans="1:17" x14ac:dyDescent="0.2">
      <c r="A11" s="47" t="s">
        <v>673</v>
      </c>
      <c r="C11" s="48">
        <v>44.67</v>
      </c>
      <c r="D11" s="48">
        <v>387.86</v>
      </c>
      <c r="E11" s="48">
        <v>11.47</v>
      </c>
      <c r="F11" s="48">
        <v>4190.93</v>
      </c>
      <c r="G11" s="48">
        <v>4190.93</v>
      </c>
      <c r="H11" s="48">
        <v>0</v>
      </c>
      <c r="I11" s="48">
        <v>0</v>
      </c>
      <c r="J11" s="48">
        <v>0</v>
      </c>
      <c r="K11" s="48">
        <v>0</v>
      </c>
      <c r="L11" s="48">
        <v>4151.28</v>
      </c>
      <c r="M11" s="48">
        <v>1886</v>
      </c>
      <c r="N11" s="48">
        <v>980.18</v>
      </c>
      <c r="O11" s="48">
        <v>938.5</v>
      </c>
      <c r="P11" s="48">
        <v>346.61</v>
      </c>
      <c r="Q11" s="48">
        <v>1886</v>
      </c>
    </row>
    <row r="13" spans="1:17" x14ac:dyDescent="0.2">
      <c r="A13" s="47" t="s">
        <v>5</v>
      </c>
      <c r="B13" s="48" t="s">
        <v>6</v>
      </c>
      <c r="C13" s="48" t="s">
        <v>7</v>
      </c>
      <c r="D13" s="48" t="s">
        <v>8</v>
      </c>
      <c r="E13" s="48" t="s">
        <v>9</v>
      </c>
      <c r="F13" s="48" t="s">
        <v>10</v>
      </c>
      <c r="G13" s="48" t="s">
        <v>112</v>
      </c>
      <c r="H13" s="48" t="s">
        <v>113</v>
      </c>
      <c r="I13" s="48" t="s">
        <v>114</v>
      </c>
      <c r="J13" s="48" t="s">
        <v>115</v>
      </c>
      <c r="K13" s="48" t="s">
        <v>116</v>
      </c>
      <c r="L13" s="48" t="s">
        <v>11</v>
      </c>
      <c r="M13" s="48" t="s">
        <v>12</v>
      </c>
      <c r="N13" s="48" t="s">
        <v>13</v>
      </c>
      <c r="O13" s="48" t="s">
        <v>14</v>
      </c>
      <c r="P13" s="48" t="s">
        <v>15</v>
      </c>
      <c r="Q13" s="48" t="s">
        <v>117</v>
      </c>
    </row>
    <row r="14" spans="1:17" x14ac:dyDescent="0.2">
      <c r="A14" s="47" t="s">
        <v>88</v>
      </c>
    </row>
    <row r="15" spans="1:17" x14ac:dyDescent="0.2">
      <c r="A15" s="47" t="s">
        <v>118</v>
      </c>
      <c r="C15" s="48">
        <v>53.23</v>
      </c>
      <c r="D15" s="48">
        <v>65.760000000000005</v>
      </c>
      <c r="E15" s="48">
        <v>0</v>
      </c>
      <c r="F15" s="48">
        <v>1281.4100000000001</v>
      </c>
      <c r="G15" s="48">
        <v>1245.28</v>
      </c>
      <c r="H15" s="48">
        <v>35.44</v>
      </c>
      <c r="I15" s="48">
        <v>0.69</v>
      </c>
      <c r="J15" s="48">
        <v>0</v>
      </c>
      <c r="K15" s="48">
        <v>0</v>
      </c>
      <c r="L15" s="48">
        <v>1245.1600000000001</v>
      </c>
      <c r="M15" s="48">
        <v>627.37</v>
      </c>
      <c r="N15" s="48">
        <v>232.47</v>
      </c>
      <c r="O15" s="48">
        <v>311.72000000000003</v>
      </c>
      <c r="P15" s="48">
        <v>73.599999999999994</v>
      </c>
      <c r="Q15" s="48">
        <v>627.37</v>
      </c>
    </row>
    <row r="16" spans="1:17" x14ac:dyDescent="0.2">
      <c r="A16" s="47" t="s">
        <v>653</v>
      </c>
      <c r="C16" s="48">
        <v>34.49</v>
      </c>
      <c r="D16" s="48">
        <v>0</v>
      </c>
      <c r="E16" s="48">
        <v>0</v>
      </c>
      <c r="F16" s="48">
        <v>227.23</v>
      </c>
      <c r="G16" s="48">
        <v>195.36</v>
      </c>
      <c r="H16" s="48">
        <v>31.18</v>
      </c>
      <c r="I16" s="48">
        <v>0.69</v>
      </c>
      <c r="J16" s="48">
        <v>0</v>
      </c>
      <c r="K16" s="48">
        <v>0</v>
      </c>
      <c r="L16" s="48">
        <v>221.58</v>
      </c>
      <c r="M16" s="48">
        <v>159.31</v>
      </c>
      <c r="N16" s="48">
        <v>0</v>
      </c>
      <c r="O16" s="48">
        <v>48.78</v>
      </c>
      <c r="P16" s="48">
        <v>13.49</v>
      </c>
      <c r="Q16" s="48">
        <v>159.31</v>
      </c>
    </row>
    <row r="17" spans="1:17" x14ac:dyDescent="0.2">
      <c r="A17" s="47" t="s">
        <v>733</v>
      </c>
      <c r="C17" s="48">
        <v>0.77</v>
      </c>
      <c r="D17" s="48">
        <v>0</v>
      </c>
      <c r="E17" s="48">
        <v>0</v>
      </c>
      <c r="F17" s="48">
        <v>12.62</v>
      </c>
      <c r="G17" s="48">
        <v>12.62</v>
      </c>
      <c r="H17" s="48">
        <v>0</v>
      </c>
      <c r="I17" s="48">
        <v>0</v>
      </c>
      <c r="J17" s="48">
        <v>0</v>
      </c>
      <c r="K17" s="48">
        <v>0</v>
      </c>
      <c r="L17" s="48">
        <v>12.21</v>
      </c>
      <c r="M17" s="48">
        <v>7.69</v>
      </c>
      <c r="N17" s="48">
        <v>0</v>
      </c>
      <c r="O17" s="48">
        <v>3.61</v>
      </c>
      <c r="P17" s="48">
        <v>0.91</v>
      </c>
      <c r="Q17" s="48">
        <v>7.69</v>
      </c>
    </row>
    <row r="18" spans="1:17" x14ac:dyDescent="0.2">
      <c r="A18" s="47" t="s">
        <v>734</v>
      </c>
      <c r="C18" s="48">
        <v>1.55</v>
      </c>
      <c r="D18" s="48">
        <v>0</v>
      </c>
      <c r="E18" s="48">
        <v>0</v>
      </c>
      <c r="F18" s="48">
        <v>7.22</v>
      </c>
      <c r="G18" s="48">
        <v>7.22</v>
      </c>
      <c r="H18" s="48">
        <v>0</v>
      </c>
      <c r="I18" s="48">
        <v>0</v>
      </c>
      <c r="J18" s="48">
        <v>0</v>
      </c>
      <c r="K18" s="48">
        <v>0</v>
      </c>
      <c r="L18" s="48">
        <v>6.94</v>
      </c>
      <c r="M18" s="48">
        <v>3.91</v>
      </c>
      <c r="N18" s="48">
        <v>0</v>
      </c>
      <c r="O18" s="48">
        <v>2.37</v>
      </c>
      <c r="P18" s="48">
        <v>0.66</v>
      </c>
      <c r="Q18" s="48">
        <v>3.91</v>
      </c>
    </row>
    <row r="19" spans="1:17" x14ac:dyDescent="0.2">
      <c r="A19" s="47" t="s">
        <v>735</v>
      </c>
      <c r="C19" s="48">
        <v>1.69</v>
      </c>
      <c r="D19" s="48">
        <v>0</v>
      </c>
      <c r="E19" s="48">
        <v>0</v>
      </c>
      <c r="F19" s="48">
        <v>9.58</v>
      </c>
      <c r="G19" s="48">
        <v>9.58</v>
      </c>
      <c r="H19" s="48">
        <v>0</v>
      </c>
      <c r="I19" s="48">
        <v>0</v>
      </c>
      <c r="J19" s="48">
        <v>0</v>
      </c>
      <c r="K19" s="48">
        <v>0</v>
      </c>
      <c r="L19" s="48">
        <v>9.31</v>
      </c>
      <c r="M19" s="48">
        <v>6.34</v>
      </c>
      <c r="N19" s="48">
        <v>0</v>
      </c>
      <c r="O19" s="48">
        <v>2.3199999999999998</v>
      </c>
      <c r="P19" s="48">
        <v>0.65</v>
      </c>
      <c r="Q19" s="48">
        <v>6.34</v>
      </c>
    </row>
    <row r="20" spans="1:17" x14ac:dyDescent="0.2">
      <c r="A20" s="47" t="s">
        <v>736</v>
      </c>
      <c r="C20" s="48">
        <v>4.22</v>
      </c>
      <c r="D20" s="48">
        <v>0</v>
      </c>
      <c r="E20" s="48">
        <v>0</v>
      </c>
      <c r="F20" s="48">
        <v>20.79</v>
      </c>
      <c r="G20" s="48">
        <v>20.79</v>
      </c>
      <c r="H20" s="48">
        <v>0</v>
      </c>
      <c r="I20" s="48">
        <v>0</v>
      </c>
      <c r="J20" s="48">
        <v>0</v>
      </c>
      <c r="K20" s="48">
        <v>0</v>
      </c>
      <c r="L20" s="48">
        <v>20.07</v>
      </c>
      <c r="M20" s="48">
        <v>12.09</v>
      </c>
      <c r="N20" s="48">
        <v>0</v>
      </c>
      <c r="O20" s="48">
        <v>6.24</v>
      </c>
      <c r="P20" s="48">
        <v>1.74</v>
      </c>
      <c r="Q20" s="48">
        <v>12.09</v>
      </c>
    </row>
    <row r="21" spans="1:17" x14ac:dyDescent="0.2">
      <c r="A21" s="47" t="s">
        <v>737</v>
      </c>
      <c r="C21" s="48">
        <v>4.93</v>
      </c>
      <c r="D21" s="48">
        <v>0</v>
      </c>
      <c r="E21" s="48">
        <v>0</v>
      </c>
      <c r="F21" s="48">
        <v>19.77</v>
      </c>
      <c r="G21" s="48">
        <v>19.77</v>
      </c>
      <c r="H21" s="48">
        <v>0</v>
      </c>
      <c r="I21" s="48">
        <v>0</v>
      </c>
      <c r="J21" s="48">
        <v>0</v>
      </c>
      <c r="K21" s="48">
        <v>0</v>
      </c>
      <c r="L21" s="48">
        <v>18.829999999999998</v>
      </c>
      <c r="M21" s="48">
        <v>8.52</v>
      </c>
      <c r="N21" s="48">
        <v>0</v>
      </c>
      <c r="O21" s="48">
        <v>8.06</v>
      </c>
      <c r="P21" s="48">
        <v>2.25</v>
      </c>
      <c r="Q21" s="48">
        <v>8.52</v>
      </c>
    </row>
    <row r="22" spans="1:17" x14ac:dyDescent="0.2">
      <c r="A22" s="47" t="s">
        <v>738</v>
      </c>
      <c r="C22" s="48">
        <v>2.61</v>
      </c>
      <c r="D22" s="48">
        <v>0</v>
      </c>
      <c r="E22" s="48">
        <v>0</v>
      </c>
      <c r="F22" s="48">
        <v>10.66</v>
      </c>
      <c r="G22" s="48">
        <v>10.66</v>
      </c>
      <c r="H22" s="48">
        <v>0</v>
      </c>
      <c r="I22" s="48">
        <v>0</v>
      </c>
      <c r="J22" s="48">
        <v>0</v>
      </c>
      <c r="K22" s="48">
        <v>0</v>
      </c>
      <c r="L22" s="48">
        <v>10.17</v>
      </c>
      <c r="M22" s="48">
        <v>4.75</v>
      </c>
      <c r="N22" s="48">
        <v>0</v>
      </c>
      <c r="O22" s="48">
        <v>4.24</v>
      </c>
      <c r="P22" s="48">
        <v>1.18</v>
      </c>
      <c r="Q22" s="48">
        <v>4.75</v>
      </c>
    </row>
    <row r="23" spans="1:17" x14ac:dyDescent="0.2">
      <c r="A23" s="47" t="s">
        <v>739</v>
      </c>
      <c r="C23" s="48">
        <v>0.96</v>
      </c>
      <c r="D23" s="48">
        <v>0</v>
      </c>
      <c r="E23" s="48">
        <v>0</v>
      </c>
      <c r="F23" s="48">
        <v>4.18</v>
      </c>
      <c r="G23" s="48">
        <v>4.18</v>
      </c>
      <c r="H23" s="48">
        <v>0</v>
      </c>
      <c r="I23" s="48">
        <v>0</v>
      </c>
      <c r="J23" s="48">
        <v>0</v>
      </c>
      <c r="K23" s="48">
        <v>0</v>
      </c>
      <c r="L23" s="48">
        <v>4</v>
      </c>
      <c r="M23" s="48">
        <v>2.06</v>
      </c>
      <c r="N23" s="48">
        <v>0</v>
      </c>
      <c r="O23" s="48">
        <v>1.52</v>
      </c>
      <c r="P23" s="48">
        <v>0.42</v>
      </c>
      <c r="Q23" s="48">
        <v>2.06</v>
      </c>
    </row>
    <row r="24" spans="1:17" x14ac:dyDescent="0.2">
      <c r="A24" s="47" t="s">
        <v>740</v>
      </c>
      <c r="C24" s="48">
        <v>1.55</v>
      </c>
      <c r="D24" s="48">
        <v>0</v>
      </c>
      <c r="E24" s="48">
        <v>0</v>
      </c>
      <c r="F24" s="48">
        <v>7.58</v>
      </c>
      <c r="G24" s="48">
        <v>7.58</v>
      </c>
      <c r="H24" s="48">
        <v>0</v>
      </c>
      <c r="I24" s="48">
        <v>0</v>
      </c>
      <c r="J24" s="48">
        <v>0</v>
      </c>
      <c r="K24" s="48">
        <v>0</v>
      </c>
      <c r="L24" s="48">
        <v>7.31</v>
      </c>
      <c r="M24" s="48">
        <v>4.37</v>
      </c>
      <c r="N24" s="48">
        <v>0</v>
      </c>
      <c r="O24" s="48">
        <v>2.2999999999999998</v>
      </c>
      <c r="P24" s="48">
        <v>0.64</v>
      </c>
      <c r="Q24" s="48">
        <v>4.37</v>
      </c>
    </row>
    <row r="25" spans="1:17" x14ac:dyDescent="0.2">
      <c r="A25" s="47" t="s">
        <v>741</v>
      </c>
      <c r="C25" s="48">
        <v>0.98</v>
      </c>
      <c r="D25" s="48">
        <v>0</v>
      </c>
      <c r="E25" s="48">
        <v>0</v>
      </c>
      <c r="F25" s="48">
        <v>5.85</v>
      </c>
      <c r="G25" s="48">
        <v>5.7</v>
      </c>
      <c r="H25" s="48">
        <v>0.15</v>
      </c>
      <c r="I25" s="48">
        <v>0</v>
      </c>
      <c r="J25" s="48">
        <v>0</v>
      </c>
      <c r="K25" s="48">
        <v>0</v>
      </c>
      <c r="L25" s="48">
        <v>5.7</v>
      </c>
      <c r="M25" s="48">
        <v>4.04</v>
      </c>
      <c r="N25" s="48">
        <v>0</v>
      </c>
      <c r="O25" s="48">
        <v>1.3</v>
      </c>
      <c r="P25" s="48">
        <v>0.36</v>
      </c>
      <c r="Q25" s="48">
        <v>4.04</v>
      </c>
    </row>
    <row r="26" spans="1:17" x14ac:dyDescent="0.2">
      <c r="A26" s="47" t="s">
        <v>742</v>
      </c>
      <c r="C26" s="48">
        <v>1.44</v>
      </c>
      <c r="D26" s="48">
        <v>0</v>
      </c>
      <c r="E26" s="48">
        <v>0</v>
      </c>
      <c r="F26" s="48">
        <v>6.74</v>
      </c>
      <c r="G26" s="48">
        <v>6.74</v>
      </c>
      <c r="H26" s="48">
        <v>0</v>
      </c>
      <c r="I26" s="48">
        <v>0</v>
      </c>
      <c r="J26" s="48">
        <v>0</v>
      </c>
      <c r="K26" s="48">
        <v>0</v>
      </c>
      <c r="L26" s="48">
        <v>6.49</v>
      </c>
      <c r="M26" s="48">
        <v>3.71</v>
      </c>
      <c r="N26" s="48">
        <v>0</v>
      </c>
      <c r="O26" s="48">
        <v>2.1800000000000002</v>
      </c>
      <c r="P26" s="48">
        <v>0.61</v>
      </c>
      <c r="Q26" s="48">
        <v>3.71</v>
      </c>
    </row>
    <row r="27" spans="1:17" x14ac:dyDescent="0.2">
      <c r="A27" s="47" t="s">
        <v>743</v>
      </c>
      <c r="C27" s="48">
        <v>2.1800000000000002</v>
      </c>
      <c r="D27" s="48">
        <v>0</v>
      </c>
      <c r="E27" s="48">
        <v>0</v>
      </c>
      <c r="F27" s="48">
        <v>10.65</v>
      </c>
      <c r="G27" s="48">
        <v>10.65</v>
      </c>
      <c r="H27" s="48">
        <v>0</v>
      </c>
      <c r="I27" s="48">
        <v>0</v>
      </c>
      <c r="J27" s="48">
        <v>0</v>
      </c>
      <c r="K27" s="48">
        <v>0</v>
      </c>
      <c r="L27" s="48">
        <v>10.27</v>
      </c>
      <c r="M27" s="48">
        <v>6.13</v>
      </c>
      <c r="N27" s="48">
        <v>0</v>
      </c>
      <c r="O27" s="48">
        <v>3.24</v>
      </c>
      <c r="P27" s="48">
        <v>0.9</v>
      </c>
      <c r="Q27" s="48">
        <v>6.13</v>
      </c>
    </row>
    <row r="28" spans="1:17" x14ac:dyDescent="0.2">
      <c r="A28" s="47" t="s">
        <v>744</v>
      </c>
      <c r="C28" s="48">
        <v>3.51</v>
      </c>
      <c r="D28" s="48">
        <v>0</v>
      </c>
      <c r="E28" s="48">
        <v>0</v>
      </c>
      <c r="F28" s="48">
        <v>33.94</v>
      </c>
      <c r="G28" s="48">
        <v>23.73</v>
      </c>
      <c r="H28" s="48">
        <v>10.02</v>
      </c>
      <c r="I28" s="48">
        <v>0.19</v>
      </c>
      <c r="J28" s="48">
        <v>0</v>
      </c>
      <c r="K28" s="48">
        <v>0</v>
      </c>
      <c r="L28" s="48">
        <v>33.53</v>
      </c>
      <c r="M28" s="48">
        <v>29.05</v>
      </c>
      <c r="N28" s="48">
        <v>0</v>
      </c>
      <c r="O28" s="48">
        <v>3.5</v>
      </c>
      <c r="P28" s="48">
        <v>0.98</v>
      </c>
      <c r="Q28" s="48">
        <v>29.05</v>
      </c>
    </row>
    <row r="29" spans="1:17" x14ac:dyDescent="0.2">
      <c r="A29" s="47" t="s">
        <v>745</v>
      </c>
      <c r="C29" s="48">
        <v>3</v>
      </c>
      <c r="D29" s="48">
        <v>0</v>
      </c>
      <c r="E29" s="48">
        <v>0</v>
      </c>
      <c r="F29" s="48">
        <v>31.53</v>
      </c>
      <c r="G29" s="48">
        <v>21.33</v>
      </c>
      <c r="H29" s="48">
        <v>9.6999999999999993</v>
      </c>
      <c r="I29" s="48">
        <v>0.51</v>
      </c>
      <c r="J29" s="48">
        <v>0</v>
      </c>
      <c r="K29" s="48">
        <v>0</v>
      </c>
      <c r="L29" s="48">
        <v>31.22</v>
      </c>
      <c r="M29" s="48">
        <v>27.72</v>
      </c>
      <c r="N29" s="48">
        <v>0</v>
      </c>
      <c r="O29" s="48">
        <v>2.73</v>
      </c>
      <c r="P29" s="48">
        <v>0.76</v>
      </c>
      <c r="Q29" s="48">
        <v>27.72</v>
      </c>
    </row>
    <row r="30" spans="1:17" x14ac:dyDescent="0.2">
      <c r="A30" s="47" t="s">
        <v>746</v>
      </c>
      <c r="C30" s="48">
        <v>1.05</v>
      </c>
      <c r="D30" s="48">
        <v>0</v>
      </c>
      <c r="E30" s="48">
        <v>0</v>
      </c>
      <c r="F30" s="48">
        <v>9.07</v>
      </c>
      <c r="G30" s="48">
        <v>7.18</v>
      </c>
      <c r="H30" s="48">
        <v>1.89</v>
      </c>
      <c r="I30" s="48">
        <v>0</v>
      </c>
      <c r="J30" s="48">
        <v>0</v>
      </c>
      <c r="K30" s="48">
        <v>0</v>
      </c>
      <c r="L30" s="48">
        <v>8.94</v>
      </c>
      <c r="M30" s="48">
        <v>7.56</v>
      </c>
      <c r="N30" s="48">
        <v>0</v>
      </c>
      <c r="O30" s="48">
        <v>1.08</v>
      </c>
      <c r="P30" s="48">
        <v>0.3</v>
      </c>
      <c r="Q30" s="48">
        <v>7.56</v>
      </c>
    </row>
    <row r="31" spans="1:17" x14ac:dyDescent="0.2">
      <c r="A31" s="47" t="s">
        <v>747</v>
      </c>
      <c r="C31" s="48">
        <v>2.42</v>
      </c>
      <c r="D31" s="48">
        <v>0</v>
      </c>
      <c r="E31" s="48">
        <v>0</v>
      </c>
      <c r="F31" s="48">
        <v>23.15</v>
      </c>
      <c r="G31" s="48">
        <v>16.93</v>
      </c>
      <c r="H31" s="48">
        <v>6.22</v>
      </c>
      <c r="I31" s="48">
        <v>0</v>
      </c>
      <c r="J31" s="48">
        <v>0</v>
      </c>
      <c r="K31" s="48">
        <v>0</v>
      </c>
      <c r="L31" s="48">
        <v>22.88</v>
      </c>
      <c r="M31" s="48">
        <v>19.920000000000002</v>
      </c>
      <c r="N31" s="48">
        <v>0</v>
      </c>
      <c r="O31" s="48">
        <v>2.3199999999999998</v>
      </c>
      <c r="P31" s="48">
        <v>0.65</v>
      </c>
      <c r="Q31" s="48">
        <v>19.920000000000002</v>
      </c>
    </row>
    <row r="32" spans="1:17" x14ac:dyDescent="0.2">
      <c r="A32" s="47" t="s">
        <v>748</v>
      </c>
      <c r="C32" s="48">
        <v>1.63</v>
      </c>
      <c r="D32" s="48">
        <v>0</v>
      </c>
      <c r="E32" s="48">
        <v>0</v>
      </c>
      <c r="F32" s="48">
        <v>13.91</v>
      </c>
      <c r="G32" s="48">
        <v>10.7</v>
      </c>
      <c r="H32" s="48">
        <v>3.2</v>
      </c>
      <c r="I32" s="48">
        <v>0</v>
      </c>
      <c r="J32" s="48">
        <v>0</v>
      </c>
      <c r="K32" s="48">
        <v>0</v>
      </c>
      <c r="L32" s="48">
        <v>13.7</v>
      </c>
      <c r="M32" s="48">
        <v>11.45</v>
      </c>
      <c r="N32" s="48">
        <v>0</v>
      </c>
      <c r="O32" s="48">
        <v>1.76</v>
      </c>
      <c r="P32" s="48">
        <v>0.49</v>
      </c>
      <c r="Q32" s="48">
        <v>11.45</v>
      </c>
    </row>
    <row r="33" spans="1:17" x14ac:dyDescent="0.2">
      <c r="A33" s="47" t="s">
        <v>654</v>
      </c>
      <c r="C33" s="48">
        <v>18.739999999999998</v>
      </c>
      <c r="D33" s="48">
        <v>65.760000000000005</v>
      </c>
      <c r="E33" s="48">
        <v>0</v>
      </c>
      <c r="F33" s="48">
        <v>1054.18</v>
      </c>
      <c r="G33" s="48">
        <v>1049.92</v>
      </c>
      <c r="H33" s="48">
        <v>4.26</v>
      </c>
      <c r="I33" s="48">
        <v>0</v>
      </c>
      <c r="J33" s="48">
        <v>0</v>
      </c>
      <c r="K33" s="48">
        <v>0</v>
      </c>
      <c r="L33" s="48">
        <v>1023.58</v>
      </c>
      <c r="M33" s="48">
        <v>468.06</v>
      </c>
      <c r="N33" s="48">
        <v>232.47</v>
      </c>
      <c r="O33" s="48">
        <v>262.94</v>
      </c>
      <c r="P33" s="48">
        <v>60.11</v>
      </c>
      <c r="Q33" s="48">
        <v>468.06</v>
      </c>
    </row>
    <row r="34" spans="1:17" x14ac:dyDescent="0.2">
      <c r="A34" s="47" t="s">
        <v>749</v>
      </c>
      <c r="C34" s="48">
        <v>1.65</v>
      </c>
      <c r="D34" s="48">
        <v>0</v>
      </c>
      <c r="E34" s="48">
        <v>0</v>
      </c>
      <c r="F34" s="48">
        <v>9.16</v>
      </c>
      <c r="G34" s="48">
        <v>9.16</v>
      </c>
      <c r="H34" s="48">
        <v>0</v>
      </c>
      <c r="I34" s="48">
        <v>0</v>
      </c>
      <c r="J34" s="48">
        <v>0</v>
      </c>
      <c r="K34" s="48">
        <v>0</v>
      </c>
      <c r="L34" s="48">
        <v>8.89</v>
      </c>
      <c r="M34" s="48">
        <v>6.06</v>
      </c>
      <c r="N34" s="48">
        <v>0</v>
      </c>
      <c r="O34" s="48">
        <v>2.31</v>
      </c>
      <c r="P34" s="48">
        <v>0.53</v>
      </c>
      <c r="Q34" s="48">
        <v>6.06</v>
      </c>
    </row>
    <row r="35" spans="1:17" x14ac:dyDescent="0.2">
      <c r="A35" s="47" t="s">
        <v>750</v>
      </c>
      <c r="C35" s="48">
        <v>4.7699999999999996</v>
      </c>
      <c r="D35" s="48">
        <v>0</v>
      </c>
      <c r="E35" s="48">
        <v>0</v>
      </c>
      <c r="F35" s="48">
        <v>28.77</v>
      </c>
      <c r="G35" s="48">
        <v>28.62</v>
      </c>
      <c r="H35" s="48">
        <v>0.16</v>
      </c>
      <c r="I35" s="48">
        <v>0</v>
      </c>
      <c r="J35" s="48">
        <v>0</v>
      </c>
      <c r="K35" s="48">
        <v>0</v>
      </c>
      <c r="L35" s="48">
        <v>28.03</v>
      </c>
      <c r="M35" s="48">
        <v>20.23</v>
      </c>
      <c r="N35" s="48">
        <v>0</v>
      </c>
      <c r="O35" s="48">
        <v>6.35</v>
      </c>
      <c r="P35" s="48">
        <v>1.45</v>
      </c>
      <c r="Q35" s="48">
        <v>20.23</v>
      </c>
    </row>
    <row r="36" spans="1:17" x14ac:dyDescent="0.2">
      <c r="A36" s="47" t="s">
        <v>751</v>
      </c>
      <c r="C36" s="48">
        <v>4.9000000000000004</v>
      </c>
      <c r="D36" s="48">
        <v>0</v>
      </c>
      <c r="E36" s="48">
        <v>0</v>
      </c>
      <c r="F36" s="48">
        <v>26.43</v>
      </c>
      <c r="G36" s="48">
        <v>26.43</v>
      </c>
      <c r="H36" s="48">
        <v>0</v>
      </c>
      <c r="I36" s="48">
        <v>0</v>
      </c>
      <c r="J36" s="48">
        <v>0</v>
      </c>
      <c r="K36" s="48">
        <v>0</v>
      </c>
      <c r="L36" s="48">
        <v>25.61</v>
      </c>
      <c r="M36" s="48">
        <v>17.010000000000002</v>
      </c>
      <c r="N36" s="48">
        <v>0</v>
      </c>
      <c r="O36" s="48">
        <v>7</v>
      </c>
      <c r="P36" s="48">
        <v>1.6</v>
      </c>
      <c r="Q36" s="48">
        <v>17.010000000000002</v>
      </c>
    </row>
    <row r="37" spans="1:17" x14ac:dyDescent="0.2">
      <c r="A37" s="47" t="s">
        <v>752</v>
      </c>
      <c r="C37" s="48">
        <v>7.33</v>
      </c>
      <c r="D37" s="48">
        <v>0</v>
      </c>
      <c r="E37" s="48">
        <v>0</v>
      </c>
      <c r="F37" s="48">
        <v>48.52</v>
      </c>
      <c r="G37" s="48">
        <v>45.83</v>
      </c>
      <c r="H37" s="48">
        <v>2.69</v>
      </c>
      <c r="I37" s="48">
        <v>0</v>
      </c>
      <c r="J37" s="48">
        <v>0</v>
      </c>
      <c r="K37" s="48">
        <v>0</v>
      </c>
      <c r="L37" s="48">
        <v>47.44</v>
      </c>
      <c r="M37" s="48">
        <v>36.090000000000003</v>
      </c>
      <c r="N37" s="48">
        <v>0</v>
      </c>
      <c r="O37" s="48">
        <v>9.24</v>
      </c>
      <c r="P37" s="48">
        <v>2.11</v>
      </c>
      <c r="Q37" s="48">
        <v>36.090000000000003</v>
      </c>
    </row>
    <row r="38" spans="1:17" x14ac:dyDescent="0.2">
      <c r="A38" s="47" t="s">
        <v>753</v>
      </c>
      <c r="C38" s="48">
        <v>0.09</v>
      </c>
      <c r="D38" s="48">
        <v>2</v>
      </c>
      <c r="E38" s="48">
        <v>0</v>
      </c>
      <c r="F38" s="48">
        <v>45.39</v>
      </c>
      <c r="G38" s="48">
        <v>43.98</v>
      </c>
      <c r="H38" s="48">
        <v>1.42</v>
      </c>
      <c r="I38" s="48">
        <v>0</v>
      </c>
      <c r="J38" s="48">
        <v>0</v>
      </c>
      <c r="K38" s="48">
        <v>0</v>
      </c>
      <c r="L38" s="48">
        <v>44.34</v>
      </c>
      <c r="M38" s="48">
        <v>24.79</v>
      </c>
      <c r="N38" s="48">
        <v>8.5</v>
      </c>
      <c r="O38" s="48">
        <v>9</v>
      </c>
      <c r="P38" s="48">
        <v>2.06</v>
      </c>
      <c r="Q38" s="48">
        <v>24.79</v>
      </c>
    </row>
    <row r="39" spans="1:17" x14ac:dyDescent="0.2">
      <c r="A39" s="47" t="s">
        <v>754</v>
      </c>
      <c r="C39" s="48">
        <v>0</v>
      </c>
      <c r="D39" s="48">
        <v>1.94</v>
      </c>
      <c r="E39" s="48">
        <v>0</v>
      </c>
      <c r="F39" s="48">
        <v>30.16</v>
      </c>
      <c r="G39" s="48">
        <v>30.16</v>
      </c>
      <c r="H39" s="48">
        <v>0</v>
      </c>
      <c r="I39" s="48">
        <v>0</v>
      </c>
      <c r="J39" s="48">
        <v>0</v>
      </c>
      <c r="K39" s="48">
        <v>0</v>
      </c>
      <c r="L39" s="48">
        <v>29.4</v>
      </c>
      <c r="M39" s="48">
        <v>14.49</v>
      </c>
      <c r="N39" s="48">
        <v>6.85</v>
      </c>
      <c r="O39" s="48">
        <v>6.55</v>
      </c>
      <c r="P39" s="48">
        <v>1.5</v>
      </c>
      <c r="Q39" s="48">
        <v>14.49</v>
      </c>
    </row>
    <row r="40" spans="1:17" x14ac:dyDescent="0.2">
      <c r="A40" s="47" t="s">
        <v>755</v>
      </c>
      <c r="C40" s="48">
        <v>0</v>
      </c>
      <c r="D40" s="48">
        <v>2.04</v>
      </c>
      <c r="E40" s="48">
        <v>0</v>
      </c>
      <c r="F40" s="48">
        <v>29.28</v>
      </c>
      <c r="G40" s="48">
        <v>29.28</v>
      </c>
      <c r="H40" s="48">
        <v>0</v>
      </c>
      <c r="I40" s="48">
        <v>0</v>
      </c>
      <c r="J40" s="48">
        <v>0</v>
      </c>
      <c r="K40" s="48">
        <v>0</v>
      </c>
      <c r="L40" s="48">
        <v>28.44</v>
      </c>
      <c r="M40" s="48">
        <v>12.44</v>
      </c>
      <c r="N40" s="48">
        <v>7.16</v>
      </c>
      <c r="O40" s="48">
        <v>7.2</v>
      </c>
      <c r="P40" s="48">
        <v>1.65</v>
      </c>
      <c r="Q40" s="48">
        <v>12.44</v>
      </c>
    </row>
    <row r="41" spans="1:17" x14ac:dyDescent="0.2">
      <c r="A41" s="47" t="s">
        <v>756</v>
      </c>
      <c r="C41" s="48">
        <v>0</v>
      </c>
      <c r="D41" s="48">
        <v>1.08</v>
      </c>
      <c r="E41" s="48">
        <v>0</v>
      </c>
      <c r="F41" s="48">
        <v>16.440000000000001</v>
      </c>
      <c r="G41" s="48">
        <v>16.440000000000001</v>
      </c>
      <c r="H41" s="48">
        <v>0</v>
      </c>
      <c r="I41" s="48">
        <v>0</v>
      </c>
      <c r="J41" s="48">
        <v>0</v>
      </c>
      <c r="K41" s="48">
        <v>0</v>
      </c>
      <c r="L41" s="48">
        <v>16.010000000000002</v>
      </c>
      <c r="M41" s="48">
        <v>7.66</v>
      </c>
      <c r="N41" s="48">
        <v>3.81</v>
      </c>
      <c r="O41" s="48">
        <v>3.69</v>
      </c>
      <c r="P41" s="48">
        <v>0.84</v>
      </c>
      <c r="Q41" s="48">
        <v>7.66</v>
      </c>
    </row>
    <row r="42" spans="1:17" x14ac:dyDescent="0.2">
      <c r="A42" s="47" t="s">
        <v>757</v>
      </c>
      <c r="C42" s="48">
        <v>0</v>
      </c>
      <c r="D42" s="48">
        <v>2.25</v>
      </c>
      <c r="E42" s="48">
        <v>0</v>
      </c>
      <c r="F42" s="48">
        <v>34.19</v>
      </c>
      <c r="G42" s="48">
        <v>34.19</v>
      </c>
      <c r="H42" s="48">
        <v>0</v>
      </c>
      <c r="I42" s="48">
        <v>0</v>
      </c>
      <c r="J42" s="48">
        <v>0</v>
      </c>
      <c r="K42" s="48">
        <v>0</v>
      </c>
      <c r="L42" s="48">
        <v>33.299999999999997</v>
      </c>
      <c r="M42" s="48">
        <v>15.97</v>
      </c>
      <c r="N42" s="48">
        <v>7.91</v>
      </c>
      <c r="O42" s="48">
        <v>7.66</v>
      </c>
      <c r="P42" s="48">
        <v>1.75</v>
      </c>
      <c r="Q42" s="48">
        <v>15.97</v>
      </c>
    </row>
    <row r="43" spans="1:17" x14ac:dyDescent="0.2">
      <c r="A43" s="47" t="s">
        <v>758</v>
      </c>
      <c r="C43" s="48">
        <v>0</v>
      </c>
      <c r="D43" s="48">
        <v>1.52</v>
      </c>
      <c r="E43" s="48">
        <v>0</v>
      </c>
      <c r="F43" s="48">
        <v>21.07</v>
      </c>
      <c r="G43" s="48">
        <v>21.07</v>
      </c>
      <c r="H43" s="48">
        <v>0</v>
      </c>
      <c r="I43" s="48">
        <v>0</v>
      </c>
      <c r="J43" s="48">
        <v>0</v>
      </c>
      <c r="K43" s="48">
        <v>0</v>
      </c>
      <c r="L43" s="48">
        <v>20.43</v>
      </c>
      <c r="M43" s="48">
        <v>8.3800000000000008</v>
      </c>
      <c r="N43" s="48">
        <v>5.32</v>
      </c>
      <c r="O43" s="48">
        <v>5.48</v>
      </c>
      <c r="P43" s="48">
        <v>1.25</v>
      </c>
      <c r="Q43" s="48">
        <v>8.3800000000000008</v>
      </c>
    </row>
    <row r="44" spans="1:17" x14ac:dyDescent="0.2">
      <c r="A44" s="47" t="s">
        <v>759</v>
      </c>
      <c r="C44" s="48">
        <v>0</v>
      </c>
      <c r="D44" s="48">
        <v>1.21</v>
      </c>
      <c r="E44" s="48">
        <v>0</v>
      </c>
      <c r="F44" s="48">
        <v>16.52</v>
      </c>
      <c r="G44" s="48">
        <v>16.52</v>
      </c>
      <c r="H44" s="48">
        <v>0</v>
      </c>
      <c r="I44" s="48">
        <v>0</v>
      </c>
      <c r="J44" s="48">
        <v>0</v>
      </c>
      <c r="K44" s="48">
        <v>0</v>
      </c>
      <c r="L44" s="48">
        <v>16.010000000000002</v>
      </c>
      <c r="M44" s="48">
        <v>6.29</v>
      </c>
      <c r="N44" s="48">
        <v>4.26</v>
      </c>
      <c r="O44" s="48">
        <v>4.4400000000000004</v>
      </c>
      <c r="P44" s="48">
        <v>1.02</v>
      </c>
      <c r="Q44" s="48">
        <v>6.29</v>
      </c>
    </row>
    <row r="45" spans="1:17" x14ac:dyDescent="0.2">
      <c r="A45" s="47" t="s">
        <v>760</v>
      </c>
      <c r="C45" s="48">
        <v>0</v>
      </c>
      <c r="D45" s="48">
        <v>2.2599999999999998</v>
      </c>
      <c r="E45" s="48">
        <v>0</v>
      </c>
      <c r="F45" s="48">
        <v>31.37</v>
      </c>
      <c r="G45" s="48">
        <v>31.37</v>
      </c>
      <c r="H45" s="48">
        <v>0</v>
      </c>
      <c r="I45" s="48">
        <v>0</v>
      </c>
      <c r="J45" s="48">
        <v>0</v>
      </c>
      <c r="K45" s="48">
        <v>0</v>
      </c>
      <c r="L45" s="48">
        <v>30.42</v>
      </c>
      <c r="M45" s="48">
        <v>12.49</v>
      </c>
      <c r="N45" s="48">
        <v>7.92</v>
      </c>
      <c r="O45" s="48">
        <v>8.15</v>
      </c>
      <c r="P45" s="48">
        <v>1.86</v>
      </c>
      <c r="Q45" s="48">
        <v>12.49</v>
      </c>
    </row>
    <row r="46" spans="1:17" x14ac:dyDescent="0.2">
      <c r="A46" s="47" t="s">
        <v>761</v>
      </c>
      <c r="C46" s="48">
        <v>0</v>
      </c>
      <c r="D46" s="48">
        <v>2.17</v>
      </c>
      <c r="E46" s="48">
        <v>0</v>
      </c>
      <c r="F46" s="48">
        <v>30.75</v>
      </c>
      <c r="G46" s="48">
        <v>30.75</v>
      </c>
      <c r="H46" s="48">
        <v>0</v>
      </c>
      <c r="I46" s="48">
        <v>0</v>
      </c>
      <c r="J46" s="48">
        <v>0</v>
      </c>
      <c r="K46" s="48">
        <v>0</v>
      </c>
      <c r="L46" s="48">
        <v>29.85</v>
      </c>
      <c r="M46" s="48">
        <v>12.69</v>
      </c>
      <c r="N46" s="48">
        <v>7.63</v>
      </c>
      <c r="O46" s="48">
        <v>7.76</v>
      </c>
      <c r="P46" s="48">
        <v>1.77</v>
      </c>
      <c r="Q46" s="48">
        <v>12.69</v>
      </c>
    </row>
    <row r="47" spans="1:17" x14ac:dyDescent="0.2">
      <c r="A47" s="47" t="s">
        <v>762</v>
      </c>
      <c r="C47" s="48">
        <v>0</v>
      </c>
      <c r="D47" s="48">
        <v>2.12</v>
      </c>
      <c r="E47" s="48">
        <v>0</v>
      </c>
      <c r="F47" s="48">
        <v>29.71</v>
      </c>
      <c r="G47" s="48">
        <v>29.71</v>
      </c>
      <c r="H47" s="48">
        <v>0</v>
      </c>
      <c r="I47" s="48">
        <v>0</v>
      </c>
      <c r="J47" s="48">
        <v>0</v>
      </c>
      <c r="K47" s="48">
        <v>0</v>
      </c>
      <c r="L47" s="48">
        <v>28.82</v>
      </c>
      <c r="M47" s="48">
        <v>12.05</v>
      </c>
      <c r="N47" s="48">
        <v>7.43</v>
      </c>
      <c r="O47" s="48">
        <v>7.6</v>
      </c>
      <c r="P47" s="48">
        <v>1.74</v>
      </c>
      <c r="Q47" s="48">
        <v>12.05</v>
      </c>
    </row>
    <row r="48" spans="1:17" x14ac:dyDescent="0.2">
      <c r="A48" s="47" t="s">
        <v>763</v>
      </c>
      <c r="C48" s="48">
        <v>0</v>
      </c>
      <c r="D48" s="48">
        <v>2.14</v>
      </c>
      <c r="E48" s="48">
        <v>0</v>
      </c>
      <c r="F48" s="48">
        <v>30.17</v>
      </c>
      <c r="G48" s="48">
        <v>30.17</v>
      </c>
      <c r="H48" s="48">
        <v>0</v>
      </c>
      <c r="I48" s="48">
        <v>0</v>
      </c>
      <c r="J48" s="48">
        <v>0</v>
      </c>
      <c r="K48" s="48">
        <v>0</v>
      </c>
      <c r="L48" s="48">
        <v>29.28</v>
      </c>
      <c r="M48" s="48">
        <v>12.3</v>
      </c>
      <c r="N48" s="48">
        <v>7.53</v>
      </c>
      <c r="O48" s="48">
        <v>7.69</v>
      </c>
      <c r="P48" s="48">
        <v>1.76</v>
      </c>
      <c r="Q48" s="48">
        <v>12.3</v>
      </c>
    </row>
    <row r="49" spans="1:17" x14ac:dyDescent="0.2">
      <c r="A49" s="47" t="s">
        <v>764</v>
      </c>
      <c r="C49" s="48">
        <v>0</v>
      </c>
      <c r="D49" s="48">
        <v>1.19</v>
      </c>
      <c r="E49" s="48">
        <v>0</v>
      </c>
      <c r="F49" s="48">
        <v>16.86</v>
      </c>
      <c r="G49" s="48">
        <v>16.86</v>
      </c>
      <c r="H49" s="48">
        <v>0</v>
      </c>
      <c r="I49" s="48">
        <v>0</v>
      </c>
      <c r="J49" s="48">
        <v>0</v>
      </c>
      <c r="K49" s="48">
        <v>0</v>
      </c>
      <c r="L49" s="48">
        <v>16.36</v>
      </c>
      <c r="M49" s="48">
        <v>6.93</v>
      </c>
      <c r="N49" s="48">
        <v>4.1900000000000004</v>
      </c>
      <c r="O49" s="48">
        <v>4.2699999999999996</v>
      </c>
      <c r="P49" s="48">
        <v>0.98</v>
      </c>
      <c r="Q49" s="48">
        <v>6.93</v>
      </c>
    </row>
    <row r="50" spans="1:17" x14ac:dyDescent="0.2">
      <c r="A50" s="47" t="s">
        <v>765</v>
      </c>
      <c r="C50" s="48">
        <v>0</v>
      </c>
      <c r="D50" s="48">
        <v>0.77</v>
      </c>
      <c r="E50" s="48">
        <v>0</v>
      </c>
      <c r="F50" s="48">
        <v>10.64</v>
      </c>
      <c r="G50" s="48">
        <v>10.64</v>
      </c>
      <c r="H50" s="48">
        <v>0</v>
      </c>
      <c r="I50" s="48">
        <v>0</v>
      </c>
      <c r="J50" s="48">
        <v>0</v>
      </c>
      <c r="K50" s="48">
        <v>0</v>
      </c>
      <c r="L50" s="48">
        <v>10.32</v>
      </c>
      <c r="M50" s="48">
        <v>4.24</v>
      </c>
      <c r="N50" s="48">
        <v>2.69</v>
      </c>
      <c r="O50" s="48">
        <v>2.77</v>
      </c>
      <c r="P50" s="48">
        <v>0.63</v>
      </c>
      <c r="Q50" s="48">
        <v>4.24</v>
      </c>
    </row>
    <row r="51" spans="1:17" x14ac:dyDescent="0.2">
      <c r="A51" s="47" t="s">
        <v>766</v>
      </c>
      <c r="C51" s="48">
        <v>0</v>
      </c>
      <c r="D51" s="48">
        <v>0.95</v>
      </c>
      <c r="E51" s="48">
        <v>0</v>
      </c>
      <c r="F51" s="48">
        <v>13.42</v>
      </c>
      <c r="G51" s="48">
        <v>13.42</v>
      </c>
      <c r="H51" s="48">
        <v>0</v>
      </c>
      <c r="I51" s="48">
        <v>0</v>
      </c>
      <c r="J51" s="48">
        <v>0</v>
      </c>
      <c r="K51" s="48">
        <v>0</v>
      </c>
      <c r="L51" s="48">
        <v>13.03</v>
      </c>
      <c r="M51" s="48">
        <v>5.54</v>
      </c>
      <c r="N51" s="48">
        <v>3.33</v>
      </c>
      <c r="O51" s="48">
        <v>3.38</v>
      </c>
      <c r="P51" s="48">
        <v>0.77</v>
      </c>
      <c r="Q51" s="48">
        <v>5.54</v>
      </c>
    </row>
    <row r="52" spans="1:17" x14ac:dyDescent="0.2">
      <c r="A52" s="47" t="s">
        <v>767</v>
      </c>
      <c r="C52" s="48">
        <v>0</v>
      </c>
      <c r="D52" s="48">
        <v>1.1599999999999999</v>
      </c>
      <c r="E52" s="48">
        <v>0</v>
      </c>
      <c r="F52" s="48">
        <v>17.13</v>
      </c>
      <c r="G52" s="48">
        <v>17.13</v>
      </c>
      <c r="H52" s="48">
        <v>0</v>
      </c>
      <c r="I52" s="48">
        <v>0</v>
      </c>
      <c r="J52" s="48">
        <v>0</v>
      </c>
      <c r="K52" s="48">
        <v>0</v>
      </c>
      <c r="L52" s="48">
        <v>16.66</v>
      </c>
      <c r="M52" s="48">
        <v>7.62</v>
      </c>
      <c r="N52" s="48">
        <v>4.08</v>
      </c>
      <c r="O52" s="48">
        <v>4.04</v>
      </c>
      <c r="P52" s="48">
        <v>0.92</v>
      </c>
      <c r="Q52" s="48">
        <v>7.62</v>
      </c>
    </row>
    <row r="53" spans="1:17" x14ac:dyDescent="0.2">
      <c r="A53" s="47" t="s">
        <v>768</v>
      </c>
      <c r="C53" s="48">
        <v>0</v>
      </c>
      <c r="D53" s="48">
        <v>1.25</v>
      </c>
      <c r="E53" s="48">
        <v>0</v>
      </c>
      <c r="F53" s="48">
        <v>18.07</v>
      </c>
      <c r="G53" s="48">
        <v>18.07</v>
      </c>
      <c r="H53" s="48">
        <v>0</v>
      </c>
      <c r="I53" s="48">
        <v>0</v>
      </c>
      <c r="J53" s="48">
        <v>0</v>
      </c>
      <c r="K53" s="48">
        <v>0</v>
      </c>
      <c r="L53" s="48">
        <v>17.55</v>
      </c>
      <c r="M53" s="48">
        <v>7.78</v>
      </c>
      <c r="N53" s="48">
        <v>4.38</v>
      </c>
      <c r="O53" s="48">
        <v>4.3899999999999997</v>
      </c>
      <c r="P53" s="48">
        <v>1</v>
      </c>
      <c r="Q53" s="48">
        <v>7.78</v>
      </c>
    </row>
    <row r="54" spans="1:17" x14ac:dyDescent="0.2">
      <c r="A54" s="47" t="s">
        <v>769</v>
      </c>
      <c r="C54" s="48">
        <v>0</v>
      </c>
      <c r="D54" s="48">
        <v>0.78</v>
      </c>
      <c r="E54" s="48">
        <v>0</v>
      </c>
      <c r="F54" s="48">
        <v>11.18</v>
      </c>
      <c r="G54" s="48">
        <v>11.18</v>
      </c>
      <c r="H54" s="48">
        <v>0</v>
      </c>
      <c r="I54" s="48">
        <v>0</v>
      </c>
      <c r="J54" s="48">
        <v>0</v>
      </c>
      <c r="K54" s="48">
        <v>0</v>
      </c>
      <c r="L54" s="48">
        <v>10.86</v>
      </c>
      <c r="M54" s="48">
        <v>4.76</v>
      </c>
      <c r="N54" s="48">
        <v>2.73</v>
      </c>
      <c r="O54" s="48">
        <v>2.74</v>
      </c>
      <c r="P54" s="48">
        <v>0.63</v>
      </c>
      <c r="Q54" s="48">
        <v>4.76</v>
      </c>
    </row>
    <row r="55" spans="1:17" x14ac:dyDescent="0.2">
      <c r="A55" s="47" t="s">
        <v>770</v>
      </c>
      <c r="C55" s="48">
        <v>0</v>
      </c>
      <c r="D55" s="48">
        <v>1.31</v>
      </c>
      <c r="E55" s="48">
        <v>0</v>
      </c>
      <c r="F55" s="48">
        <v>18.920000000000002</v>
      </c>
      <c r="G55" s="48">
        <v>18.920000000000002</v>
      </c>
      <c r="H55" s="48">
        <v>0</v>
      </c>
      <c r="I55" s="48">
        <v>0</v>
      </c>
      <c r="J55" s="48">
        <v>0</v>
      </c>
      <c r="K55" s="48">
        <v>0</v>
      </c>
      <c r="L55" s="48">
        <v>18.38</v>
      </c>
      <c r="M55" s="48">
        <v>8.1</v>
      </c>
      <c r="N55" s="48">
        <v>4.5999999999999996</v>
      </c>
      <c r="O55" s="48">
        <v>4.62</v>
      </c>
      <c r="P55" s="48">
        <v>1.06</v>
      </c>
      <c r="Q55" s="48">
        <v>8.1</v>
      </c>
    </row>
    <row r="56" spans="1:17" x14ac:dyDescent="0.2">
      <c r="A56" s="47" t="s">
        <v>771</v>
      </c>
      <c r="C56" s="48">
        <v>0</v>
      </c>
      <c r="D56" s="48">
        <v>0.84</v>
      </c>
      <c r="E56" s="48">
        <v>0</v>
      </c>
      <c r="F56" s="48">
        <v>11.92</v>
      </c>
      <c r="G56" s="48">
        <v>11.92</v>
      </c>
      <c r="H56" s="48">
        <v>0</v>
      </c>
      <c r="I56" s="48">
        <v>0</v>
      </c>
      <c r="J56" s="48">
        <v>0</v>
      </c>
      <c r="K56" s="48">
        <v>0</v>
      </c>
      <c r="L56" s="48">
        <v>11.58</v>
      </c>
      <c r="M56" s="48">
        <v>4.97</v>
      </c>
      <c r="N56" s="48">
        <v>2.94</v>
      </c>
      <c r="O56" s="48">
        <v>2.98</v>
      </c>
      <c r="P56" s="48">
        <v>0.68</v>
      </c>
      <c r="Q56" s="48">
        <v>4.97</v>
      </c>
    </row>
    <row r="57" spans="1:17" x14ac:dyDescent="0.2">
      <c r="A57" s="47" t="s">
        <v>772</v>
      </c>
      <c r="C57" s="48">
        <v>0</v>
      </c>
      <c r="D57" s="48">
        <v>2.2200000000000002</v>
      </c>
      <c r="E57" s="48">
        <v>0</v>
      </c>
      <c r="F57" s="48">
        <v>29.8</v>
      </c>
      <c r="G57" s="48">
        <v>29.8</v>
      </c>
      <c r="H57" s="48">
        <v>0</v>
      </c>
      <c r="I57" s="48">
        <v>0</v>
      </c>
      <c r="J57" s="48">
        <v>0</v>
      </c>
      <c r="K57" s="48">
        <v>0</v>
      </c>
      <c r="L57" s="48">
        <v>28.85</v>
      </c>
      <c r="M57" s="48">
        <v>11.02</v>
      </c>
      <c r="N57" s="48">
        <v>7.78</v>
      </c>
      <c r="O57" s="48">
        <v>8.18</v>
      </c>
      <c r="P57" s="48">
        <v>1.87</v>
      </c>
      <c r="Q57" s="48">
        <v>11.02</v>
      </c>
    </row>
    <row r="58" spans="1:17" x14ac:dyDescent="0.2">
      <c r="A58" s="47" t="s">
        <v>773</v>
      </c>
      <c r="C58" s="48">
        <v>0</v>
      </c>
      <c r="D58" s="48">
        <v>2.4500000000000002</v>
      </c>
      <c r="E58" s="48">
        <v>0</v>
      </c>
      <c r="F58" s="48">
        <v>32.979999999999997</v>
      </c>
      <c r="G58" s="48">
        <v>32.979999999999997</v>
      </c>
      <c r="H58" s="48">
        <v>0</v>
      </c>
      <c r="I58" s="48">
        <v>0</v>
      </c>
      <c r="J58" s="48">
        <v>0</v>
      </c>
      <c r="K58" s="48">
        <v>0</v>
      </c>
      <c r="L58" s="48">
        <v>31.93</v>
      </c>
      <c r="M58" s="48">
        <v>12.26</v>
      </c>
      <c r="N58" s="48">
        <v>8.58</v>
      </c>
      <c r="O58" s="48">
        <v>9.02</v>
      </c>
      <c r="P58" s="48">
        <v>2.06</v>
      </c>
      <c r="Q58" s="48">
        <v>12.26</v>
      </c>
    </row>
    <row r="59" spans="1:17" x14ac:dyDescent="0.2">
      <c r="A59" s="47" t="s">
        <v>774</v>
      </c>
      <c r="C59" s="48">
        <v>0</v>
      </c>
      <c r="D59" s="48">
        <v>0.72</v>
      </c>
      <c r="E59" s="48">
        <v>0</v>
      </c>
      <c r="F59" s="48">
        <v>10.24</v>
      </c>
      <c r="G59" s="48">
        <v>10.24</v>
      </c>
      <c r="H59" s="48">
        <v>0</v>
      </c>
      <c r="I59" s="48">
        <v>0</v>
      </c>
      <c r="J59" s="48">
        <v>0</v>
      </c>
      <c r="K59" s="48">
        <v>0</v>
      </c>
      <c r="L59" s="48">
        <v>9.94</v>
      </c>
      <c r="M59" s="48">
        <v>4.28</v>
      </c>
      <c r="N59" s="48">
        <v>2.52</v>
      </c>
      <c r="O59" s="48">
        <v>2.5499999999999998</v>
      </c>
      <c r="P59" s="48">
        <v>0.57999999999999996</v>
      </c>
      <c r="Q59" s="48">
        <v>4.28</v>
      </c>
    </row>
    <row r="60" spans="1:17" x14ac:dyDescent="0.2">
      <c r="A60" s="47" t="s">
        <v>775</v>
      </c>
      <c r="C60" s="48">
        <v>0</v>
      </c>
      <c r="D60" s="48">
        <v>1.82</v>
      </c>
      <c r="E60" s="48">
        <v>0</v>
      </c>
      <c r="F60" s="48">
        <v>26.03</v>
      </c>
      <c r="G60" s="48">
        <v>26.03</v>
      </c>
      <c r="H60" s="48">
        <v>0</v>
      </c>
      <c r="I60" s="48">
        <v>0</v>
      </c>
      <c r="J60" s="48">
        <v>0</v>
      </c>
      <c r="K60" s="48">
        <v>0</v>
      </c>
      <c r="L60" s="48">
        <v>25.28</v>
      </c>
      <c r="M60" s="48">
        <v>10.89</v>
      </c>
      <c r="N60" s="48">
        <v>6.41</v>
      </c>
      <c r="O60" s="48">
        <v>6.49</v>
      </c>
      <c r="P60" s="48">
        <v>1.48</v>
      </c>
      <c r="Q60" s="48">
        <v>10.89</v>
      </c>
    </row>
    <row r="61" spans="1:17" x14ac:dyDescent="0.2">
      <c r="A61" s="47" t="s">
        <v>776</v>
      </c>
      <c r="C61" s="48">
        <v>0</v>
      </c>
      <c r="D61" s="48">
        <v>0.45</v>
      </c>
      <c r="E61" s="48">
        <v>0</v>
      </c>
      <c r="F61" s="48">
        <v>6.42</v>
      </c>
      <c r="G61" s="48">
        <v>6.42</v>
      </c>
      <c r="H61" s="48">
        <v>0</v>
      </c>
      <c r="I61" s="48">
        <v>0</v>
      </c>
      <c r="J61" s="48">
        <v>0</v>
      </c>
      <c r="K61" s="48">
        <v>0</v>
      </c>
      <c r="L61" s="48">
        <v>6.24</v>
      </c>
      <c r="M61" s="48">
        <v>2.67</v>
      </c>
      <c r="N61" s="48">
        <v>1.59</v>
      </c>
      <c r="O61" s="48">
        <v>1.61</v>
      </c>
      <c r="P61" s="48">
        <v>0.37</v>
      </c>
      <c r="Q61" s="48">
        <v>2.67</v>
      </c>
    </row>
    <row r="62" spans="1:17" x14ac:dyDescent="0.2">
      <c r="A62" s="47" t="s">
        <v>777</v>
      </c>
      <c r="C62" s="48">
        <v>0</v>
      </c>
      <c r="D62" s="48">
        <v>1.1100000000000001</v>
      </c>
      <c r="E62" s="48">
        <v>0</v>
      </c>
      <c r="F62" s="48">
        <v>15.52</v>
      </c>
      <c r="G62" s="48">
        <v>15.52</v>
      </c>
      <c r="H62" s="48">
        <v>0</v>
      </c>
      <c r="I62" s="48">
        <v>0</v>
      </c>
      <c r="J62" s="48">
        <v>0</v>
      </c>
      <c r="K62" s="48">
        <v>0</v>
      </c>
      <c r="L62" s="48">
        <v>15.06</v>
      </c>
      <c r="M62" s="48">
        <v>6.27</v>
      </c>
      <c r="N62" s="48">
        <v>3.89</v>
      </c>
      <c r="O62" s="48">
        <v>3.98</v>
      </c>
      <c r="P62" s="48">
        <v>0.91</v>
      </c>
      <c r="Q62" s="48">
        <v>6.27</v>
      </c>
    </row>
    <row r="63" spans="1:17" x14ac:dyDescent="0.2">
      <c r="A63" s="47" t="s">
        <v>778</v>
      </c>
      <c r="C63" s="48">
        <v>0</v>
      </c>
      <c r="D63" s="48">
        <v>1.55</v>
      </c>
      <c r="E63" s="48">
        <v>0</v>
      </c>
      <c r="F63" s="48">
        <v>21.58</v>
      </c>
      <c r="G63" s="48">
        <v>21.58</v>
      </c>
      <c r="H63" s="48">
        <v>0</v>
      </c>
      <c r="I63" s="48">
        <v>0</v>
      </c>
      <c r="J63" s="48">
        <v>0</v>
      </c>
      <c r="K63" s="48">
        <v>0</v>
      </c>
      <c r="L63" s="48">
        <v>20.93</v>
      </c>
      <c r="M63" s="48">
        <v>8.65</v>
      </c>
      <c r="N63" s="48">
        <v>5.43</v>
      </c>
      <c r="O63" s="48">
        <v>5.58</v>
      </c>
      <c r="P63" s="48">
        <v>1.27</v>
      </c>
      <c r="Q63" s="48">
        <v>8.65</v>
      </c>
    </row>
    <row r="64" spans="1:17" x14ac:dyDescent="0.2">
      <c r="A64" s="47" t="s">
        <v>779</v>
      </c>
      <c r="C64" s="48">
        <v>0</v>
      </c>
      <c r="D64" s="48">
        <v>1.1200000000000001</v>
      </c>
      <c r="E64" s="48">
        <v>0</v>
      </c>
      <c r="F64" s="48">
        <v>15.86</v>
      </c>
      <c r="G64" s="48">
        <v>15.86</v>
      </c>
      <c r="H64" s="48">
        <v>0</v>
      </c>
      <c r="I64" s="48">
        <v>0</v>
      </c>
      <c r="J64" s="48">
        <v>0</v>
      </c>
      <c r="K64" s="48">
        <v>0</v>
      </c>
      <c r="L64" s="48">
        <v>15.39</v>
      </c>
      <c r="M64" s="48">
        <v>6.49</v>
      </c>
      <c r="N64" s="48">
        <v>3.95</v>
      </c>
      <c r="O64" s="48">
        <v>4.03</v>
      </c>
      <c r="P64" s="48">
        <v>0.92</v>
      </c>
      <c r="Q64" s="48">
        <v>6.49</v>
      </c>
    </row>
    <row r="65" spans="1:17" x14ac:dyDescent="0.2">
      <c r="A65" s="47" t="s">
        <v>780</v>
      </c>
      <c r="C65" s="48">
        <v>0</v>
      </c>
      <c r="D65" s="48">
        <v>1.31</v>
      </c>
      <c r="E65" s="48">
        <v>0</v>
      </c>
      <c r="F65" s="48">
        <v>18.690000000000001</v>
      </c>
      <c r="G65" s="48">
        <v>18.690000000000001</v>
      </c>
      <c r="H65" s="48">
        <v>0</v>
      </c>
      <c r="I65" s="48">
        <v>0</v>
      </c>
      <c r="J65" s="48">
        <v>0</v>
      </c>
      <c r="K65" s="48">
        <v>0</v>
      </c>
      <c r="L65" s="48">
        <v>18.149999999999999</v>
      </c>
      <c r="M65" s="48">
        <v>7.78</v>
      </c>
      <c r="N65" s="48">
        <v>4.62</v>
      </c>
      <c r="O65" s="48">
        <v>4.68</v>
      </c>
      <c r="P65" s="48">
        <v>1.07</v>
      </c>
      <c r="Q65" s="48">
        <v>7.78</v>
      </c>
    </row>
    <row r="66" spans="1:17" x14ac:dyDescent="0.2">
      <c r="A66" s="47" t="s">
        <v>781</v>
      </c>
      <c r="C66" s="48">
        <v>0</v>
      </c>
      <c r="D66" s="48">
        <v>1.28</v>
      </c>
      <c r="E66" s="48">
        <v>0</v>
      </c>
      <c r="F66" s="48">
        <v>18.440000000000001</v>
      </c>
      <c r="G66" s="48">
        <v>18.440000000000001</v>
      </c>
      <c r="H66" s="48">
        <v>0</v>
      </c>
      <c r="I66" s="48">
        <v>0</v>
      </c>
      <c r="J66" s="48">
        <v>0</v>
      </c>
      <c r="K66" s="48">
        <v>0</v>
      </c>
      <c r="L66" s="48">
        <v>17.91</v>
      </c>
      <c r="M66" s="48">
        <v>7.8</v>
      </c>
      <c r="N66" s="48">
        <v>4.5199999999999996</v>
      </c>
      <c r="O66" s="48">
        <v>4.55</v>
      </c>
      <c r="P66" s="48">
        <v>1.04</v>
      </c>
      <c r="Q66" s="48">
        <v>7.8</v>
      </c>
    </row>
    <row r="67" spans="1:17" x14ac:dyDescent="0.2">
      <c r="A67" s="47" t="s">
        <v>782</v>
      </c>
      <c r="C67" s="48">
        <v>0</v>
      </c>
      <c r="D67" s="48">
        <v>1.47</v>
      </c>
      <c r="E67" s="48">
        <v>0</v>
      </c>
      <c r="F67" s="48">
        <v>21.27</v>
      </c>
      <c r="G67" s="48">
        <v>21.27</v>
      </c>
      <c r="H67" s="48">
        <v>0</v>
      </c>
      <c r="I67" s="48">
        <v>0</v>
      </c>
      <c r="J67" s="48">
        <v>0</v>
      </c>
      <c r="K67" s="48">
        <v>0</v>
      </c>
      <c r="L67" s="48">
        <v>20.66</v>
      </c>
      <c r="M67" s="48">
        <v>9.14</v>
      </c>
      <c r="N67" s="48">
        <v>5.16</v>
      </c>
      <c r="O67" s="48">
        <v>5.18</v>
      </c>
      <c r="P67" s="48">
        <v>1.18</v>
      </c>
      <c r="Q67" s="48">
        <v>9.14</v>
      </c>
    </row>
    <row r="68" spans="1:17" x14ac:dyDescent="0.2">
      <c r="A68" s="47" t="s">
        <v>783</v>
      </c>
      <c r="C68" s="48">
        <v>0</v>
      </c>
      <c r="D68" s="48">
        <v>3.76</v>
      </c>
      <c r="E68" s="48">
        <v>0</v>
      </c>
      <c r="F68" s="48">
        <v>54.17</v>
      </c>
      <c r="G68" s="48">
        <v>54.17</v>
      </c>
      <c r="H68" s="48">
        <v>0</v>
      </c>
      <c r="I68" s="48">
        <v>0</v>
      </c>
      <c r="J68" s="48">
        <v>0</v>
      </c>
      <c r="K68" s="48">
        <v>0</v>
      </c>
      <c r="L68" s="48">
        <v>52.62</v>
      </c>
      <c r="M68" s="48">
        <v>23.04</v>
      </c>
      <c r="N68" s="48">
        <v>13.23</v>
      </c>
      <c r="O68" s="48">
        <v>13.31</v>
      </c>
      <c r="P68" s="48">
        <v>3.04</v>
      </c>
      <c r="Q68" s="48">
        <v>23.04</v>
      </c>
    </row>
    <row r="69" spans="1:17" x14ac:dyDescent="0.2">
      <c r="A69" s="47" t="s">
        <v>784</v>
      </c>
      <c r="C69" s="48">
        <v>0</v>
      </c>
      <c r="D69" s="48">
        <v>0.85</v>
      </c>
      <c r="E69" s="48">
        <v>0</v>
      </c>
      <c r="F69" s="48">
        <v>11.31</v>
      </c>
      <c r="G69" s="48">
        <v>11.31</v>
      </c>
      <c r="H69" s="48">
        <v>0</v>
      </c>
      <c r="I69" s="48">
        <v>0</v>
      </c>
      <c r="J69" s="48">
        <v>0</v>
      </c>
      <c r="K69" s="48">
        <v>0</v>
      </c>
      <c r="L69" s="48">
        <v>10.94</v>
      </c>
      <c r="M69" s="48">
        <v>4.0999999999999996</v>
      </c>
      <c r="N69" s="48">
        <v>2.97</v>
      </c>
      <c r="O69" s="48">
        <v>3.14</v>
      </c>
      <c r="P69" s="48">
        <v>0.72</v>
      </c>
      <c r="Q69" s="48">
        <v>4.0999999999999996</v>
      </c>
    </row>
    <row r="70" spans="1:17" x14ac:dyDescent="0.2">
      <c r="A70" s="47" t="s">
        <v>785</v>
      </c>
      <c r="C70" s="48">
        <v>0</v>
      </c>
      <c r="D70" s="48">
        <v>1.63</v>
      </c>
      <c r="E70" s="48">
        <v>0</v>
      </c>
      <c r="F70" s="48">
        <v>21.77</v>
      </c>
      <c r="G70" s="48">
        <v>21.77</v>
      </c>
      <c r="H70" s="48">
        <v>0</v>
      </c>
      <c r="I70" s="48">
        <v>0</v>
      </c>
      <c r="J70" s="48">
        <v>0</v>
      </c>
      <c r="K70" s="48">
        <v>0</v>
      </c>
      <c r="L70" s="48">
        <v>21.07</v>
      </c>
      <c r="M70" s="48">
        <v>7.98</v>
      </c>
      <c r="N70" s="48">
        <v>5.7</v>
      </c>
      <c r="O70" s="48">
        <v>6.01</v>
      </c>
      <c r="P70" s="48">
        <v>1.37</v>
      </c>
      <c r="Q70" s="48">
        <v>7.98</v>
      </c>
    </row>
    <row r="71" spans="1:17" x14ac:dyDescent="0.2">
      <c r="A71" s="47" t="s">
        <v>786</v>
      </c>
      <c r="C71" s="48">
        <v>0</v>
      </c>
      <c r="D71" s="48">
        <v>0.61</v>
      </c>
      <c r="E71" s="48">
        <v>0</v>
      </c>
      <c r="F71" s="48">
        <v>8.4</v>
      </c>
      <c r="G71" s="48">
        <v>8.4</v>
      </c>
      <c r="H71" s="48">
        <v>0</v>
      </c>
      <c r="I71" s="48">
        <v>0</v>
      </c>
      <c r="J71" s="48">
        <v>0</v>
      </c>
      <c r="K71" s="48">
        <v>0</v>
      </c>
      <c r="L71" s="48">
        <v>8.14</v>
      </c>
      <c r="M71" s="48">
        <v>3.22</v>
      </c>
      <c r="N71" s="48">
        <v>2.16</v>
      </c>
      <c r="O71" s="48">
        <v>2.2400000000000002</v>
      </c>
      <c r="P71" s="48">
        <v>0.51</v>
      </c>
      <c r="Q71" s="48">
        <v>3.22</v>
      </c>
    </row>
    <row r="72" spans="1:17" x14ac:dyDescent="0.2">
      <c r="A72" s="47" t="s">
        <v>787</v>
      </c>
      <c r="C72" s="48">
        <v>0</v>
      </c>
      <c r="D72" s="48">
        <v>1.17</v>
      </c>
      <c r="E72" s="48">
        <v>0</v>
      </c>
      <c r="F72" s="48">
        <v>16.02</v>
      </c>
      <c r="G72" s="48">
        <v>16.02</v>
      </c>
      <c r="H72" s="48">
        <v>0</v>
      </c>
      <c r="I72" s="48">
        <v>0</v>
      </c>
      <c r="J72" s="48">
        <v>0</v>
      </c>
      <c r="K72" s="48">
        <v>0</v>
      </c>
      <c r="L72" s="48">
        <v>15.53</v>
      </c>
      <c r="M72" s="48">
        <v>6.22</v>
      </c>
      <c r="N72" s="48">
        <v>4.09</v>
      </c>
      <c r="O72" s="48">
        <v>4.24</v>
      </c>
      <c r="P72" s="48">
        <v>0.97</v>
      </c>
      <c r="Q72" s="48">
        <v>6.22</v>
      </c>
    </row>
    <row r="73" spans="1:17" x14ac:dyDescent="0.2">
      <c r="A73" s="47" t="s">
        <v>788</v>
      </c>
      <c r="C73" s="48">
        <v>0</v>
      </c>
      <c r="D73" s="48">
        <v>1.24</v>
      </c>
      <c r="E73" s="48">
        <v>0</v>
      </c>
      <c r="F73" s="48">
        <v>16.899999999999999</v>
      </c>
      <c r="G73" s="48">
        <v>16.899999999999999</v>
      </c>
      <c r="H73" s="48">
        <v>0</v>
      </c>
      <c r="I73" s="48">
        <v>0</v>
      </c>
      <c r="J73" s="48">
        <v>0</v>
      </c>
      <c r="K73" s="48">
        <v>0</v>
      </c>
      <c r="L73" s="48">
        <v>16.38</v>
      </c>
      <c r="M73" s="48">
        <v>6.48</v>
      </c>
      <c r="N73" s="48">
        <v>4.34</v>
      </c>
      <c r="O73" s="48">
        <v>4.5199999999999996</v>
      </c>
      <c r="P73" s="48">
        <v>1.03</v>
      </c>
      <c r="Q73" s="48">
        <v>6.48</v>
      </c>
    </row>
    <row r="74" spans="1:17" x14ac:dyDescent="0.2">
      <c r="A74" s="47" t="s">
        <v>789</v>
      </c>
      <c r="C74" s="48">
        <v>0</v>
      </c>
      <c r="D74" s="48">
        <v>2.44</v>
      </c>
      <c r="E74" s="48">
        <v>0</v>
      </c>
      <c r="F74" s="48">
        <v>32.64</v>
      </c>
      <c r="G74" s="48">
        <v>32.64</v>
      </c>
      <c r="H74" s="48">
        <v>0</v>
      </c>
      <c r="I74" s="48">
        <v>0</v>
      </c>
      <c r="J74" s="48">
        <v>0</v>
      </c>
      <c r="K74" s="48">
        <v>0</v>
      </c>
      <c r="L74" s="48">
        <v>31.59</v>
      </c>
      <c r="M74" s="48">
        <v>11.97</v>
      </c>
      <c r="N74" s="48">
        <v>8.5500000000000007</v>
      </c>
      <c r="O74" s="48">
        <v>9.01</v>
      </c>
      <c r="P74" s="48">
        <v>2.06</v>
      </c>
      <c r="Q74" s="48">
        <v>11.97</v>
      </c>
    </row>
    <row r="75" spans="1:17" x14ac:dyDescent="0.2">
      <c r="A75" s="47" t="s">
        <v>790</v>
      </c>
      <c r="C75" s="48">
        <v>0</v>
      </c>
      <c r="D75" s="48">
        <v>1.48</v>
      </c>
      <c r="E75" s="48">
        <v>0</v>
      </c>
      <c r="F75" s="48">
        <v>19.55</v>
      </c>
      <c r="G75" s="48">
        <v>19.55</v>
      </c>
      <c r="H75" s="48">
        <v>0</v>
      </c>
      <c r="I75" s="48">
        <v>0</v>
      </c>
      <c r="J75" s="48">
        <v>0</v>
      </c>
      <c r="K75" s="48">
        <v>0</v>
      </c>
      <c r="L75" s="48">
        <v>18.91</v>
      </c>
      <c r="M75" s="48">
        <v>7</v>
      </c>
      <c r="N75" s="48">
        <v>5.17</v>
      </c>
      <c r="O75" s="48">
        <v>5.49</v>
      </c>
      <c r="P75" s="48">
        <v>1.26</v>
      </c>
      <c r="Q75" s="48">
        <v>7</v>
      </c>
    </row>
    <row r="76" spans="1:17" x14ac:dyDescent="0.2">
      <c r="A76" s="47" t="s">
        <v>791</v>
      </c>
      <c r="C76" s="48">
        <v>0</v>
      </c>
      <c r="D76" s="48">
        <v>1.44</v>
      </c>
      <c r="E76" s="48">
        <v>0</v>
      </c>
      <c r="F76" s="48">
        <v>19.190000000000001</v>
      </c>
      <c r="G76" s="48">
        <v>19.190000000000001</v>
      </c>
      <c r="H76" s="48">
        <v>0</v>
      </c>
      <c r="I76" s="48">
        <v>0</v>
      </c>
      <c r="J76" s="48">
        <v>0</v>
      </c>
      <c r="K76" s="48">
        <v>0</v>
      </c>
      <c r="L76" s="48">
        <v>18.57</v>
      </c>
      <c r="M76" s="48">
        <v>6.97</v>
      </c>
      <c r="N76" s="48">
        <v>5.05</v>
      </c>
      <c r="O76" s="48">
        <v>5.33</v>
      </c>
      <c r="P76" s="48">
        <v>1.22</v>
      </c>
      <c r="Q76" s="48">
        <v>6.97</v>
      </c>
    </row>
    <row r="77" spans="1:17" x14ac:dyDescent="0.2">
      <c r="A77" s="47" t="s">
        <v>792</v>
      </c>
      <c r="C77" s="48">
        <v>0</v>
      </c>
      <c r="D77" s="48">
        <v>2.96</v>
      </c>
      <c r="E77" s="48">
        <v>0</v>
      </c>
      <c r="F77" s="48">
        <v>39.880000000000003</v>
      </c>
      <c r="G77" s="48">
        <v>39.880000000000003</v>
      </c>
      <c r="H77" s="48">
        <v>0</v>
      </c>
      <c r="I77" s="48">
        <v>0</v>
      </c>
      <c r="J77" s="48">
        <v>0</v>
      </c>
      <c r="K77" s="48">
        <v>0</v>
      </c>
      <c r="L77" s="48">
        <v>38.61</v>
      </c>
      <c r="M77" s="48">
        <v>14.81</v>
      </c>
      <c r="N77" s="48">
        <v>10.39</v>
      </c>
      <c r="O77" s="48">
        <v>10.92</v>
      </c>
      <c r="P77" s="48">
        <v>2.5</v>
      </c>
      <c r="Q77" s="48">
        <v>14.81</v>
      </c>
    </row>
    <row r="78" spans="1:17" x14ac:dyDescent="0.2">
      <c r="A78" s="47" t="s">
        <v>793</v>
      </c>
      <c r="C78" s="48">
        <v>0</v>
      </c>
      <c r="D78" s="48">
        <v>3.18</v>
      </c>
      <c r="E78" s="48">
        <v>0</v>
      </c>
      <c r="F78" s="48">
        <v>43.68</v>
      </c>
      <c r="G78" s="48">
        <v>43.68</v>
      </c>
      <c r="H78" s="48">
        <v>0</v>
      </c>
      <c r="I78" s="48">
        <v>0</v>
      </c>
      <c r="J78" s="48">
        <v>0</v>
      </c>
      <c r="K78" s="48">
        <v>0</v>
      </c>
      <c r="L78" s="48">
        <v>42.34</v>
      </c>
      <c r="M78" s="48">
        <v>17.010000000000002</v>
      </c>
      <c r="N78" s="48">
        <v>11.14</v>
      </c>
      <c r="O78" s="48">
        <v>11.55</v>
      </c>
      <c r="P78" s="48">
        <v>2.64</v>
      </c>
      <c r="Q78" s="48">
        <v>17.010000000000002</v>
      </c>
    </row>
    <row r="79" spans="1:17" x14ac:dyDescent="0.2">
      <c r="A79" s="47" t="s">
        <v>794</v>
      </c>
      <c r="C79" s="48">
        <v>0</v>
      </c>
      <c r="D79" s="48">
        <v>0.56000000000000005</v>
      </c>
      <c r="E79" s="48">
        <v>0</v>
      </c>
      <c r="F79" s="48">
        <v>7.74</v>
      </c>
      <c r="G79" s="48">
        <v>7.74</v>
      </c>
      <c r="H79" s="48">
        <v>0</v>
      </c>
      <c r="I79" s="48">
        <v>0</v>
      </c>
      <c r="J79" s="48">
        <v>0</v>
      </c>
      <c r="K79" s="48">
        <v>0</v>
      </c>
      <c r="L79" s="48">
        <v>7.51</v>
      </c>
      <c r="M79" s="48">
        <v>3.1</v>
      </c>
      <c r="N79" s="48">
        <v>1.95</v>
      </c>
      <c r="O79" s="48">
        <v>2</v>
      </c>
      <c r="P79" s="48">
        <v>0.46</v>
      </c>
      <c r="Q79" s="48">
        <v>3.1</v>
      </c>
    </row>
    <row r="80" spans="1:17" x14ac:dyDescent="0.2">
      <c r="A80" s="47" t="s">
        <v>119</v>
      </c>
      <c r="C80" s="48">
        <v>159.46</v>
      </c>
      <c r="D80" s="48">
        <v>242.44</v>
      </c>
      <c r="E80" s="48">
        <v>2.75</v>
      </c>
      <c r="F80" s="48">
        <v>3189.46</v>
      </c>
      <c r="G80" s="48">
        <v>3174.95</v>
      </c>
      <c r="H80" s="48">
        <v>12.6</v>
      </c>
      <c r="I80" s="48">
        <v>1.91</v>
      </c>
      <c r="J80" s="48">
        <v>0</v>
      </c>
      <c r="K80" s="48">
        <v>0</v>
      </c>
      <c r="L80" s="48">
        <v>3101.12</v>
      </c>
      <c r="M80" s="48">
        <v>1520.48</v>
      </c>
      <c r="N80" s="48">
        <v>536.1</v>
      </c>
      <c r="O80" s="48">
        <v>765.36</v>
      </c>
      <c r="P80" s="48">
        <v>279.18</v>
      </c>
      <c r="Q80" s="48">
        <v>1520.48</v>
      </c>
    </row>
    <row r="81" spans="1:17" x14ac:dyDescent="0.2">
      <c r="A81" s="47" t="s">
        <v>120</v>
      </c>
      <c r="C81" s="48">
        <v>5.13</v>
      </c>
      <c r="D81" s="48">
        <v>102.79</v>
      </c>
      <c r="E81" s="48">
        <v>2.75</v>
      </c>
      <c r="F81" s="48">
        <v>1032.77</v>
      </c>
      <c r="G81" s="48">
        <v>1018.26</v>
      </c>
      <c r="H81" s="48">
        <v>12.6</v>
      </c>
      <c r="I81" s="48">
        <v>1.91</v>
      </c>
      <c r="J81" s="48">
        <v>0</v>
      </c>
      <c r="K81" s="48">
        <v>0</v>
      </c>
      <c r="L81" s="48">
        <v>1003.87</v>
      </c>
      <c r="M81" s="48">
        <v>443.8</v>
      </c>
      <c r="N81" s="48">
        <v>232.08</v>
      </c>
      <c r="O81" s="48">
        <v>240.41</v>
      </c>
      <c r="P81" s="48">
        <v>87.58</v>
      </c>
      <c r="Q81" s="48">
        <v>443.8</v>
      </c>
    </row>
    <row r="82" spans="1:17" x14ac:dyDescent="0.2">
      <c r="A82" s="47" t="s">
        <v>795</v>
      </c>
      <c r="C82" s="48">
        <v>0</v>
      </c>
      <c r="D82" s="48">
        <v>1.27</v>
      </c>
      <c r="E82" s="48">
        <v>0</v>
      </c>
      <c r="F82" s="48">
        <v>21.78</v>
      </c>
      <c r="G82" s="48">
        <v>21.78</v>
      </c>
      <c r="H82" s="48">
        <v>0</v>
      </c>
      <c r="I82" s="48">
        <v>0</v>
      </c>
      <c r="J82" s="48">
        <v>0</v>
      </c>
      <c r="K82" s="48">
        <v>0</v>
      </c>
      <c r="L82" s="48">
        <v>21.18</v>
      </c>
      <c r="M82" s="48">
        <v>10.51</v>
      </c>
      <c r="N82" s="48">
        <v>3.61</v>
      </c>
      <c r="O82" s="48">
        <v>5.27</v>
      </c>
      <c r="P82" s="48">
        <v>1.78</v>
      </c>
      <c r="Q82" s="48">
        <v>10.51</v>
      </c>
    </row>
    <row r="83" spans="1:17" x14ac:dyDescent="0.2">
      <c r="A83" s="47" t="s">
        <v>796</v>
      </c>
      <c r="C83" s="48">
        <v>0</v>
      </c>
      <c r="D83" s="48">
        <v>4.37</v>
      </c>
      <c r="E83" s="48">
        <v>0</v>
      </c>
      <c r="F83" s="48">
        <v>36.71</v>
      </c>
      <c r="G83" s="48">
        <v>36.71</v>
      </c>
      <c r="H83" s="48">
        <v>0</v>
      </c>
      <c r="I83" s="48">
        <v>0</v>
      </c>
      <c r="J83" s="48">
        <v>0</v>
      </c>
      <c r="K83" s="48">
        <v>0</v>
      </c>
      <c r="L83" s="48">
        <v>35.58</v>
      </c>
      <c r="M83" s="48">
        <v>13.15</v>
      </c>
      <c r="N83" s="48">
        <v>9.35</v>
      </c>
      <c r="O83" s="48">
        <v>9.6</v>
      </c>
      <c r="P83" s="48">
        <v>3.48</v>
      </c>
      <c r="Q83" s="48">
        <v>13.15</v>
      </c>
    </row>
    <row r="84" spans="1:17" x14ac:dyDescent="0.2">
      <c r="A84" s="47" t="s">
        <v>797</v>
      </c>
      <c r="C84" s="48">
        <v>0</v>
      </c>
      <c r="D84" s="48">
        <v>2.62</v>
      </c>
      <c r="E84" s="48">
        <v>0</v>
      </c>
      <c r="F84" s="48">
        <v>22.39</v>
      </c>
      <c r="G84" s="48">
        <v>22.39</v>
      </c>
      <c r="H84" s="48">
        <v>0</v>
      </c>
      <c r="I84" s="48">
        <v>0</v>
      </c>
      <c r="J84" s="48">
        <v>0</v>
      </c>
      <c r="K84" s="48">
        <v>0</v>
      </c>
      <c r="L84" s="48">
        <v>21.72</v>
      </c>
      <c r="M84" s="48">
        <v>8.34</v>
      </c>
      <c r="N84" s="48">
        <v>5.61</v>
      </c>
      <c r="O84" s="48">
        <v>5.7</v>
      </c>
      <c r="P84" s="48">
        <v>2.0699999999999998</v>
      </c>
      <c r="Q84" s="48">
        <v>8.34</v>
      </c>
    </row>
    <row r="85" spans="1:17" x14ac:dyDescent="0.2">
      <c r="A85" s="47" t="s">
        <v>798</v>
      </c>
      <c r="C85" s="48">
        <v>0</v>
      </c>
      <c r="D85" s="48">
        <v>2.21</v>
      </c>
      <c r="E85" s="48">
        <v>0</v>
      </c>
      <c r="F85" s="48">
        <v>18.760000000000002</v>
      </c>
      <c r="G85" s="48">
        <v>18.760000000000002</v>
      </c>
      <c r="H85" s="48">
        <v>0</v>
      </c>
      <c r="I85" s="48">
        <v>0</v>
      </c>
      <c r="J85" s="48">
        <v>0</v>
      </c>
      <c r="K85" s="48">
        <v>0</v>
      </c>
      <c r="L85" s="48">
        <v>18.190000000000001</v>
      </c>
      <c r="M85" s="48">
        <v>6.9</v>
      </c>
      <c r="N85" s="48">
        <v>4.7300000000000004</v>
      </c>
      <c r="O85" s="48">
        <v>4.82</v>
      </c>
      <c r="P85" s="48">
        <v>1.75</v>
      </c>
      <c r="Q85" s="48">
        <v>6.9</v>
      </c>
    </row>
    <row r="86" spans="1:17" x14ac:dyDescent="0.2">
      <c r="A86" s="47" t="s">
        <v>799</v>
      </c>
      <c r="C86" s="48">
        <v>0</v>
      </c>
      <c r="D86" s="48">
        <v>2.17</v>
      </c>
      <c r="E86" s="48">
        <v>0</v>
      </c>
      <c r="F86" s="48">
        <v>18.36</v>
      </c>
      <c r="G86" s="48">
        <v>18.36</v>
      </c>
      <c r="H86" s="48">
        <v>0</v>
      </c>
      <c r="I86" s="48">
        <v>0</v>
      </c>
      <c r="J86" s="48">
        <v>0</v>
      </c>
      <c r="K86" s="48">
        <v>0</v>
      </c>
      <c r="L86" s="48">
        <v>17.8</v>
      </c>
      <c r="M86" s="48">
        <v>6.66</v>
      </c>
      <c r="N86" s="48">
        <v>4.6500000000000004</v>
      </c>
      <c r="O86" s="48">
        <v>4.76</v>
      </c>
      <c r="P86" s="48">
        <v>1.72</v>
      </c>
      <c r="Q86" s="48">
        <v>6.66</v>
      </c>
    </row>
    <row r="87" spans="1:17" x14ac:dyDescent="0.2">
      <c r="A87" s="47" t="s">
        <v>800</v>
      </c>
      <c r="C87" s="48">
        <v>0</v>
      </c>
      <c r="D87" s="48">
        <v>3.23</v>
      </c>
      <c r="E87" s="48">
        <v>0</v>
      </c>
      <c r="F87" s="48">
        <v>27.52</v>
      </c>
      <c r="G87" s="48">
        <v>27.52</v>
      </c>
      <c r="H87" s="48">
        <v>0</v>
      </c>
      <c r="I87" s="48">
        <v>0</v>
      </c>
      <c r="J87" s="48">
        <v>0</v>
      </c>
      <c r="K87" s="48">
        <v>0</v>
      </c>
      <c r="L87" s="48">
        <v>26.7</v>
      </c>
      <c r="M87" s="48">
        <v>10.18</v>
      </c>
      <c r="N87" s="48">
        <v>6.92</v>
      </c>
      <c r="O87" s="48">
        <v>7.04</v>
      </c>
      <c r="P87" s="48">
        <v>2.5499999999999998</v>
      </c>
      <c r="Q87" s="48">
        <v>10.18</v>
      </c>
    </row>
    <row r="88" spans="1:17" x14ac:dyDescent="0.2">
      <c r="A88" s="47" t="s">
        <v>801</v>
      </c>
      <c r="C88" s="48">
        <v>0</v>
      </c>
      <c r="D88" s="48">
        <v>8.4700000000000006</v>
      </c>
      <c r="E88" s="48">
        <v>0</v>
      </c>
      <c r="F88" s="48">
        <v>73.09</v>
      </c>
      <c r="G88" s="48">
        <v>73.09</v>
      </c>
      <c r="H88" s="48">
        <v>0</v>
      </c>
      <c r="I88" s="48">
        <v>0</v>
      </c>
      <c r="J88" s="48">
        <v>0</v>
      </c>
      <c r="K88" s="48">
        <v>0</v>
      </c>
      <c r="L88" s="48">
        <v>70.94</v>
      </c>
      <c r="M88" s="48">
        <v>27.83</v>
      </c>
      <c r="N88" s="48">
        <v>18.149999999999999</v>
      </c>
      <c r="O88" s="48">
        <v>18.32</v>
      </c>
      <c r="P88" s="48">
        <v>6.64</v>
      </c>
      <c r="Q88" s="48">
        <v>27.83</v>
      </c>
    </row>
    <row r="89" spans="1:17" x14ac:dyDescent="0.2">
      <c r="A89" s="47" t="s">
        <v>802</v>
      </c>
      <c r="C89" s="48">
        <v>0</v>
      </c>
      <c r="D89" s="48">
        <v>5.5</v>
      </c>
      <c r="E89" s="48">
        <v>0</v>
      </c>
      <c r="F89" s="48">
        <v>59.39</v>
      </c>
      <c r="G89" s="48">
        <v>59.39</v>
      </c>
      <c r="H89" s="48">
        <v>0</v>
      </c>
      <c r="I89" s="48">
        <v>0</v>
      </c>
      <c r="J89" s="48">
        <v>0</v>
      </c>
      <c r="K89" s="48">
        <v>0</v>
      </c>
      <c r="L89" s="48">
        <v>57.78</v>
      </c>
      <c r="M89" s="48">
        <v>24.99</v>
      </c>
      <c r="N89" s="48">
        <v>14.07</v>
      </c>
      <c r="O89" s="48">
        <v>13.74</v>
      </c>
      <c r="P89" s="48">
        <v>4.9800000000000004</v>
      </c>
      <c r="Q89" s="48">
        <v>24.99</v>
      </c>
    </row>
    <row r="90" spans="1:17" x14ac:dyDescent="0.2">
      <c r="A90" s="47" t="s">
        <v>803</v>
      </c>
      <c r="C90" s="48">
        <v>0</v>
      </c>
      <c r="D90" s="48">
        <v>0</v>
      </c>
      <c r="E90" s="48">
        <v>2.0299999999999998</v>
      </c>
      <c r="F90" s="48">
        <v>25.19</v>
      </c>
      <c r="G90" s="48">
        <v>25.19</v>
      </c>
      <c r="H90" s="48">
        <v>0</v>
      </c>
      <c r="I90" s="48">
        <v>0</v>
      </c>
      <c r="J90" s="48">
        <v>0</v>
      </c>
      <c r="K90" s="48">
        <v>0</v>
      </c>
      <c r="L90" s="48">
        <v>24.56</v>
      </c>
      <c r="M90" s="48">
        <v>11.5</v>
      </c>
      <c r="N90" s="48">
        <v>5.71</v>
      </c>
      <c r="O90" s="48">
        <v>5.39</v>
      </c>
      <c r="P90" s="48">
        <v>1.96</v>
      </c>
      <c r="Q90" s="48">
        <v>11.5</v>
      </c>
    </row>
    <row r="91" spans="1:17" x14ac:dyDescent="0.2">
      <c r="A91" s="47" t="s">
        <v>804</v>
      </c>
      <c r="C91" s="48">
        <v>0</v>
      </c>
      <c r="D91" s="48">
        <v>0</v>
      </c>
      <c r="E91" s="48">
        <v>0.72</v>
      </c>
      <c r="F91" s="48">
        <v>32.700000000000003</v>
      </c>
      <c r="G91" s="48">
        <v>24.79</v>
      </c>
      <c r="H91" s="48">
        <v>7.09</v>
      </c>
      <c r="I91" s="48">
        <v>0.82</v>
      </c>
      <c r="J91" s="48">
        <v>0</v>
      </c>
      <c r="K91" s="48">
        <v>0</v>
      </c>
      <c r="L91" s="48">
        <v>32.19</v>
      </c>
      <c r="M91" s="48">
        <v>25.25</v>
      </c>
      <c r="N91" s="48">
        <v>2.29</v>
      </c>
      <c r="O91" s="48">
        <v>3.34</v>
      </c>
      <c r="P91" s="48">
        <v>1.31</v>
      </c>
      <c r="Q91" s="48">
        <v>25.25</v>
      </c>
    </row>
    <row r="92" spans="1:17" x14ac:dyDescent="0.2">
      <c r="A92" s="47" t="s">
        <v>805</v>
      </c>
      <c r="C92" s="48">
        <v>0</v>
      </c>
      <c r="D92" s="48">
        <v>0</v>
      </c>
      <c r="E92" s="48">
        <v>0</v>
      </c>
      <c r="F92" s="48">
        <v>7.71</v>
      </c>
      <c r="G92" s="48">
        <v>3.4</v>
      </c>
      <c r="H92" s="48">
        <v>3.4</v>
      </c>
      <c r="I92" s="48">
        <v>0.92</v>
      </c>
      <c r="J92" s="48">
        <v>0</v>
      </c>
      <c r="K92" s="48">
        <v>0</v>
      </c>
      <c r="L92" s="48">
        <v>7.37</v>
      </c>
      <c r="M92" s="48">
        <v>7.02</v>
      </c>
      <c r="N92" s="48">
        <v>0</v>
      </c>
      <c r="O92" s="48">
        <v>0.05</v>
      </c>
      <c r="P92" s="48">
        <v>0.3</v>
      </c>
      <c r="Q92" s="48">
        <v>7.02</v>
      </c>
    </row>
    <row r="93" spans="1:17" x14ac:dyDescent="0.2">
      <c r="A93" s="47" t="s">
        <v>806</v>
      </c>
      <c r="C93" s="48">
        <v>1.49</v>
      </c>
      <c r="D93" s="48">
        <v>0</v>
      </c>
      <c r="E93" s="48">
        <v>0</v>
      </c>
      <c r="F93" s="48">
        <v>14.04</v>
      </c>
      <c r="G93" s="48">
        <v>11.76</v>
      </c>
      <c r="H93" s="48">
        <v>2.11</v>
      </c>
      <c r="I93" s="48">
        <v>0.17</v>
      </c>
      <c r="J93" s="48">
        <v>0</v>
      </c>
      <c r="K93" s="48">
        <v>0</v>
      </c>
      <c r="L93" s="48">
        <v>13.53</v>
      </c>
      <c r="M93" s="48">
        <v>10.220000000000001</v>
      </c>
      <c r="N93" s="48">
        <v>0</v>
      </c>
      <c r="O93" s="48">
        <v>2.29</v>
      </c>
      <c r="P93" s="48">
        <v>1.03</v>
      </c>
      <c r="Q93" s="48">
        <v>10.220000000000001</v>
      </c>
    </row>
    <row r="94" spans="1:17" x14ac:dyDescent="0.2">
      <c r="A94" s="47" t="s">
        <v>807</v>
      </c>
      <c r="C94" s="48">
        <v>3.64</v>
      </c>
      <c r="D94" s="48">
        <v>0</v>
      </c>
      <c r="E94" s="48">
        <v>0</v>
      </c>
      <c r="F94" s="48">
        <v>21.59</v>
      </c>
      <c r="G94" s="48">
        <v>21.59</v>
      </c>
      <c r="H94" s="48">
        <v>0</v>
      </c>
      <c r="I94" s="48">
        <v>0</v>
      </c>
      <c r="J94" s="48">
        <v>0</v>
      </c>
      <c r="K94" s="48">
        <v>0</v>
      </c>
      <c r="L94" s="48">
        <v>20.92</v>
      </c>
      <c r="M94" s="48">
        <v>12.84</v>
      </c>
      <c r="N94" s="48">
        <v>0.27</v>
      </c>
      <c r="O94" s="48">
        <v>5.73</v>
      </c>
      <c r="P94" s="48">
        <v>2.08</v>
      </c>
      <c r="Q94" s="48">
        <v>12.84</v>
      </c>
    </row>
    <row r="95" spans="1:17" x14ac:dyDescent="0.2">
      <c r="A95" s="47" t="s">
        <v>808</v>
      </c>
      <c r="C95" s="48">
        <v>0</v>
      </c>
      <c r="D95" s="48">
        <v>1.93</v>
      </c>
      <c r="E95" s="48">
        <v>0</v>
      </c>
      <c r="F95" s="48">
        <v>17.079999999999998</v>
      </c>
      <c r="G95" s="48">
        <v>17.079999999999998</v>
      </c>
      <c r="H95" s="48">
        <v>0</v>
      </c>
      <c r="I95" s="48">
        <v>0</v>
      </c>
      <c r="J95" s="48">
        <v>0</v>
      </c>
      <c r="K95" s="48">
        <v>0</v>
      </c>
      <c r="L95" s="48">
        <v>16.59</v>
      </c>
      <c r="M95" s="48">
        <v>6.87</v>
      </c>
      <c r="N95" s="48">
        <v>4.13</v>
      </c>
      <c r="O95" s="48">
        <v>4.0999999999999996</v>
      </c>
      <c r="P95" s="48">
        <v>1.49</v>
      </c>
      <c r="Q95" s="48">
        <v>6.87</v>
      </c>
    </row>
    <row r="96" spans="1:17" x14ac:dyDescent="0.2">
      <c r="A96" s="47" t="s">
        <v>809</v>
      </c>
      <c r="C96" s="48">
        <v>0</v>
      </c>
      <c r="D96" s="48">
        <v>2.42</v>
      </c>
      <c r="E96" s="48">
        <v>0</v>
      </c>
      <c r="F96" s="48">
        <v>21.47</v>
      </c>
      <c r="G96" s="48">
        <v>21.47</v>
      </c>
      <c r="H96" s="48">
        <v>0</v>
      </c>
      <c r="I96" s="48">
        <v>0</v>
      </c>
      <c r="J96" s="48">
        <v>0</v>
      </c>
      <c r="K96" s="48">
        <v>0</v>
      </c>
      <c r="L96" s="48">
        <v>20.86</v>
      </c>
      <c r="M96" s="48">
        <v>8.61</v>
      </c>
      <c r="N96" s="48">
        <v>5.21</v>
      </c>
      <c r="O96" s="48">
        <v>5.17</v>
      </c>
      <c r="P96" s="48">
        <v>1.87</v>
      </c>
      <c r="Q96" s="48">
        <v>8.61</v>
      </c>
    </row>
    <row r="97" spans="1:17" x14ac:dyDescent="0.2">
      <c r="A97" s="47" t="s">
        <v>810</v>
      </c>
      <c r="C97" s="48">
        <v>0</v>
      </c>
      <c r="D97" s="48">
        <v>2.82</v>
      </c>
      <c r="E97" s="48">
        <v>0</v>
      </c>
      <c r="F97" s="48">
        <v>24.67</v>
      </c>
      <c r="G97" s="48">
        <v>24.67</v>
      </c>
      <c r="H97" s="48">
        <v>0</v>
      </c>
      <c r="I97" s="48">
        <v>0</v>
      </c>
      <c r="J97" s="48">
        <v>0</v>
      </c>
      <c r="K97" s="48">
        <v>0</v>
      </c>
      <c r="L97" s="48">
        <v>23.96</v>
      </c>
      <c r="M97" s="48">
        <v>9.69</v>
      </c>
      <c r="N97" s="48">
        <v>6.04</v>
      </c>
      <c r="O97" s="48">
        <v>6.04</v>
      </c>
      <c r="P97" s="48">
        <v>2.19</v>
      </c>
      <c r="Q97" s="48">
        <v>9.69</v>
      </c>
    </row>
    <row r="98" spans="1:17" x14ac:dyDescent="0.2">
      <c r="A98" s="47" t="s">
        <v>811</v>
      </c>
      <c r="C98" s="48">
        <v>0</v>
      </c>
      <c r="D98" s="48">
        <v>2.96</v>
      </c>
      <c r="E98" s="48">
        <v>0</v>
      </c>
      <c r="F98" s="48">
        <v>25.92</v>
      </c>
      <c r="G98" s="48">
        <v>25.92</v>
      </c>
      <c r="H98" s="48">
        <v>0</v>
      </c>
      <c r="I98" s="48">
        <v>0</v>
      </c>
      <c r="J98" s="48">
        <v>0</v>
      </c>
      <c r="K98" s="48">
        <v>0</v>
      </c>
      <c r="L98" s="48">
        <v>25.17</v>
      </c>
      <c r="M98" s="48">
        <v>10.15</v>
      </c>
      <c r="N98" s="48">
        <v>6.36</v>
      </c>
      <c r="O98" s="48">
        <v>6.36</v>
      </c>
      <c r="P98" s="48">
        <v>2.31</v>
      </c>
      <c r="Q98" s="48">
        <v>10.15</v>
      </c>
    </row>
    <row r="99" spans="1:17" x14ac:dyDescent="0.2">
      <c r="A99" s="47" t="s">
        <v>812</v>
      </c>
      <c r="C99" s="48">
        <v>0</v>
      </c>
      <c r="D99" s="48">
        <v>2.11</v>
      </c>
      <c r="E99" s="48">
        <v>0</v>
      </c>
      <c r="F99" s="48">
        <v>18.57</v>
      </c>
      <c r="G99" s="48">
        <v>18.57</v>
      </c>
      <c r="H99" s="48">
        <v>0</v>
      </c>
      <c r="I99" s="48">
        <v>0</v>
      </c>
      <c r="J99" s="48">
        <v>0</v>
      </c>
      <c r="K99" s="48">
        <v>0</v>
      </c>
      <c r="L99" s="48">
        <v>18.04</v>
      </c>
      <c r="M99" s="48">
        <v>7.34</v>
      </c>
      <c r="N99" s="48">
        <v>4.54</v>
      </c>
      <c r="O99" s="48">
        <v>4.5199999999999996</v>
      </c>
      <c r="P99" s="48">
        <v>1.64</v>
      </c>
      <c r="Q99" s="48">
        <v>7.34</v>
      </c>
    </row>
    <row r="100" spans="1:17" x14ac:dyDescent="0.2">
      <c r="A100" s="47" t="s">
        <v>813</v>
      </c>
      <c r="C100" s="48">
        <v>0</v>
      </c>
      <c r="D100" s="48">
        <v>4.1900000000000004</v>
      </c>
      <c r="E100" s="48">
        <v>0</v>
      </c>
      <c r="F100" s="48">
        <v>37.1</v>
      </c>
      <c r="G100" s="48">
        <v>37.1</v>
      </c>
      <c r="H100" s="48">
        <v>0</v>
      </c>
      <c r="I100" s="48">
        <v>0</v>
      </c>
      <c r="J100" s="48">
        <v>0</v>
      </c>
      <c r="K100" s="48">
        <v>0</v>
      </c>
      <c r="L100" s="48">
        <v>36.049999999999997</v>
      </c>
      <c r="M100" s="48">
        <v>14.88</v>
      </c>
      <c r="N100" s="48">
        <v>9</v>
      </c>
      <c r="O100" s="48">
        <v>8.94</v>
      </c>
      <c r="P100" s="48">
        <v>3.24</v>
      </c>
      <c r="Q100" s="48">
        <v>14.88</v>
      </c>
    </row>
    <row r="101" spans="1:17" x14ac:dyDescent="0.2">
      <c r="A101" s="47" t="s">
        <v>814</v>
      </c>
      <c r="C101" s="48">
        <v>0</v>
      </c>
      <c r="D101" s="48">
        <v>4.43</v>
      </c>
      <c r="E101" s="48">
        <v>0</v>
      </c>
      <c r="F101" s="48">
        <v>40.24</v>
      </c>
      <c r="G101" s="48">
        <v>40.24</v>
      </c>
      <c r="H101" s="48">
        <v>0</v>
      </c>
      <c r="I101" s="48">
        <v>0</v>
      </c>
      <c r="J101" s="48">
        <v>0</v>
      </c>
      <c r="K101" s="48">
        <v>0</v>
      </c>
      <c r="L101" s="48">
        <v>39.15</v>
      </c>
      <c r="M101" s="48">
        <v>17</v>
      </c>
      <c r="N101" s="48">
        <v>9.52</v>
      </c>
      <c r="O101" s="48">
        <v>9.2799999999999994</v>
      </c>
      <c r="P101" s="48">
        <v>3.36</v>
      </c>
      <c r="Q101" s="48">
        <v>17</v>
      </c>
    </row>
    <row r="102" spans="1:17" x14ac:dyDescent="0.2">
      <c r="A102" s="47" t="s">
        <v>815</v>
      </c>
      <c r="C102" s="48">
        <v>0</v>
      </c>
      <c r="D102" s="48">
        <v>4.83</v>
      </c>
      <c r="E102" s="48">
        <v>0</v>
      </c>
      <c r="F102" s="48">
        <v>43.93</v>
      </c>
      <c r="G102" s="48">
        <v>43.93</v>
      </c>
      <c r="H102" s="48">
        <v>0</v>
      </c>
      <c r="I102" s="48">
        <v>0</v>
      </c>
      <c r="J102" s="48">
        <v>0</v>
      </c>
      <c r="K102" s="48">
        <v>0</v>
      </c>
      <c r="L102" s="48">
        <v>42.75</v>
      </c>
      <c r="M102" s="48">
        <v>18.600000000000001</v>
      </c>
      <c r="N102" s="48">
        <v>10.38</v>
      </c>
      <c r="O102" s="48">
        <v>10.11</v>
      </c>
      <c r="P102" s="48">
        <v>3.66</v>
      </c>
      <c r="Q102" s="48">
        <v>18.600000000000001</v>
      </c>
    </row>
    <row r="103" spans="1:17" x14ac:dyDescent="0.2">
      <c r="A103" s="47" t="s">
        <v>816</v>
      </c>
      <c r="C103" s="48">
        <v>0</v>
      </c>
      <c r="D103" s="48">
        <v>4.3</v>
      </c>
      <c r="E103" s="48">
        <v>0</v>
      </c>
      <c r="F103" s="48">
        <v>38.85</v>
      </c>
      <c r="G103" s="48">
        <v>38.85</v>
      </c>
      <c r="H103" s="48">
        <v>0</v>
      </c>
      <c r="I103" s="48">
        <v>0</v>
      </c>
      <c r="J103" s="48">
        <v>0</v>
      </c>
      <c r="K103" s="48">
        <v>0</v>
      </c>
      <c r="L103" s="48">
        <v>37.79</v>
      </c>
      <c r="M103" s="48">
        <v>16.25</v>
      </c>
      <c r="N103" s="48">
        <v>9.23</v>
      </c>
      <c r="O103" s="48">
        <v>9.0399999999999991</v>
      </c>
      <c r="P103" s="48">
        <v>3.28</v>
      </c>
      <c r="Q103" s="48">
        <v>16.25</v>
      </c>
    </row>
    <row r="104" spans="1:17" x14ac:dyDescent="0.2">
      <c r="A104" s="47" t="s">
        <v>817</v>
      </c>
      <c r="C104" s="48">
        <v>0</v>
      </c>
      <c r="D104" s="48">
        <v>4.2</v>
      </c>
      <c r="E104" s="48">
        <v>0</v>
      </c>
      <c r="F104" s="48">
        <v>36.71</v>
      </c>
      <c r="G104" s="48">
        <v>36.71</v>
      </c>
      <c r="H104" s="48">
        <v>0</v>
      </c>
      <c r="I104" s="48">
        <v>0</v>
      </c>
      <c r="J104" s="48">
        <v>0</v>
      </c>
      <c r="K104" s="48">
        <v>0</v>
      </c>
      <c r="L104" s="48">
        <v>35.65</v>
      </c>
      <c r="M104" s="48">
        <v>14.34</v>
      </c>
      <c r="N104" s="48">
        <v>9.02</v>
      </c>
      <c r="O104" s="48">
        <v>9.0299999999999994</v>
      </c>
      <c r="P104" s="48">
        <v>3.27</v>
      </c>
      <c r="Q104" s="48">
        <v>14.34</v>
      </c>
    </row>
    <row r="105" spans="1:17" x14ac:dyDescent="0.2">
      <c r="A105" s="47" t="s">
        <v>818</v>
      </c>
      <c r="C105" s="48">
        <v>0</v>
      </c>
      <c r="D105" s="48">
        <v>3.8</v>
      </c>
      <c r="E105" s="48">
        <v>0</v>
      </c>
      <c r="F105" s="48">
        <v>32.99</v>
      </c>
      <c r="G105" s="48">
        <v>32.99</v>
      </c>
      <c r="H105" s="48">
        <v>0</v>
      </c>
      <c r="I105" s="48">
        <v>0</v>
      </c>
      <c r="J105" s="48">
        <v>0</v>
      </c>
      <c r="K105" s="48">
        <v>0</v>
      </c>
      <c r="L105" s="48">
        <v>32.03</v>
      </c>
      <c r="M105" s="48">
        <v>12.7</v>
      </c>
      <c r="N105" s="48">
        <v>8.16</v>
      </c>
      <c r="O105" s="48">
        <v>8.1999999999999993</v>
      </c>
      <c r="P105" s="48">
        <v>2.97</v>
      </c>
      <c r="Q105" s="48">
        <v>12.7</v>
      </c>
    </row>
    <row r="106" spans="1:17" x14ac:dyDescent="0.2">
      <c r="A106" s="47" t="s">
        <v>819</v>
      </c>
      <c r="C106" s="48">
        <v>0</v>
      </c>
      <c r="D106" s="48">
        <v>2.95</v>
      </c>
      <c r="E106" s="48">
        <v>0</v>
      </c>
      <c r="F106" s="48">
        <v>26.26</v>
      </c>
      <c r="G106" s="48">
        <v>26.26</v>
      </c>
      <c r="H106" s="48">
        <v>0</v>
      </c>
      <c r="I106" s="48">
        <v>0</v>
      </c>
      <c r="J106" s="48">
        <v>0</v>
      </c>
      <c r="K106" s="48">
        <v>0</v>
      </c>
      <c r="L106" s="48">
        <v>25.52</v>
      </c>
      <c r="M106" s="48">
        <v>10.64</v>
      </c>
      <c r="N106" s="48">
        <v>6.34</v>
      </c>
      <c r="O106" s="48">
        <v>6.27</v>
      </c>
      <c r="P106" s="48">
        <v>2.27</v>
      </c>
      <c r="Q106" s="48">
        <v>10.64</v>
      </c>
    </row>
    <row r="107" spans="1:17" x14ac:dyDescent="0.2">
      <c r="A107" s="47" t="s">
        <v>820</v>
      </c>
      <c r="C107" s="48">
        <v>0</v>
      </c>
      <c r="D107" s="48">
        <v>4.3600000000000003</v>
      </c>
      <c r="E107" s="48">
        <v>0</v>
      </c>
      <c r="F107" s="48">
        <v>39.130000000000003</v>
      </c>
      <c r="G107" s="48">
        <v>39.130000000000003</v>
      </c>
      <c r="H107" s="48">
        <v>0</v>
      </c>
      <c r="I107" s="48">
        <v>0</v>
      </c>
      <c r="J107" s="48">
        <v>0</v>
      </c>
      <c r="K107" s="48">
        <v>0</v>
      </c>
      <c r="L107" s="48">
        <v>38.049999999999997</v>
      </c>
      <c r="M107" s="48">
        <v>16.14</v>
      </c>
      <c r="N107" s="48">
        <v>9.3699999999999992</v>
      </c>
      <c r="O107" s="48">
        <v>9.2100000000000009</v>
      </c>
      <c r="P107" s="48">
        <v>3.34</v>
      </c>
      <c r="Q107" s="48">
        <v>16.14</v>
      </c>
    </row>
    <row r="108" spans="1:17" x14ac:dyDescent="0.2">
      <c r="A108" s="47" t="s">
        <v>821</v>
      </c>
      <c r="C108" s="48">
        <v>0</v>
      </c>
      <c r="D108" s="48">
        <v>3.5</v>
      </c>
      <c r="E108" s="48">
        <v>0</v>
      </c>
      <c r="F108" s="48">
        <v>31.92</v>
      </c>
      <c r="G108" s="48">
        <v>31.92</v>
      </c>
      <c r="H108" s="48">
        <v>0</v>
      </c>
      <c r="I108" s="48">
        <v>0</v>
      </c>
      <c r="J108" s="48">
        <v>0</v>
      </c>
      <c r="K108" s="48">
        <v>0</v>
      </c>
      <c r="L108" s="48">
        <v>31.06</v>
      </c>
      <c r="M108" s="48">
        <v>13.56</v>
      </c>
      <c r="N108" s="48">
        <v>7.52</v>
      </c>
      <c r="O108" s="48">
        <v>7.32</v>
      </c>
      <c r="P108" s="48">
        <v>2.65</v>
      </c>
      <c r="Q108" s="48">
        <v>13.56</v>
      </c>
    </row>
    <row r="109" spans="1:17" x14ac:dyDescent="0.2">
      <c r="A109" s="47" t="s">
        <v>822</v>
      </c>
      <c r="C109" s="48">
        <v>0</v>
      </c>
      <c r="D109" s="48">
        <v>2.96</v>
      </c>
      <c r="E109" s="48">
        <v>0</v>
      </c>
      <c r="F109" s="48">
        <v>26.58</v>
      </c>
      <c r="G109" s="48">
        <v>26.58</v>
      </c>
      <c r="H109" s="48">
        <v>0</v>
      </c>
      <c r="I109" s="48">
        <v>0</v>
      </c>
      <c r="J109" s="48">
        <v>0</v>
      </c>
      <c r="K109" s="48">
        <v>0</v>
      </c>
      <c r="L109" s="48">
        <v>25.84</v>
      </c>
      <c r="M109" s="48">
        <v>10.95</v>
      </c>
      <c r="N109" s="48">
        <v>6.36</v>
      </c>
      <c r="O109" s="48">
        <v>6.26</v>
      </c>
      <c r="P109" s="48">
        <v>2.27</v>
      </c>
      <c r="Q109" s="48">
        <v>10.95</v>
      </c>
    </row>
    <row r="110" spans="1:17" x14ac:dyDescent="0.2">
      <c r="A110" s="47" t="s">
        <v>823</v>
      </c>
      <c r="C110" s="48">
        <v>0</v>
      </c>
      <c r="D110" s="48">
        <v>2.77</v>
      </c>
      <c r="E110" s="48">
        <v>0</v>
      </c>
      <c r="F110" s="48">
        <v>24.55</v>
      </c>
      <c r="G110" s="48">
        <v>24.55</v>
      </c>
      <c r="H110" s="48">
        <v>0</v>
      </c>
      <c r="I110" s="48">
        <v>0</v>
      </c>
      <c r="J110" s="48">
        <v>0</v>
      </c>
      <c r="K110" s="48">
        <v>0</v>
      </c>
      <c r="L110" s="48">
        <v>23.86</v>
      </c>
      <c r="M110" s="48">
        <v>9.8699999999999992</v>
      </c>
      <c r="N110" s="48">
        <v>5.95</v>
      </c>
      <c r="O110" s="48">
        <v>5.9</v>
      </c>
      <c r="P110" s="48">
        <v>2.14</v>
      </c>
      <c r="Q110" s="48">
        <v>9.8699999999999992</v>
      </c>
    </row>
    <row r="111" spans="1:17" x14ac:dyDescent="0.2">
      <c r="A111" s="47" t="s">
        <v>824</v>
      </c>
      <c r="C111" s="48">
        <v>0</v>
      </c>
      <c r="D111" s="48">
        <v>2.21</v>
      </c>
      <c r="E111" s="48">
        <v>0</v>
      </c>
      <c r="F111" s="48">
        <v>19.829999999999998</v>
      </c>
      <c r="G111" s="48">
        <v>19.829999999999998</v>
      </c>
      <c r="H111" s="48">
        <v>0</v>
      </c>
      <c r="I111" s="48">
        <v>0</v>
      </c>
      <c r="J111" s="48">
        <v>0</v>
      </c>
      <c r="K111" s="48">
        <v>0</v>
      </c>
      <c r="L111" s="48">
        <v>19.29</v>
      </c>
      <c r="M111" s="48">
        <v>8.16</v>
      </c>
      <c r="N111" s="48">
        <v>4.75</v>
      </c>
      <c r="O111" s="48">
        <v>4.68</v>
      </c>
      <c r="P111" s="48">
        <v>1.7</v>
      </c>
      <c r="Q111" s="48">
        <v>8.16</v>
      </c>
    </row>
    <row r="112" spans="1:17" x14ac:dyDescent="0.2">
      <c r="A112" s="47" t="s">
        <v>825</v>
      </c>
      <c r="C112" s="48">
        <v>0</v>
      </c>
      <c r="D112" s="48">
        <v>4.54</v>
      </c>
      <c r="E112" s="48">
        <v>0</v>
      </c>
      <c r="F112" s="48">
        <v>42.61</v>
      </c>
      <c r="G112" s="48">
        <v>42.61</v>
      </c>
      <c r="H112" s="48">
        <v>0</v>
      </c>
      <c r="I112" s="48">
        <v>0</v>
      </c>
      <c r="J112" s="48">
        <v>0</v>
      </c>
      <c r="K112" s="48">
        <v>0</v>
      </c>
      <c r="L112" s="48">
        <v>41.52</v>
      </c>
      <c r="M112" s="48">
        <v>19.07</v>
      </c>
      <c r="N112" s="48">
        <v>9.76</v>
      </c>
      <c r="O112" s="48">
        <v>9.31</v>
      </c>
      <c r="P112" s="48">
        <v>3.37</v>
      </c>
      <c r="Q112" s="48">
        <v>19.07</v>
      </c>
    </row>
    <row r="113" spans="1:17" x14ac:dyDescent="0.2">
      <c r="A113" s="47" t="s">
        <v>826</v>
      </c>
      <c r="C113" s="48">
        <v>0</v>
      </c>
      <c r="D113" s="48">
        <v>3.94</v>
      </c>
      <c r="E113" s="48">
        <v>0</v>
      </c>
      <c r="F113" s="48">
        <v>37.42</v>
      </c>
      <c r="G113" s="48">
        <v>37.42</v>
      </c>
      <c r="H113" s="48">
        <v>0</v>
      </c>
      <c r="I113" s="48">
        <v>0</v>
      </c>
      <c r="J113" s="48">
        <v>0</v>
      </c>
      <c r="K113" s="48">
        <v>0</v>
      </c>
      <c r="L113" s="48">
        <v>36.47</v>
      </c>
      <c r="M113" s="48">
        <v>17.03</v>
      </c>
      <c r="N113" s="48">
        <v>8.49</v>
      </c>
      <c r="O113" s="48">
        <v>8.0399999999999991</v>
      </c>
      <c r="P113" s="48">
        <v>2.91</v>
      </c>
      <c r="Q113" s="48">
        <v>17.03</v>
      </c>
    </row>
    <row r="114" spans="1:17" x14ac:dyDescent="0.2">
      <c r="A114" s="47" t="s">
        <v>827</v>
      </c>
      <c r="C114" s="48">
        <v>0</v>
      </c>
      <c r="D114" s="48">
        <v>3.8</v>
      </c>
      <c r="E114" s="48">
        <v>0</v>
      </c>
      <c r="F114" s="48">
        <v>33.6</v>
      </c>
      <c r="G114" s="48">
        <v>33.6</v>
      </c>
      <c r="H114" s="48">
        <v>0</v>
      </c>
      <c r="I114" s="48">
        <v>0</v>
      </c>
      <c r="J114" s="48">
        <v>0</v>
      </c>
      <c r="K114" s="48">
        <v>0</v>
      </c>
      <c r="L114" s="48">
        <v>32.65</v>
      </c>
      <c r="M114" s="48">
        <v>13.48</v>
      </c>
      <c r="N114" s="48">
        <v>8.15</v>
      </c>
      <c r="O114" s="48">
        <v>8.09</v>
      </c>
      <c r="P114" s="48">
        <v>2.93</v>
      </c>
      <c r="Q114" s="48">
        <v>13.48</v>
      </c>
    </row>
    <row r="115" spans="1:17" x14ac:dyDescent="0.2">
      <c r="A115" s="47" t="s">
        <v>828</v>
      </c>
      <c r="C115" s="48">
        <v>0</v>
      </c>
      <c r="D115" s="48">
        <v>3.93</v>
      </c>
      <c r="E115" s="48">
        <v>0</v>
      </c>
      <c r="F115" s="48">
        <v>34.1</v>
      </c>
      <c r="G115" s="48">
        <v>34.1</v>
      </c>
      <c r="H115" s="48">
        <v>0</v>
      </c>
      <c r="I115" s="48">
        <v>0</v>
      </c>
      <c r="J115" s="48">
        <v>0</v>
      </c>
      <c r="K115" s="48">
        <v>0</v>
      </c>
      <c r="L115" s="48">
        <v>33.11</v>
      </c>
      <c r="M115" s="48">
        <v>13.11</v>
      </c>
      <c r="N115" s="48">
        <v>8.44</v>
      </c>
      <c r="O115" s="48">
        <v>8.49</v>
      </c>
      <c r="P115" s="48">
        <v>3.08</v>
      </c>
      <c r="Q115" s="48">
        <v>13.11</v>
      </c>
    </row>
    <row r="116" spans="1:17" x14ac:dyDescent="0.2">
      <c r="A116" s="47" t="s">
        <v>121</v>
      </c>
      <c r="C116" s="48">
        <v>105.78</v>
      </c>
      <c r="D116" s="48">
        <v>56.28</v>
      </c>
      <c r="E116" s="48">
        <v>0</v>
      </c>
      <c r="F116" s="48">
        <v>1125.01</v>
      </c>
      <c r="G116" s="48">
        <v>1125.01</v>
      </c>
      <c r="H116" s="48">
        <v>0</v>
      </c>
      <c r="I116" s="48">
        <v>0</v>
      </c>
      <c r="J116" s="48">
        <v>0</v>
      </c>
      <c r="K116" s="48">
        <v>0</v>
      </c>
      <c r="L116" s="48">
        <v>1094.01</v>
      </c>
      <c r="M116" s="48">
        <v>594.75</v>
      </c>
      <c r="N116" s="48">
        <v>123.58</v>
      </c>
      <c r="O116" s="48">
        <v>275.16000000000003</v>
      </c>
      <c r="P116" s="48">
        <v>100.52</v>
      </c>
      <c r="Q116" s="48">
        <v>594.75</v>
      </c>
    </row>
    <row r="117" spans="1:17" x14ac:dyDescent="0.2">
      <c r="A117" s="47" t="s">
        <v>829</v>
      </c>
      <c r="C117" s="48">
        <v>4.22</v>
      </c>
      <c r="D117" s="48">
        <v>0</v>
      </c>
      <c r="E117" s="48">
        <v>0</v>
      </c>
      <c r="F117" s="48">
        <v>24.14</v>
      </c>
      <c r="G117" s="48">
        <v>24.14</v>
      </c>
      <c r="H117" s="48">
        <v>0</v>
      </c>
      <c r="I117" s="48">
        <v>0</v>
      </c>
      <c r="J117" s="48">
        <v>0</v>
      </c>
      <c r="K117" s="48">
        <v>0</v>
      </c>
      <c r="L117" s="48">
        <v>23.47</v>
      </c>
      <c r="M117" s="48">
        <v>15.42</v>
      </c>
      <c r="N117" s="48">
        <v>0</v>
      </c>
      <c r="O117" s="48">
        <v>5.9</v>
      </c>
      <c r="P117" s="48">
        <v>2.16</v>
      </c>
      <c r="Q117" s="48">
        <v>15.42</v>
      </c>
    </row>
    <row r="118" spans="1:17" x14ac:dyDescent="0.2">
      <c r="A118" s="47" t="s">
        <v>830</v>
      </c>
      <c r="C118" s="48">
        <v>5.0599999999999996</v>
      </c>
      <c r="D118" s="48">
        <v>0</v>
      </c>
      <c r="E118" s="48">
        <v>0</v>
      </c>
      <c r="F118" s="48">
        <v>26.48</v>
      </c>
      <c r="G118" s="48">
        <v>26.48</v>
      </c>
      <c r="H118" s="48">
        <v>0</v>
      </c>
      <c r="I118" s="48">
        <v>0</v>
      </c>
      <c r="J118" s="48">
        <v>0</v>
      </c>
      <c r="K118" s="48">
        <v>0</v>
      </c>
      <c r="L118" s="48">
        <v>25.64</v>
      </c>
      <c r="M118" s="48">
        <v>15.47</v>
      </c>
      <c r="N118" s="48">
        <v>0</v>
      </c>
      <c r="O118" s="48">
        <v>7.45</v>
      </c>
      <c r="P118" s="48">
        <v>2.72</v>
      </c>
      <c r="Q118" s="48">
        <v>15.47</v>
      </c>
    </row>
    <row r="119" spans="1:17" x14ac:dyDescent="0.2">
      <c r="A119" s="47" t="s">
        <v>831</v>
      </c>
      <c r="C119" s="48">
        <v>5.73</v>
      </c>
      <c r="D119" s="48">
        <v>0</v>
      </c>
      <c r="E119" s="48">
        <v>0</v>
      </c>
      <c r="F119" s="48">
        <v>28.38</v>
      </c>
      <c r="G119" s="48">
        <v>28.38</v>
      </c>
      <c r="H119" s="48">
        <v>0</v>
      </c>
      <c r="I119" s="48">
        <v>0</v>
      </c>
      <c r="J119" s="48">
        <v>0</v>
      </c>
      <c r="K119" s="48">
        <v>0</v>
      </c>
      <c r="L119" s="48">
        <v>27.4</v>
      </c>
      <c r="M119" s="48">
        <v>15.55</v>
      </c>
      <c r="N119" s="48">
        <v>0</v>
      </c>
      <c r="O119" s="48">
        <v>8.68</v>
      </c>
      <c r="P119" s="48">
        <v>3.17</v>
      </c>
      <c r="Q119" s="48">
        <v>15.55</v>
      </c>
    </row>
    <row r="120" spans="1:17" x14ac:dyDescent="0.2">
      <c r="A120" s="47" t="s">
        <v>832</v>
      </c>
      <c r="C120" s="48">
        <v>5.59</v>
      </c>
      <c r="D120" s="48">
        <v>0</v>
      </c>
      <c r="E120" s="48">
        <v>0</v>
      </c>
      <c r="F120" s="48">
        <v>31.77</v>
      </c>
      <c r="G120" s="48">
        <v>31.77</v>
      </c>
      <c r="H120" s="48">
        <v>0</v>
      </c>
      <c r="I120" s="48">
        <v>0</v>
      </c>
      <c r="J120" s="48">
        <v>0</v>
      </c>
      <c r="K120" s="48">
        <v>0</v>
      </c>
      <c r="L120" s="48">
        <v>30.88</v>
      </c>
      <c r="M120" s="48">
        <v>20.18</v>
      </c>
      <c r="N120" s="48">
        <v>0</v>
      </c>
      <c r="O120" s="48">
        <v>7.84</v>
      </c>
      <c r="P120" s="48">
        <v>2.86</v>
      </c>
      <c r="Q120" s="48">
        <v>20.18</v>
      </c>
    </row>
    <row r="121" spans="1:17" x14ac:dyDescent="0.2">
      <c r="A121" s="47" t="s">
        <v>833</v>
      </c>
      <c r="C121" s="48">
        <v>4.38</v>
      </c>
      <c r="D121" s="48">
        <v>0</v>
      </c>
      <c r="E121" s="48">
        <v>0</v>
      </c>
      <c r="F121" s="48">
        <v>24.65</v>
      </c>
      <c r="G121" s="48">
        <v>24.65</v>
      </c>
      <c r="H121" s="48">
        <v>0</v>
      </c>
      <c r="I121" s="48">
        <v>0</v>
      </c>
      <c r="J121" s="48">
        <v>0</v>
      </c>
      <c r="K121" s="48">
        <v>0</v>
      </c>
      <c r="L121" s="48">
        <v>23.95</v>
      </c>
      <c r="M121" s="48">
        <v>15.51</v>
      </c>
      <c r="N121" s="48">
        <v>0</v>
      </c>
      <c r="O121" s="48">
        <v>6.19</v>
      </c>
      <c r="P121" s="48">
        <v>2.2599999999999998</v>
      </c>
      <c r="Q121" s="48">
        <v>15.51</v>
      </c>
    </row>
    <row r="122" spans="1:17" x14ac:dyDescent="0.2">
      <c r="A122" s="47" t="s">
        <v>834</v>
      </c>
      <c r="C122" s="48">
        <v>7.18</v>
      </c>
      <c r="D122" s="48">
        <v>5.81</v>
      </c>
      <c r="E122" s="48">
        <v>0</v>
      </c>
      <c r="F122" s="48">
        <v>93.67</v>
      </c>
      <c r="G122" s="48">
        <v>93.67</v>
      </c>
      <c r="H122" s="48">
        <v>0</v>
      </c>
      <c r="I122" s="48">
        <v>0</v>
      </c>
      <c r="J122" s="48">
        <v>0</v>
      </c>
      <c r="K122" s="48">
        <v>0</v>
      </c>
      <c r="L122" s="48">
        <v>91.13</v>
      </c>
      <c r="M122" s="48">
        <v>47.83</v>
      </c>
      <c r="N122" s="48">
        <v>12.52</v>
      </c>
      <c r="O122" s="48">
        <v>22.55</v>
      </c>
      <c r="P122" s="48">
        <v>8.24</v>
      </c>
      <c r="Q122" s="48">
        <v>47.83</v>
      </c>
    </row>
    <row r="123" spans="1:17" x14ac:dyDescent="0.2">
      <c r="A123" s="47" t="s">
        <v>835</v>
      </c>
      <c r="C123" s="48">
        <v>0</v>
      </c>
      <c r="D123" s="48">
        <v>3.24</v>
      </c>
      <c r="E123" s="48">
        <v>0</v>
      </c>
      <c r="F123" s="48">
        <v>30.28</v>
      </c>
      <c r="G123" s="48">
        <v>30.28</v>
      </c>
      <c r="H123" s="48">
        <v>0</v>
      </c>
      <c r="I123" s="48">
        <v>0</v>
      </c>
      <c r="J123" s="48">
        <v>0</v>
      </c>
      <c r="K123" s="48">
        <v>0</v>
      </c>
      <c r="L123" s="48">
        <v>29.51</v>
      </c>
      <c r="M123" s="48">
        <v>13.23</v>
      </c>
      <c r="N123" s="48">
        <v>6.97</v>
      </c>
      <c r="O123" s="48">
        <v>6.82</v>
      </c>
      <c r="P123" s="48">
        <v>2.4900000000000002</v>
      </c>
      <c r="Q123" s="48">
        <v>13.23</v>
      </c>
    </row>
    <row r="124" spans="1:17" x14ac:dyDescent="0.2">
      <c r="A124" s="47" t="s">
        <v>836</v>
      </c>
      <c r="C124" s="48">
        <v>0</v>
      </c>
      <c r="D124" s="48">
        <v>3.95</v>
      </c>
      <c r="E124" s="48">
        <v>0</v>
      </c>
      <c r="F124" s="48">
        <v>37.520000000000003</v>
      </c>
      <c r="G124" s="48">
        <v>37.520000000000003</v>
      </c>
      <c r="H124" s="48">
        <v>0</v>
      </c>
      <c r="I124" s="48">
        <v>0</v>
      </c>
      <c r="J124" s="48">
        <v>0</v>
      </c>
      <c r="K124" s="48">
        <v>0</v>
      </c>
      <c r="L124" s="48">
        <v>36.6</v>
      </c>
      <c r="M124" s="48">
        <v>16.84</v>
      </c>
      <c r="N124" s="48">
        <v>8.51</v>
      </c>
      <c r="O124" s="48">
        <v>8.24</v>
      </c>
      <c r="P124" s="48">
        <v>3.01</v>
      </c>
      <c r="Q124" s="48">
        <v>16.84</v>
      </c>
    </row>
    <row r="125" spans="1:17" x14ac:dyDescent="0.2">
      <c r="A125" s="47" t="s">
        <v>837</v>
      </c>
      <c r="C125" s="48">
        <v>0</v>
      </c>
      <c r="D125" s="48">
        <v>2.0699999999999998</v>
      </c>
      <c r="E125" s="48">
        <v>0</v>
      </c>
      <c r="F125" s="48">
        <v>20.16</v>
      </c>
      <c r="G125" s="48">
        <v>20.16</v>
      </c>
      <c r="H125" s="48">
        <v>0</v>
      </c>
      <c r="I125" s="48">
        <v>0</v>
      </c>
      <c r="J125" s="48">
        <v>0</v>
      </c>
      <c r="K125" s="48">
        <v>0</v>
      </c>
      <c r="L125" s="48">
        <v>19.68</v>
      </c>
      <c r="M125" s="48">
        <v>9.4</v>
      </c>
      <c r="N125" s="48">
        <v>4.47</v>
      </c>
      <c r="O125" s="48">
        <v>4.25</v>
      </c>
      <c r="P125" s="48">
        <v>1.55</v>
      </c>
      <c r="Q125" s="48">
        <v>9.4</v>
      </c>
    </row>
    <row r="126" spans="1:17" x14ac:dyDescent="0.2">
      <c r="A126" s="47" t="s">
        <v>838</v>
      </c>
      <c r="C126" s="48">
        <v>0</v>
      </c>
      <c r="D126" s="48">
        <v>2.0699999999999998</v>
      </c>
      <c r="E126" s="48">
        <v>0</v>
      </c>
      <c r="F126" s="48">
        <v>20.3</v>
      </c>
      <c r="G126" s="48">
        <v>20.3</v>
      </c>
      <c r="H126" s="48">
        <v>0</v>
      </c>
      <c r="I126" s="48">
        <v>0</v>
      </c>
      <c r="J126" s="48">
        <v>0</v>
      </c>
      <c r="K126" s="48">
        <v>0</v>
      </c>
      <c r="L126" s="48">
        <v>19.82</v>
      </c>
      <c r="M126" s="48">
        <v>9.57</v>
      </c>
      <c r="N126" s="48">
        <v>4.47</v>
      </c>
      <c r="O126" s="48">
        <v>4.2300000000000004</v>
      </c>
      <c r="P126" s="48">
        <v>1.55</v>
      </c>
      <c r="Q126" s="48">
        <v>9.57</v>
      </c>
    </row>
    <row r="127" spans="1:17" x14ac:dyDescent="0.2">
      <c r="A127" s="47" t="s">
        <v>839</v>
      </c>
      <c r="C127" s="48">
        <v>0</v>
      </c>
      <c r="D127" s="48">
        <v>2.81</v>
      </c>
      <c r="E127" s="48">
        <v>0</v>
      </c>
      <c r="F127" s="48">
        <v>27.08</v>
      </c>
      <c r="G127" s="48">
        <v>27.08</v>
      </c>
      <c r="H127" s="48">
        <v>0</v>
      </c>
      <c r="I127" s="48">
        <v>0</v>
      </c>
      <c r="J127" s="48">
        <v>0</v>
      </c>
      <c r="K127" s="48">
        <v>0</v>
      </c>
      <c r="L127" s="48">
        <v>26.42</v>
      </c>
      <c r="M127" s="48">
        <v>12.43</v>
      </c>
      <c r="N127" s="48">
        <v>6.06</v>
      </c>
      <c r="O127" s="48">
        <v>5.81</v>
      </c>
      <c r="P127" s="48">
        <v>2.12</v>
      </c>
      <c r="Q127" s="48">
        <v>12.43</v>
      </c>
    </row>
    <row r="128" spans="1:17" x14ac:dyDescent="0.2">
      <c r="A128" s="47" t="s">
        <v>840</v>
      </c>
      <c r="C128" s="48">
        <v>0</v>
      </c>
      <c r="D128" s="48">
        <v>3.44</v>
      </c>
      <c r="E128" s="48">
        <v>0</v>
      </c>
      <c r="F128" s="48">
        <v>32.9</v>
      </c>
      <c r="G128" s="48">
        <v>32.9</v>
      </c>
      <c r="H128" s="48">
        <v>0</v>
      </c>
      <c r="I128" s="48">
        <v>0</v>
      </c>
      <c r="J128" s="48">
        <v>0</v>
      </c>
      <c r="K128" s="48">
        <v>0</v>
      </c>
      <c r="L128" s="48">
        <v>32.1</v>
      </c>
      <c r="M128" s="48">
        <v>14.91</v>
      </c>
      <c r="N128" s="48">
        <v>7.42</v>
      </c>
      <c r="O128" s="48">
        <v>7.15</v>
      </c>
      <c r="P128" s="48">
        <v>2.61</v>
      </c>
      <c r="Q128" s="48">
        <v>14.91</v>
      </c>
    </row>
    <row r="129" spans="1:17" x14ac:dyDescent="0.2">
      <c r="A129" s="47" t="s">
        <v>841</v>
      </c>
      <c r="C129" s="48">
        <v>0</v>
      </c>
      <c r="D129" s="48">
        <v>3.41</v>
      </c>
      <c r="E129" s="48">
        <v>0</v>
      </c>
      <c r="F129" s="48">
        <v>32.17</v>
      </c>
      <c r="G129" s="48">
        <v>32.17</v>
      </c>
      <c r="H129" s="48">
        <v>0</v>
      </c>
      <c r="I129" s="48">
        <v>0</v>
      </c>
      <c r="J129" s="48">
        <v>0</v>
      </c>
      <c r="K129" s="48">
        <v>0</v>
      </c>
      <c r="L129" s="48">
        <v>31.37</v>
      </c>
      <c r="M129" s="48">
        <v>14.25</v>
      </c>
      <c r="N129" s="48">
        <v>7.35</v>
      </c>
      <c r="O129" s="48">
        <v>7.15</v>
      </c>
      <c r="P129" s="48">
        <v>2.61</v>
      </c>
      <c r="Q129" s="48">
        <v>14.25</v>
      </c>
    </row>
    <row r="130" spans="1:17" x14ac:dyDescent="0.2">
      <c r="A130" s="47" t="s">
        <v>842</v>
      </c>
      <c r="C130" s="48">
        <v>0</v>
      </c>
      <c r="D130" s="48">
        <v>3.32</v>
      </c>
      <c r="E130" s="48">
        <v>0</v>
      </c>
      <c r="F130" s="48">
        <v>29.87</v>
      </c>
      <c r="G130" s="48">
        <v>29.87</v>
      </c>
      <c r="H130" s="48">
        <v>0</v>
      </c>
      <c r="I130" s="48">
        <v>0</v>
      </c>
      <c r="J130" s="48">
        <v>0</v>
      </c>
      <c r="K130" s="48">
        <v>0</v>
      </c>
      <c r="L130" s="48">
        <v>29.07</v>
      </c>
      <c r="M130" s="48">
        <v>12.17</v>
      </c>
      <c r="N130" s="48">
        <v>7.13</v>
      </c>
      <c r="O130" s="48">
        <v>7.15</v>
      </c>
      <c r="P130" s="48">
        <v>2.61</v>
      </c>
      <c r="Q130" s="48">
        <v>12.17</v>
      </c>
    </row>
    <row r="131" spans="1:17" x14ac:dyDescent="0.2">
      <c r="A131" s="47" t="s">
        <v>843</v>
      </c>
      <c r="C131" s="48">
        <v>0</v>
      </c>
      <c r="D131" s="48">
        <v>1.49</v>
      </c>
      <c r="E131" s="48">
        <v>0</v>
      </c>
      <c r="F131" s="48">
        <v>12.98</v>
      </c>
      <c r="G131" s="48">
        <v>12.98</v>
      </c>
      <c r="H131" s="48">
        <v>0</v>
      </c>
      <c r="I131" s="48">
        <v>0</v>
      </c>
      <c r="J131" s="48">
        <v>0</v>
      </c>
      <c r="K131" s="48">
        <v>0</v>
      </c>
      <c r="L131" s="48">
        <v>12.61</v>
      </c>
      <c r="M131" s="48">
        <v>4.91</v>
      </c>
      <c r="N131" s="48">
        <v>3.21</v>
      </c>
      <c r="O131" s="48">
        <v>3.29</v>
      </c>
      <c r="P131" s="48">
        <v>1.2</v>
      </c>
      <c r="Q131" s="48">
        <v>4.91</v>
      </c>
    </row>
    <row r="132" spans="1:17" x14ac:dyDescent="0.2">
      <c r="A132" s="47" t="s">
        <v>844</v>
      </c>
      <c r="C132" s="48">
        <v>0</v>
      </c>
      <c r="D132" s="48">
        <v>1.08</v>
      </c>
      <c r="E132" s="48">
        <v>0</v>
      </c>
      <c r="F132" s="48">
        <v>9.25</v>
      </c>
      <c r="G132" s="48">
        <v>9.25</v>
      </c>
      <c r="H132" s="48">
        <v>0</v>
      </c>
      <c r="I132" s="48">
        <v>0</v>
      </c>
      <c r="J132" s="48">
        <v>0</v>
      </c>
      <c r="K132" s="48">
        <v>0</v>
      </c>
      <c r="L132" s="48">
        <v>8.98</v>
      </c>
      <c r="M132" s="48">
        <v>3.41</v>
      </c>
      <c r="N132" s="48">
        <v>2.31</v>
      </c>
      <c r="O132" s="48">
        <v>2.38</v>
      </c>
      <c r="P132" s="48">
        <v>0.87</v>
      </c>
      <c r="Q132" s="48">
        <v>3.41</v>
      </c>
    </row>
    <row r="133" spans="1:17" x14ac:dyDescent="0.2">
      <c r="A133" s="47" t="s">
        <v>845</v>
      </c>
      <c r="C133" s="48">
        <v>0</v>
      </c>
      <c r="D133" s="48">
        <v>1.07</v>
      </c>
      <c r="E133" s="48">
        <v>0</v>
      </c>
      <c r="F133" s="48">
        <v>9.14</v>
      </c>
      <c r="G133" s="48">
        <v>9.14</v>
      </c>
      <c r="H133" s="48">
        <v>0</v>
      </c>
      <c r="I133" s="48">
        <v>0</v>
      </c>
      <c r="J133" s="48">
        <v>0</v>
      </c>
      <c r="K133" s="48">
        <v>0</v>
      </c>
      <c r="L133" s="48">
        <v>8.8699999999999992</v>
      </c>
      <c r="M133" s="48">
        <v>3.32</v>
      </c>
      <c r="N133" s="48">
        <v>2.2999999999999998</v>
      </c>
      <c r="O133" s="48">
        <v>2.38</v>
      </c>
      <c r="P133" s="48">
        <v>0.87</v>
      </c>
      <c r="Q133" s="48">
        <v>3.32</v>
      </c>
    </row>
    <row r="134" spans="1:17" x14ac:dyDescent="0.2">
      <c r="A134" s="47" t="s">
        <v>846</v>
      </c>
      <c r="C134" s="48">
        <v>0</v>
      </c>
      <c r="D134" s="48">
        <v>1.46</v>
      </c>
      <c r="E134" s="48">
        <v>0</v>
      </c>
      <c r="F134" s="48">
        <v>12.53</v>
      </c>
      <c r="G134" s="48">
        <v>12.53</v>
      </c>
      <c r="H134" s="48">
        <v>0</v>
      </c>
      <c r="I134" s="48">
        <v>0</v>
      </c>
      <c r="J134" s="48">
        <v>0</v>
      </c>
      <c r="K134" s="48">
        <v>0</v>
      </c>
      <c r="L134" s="48">
        <v>12.17</v>
      </c>
      <c r="M134" s="48">
        <v>4.63</v>
      </c>
      <c r="N134" s="48">
        <v>3.13</v>
      </c>
      <c r="O134" s="48">
        <v>3.23</v>
      </c>
      <c r="P134" s="48">
        <v>1.18</v>
      </c>
      <c r="Q134" s="48">
        <v>4.63</v>
      </c>
    </row>
    <row r="135" spans="1:17" x14ac:dyDescent="0.2">
      <c r="A135" s="47" t="s">
        <v>847</v>
      </c>
      <c r="C135" s="48">
        <v>0</v>
      </c>
      <c r="D135" s="48">
        <v>4.3600000000000003</v>
      </c>
      <c r="E135" s="48">
        <v>0</v>
      </c>
      <c r="F135" s="48">
        <v>38.49</v>
      </c>
      <c r="G135" s="48">
        <v>38.49</v>
      </c>
      <c r="H135" s="48">
        <v>0</v>
      </c>
      <c r="I135" s="48">
        <v>0</v>
      </c>
      <c r="J135" s="48">
        <v>0</v>
      </c>
      <c r="K135" s="48">
        <v>0</v>
      </c>
      <c r="L135" s="48">
        <v>37.42</v>
      </c>
      <c r="M135" s="48">
        <v>15.01</v>
      </c>
      <c r="N135" s="48">
        <v>9.3800000000000008</v>
      </c>
      <c r="O135" s="48">
        <v>9.5399999999999991</v>
      </c>
      <c r="P135" s="48">
        <v>3.48</v>
      </c>
      <c r="Q135" s="48">
        <v>15.01</v>
      </c>
    </row>
    <row r="136" spans="1:17" x14ac:dyDescent="0.2">
      <c r="A136" s="47" t="s">
        <v>848</v>
      </c>
      <c r="C136" s="48">
        <v>0</v>
      </c>
      <c r="D136" s="48">
        <v>4.4000000000000004</v>
      </c>
      <c r="E136" s="48">
        <v>0</v>
      </c>
      <c r="F136" s="48">
        <v>39.36</v>
      </c>
      <c r="G136" s="48">
        <v>39.36</v>
      </c>
      <c r="H136" s="48">
        <v>0</v>
      </c>
      <c r="I136" s="48">
        <v>0</v>
      </c>
      <c r="J136" s="48">
        <v>0</v>
      </c>
      <c r="K136" s="48">
        <v>0</v>
      </c>
      <c r="L136" s="48">
        <v>38.29</v>
      </c>
      <c r="M136" s="48">
        <v>15.8</v>
      </c>
      <c r="N136" s="48">
        <v>9.4700000000000006</v>
      </c>
      <c r="O136" s="48">
        <v>9.5399999999999991</v>
      </c>
      <c r="P136" s="48">
        <v>3.48</v>
      </c>
      <c r="Q136" s="48">
        <v>15.8</v>
      </c>
    </row>
    <row r="137" spans="1:17" x14ac:dyDescent="0.2">
      <c r="A137" s="47" t="s">
        <v>849</v>
      </c>
      <c r="C137" s="48">
        <v>0</v>
      </c>
      <c r="D137" s="48">
        <v>4.4000000000000004</v>
      </c>
      <c r="E137" s="48">
        <v>0</v>
      </c>
      <c r="F137" s="48">
        <v>39.44</v>
      </c>
      <c r="G137" s="48">
        <v>39.44</v>
      </c>
      <c r="H137" s="48">
        <v>0</v>
      </c>
      <c r="I137" s="48">
        <v>0</v>
      </c>
      <c r="J137" s="48">
        <v>0</v>
      </c>
      <c r="K137" s="48">
        <v>0</v>
      </c>
      <c r="L137" s="48">
        <v>38.36</v>
      </c>
      <c r="M137" s="48">
        <v>15.87</v>
      </c>
      <c r="N137" s="48">
        <v>9.4700000000000006</v>
      </c>
      <c r="O137" s="48">
        <v>9.5399999999999991</v>
      </c>
      <c r="P137" s="48">
        <v>3.48</v>
      </c>
      <c r="Q137" s="48">
        <v>15.87</v>
      </c>
    </row>
    <row r="138" spans="1:17" x14ac:dyDescent="0.2">
      <c r="A138" s="47" t="s">
        <v>850</v>
      </c>
      <c r="C138" s="48">
        <v>8.18</v>
      </c>
      <c r="D138" s="48">
        <v>4.5599999999999996</v>
      </c>
      <c r="E138" s="48">
        <v>0</v>
      </c>
      <c r="F138" s="48">
        <v>97.48</v>
      </c>
      <c r="G138" s="48">
        <v>97.48</v>
      </c>
      <c r="H138" s="48">
        <v>0</v>
      </c>
      <c r="I138" s="48">
        <v>0</v>
      </c>
      <c r="J138" s="48">
        <v>0</v>
      </c>
      <c r="K138" s="48">
        <v>0</v>
      </c>
      <c r="L138" s="48">
        <v>94.81</v>
      </c>
      <c r="M138" s="48">
        <v>51.44</v>
      </c>
      <c r="N138" s="48">
        <v>11.02</v>
      </c>
      <c r="O138" s="48">
        <v>23.7</v>
      </c>
      <c r="P138" s="48">
        <v>8.66</v>
      </c>
      <c r="Q138" s="48">
        <v>51.44</v>
      </c>
    </row>
    <row r="139" spans="1:17" x14ac:dyDescent="0.2">
      <c r="A139" s="47" t="s">
        <v>851</v>
      </c>
      <c r="C139" s="48">
        <v>9.91</v>
      </c>
      <c r="D139" s="48">
        <v>0</v>
      </c>
      <c r="E139" s="48">
        <v>0</v>
      </c>
      <c r="F139" s="48">
        <v>55.56</v>
      </c>
      <c r="G139" s="48">
        <v>55.56</v>
      </c>
      <c r="H139" s="48">
        <v>0</v>
      </c>
      <c r="I139" s="48">
        <v>0</v>
      </c>
      <c r="J139" s="48">
        <v>0</v>
      </c>
      <c r="K139" s="48">
        <v>0</v>
      </c>
      <c r="L139" s="48">
        <v>53.98</v>
      </c>
      <c r="M139" s="48">
        <v>34.83</v>
      </c>
      <c r="N139" s="48">
        <v>0</v>
      </c>
      <c r="O139" s="48">
        <v>14.02</v>
      </c>
      <c r="P139" s="48">
        <v>5.12</v>
      </c>
      <c r="Q139" s="48">
        <v>34.83</v>
      </c>
    </row>
    <row r="140" spans="1:17" x14ac:dyDescent="0.2">
      <c r="A140" s="47" t="s">
        <v>852</v>
      </c>
      <c r="C140" s="48">
        <v>3.02</v>
      </c>
      <c r="D140" s="48">
        <v>0.6</v>
      </c>
      <c r="E140" s="48">
        <v>0</v>
      </c>
      <c r="F140" s="48">
        <v>32.21</v>
      </c>
      <c r="G140" s="48">
        <v>32.21</v>
      </c>
      <c r="H140" s="48">
        <v>0</v>
      </c>
      <c r="I140" s="48">
        <v>0</v>
      </c>
      <c r="J140" s="48">
        <v>0</v>
      </c>
      <c r="K140" s="48">
        <v>0</v>
      </c>
      <c r="L140" s="48">
        <v>31.32</v>
      </c>
      <c r="M140" s="48">
        <v>17.989999999999998</v>
      </c>
      <c r="N140" s="48">
        <v>2.48</v>
      </c>
      <c r="O140" s="48">
        <v>7.94</v>
      </c>
      <c r="P140" s="48">
        <v>2.9</v>
      </c>
      <c r="Q140" s="48">
        <v>17.989999999999998</v>
      </c>
    </row>
    <row r="141" spans="1:17" x14ac:dyDescent="0.2">
      <c r="A141" s="47" t="s">
        <v>853</v>
      </c>
      <c r="C141" s="48">
        <v>7.63</v>
      </c>
      <c r="D141" s="48">
        <v>2.75</v>
      </c>
      <c r="E141" s="48">
        <v>0</v>
      </c>
      <c r="F141" s="48">
        <v>68.349999999999994</v>
      </c>
      <c r="G141" s="48">
        <v>68.349999999999994</v>
      </c>
      <c r="H141" s="48">
        <v>0</v>
      </c>
      <c r="I141" s="48">
        <v>0</v>
      </c>
      <c r="J141" s="48">
        <v>0</v>
      </c>
      <c r="K141" s="48">
        <v>0</v>
      </c>
      <c r="L141" s="48">
        <v>66.48</v>
      </c>
      <c r="M141" s="48">
        <v>37.89</v>
      </c>
      <c r="N141" s="48">
        <v>5.92</v>
      </c>
      <c r="O141" s="48">
        <v>16.61</v>
      </c>
      <c r="P141" s="48">
        <v>6.07</v>
      </c>
      <c r="Q141" s="48">
        <v>37.89</v>
      </c>
    </row>
    <row r="142" spans="1:17" x14ac:dyDescent="0.2">
      <c r="A142" s="47" t="s">
        <v>854</v>
      </c>
      <c r="C142" s="48">
        <v>5.72</v>
      </c>
      <c r="D142" s="48">
        <v>0</v>
      </c>
      <c r="E142" s="48">
        <v>0</v>
      </c>
      <c r="F142" s="48">
        <v>32.04</v>
      </c>
      <c r="G142" s="48">
        <v>32.04</v>
      </c>
      <c r="H142" s="48">
        <v>0</v>
      </c>
      <c r="I142" s="48">
        <v>0</v>
      </c>
      <c r="J142" s="48">
        <v>0</v>
      </c>
      <c r="K142" s="48">
        <v>0</v>
      </c>
      <c r="L142" s="48">
        <v>31.13</v>
      </c>
      <c r="M142" s="48">
        <v>20.09</v>
      </c>
      <c r="N142" s="48">
        <v>0</v>
      </c>
      <c r="O142" s="48">
        <v>8.08</v>
      </c>
      <c r="P142" s="48">
        <v>2.95</v>
      </c>
      <c r="Q142" s="48">
        <v>20.09</v>
      </c>
    </row>
    <row r="143" spans="1:17" x14ac:dyDescent="0.2">
      <c r="A143" s="47" t="s">
        <v>855</v>
      </c>
      <c r="C143" s="48">
        <v>7.65</v>
      </c>
      <c r="D143" s="48">
        <v>0</v>
      </c>
      <c r="E143" s="48">
        <v>0</v>
      </c>
      <c r="F143" s="48">
        <v>42.88</v>
      </c>
      <c r="G143" s="48">
        <v>42.88</v>
      </c>
      <c r="H143" s="48">
        <v>0</v>
      </c>
      <c r="I143" s="48">
        <v>0</v>
      </c>
      <c r="J143" s="48">
        <v>0</v>
      </c>
      <c r="K143" s="48">
        <v>0</v>
      </c>
      <c r="L143" s="48">
        <v>41.67</v>
      </c>
      <c r="M143" s="48">
        <v>26.91</v>
      </c>
      <c r="N143" s="48">
        <v>0</v>
      </c>
      <c r="O143" s="48">
        <v>10.81</v>
      </c>
      <c r="P143" s="48">
        <v>3.95</v>
      </c>
      <c r="Q143" s="48">
        <v>26.91</v>
      </c>
    </row>
    <row r="144" spans="1:17" x14ac:dyDescent="0.2">
      <c r="A144" s="47" t="s">
        <v>856</v>
      </c>
      <c r="C144" s="48">
        <v>4.09</v>
      </c>
      <c r="D144" s="48">
        <v>0</v>
      </c>
      <c r="E144" s="48">
        <v>0</v>
      </c>
      <c r="F144" s="48">
        <v>22.98</v>
      </c>
      <c r="G144" s="48">
        <v>22.98</v>
      </c>
      <c r="H144" s="48">
        <v>0</v>
      </c>
      <c r="I144" s="48">
        <v>0</v>
      </c>
      <c r="J144" s="48">
        <v>0</v>
      </c>
      <c r="K144" s="48">
        <v>0</v>
      </c>
      <c r="L144" s="48">
        <v>22.33</v>
      </c>
      <c r="M144" s="48">
        <v>14.44</v>
      </c>
      <c r="N144" s="48">
        <v>0</v>
      </c>
      <c r="O144" s="48">
        <v>5.78</v>
      </c>
      <c r="P144" s="48">
        <v>2.11</v>
      </c>
      <c r="Q144" s="48">
        <v>14.44</v>
      </c>
    </row>
    <row r="145" spans="1:17" x14ac:dyDescent="0.2">
      <c r="A145" s="47" t="s">
        <v>857</v>
      </c>
      <c r="C145" s="48">
        <v>7.52</v>
      </c>
      <c r="D145" s="48">
        <v>0</v>
      </c>
      <c r="E145" s="48">
        <v>0</v>
      </c>
      <c r="F145" s="48">
        <v>42.16</v>
      </c>
      <c r="G145" s="48">
        <v>42.16</v>
      </c>
      <c r="H145" s="48">
        <v>0</v>
      </c>
      <c r="I145" s="48">
        <v>0</v>
      </c>
      <c r="J145" s="48">
        <v>0</v>
      </c>
      <c r="K145" s="48">
        <v>0</v>
      </c>
      <c r="L145" s="48">
        <v>40.96</v>
      </c>
      <c r="M145" s="48">
        <v>26.43</v>
      </c>
      <c r="N145" s="48">
        <v>0</v>
      </c>
      <c r="O145" s="48">
        <v>10.64</v>
      </c>
      <c r="P145" s="48">
        <v>3.89</v>
      </c>
      <c r="Q145" s="48">
        <v>26.43</v>
      </c>
    </row>
    <row r="146" spans="1:17" x14ac:dyDescent="0.2">
      <c r="A146" s="47" t="s">
        <v>858</v>
      </c>
      <c r="C146" s="48">
        <v>4.68</v>
      </c>
      <c r="D146" s="48">
        <v>0</v>
      </c>
      <c r="E146" s="48">
        <v>0</v>
      </c>
      <c r="F146" s="48">
        <v>26.12</v>
      </c>
      <c r="G146" s="48">
        <v>26.12</v>
      </c>
      <c r="H146" s="48">
        <v>0</v>
      </c>
      <c r="I146" s="48">
        <v>0</v>
      </c>
      <c r="J146" s="48">
        <v>0</v>
      </c>
      <c r="K146" s="48">
        <v>0</v>
      </c>
      <c r="L146" s="48">
        <v>25.37</v>
      </c>
      <c r="M146" s="48">
        <v>16.29</v>
      </c>
      <c r="N146" s="48">
        <v>0</v>
      </c>
      <c r="O146" s="48">
        <v>6.65</v>
      </c>
      <c r="P146" s="48">
        <v>2.4300000000000002</v>
      </c>
      <c r="Q146" s="48">
        <v>16.29</v>
      </c>
    </row>
    <row r="147" spans="1:17" x14ac:dyDescent="0.2">
      <c r="A147" s="47" t="s">
        <v>859</v>
      </c>
      <c r="C147" s="48">
        <v>6.07</v>
      </c>
      <c r="D147" s="48">
        <v>0</v>
      </c>
      <c r="E147" s="48">
        <v>0</v>
      </c>
      <c r="F147" s="48">
        <v>33.82</v>
      </c>
      <c r="G147" s="48">
        <v>33.82</v>
      </c>
      <c r="H147" s="48">
        <v>0</v>
      </c>
      <c r="I147" s="48">
        <v>0</v>
      </c>
      <c r="J147" s="48">
        <v>0</v>
      </c>
      <c r="K147" s="48">
        <v>0</v>
      </c>
      <c r="L147" s="48">
        <v>32.85</v>
      </c>
      <c r="M147" s="48">
        <v>21.09</v>
      </c>
      <c r="N147" s="48">
        <v>0</v>
      </c>
      <c r="O147" s="48">
        <v>8.61</v>
      </c>
      <c r="P147" s="48">
        <v>3.15</v>
      </c>
      <c r="Q147" s="48">
        <v>21.09</v>
      </c>
    </row>
    <row r="148" spans="1:17" x14ac:dyDescent="0.2">
      <c r="A148" s="47" t="s">
        <v>860</v>
      </c>
      <c r="C148" s="48">
        <v>3.3</v>
      </c>
      <c r="D148" s="48">
        <v>0</v>
      </c>
      <c r="E148" s="48">
        <v>0</v>
      </c>
      <c r="F148" s="48">
        <v>18.399999999999999</v>
      </c>
      <c r="G148" s="48">
        <v>18.399999999999999</v>
      </c>
      <c r="H148" s="48">
        <v>0</v>
      </c>
      <c r="I148" s="48">
        <v>0</v>
      </c>
      <c r="J148" s="48">
        <v>0</v>
      </c>
      <c r="K148" s="48">
        <v>0</v>
      </c>
      <c r="L148" s="48">
        <v>17.87</v>
      </c>
      <c r="M148" s="48">
        <v>11.47</v>
      </c>
      <c r="N148" s="48">
        <v>0</v>
      </c>
      <c r="O148" s="48">
        <v>4.6900000000000004</v>
      </c>
      <c r="P148" s="48">
        <v>1.71</v>
      </c>
      <c r="Q148" s="48">
        <v>11.47</v>
      </c>
    </row>
    <row r="149" spans="1:17" x14ac:dyDescent="0.2">
      <c r="A149" s="47" t="s">
        <v>861</v>
      </c>
      <c r="C149" s="48">
        <v>5.84</v>
      </c>
      <c r="D149" s="48">
        <v>0</v>
      </c>
      <c r="E149" s="48">
        <v>0</v>
      </c>
      <c r="F149" s="48">
        <v>32.450000000000003</v>
      </c>
      <c r="G149" s="48">
        <v>32.450000000000003</v>
      </c>
      <c r="H149" s="48">
        <v>0</v>
      </c>
      <c r="I149" s="48">
        <v>0</v>
      </c>
      <c r="J149" s="48">
        <v>0</v>
      </c>
      <c r="K149" s="48">
        <v>0</v>
      </c>
      <c r="L149" s="48">
        <v>31.51</v>
      </c>
      <c r="M149" s="48">
        <v>20.18</v>
      </c>
      <c r="N149" s="48">
        <v>0</v>
      </c>
      <c r="O149" s="48">
        <v>8.3000000000000007</v>
      </c>
      <c r="P149" s="48">
        <v>3.03</v>
      </c>
      <c r="Q149" s="48">
        <v>20.18</v>
      </c>
    </row>
    <row r="150" spans="1:17" x14ac:dyDescent="0.2">
      <c r="A150" s="47" t="s">
        <v>122</v>
      </c>
      <c r="C150" s="48">
        <v>48.55</v>
      </c>
      <c r="D150" s="48">
        <v>83.37</v>
      </c>
      <c r="E150" s="48">
        <v>0</v>
      </c>
      <c r="F150" s="48">
        <v>1031.68</v>
      </c>
      <c r="G150" s="48">
        <v>1031.68</v>
      </c>
      <c r="H150" s="48">
        <v>0</v>
      </c>
      <c r="I150" s="48">
        <v>0</v>
      </c>
      <c r="J150" s="48">
        <v>0</v>
      </c>
      <c r="K150" s="48">
        <v>0</v>
      </c>
      <c r="L150" s="48">
        <v>1003.24</v>
      </c>
      <c r="M150" s="48">
        <v>481.92</v>
      </c>
      <c r="N150" s="48">
        <v>180.44</v>
      </c>
      <c r="O150" s="48">
        <v>249.8</v>
      </c>
      <c r="P150" s="48">
        <v>91.08</v>
      </c>
      <c r="Q150" s="48">
        <v>481.92</v>
      </c>
    </row>
    <row r="151" spans="1:17" x14ac:dyDescent="0.2">
      <c r="A151" s="47" t="s">
        <v>862</v>
      </c>
      <c r="C151" s="48">
        <v>0</v>
      </c>
      <c r="D151" s="48">
        <v>3.28</v>
      </c>
      <c r="E151" s="48">
        <v>0</v>
      </c>
      <c r="F151" s="48">
        <v>29.3</v>
      </c>
      <c r="G151" s="48">
        <v>29.3</v>
      </c>
      <c r="H151" s="48">
        <v>0</v>
      </c>
      <c r="I151" s="48">
        <v>0</v>
      </c>
      <c r="J151" s="48">
        <v>0</v>
      </c>
      <c r="K151" s="48">
        <v>0</v>
      </c>
      <c r="L151" s="48">
        <v>28.5</v>
      </c>
      <c r="M151" s="48">
        <v>11.72</v>
      </c>
      <c r="N151" s="48">
        <v>7.06</v>
      </c>
      <c r="O151" s="48">
        <v>7.12</v>
      </c>
      <c r="P151" s="48">
        <v>2.6</v>
      </c>
      <c r="Q151" s="48">
        <v>11.72</v>
      </c>
    </row>
    <row r="152" spans="1:17" x14ac:dyDescent="0.2">
      <c r="A152" s="47" t="s">
        <v>863</v>
      </c>
      <c r="C152" s="48">
        <v>0</v>
      </c>
      <c r="D152" s="48">
        <v>4.18</v>
      </c>
      <c r="E152" s="48">
        <v>0</v>
      </c>
      <c r="F152" s="48">
        <v>37.82</v>
      </c>
      <c r="G152" s="48">
        <v>37.82</v>
      </c>
      <c r="H152" s="48">
        <v>0</v>
      </c>
      <c r="I152" s="48">
        <v>0</v>
      </c>
      <c r="J152" s="48">
        <v>0</v>
      </c>
      <c r="K152" s="48">
        <v>0</v>
      </c>
      <c r="L152" s="48">
        <v>36.81</v>
      </c>
      <c r="M152" s="48">
        <v>15.55</v>
      </c>
      <c r="N152" s="48">
        <v>8.99</v>
      </c>
      <c r="O152" s="48">
        <v>8.98</v>
      </c>
      <c r="P152" s="48">
        <v>3.28</v>
      </c>
      <c r="Q152" s="48">
        <v>15.55</v>
      </c>
    </row>
    <row r="153" spans="1:17" x14ac:dyDescent="0.2">
      <c r="A153" s="47" t="s">
        <v>864</v>
      </c>
      <c r="C153" s="48">
        <v>0</v>
      </c>
      <c r="D153" s="48">
        <v>4.4000000000000004</v>
      </c>
      <c r="E153" s="48">
        <v>0</v>
      </c>
      <c r="F153" s="48">
        <v>40.35</v>
      </c>
      <c r="G153" s="48">
        <v>40.35</v>
      </c>
      <c r="H153" s="48">
        <v>0</v>
      </c>
      <c r="I153" s="48">
        <v>0</v>
      </c>
      <c r="J153" s="48">
        <v>0</v>
      </c>
      <c r="K153" s="48">
        <v>0</v>
      </c>
      <c r="L153" s="48">
        <v>39.29</v>
      </c>
      <c r="M153" s="48">
        <v>16.96</v>
      </c>
      <c r="N153" s="48">
        <v>9.48</v>
      </c>
      <c r="O153" s="48">
        <v>9.41</v>
      </c>
      <c r="P153" s="48">
        <v>3.44</v>
      </c>
      <c r="Q153" s="48">
        <v>16.96</v>
      </c>
    </row>
    <row r="154" spans="1:17" x14ac:dyDescent="0.2">
      <c r="A154" s="47" t="s">
        <v>865</v>
      </c>
      <c r="C154" s="48">
        <v>0</v>
      </c>
      <c r="D154" s="48">
        <v>4.2699999999999996</v>
      </c>
      <c r="E154" s="48">
        <v>0</v>
      </c>
      <c r="F154" s="48">
        <v>38.72</v>
      </c>
      <c r="G154" s="48">
        <v>38.72</v>
      </c>
      <c r="H154" s="48">
        <v>0</v>
      </c>
      <c r="I154" s="48">
        <v>0</v>
      </c>
      <c r="J154" s="48">
        <v>0</v>
      </c>
      <c r="K154" s="48">
        <v>0</v>
      </c>
      <c r="L154" s="48">
        <v>37.69</v>
      </c>
      <c r="M154" s="48">
        <v>16</v>
      </c>
      <c r="N154" s="48">
        <v>9.18</v>
      </c>
      <c r="O154" s="48">
        <v>9.16</v>
      </c>
      <c r="P154" s="48">
        <v>3.35</v>
      </c>
      <c r="Q154" s="48">
        <v>16</v>
      </c>
    </row>
    <row r="155" spans="1:17" x14ac:dyDescent="0.2">
      <c r="A155" s="47" t="s">
        <v>866</v>
      </c>
      <c r="C155" s="48">
        <v>0</v>
      </c>
      <c r="D155" s="48">
        <v>2.4500000000000002</v>
      </c>
      <c r="E155" s="48">
        <v>0</v>
      </c>
      <c r="F155" s="48">
        <v>22.14</v>
      </c>
      <c r="G155" s="48">
        <v>22.14</v>
      </c>
      <c r="H155" s="48">
        <v>0</v>
      </c>
      <c r="I155" s="48">
        <v>0</v>
      </c>
      <c r="J155" s="48">
        <v>0</v>
      </c>
      <c r="K155" s="48">
        <v>0</v>
      </c>
      <c r="L155" s="48">
        <v>21.54</v>
      </c>
      <c r="M155" s="48">
        <v>9.0399999999999991</v>
      </c>
      <c r="N155" s="48">
        <v>5.28</v>
      </c>
      <c r="O155" s="48">
        <v>5.29</v>
      </c>
      <c r="P155" s="48">
        <v>1.93</v>
      </c>
      <c r="Q155" s="48">
        <v>9.0399999999999991</v>
      </c>
    </row>
    <row r="156" spans="1:17" x14ac:dyDescent="0.2">
      <c r="A156" s="47" t="s">
        <v>867</v>
      </c>
      <c r="C156" s="48">
        <v>0</v>
      </c>
      <c r="D156" s="48">
        <v>9.9700000000000006</v>
      </c>
      <c r="E156" s="48">
        <v>0</v>
      </c>
      <c r="F156" s="48">
        <v>85.16</v>
      </c>
      <c r="G156" s="48">
        <v>85.16</v>
      </c>
      <c r="H156" s="48">
        <v>0</v>
      </c>
      <c r="I156" s="48">
        <v>0</v>
      </c>
      <c r="J156" s="48">
        <v>0</v>
      </c>
      <c r="K156" s="48">
        <v>0</v>
      </c>
      <c r="L156" s="48">
        <v>82.66</v>
      </c>
      <c r="M156" s="48">
        <v>30.96</v>
      </c>
      <c r="N156" s="48">
        <v>21.39</v>
      </c>
      <c r="O156" s="48">
        <v>22.2</v>
      </c>
      <c r="P156" s="48">
        <v>8.11</v>
      </c>
      <c r="Q156" s="48">
        <v>30.96</v>
      </c>
    </row>
    <row r="157" spans="1:17" x14ac:dyDescent="0.2">
      <c r="A157" s="47" t="s">
        <v>868</v>
      </c>
      <c r="C157" s="48">
        <v>0</v>
      </c>
      <c r="D157" s="48">
        <v>7.23</v>
      </c>
      <c r="E157" s="48">
        <v>0</v>
      </c>
      <c r="F157" s="48">
        <v>58.39</v>
      </c>
      <c r="G157" s="48">
        <v>58.39</v>
      </c>
      <c r="H157" s="48">
        <v>0</v>
      </c>
      <c r="I157" s="48">
        <v>0</v>
      </c>
      <c r="J157" s="48">
        <v>0</v>
      </c>
      <c r="K157" s="48">
        <v>0</v>
      </c>
      <c r="L157" s="48">
        <v>56.51</v>
      </c>
      <c r="M157" s="48">
        <v>18.3</v>
      </c>
      <c r="N157" s="48">
        <v>15.49</v>
      </c>
      <c r="O157" s="48">
        <v>16.649999999999999</v>
      </c>
      <c r="P157" s="48">
        <v>6.08</v>
      </c>
      <c r="Q157" s="48">
        <v>18.3</v>
      </c>
    </row>
    <row r="158" spans="1:17" x14ac:dyDescent="0.2">
      <c r="A158" s="47" t="s">
        <v>869</v>
      </c>
      <c r="C158" s="48">
        <v>0</v>
      </c>
      <c r="D158" s="48">
        <v>3.53</v>
      </c>
      <c r="E158" s="48">
        <v>0</v>
      </c>
      <c r="F158" s="48">
        <v>34.43</v>
      </c>
      <c r="G158" s="48">
        <v>34.43</v>
      </c>
      <c r="H158" s="48">
        <v>0</v>
      </c>
      <c r="I158" s="48">
        <v>0</v>
      </c>
      <c r="J158" s="48">
        <v>0</v>
      </c>
      <c r="K158" s="48">
        <v>0</v>
      </c>
      <c r="L158" s="48">
        <v>33.61</v>
      </c>
      <c r="M158" s="48">
        <v>16.079999999999998</v>
      </c>
      <c r="N158" s="48">
        <v>7.62</v>
      </c>
      <c r="O158" s="48">
        <v>7.25</v>
      </c>
      <c r="P158" s="48">
        <v>2.65</v>
      </c>
      <c r="Q158" s="48">
        <v>16.079999999999998</v>
      </c>
    </row>
    <row r="159" spans="1:17" x14ac:dyDescent="0.2">
      <c r="A159" s="47" t="s">
        <v>870</v>
      </c>
      <c r="C159" s="48">
        <v>0</v>
      </c>
      <c r="D159" s="48">
        <v>0.13</v>
      </c>
      <c r="E159" s="48">
        <v>0</v>
      </c>
      <c r="F159" s="48">
        <v>1.29</v>
      </c>
      <c r="G159" s="48">
        <v>1.29</v>
      </c>
      <c r="H159" s="48">
        <v>0</v>
      </c>
      <c r="I159" s="48">
        <v>0</v>
      </c>
      <c r="J159" s="48">
        <v>0</v>
      </c>
      <c r="K159" s="48">
        <v>0</v>
      </c>
      <c r="L159" s="48">
        <v>1.25</v>
      </c>
      <c r="M159" s="48">
        <v>0.6</v>
      </c>
      <c r="N159" s="48">
        <v>0.28999999999999998</v>
      </c>
      <c r="O159" s="48">
        <v>0.27</v>
      </c>
      <c r="P159" s="48">
        <v>0.1</v>
      </c>
      <c r="Q159" s="48">
        <v>0.6</v>
      </c>
    </row>
    <row r="160" spans="1:17" x14ac:dyDescent="0.2">
      <c r="A160" s="47" t="s">
        <v>871</v>
      </c>
      <c r="C160" s="48">
        <v>0</v>
      </c>
      <c r="D160" s="48">
        <v>8.51</v>
      </c>
      <c r="E160" s="48">
        <v>0</v>
      </c>
      <c r="F160" s="48">
        <v>82.06</v>
      </c>
      <c r="G160" s="48">
        <v>82.06</v>
      </c>
      <c r="H160" s="48">
        <v>0</v>
      </c>
      <c r="I160" s="48">
        <v>0</v>
      </c>
      <c r="J160" s="48">
        <v>0</v>
      </c>
      <c r="K160" s="48">
        <v>0</v>
      </c>
      <c r="L160" s="48">
        <v>80.08</v>
      </c>
      <c r="M160" s="48">
        <v>37.65</v>
      </c>
      <c r="N160" s="48">
        <v>18.37</v>
      </c>
      <c r="O160" s="48">
        <v>17.62</v>
      </c>
      <c r="P160" s="48">
        <v>6.44</v>
      </c>
      <c r="Q160" s="48">
        <v>37.65</v>
      </c>
    </row>
    <row r="161" spans="1:17" x14ac:dyDescent="0.2">
      <c r="A161" s="47" t="s">
        <v>872</v>
      </c>
      <c r="C161" s="48">
        <v>0</v>
      </c>
      <c r="D161" s="48">
        <v>2.5</v>
      </c>
      <c r="E161" s="48">
        <v>0</v>
      </c>
      <c r="F161" s="48">
        <v>23.23</v>
      </c>
      <c r="G161" s="48">
        <v>23.23</v>
      </c>
      <c r="H161" s="48">
        <v>0</v>
      </c>
      <c r="I161" s="48">
        <v>0</v>
      </c>
      <c r="J161" s="48">
        <v>0</v>
      </c>
      <c r="K161" s="48">
        <v>0</v>
      </c>
      <c r="L161" s="48">
        <v>22.63</v>
      </c>
      <c r="M161" s="48">
        <v>9.98</v>
      </c>
      <c r="N161" s="48">
        <v>5.39</v>
      </c>
      <c r="O161" s="48">
        <v>5.31</v>
      </c>
      <c r="P161" s="48">
        <v>1.94</v>
      </c>
      <c r="Q161" s="48">
        <v>9.98</v>
      </c>
    </row>
    <row r="162" spans="1:17" x14ac:dyDescent="0.2">
      <c r="A162" s="47" t="s">
        <v>873</v>
      </c>
      <c r="C162" s="48">
        <v>5.67</v>
      </c>
      <c r="D162" s="48">
        <v>3.98</v>
      </c>
      <c r="E162" s="48">
        <v>0</v>
      </c>
      <c r="F162" s="48">
        <v>78.25</v>
      </c>
      <c r="G162" s="48">
        <v>78.25</v>
      </c>
      <c r="H162" s="48">
        <v>0</v>
      </c>
      <c r="I162" s="48">
        <v>0</v>
      </c>
      <c r="J162" s="48">
        <v>0</v>
      </c>
      <c r="K162" s="48">
        <v>0</v>
      </c>
      <c r="L162" s="48">
        <v>76.12</v>
      </c>
      <c r="M162" s="48">
        <v>40.619999999999997</v>
      </c>
      <c r="N162" s="48">
        <v>9.76</v>
      </c>
      <c r="O162" s="48">
        <v>18.86</v>
      </c>
      <c r="P162" s="48">
        <v>6.89</v>
      </c>
      <c r="Q162" s="48">
        <v>40.619999999999997</v>
      </c>
    </row>
    <row r="163" spans="1:17" x14ac:dyDescent="0.2">
      <c r="A163" s="47" t="s">
        <v>874</v>
      </c>
      <c r="C163" s="48">
        <v>9.2899999999999991</v>
      </c>
      <c r="D163" s="48">
        <v>0</v>
      </c>
      <c r="E163" s="48">
        <v>0</v>
      </c>
      <c r="F163" s="48">
        <v>51.5</v>
      </c>
      <c r="G163" s="48">
        <v>51.5</v>
      </c>
      <c r="H163" s="48">
        <v>0</v>
      </c>
      <c r="I163" s="48">
        <v>0</v>
      </c>
      <c r="J163" s="48">
        <v>0</v>
      </c>
      <c r="K163" s="48">
        <v>0</v>
      </c>
      <c r="L163" s="48">
        <v>50.01</v>
      </c>
      <c r="M163" s="48">
        <v>31.97</v>
      </c>
      <c r="N163" s="48">
        <v>0</v>
      </c>
      <c r="O163" s="48">
        <v>13.22</v>
      </c>
      <c r="P163" s="48">
        <v>4.83</v>
      </c>
      <c r="Q163" s="48">
        <v>31.97</v>
      </c>
    </row>
    <row r="164" spans="1:17" x14ac:dyDescent="0.2">
      <c r="A164" s="47" t="s">
        <v>875</v>
      </c>
      <c r="C164" s="48">
        <v>7.6</v>
      </c>
      <c r="D164" s="48">
        <v>0</v>
      </c>
      <c r="E164" s="48">
        <v>0</v>
      </c>
      <c r="F164" s="48">
        <v>42.53</v>
      </c>
      <c r="G164" s="48">
        <v>42.53</v>
      </c>
      <c r="H164" s="48">
        <v>0</v>
      </c>
      <c r="I164" s="48">
        <v>0</v>
      </c>
      <c r="J164" s="48">
        <v>0</v>
      </c>
      <c r="K164" s="48">
        <v>0</v>
      </c>
      <c r="L164" s="48">
        <v>41.32</v>
      </c>
      <c r="M164" s="48">
        <v>26.62</v>
      </c>
      <c r="N164" s="48">
        <v>0</v>
      </c>
      <c r="O164" s="48">
        <v>10.76</v>
      </c>
      <c r="P164" s="48">
        <v>3.93</v>
      </c>
      <c r="Q164" s="48">
        <v>26.62</v>
      </c>
    </row>
    <row r="165" spans="1:17" x14ac:dyDescent="0.2">
      <c r="A165" s="47" t="s">
        <v>876</v>
      </c>
      <c r="C165" s="48">
        <v>11.5</v>
      </c>
      <c r="D165" s="48">
        <v>0</v>
      </c>
      <c r="E165" s="48">
        <v>0</v>
      </c>
      <c r="F165" s="48">
        <v>64.290000000000006</v>
      </c>
      <c r="G165" s="48">
        <v>64.290000000000006</v>
      </c>
      <c r="H165" s="48">
        <v>0</v>
      </c>
      <c r="I165" s="48">
        <v>0</v>
      </c>
      <c r="J165" s="48">
        <v>0</v>
      </c>
      <c r="K165" s="48">
        <v>0</v>
      </c>
      <c r="L165" s="48">
        <v>62.45</v>
      </c>
      <c r="M165" s="48">
        <v>40.21</v>
      </c>
      <c r="N165" s="48">
        <v>0</v>
      </c>
      <c r="O165" s="48">
        <v>16.29</v>
      </c>
      <c r="P165" s="48">
        <v>5.95</v>
      </c>
      <c r="Q165" s="48">
        <v>40.21</v>
      </c>
    </row>
    <row r="166" spans="1:17" x14ac:dyDescent="0.2">
      <c r="A166" s="47" t="s">
        <v>877</v>
      </c>
      <c r="C166" s="48">
        <v>14.49</v>
      </c>
      <c r="D166" s="48">
        <v>0.09</v>
      </c>
      <c r="E166" s="48">
        <v>0</v>
      </c>
      <c r="F166" s="48">
        <v>82.98</v>
      </c>
      <c r="G166" s="48">
        <v>82.98</v>
      </c>
      <c r="H166" s="48">
        <v>0</v>
      </c>
      <c r="I166" s="48">
        <v>0</v>
      </c>
      <c r="J166" s="48">
        <v>0</v>
      </c>
      <c r="K166" s="48">
        <v>0</v>
      </c>
      <c r="L166" s="48">
        <v>80.67</v>
      </c>
      <c r="M166" s="48">
        <v>52.42</v>
      </c>
      <c r="N166" s="48">
        <v>0.2</v>
      </c>
      <c r="O166" s="48">
        <v>20.55</v>
      </c>
      <c r="P166" s="48">
        <v>7.51</v>
      </c>
      <c r="Q166" s="48">
        <v>52.42</v>
      </c>
    </row>
    <row r="167" spans="1:17" x14ac:dyDescent="0.2">
      <c r="A167" s="47" t="s">
        <v>878</v>
      </c>
      <c r="C167" s="48">
        <v>0</v>
      </c>
      <c r="D167" s="48">
        <v>7.12</v>
      </c>
      <c r="E167" s="48">
        <v>0</v>
      </c>
      <c r="F167" s="48">
        <v>63.15</v>
      </c>
      <c r="G167" s="48">
        <v>63.15</v>
      </c>
      <c r="H167" s="48">
        <v>0</v>
      </c>
      <c r="I167" s="48">
        <v>0</v>
      </c>
      <c r="J167" s="48">
        <v>0</v>
      </c>
      <c r="K167" s="48">
        <v>0</v>
      </c>
      <c r="L167" s="48">
        <v>61.37</v>
      </c>
      <c r="M167" s="48">
        <v>25.43</v>
      </c>
      <c r="N167" s="48">
        <v>15.29</v>
      </c>
      <c r="O167" s="48">
        <v>15.16</v>
      </c>
      <c r="P167" s="48">
        <v>5.49</v>
      </c>
      <c r="Q167" s="48">
        <v>25.43</v>
      </c>
    </row>
    <row r="168" spans="1:17" x14ac:dyDescent="0.2">
      <c r="A168" s="47" t="s">
        <v>879</v>
      </c>
      <c r="C168" s="48">
        <v>0</v>
      </c>
      <c r="D168" s="48">
        <v>9.14</v>
      </c>
      <c r="E168" s="48">
        <v>0</v>
      </c>
      <c r="F168" s="48">
        <v>81.38</v>
      </c>
      <c r="G168" s="48">
        <v>81.38</v>
      </c>
      <c r="H168" s="48">
        <v>0</v>
      </c>
      <c r="I168" s="48">
        <v>0</v>
      </c>
      <c r="J168" s="48">
        <v>0</v>
      </c>
      <c r="K168" s="48">
        <v>0</v>
      </c>
      <c r="L168" s="48">
        <v>79.099999999999994</v>
      </c>
      <c r="M168" s="48">
        <v>33.04</v>
      </c>
      <c r="N168" s="48">
        <v>19.63</v>
      </c>
      <c r="O168" s="48">
        <v>19.399999999999999</v>
      </c>
      <c r="P168" s="48">
        <v>7.03</v>
      </c>
      <c r="Q168" s="48">
        <v>33.04</v>
      </c>
    </row>
    <row r="169" spans="1:17" x14ac:dyDescent="0.2">
      <c r="A169" s="47" t="s">
        <v>880</v>
      </c>
      <c r="C169" s="48">
        <v>0</v>
      </c>
      <c r="D169" s="48">
        <v>5.39</v>
      </c>
      <c r="E169" s="48">
        <v>0</v>
      </c>
      <c r="F169" s="48">
        <v>49.91</v>
      </c>
      <c r="G169" s="48">
        <v>49.91</v>
      </c>
      <c r="H169" s="48">
        <v>0</v>
      </c>
      <c r="I169" s="48">
        <v>0</v>
      </c>
      <c r="J169" s="48">
        <v>0</v>
      </c>
      <c r="K169" s="48">
        <v>0</v>
      </c>
      <c r="L169" s="48">
        <v>48.6</v>
      </c>
      <c r="M169" s="48">
        <v>21.8</v>
      </c>
      <c r="N169" s="48">
        <v>11.59</v>
      </c>
      <c r="O169" s="48">
        <v>11.16</v>
      </c>
      <c r="P169" s="48">
        <v>4.05</v>
      </c>
      <c r="Q169" s="48">
        <v>21.8</v>
      </c>
    </row>
    <row r="170" spans="1:17" x14ac:dyDescent="0.2">
      <c r="A170" s="47" t="s">
        <v>881</v>
      </c>
      <c r="C170" s="48">
        <v>0</v>
      </c>
      <c r="D170" s="48">
        <v>7.19</v>
      </c>
      <c r="E170" s="48">
        <v>0</v>
      </c>
      <c r="F170" s="48">
        <v>64.81</v>
      </c>
      <c r="G170" s="48">
        <v>64.81</v>
      </c>
      <c r="H170" s="48">
        <v>0</v>
      </c>
      <c r="I170" s="48">
        <v>0</v>
      </c>
      <c r="J170" s="48">
        <v>0</v>
      </c>
      <c r="K170" s="48">
        <v>0</v>
      </c>
      <c r="L170" s="48">
        <v>63.03</v>
      </c>
      <c r="M170" s="48">
        <v>26.97</v>
      </c>
      <c r="N170" s="48">
        <v>15.44</v>
      </c>
      <c r="O170" s="48">
        <v>15.14</v>
      </c>
      <c r="P170" s="48">
        <v>5.49</v>
      </c>
      <c r="Q170" s="48">
        <v>26.97</v>
      </c>
    </row>
    <row r="171" spans="1:17" x14ac:dyDescent="0.2">
      <c r="A171" s="47" t="s">
        <v>123</v>
      </c>
      <c r="C171" s="48">
        <v>253.63</v>
      </c>
      <c r="D171" s="48">
        <v>93.12</v>
      </c>
      <c r="E171" s="48">
        <v>4.9000000000000004</v>
      </c>
      <c r="F171" s="48">
        <v>2720.81</v>
      </c>
      <c r="G171" s="48">
        <v>2708.04</v>
      </c>
      <c r="H171" s="48">
        <v>12.77</v>
      </c>
      <c r="I171" s="48">
        <v>0</v>
      </c>
      <c r="J171" s="48">
        <v>0</v>
      </c>
      <c r="K171" s="48">
        <v>0</v>
      </c>
      <c r="L171" s="48">
        <v>2669.53</v>
      </c>
      <c r="M171" s="48">
        <v>1558.14</v>
      </c>
      <c r="N171" s="48">
        <v>294.5</v>
      </c>
      <c r="O171" s="48">
        <v>595.91</v>
      </c>
      <c r="P171" s="48">
        <v>220.98</v>
      </c>
      <c r="Q171" s="48">
        <v>1558.14</v>
      </c>
    </row>
    <row r="172" spans="1:17" x14ac:dyDescent="0.2">
      <c r="A172" s="47" t="s">
        <v>124</v>
      </c>
      <c r="C172" s="48">
        <v>90.12</v>
      </c>
      <c r="D172" s="48">
        <v>35.340000000000003</v>
      </c>
      <c r="E172" s="48">
        <v>0</v>
      </c>
      <c r="F172" s="48">
        <v>830.19</v>
      </c>
      <c r="G172" s="48">
        <v>830.19</v>
      </c>
      <c r="H172" s="48">
        <v>0</v>
      </c>
      <c r="I172" s="48">
        <v>0</v>
      </c>
      <c r="J172" s="48">
        <v>0</v>
      </c>
      <c r="K172" s="48">
        <v>0</v>
      </c>
      <c r="L172" s="48">
        <v>812.82</v>
      </c>
      <c r="M172" s="48">
        <v>469.47</v>
      </c>
      <c r="N172" s="48">
        <v>76.7</v>
      </c>
      <c r="O172" s="48">
        <v>193.97</v>
      </c>
      <c r="P172" s="48">
        <v>72.680000000000007</v>
      </c>
      <c r="Q172" s="48">
        <v>469.47</v>
      </c>
    </row>
    <row r="173" spans="1:17" x14ac:dyDescent="0.2">
      <c r="A173" s="47" t="s">
        <v>882</v>
      </c>
      <c r="C173" s="48">
        <v>2.1</v>
      </c>
      <c r="D173" s="48">
        <v>0</v>
      </c>
      <c r="E173" s="48">
        <v>0</v>
      </c>
      <c r="F173" s="48">
        <v>24.57</v>
      </c>
      <c r="G173" s="48">
        <v>24.57</v>
      </c>
      <c r="H173" s="48">
        <v>0</v>
      </c>
      <c r="I173" s="48">
        <v>0</v>
      </c>
      <c r="J173" s="48">
        <v>0</v>
      </c>
      <c r="K173" s="48">
        <v>0</v>
      </c>
      <c r="L173" s="48">
        <v>24.18</v>
      </c>
      <c r="M173" s="48">
        <v>17.37</v>
      </c>
      <c r="N173" s="48">
        <v>0</v>
      </c>
      <c r="O173" s="48">
        <v>5.04</v>
      </c>
      <c r="P173" s="48">
        <v>1.77</v>
      </c>
      <c r="Q173" s="48">
        <v>17.37</v>
      </c>
    </row>
    <row r="174" spans="1:17" x14ac:dyDescent="0.2">
      <c r="A174" s="47" t="s">
        <v>883</v>
      </c>
      <c r="C174" s="48">
        <v>4.67</v>
      </c>
      <c r="D174" s="48">
        <v>0</v>
      </c>
      <c r="E174" s="48">
        <v>0</v>
      </c>
      <c r="F174" s="48">
        <v>26.7</v>
      </c>
      <c r="G174" s="48">
        <v>26.7</v>
      </c>
      <c r="H174" s="48">
        <v>0</v>
      </c>
      <c r="I174" s="48">
        <v>0</v>
      </c>
      <c r="J174" s="48">
        <v>0</v>
      </c>
      <c r="K174" s="48">
        <v>0</v>
      </c>
      <c r="L174" s="48">
        <v>26.22</v>
      </c>
      <c r="M174" s="48">
        <v>17.86</v>
      </c>
      <c r="N174" s="48">
        <v>0</v>
      </c>
      <c r="O174" s="48">
        <v>6.08</v>
      </c>
      <c r="P174" s="48">
        <v>2.2799999999999998</v>
      </c>
      <c r="Q174" s="48">
        <v>17.86</v>
      </c>
    </row>
    <row r="175" spans="1:17" x14ac:dyDescent="0.2">
      <c r="A175" s="47" t="s">
        <v>884</v>
      </c>
      <c r="C175" s="48">
        <v>3.63</v>
      </c>
      <c r="D175" s="48">
        <v>0</v>
      </c>
      <c r="E175" s="48">
        <v>0</v>
      </c>
      <c r="F175" s="48">
        <v>20.46</v>
      </c>
      <c r="G175" s="48">
        <v>20.46</v>
      </c>
      <c r="H175" s="48">
        <v>0</v>
      </c>
      <c r="I175" s="48">
        <v>0</v>
      </c>
      <c r="J175" s="48">
        <v>0</v>
      </c>
      <c r="K175" s="48">
        <v>0</v>
      </c>
      <c r="L175" s="48">
        <v>20.079999999999998</v>
      </c>
      <c r="M175" s="48">
        <v>13.54</v>
      </c>
      <c r="N175" s="48">
        <v>0</v>
      </c>
      <c r="O175" s="48">
        <v>4.76</v>
      </c>
      <c r="P175" s="48">
        <v>1.78</v>
      </c>
      <c r="Q175" s="48">
        <v>13.54</v>
      </c>
    </row>
    <row r="176" spans="1:17" x14ac:dyDescent="0.2">
      <c r="A176" s="47" t="s">
        <v>885</v>
      </c>
      <c r="C176" s="48">
        <v>11.82</v>
      </c>
      <c r="D176" s="48">
        <v>0</v>
      </c>
      <c r="E176" s="48">
        <v>0</v>
      </c>
      <c r="F176" s="48">
        <v>65.36</v>
      </c>
      <c r="G176" s="48">
        <v>65.36</v>
      </c>
      <c r="H176" s="48">
        <v>0</v>
      </c>
      <c r="I176" s="48">
        <v>0</v>
      </c>
      <c r="J176" s="48">
        <v>0</v>
      </c>
      <c r="K176" s="48">
        <v>0</v>
      </c>
      <c r="L176" s="48">
        <v>64.13</v>
      </c>
      <c r="M176" s="48">
        <v>42.56</v>
      </c>
      <c r="N176" s="48">
        <v>0</v>
      </c>
      <c r="O176" s="48">
        <v>15.7</v>
      </c>
      <c r="P176" s="48">
        <v>5.88</v>
      </c>
      <c r="Q176" s="48">
        <v>42.56</v>
      </c>
    </row>
    <row r="177" spans="1:17" x14ac:dyDescent="0.2">
      <c r="A177" s="47" t="s">
        <v>886</v>
      </c>
      <c r="C177" s="48">
        <v>8.73</v>
      </c>
      <c r="D177" s="48">
        <v>0</v>
      </c>
      <c r="E177" s="48">
        <v>0</v>
      </c>
      <c r="F177" s="48">
        <v>48.22</v>
      </c>
      <c r="G177" s="48">
        <v>48.22</v>
      </c>
      <c r="H177" s="48">
        <v>0</v>
      </c>
      <c r="I177" s="48">
        <v>0</v>
      </c>
      <c r="J177" s="48">
        <v>0</v>
      </c>
      <c r="K177" s="48">
        <v>0</v>
      </c>
      <c r="L177" s="48">
        <v>47.31</v>
      </c>
      <c r="M177" s="48">
        <v>31.36</v>
      </c>
      <c r="N177" s="48">
        <v>0</v>
      </c>
      <c r="O177" s="48">
        <v>11.61</v>
      </c>
      <c r="P177" s="48">
        <v>4.3499999999999996</v>
      </c>
      <c r="Q177" s="48">
        <v>31.36</v>
      </c>
    </row>
    <row r="178" spans="1:17" x14ac:dyDescent="0.2">
      <c r="A178" s="47" t="s">
        <v>887</v>
      </c>
      <c r="C178" s="48">
        <v>5.03</v>
      </c>
      <c r="D178" s="48">
        <v>0</v>
      </c>
      <c r="E178" s="48">
        <v>0</v>
      </c>
      <c r="F178" s="48">
        <v>27.9</v>
      </c>
      <c r="G178" s="48">
        <v>27.9</v>
      </c>
      <c r="H178" s="48">
        <v>0</v>
      </c>
      <c r="I178" s="48">
        <v>0</v>
      </c>
      <c r="J178" s="48">
        <v>0</v>
      </c>
      <c r="K178" s="48">
        <v>0</v>
      </c>
      <c r="L178" s="48">
        <v>27.37</v>
      </c>
      <c r="M178" s="48">
        <v>18.21</v>
      </c>
      <c r="N178" s="48">
        <v>0</v>
      </c>
      <c r="O178" s="48">
        <v>6.67</v>
      </c>
      <c r="P178" s="48">
        <v>2.5</v>
      </c>
      <c r="Q178" s="48">
        <v>18.21</v>
      </c>
    </row>
    <row r="179" spans="1:17" x14ac:dyDescent="0.2">
      <c r="A179" s="47" t="s">
        <v>888</v>
      </c>
      <c r="C179" s="48">
        <v>5.03</v>
      </c>
      <c r="D179" s="48">
        <v>0</v>
      </c>
      <c r="E179" s="48">
        <v>0</v>
      </c>
      <c r="F179" s="48">
        <v>27.95</v>
      </c>
      <c r="G179" s="48">
        <v>27.95</v>
      </c>
      <c r="H179" s="48">
        <v>0</v>
      </c>
      <c r="I179" s="48">
        <v>0</v>
      </c>
      <c r="J179" s="48">
        <v>0</v>
      </c>
      <c r="K179" s="48">
        <v>0</v>
      </c>
      <c r="L179" s="48">
        <v>27.43</v>
      </c>
      <c r="M179" s="48">
        <v>18.260000000000002</v>
      </c>
      <c r="N179" s="48">
        <v>0</v>
      </c>
      <c r="O179" s="48">
        <v>6.67</v>
      </c>
      <c r="P179" s="48">
        <v>2.5</v>
      </c>
      <c r="Q179" s="48">
        <v>18.260000000000002</v>
      </c>
    </row>
    <row r="180" spans="1:17" x14ac:dyDescent="0.2">
      <c r="A180" s="47" t="s">
        <v>889</v>
      </c>
      <c r="C180" s="48">
        <v>5</v>
      </c>
      <c r="D180" s="48">
        <v>0</v>
      </c>
      <c r="E180" s="48">
        <v>0</v>
      </c>
      <c r="F180" s="48">
        <v>27.5</v>
      </c>
      <c r="G180" s="48">
        <v>27.5</v>
      </c>
      <c r="H180" s="48">
        <v>0</v>
      </c>
      <c r="I180" s="48">
        <v>0</v>
      </c>
      <c r="J180" s="48">
        <v>0</v>
      </c>
      <c r="K180" s="48">
        <v>0</v>
      </c>
      <c r="L180" s="48">
        <v>26.97</v>
      </c>
      <c r="M180" s="48">
        <v>17.809999999999999</v>
      </c>
      <c r="N180" s="48">
        <v>0</v>
      </c>
      <c r="O180" s="48">
        <v>6.67</v>
      </c>
      <c r="P180" s="48">
        <v>2.5</v>
      </c>
      <c r="Q180" s="48">
        <v>17.809999999999999</v>
      </c>
    </row>
    <row r="181" spans="1:17" x14ac:dyDescent="0.2">
      <c r="A181" s="47" t="s">
        <v>890</v>
      </c>
      <c r="C181" s="48">
        <v>4.97</v>
      </c>
      <c r="D181" s="48">
        <v>0</v>
      </c>
      <c r="E181" s="48">
        <v>0</v>
      </c>
      <c r="F181" s="48">
        <v>26.97</v>
      </c>
      <c r="G181" s="48">
        <v>26.97</v>
      </c>
      <c r="H181" s="48">
        <v>0</v>
      </c>
      <c r="I181" s="48">
        <v>0</v>
      </c>
      <c r="J181" s="48">
        <v>0</v>
      </c>
      <c r="K181" s="48">
        <v>0</v>
      </c>
      <c r="L181" s="48">
        <v>26.45</v>
      </c>
      <c r="M181" s="48">
        <v>17.29</v>
      </c>
      <c r="N181" s="48">
        <v>0</v>
      </c>
      <c r="O181" s="48">
        <v>6.67</v>
      </c>
      <c r="P181" s="48">
        <v>2.5</v>
      </c>
      <c r="Q181" s="48">
        <v>17.29</v>
      </c>
    </row>
    <row r="182" spans="1:17" x14ac:dyDescent="0.2">
      <c r="A182" s="47" t="s">
        <v>891</v>
      </c>
      <c r="C182" s="48">
        <v>4.93</v>
      </c>
      <c r="D182" s="48">
        <v>0</v>
      </c>
      <c r="E182" s="48">
        <v>0</v>
      </c>
      <c r="F182" s="48">
        <v>26.43</v>
      </c>
      <c r="G182" s="48">
        <v>26.43</v>
      </c>
      <c r="H182" s="48">
        <v>0</v>
      </c>
      <c r="I182" s="48">
        <v>0</v>
      </c>
      <c r="J182" s="48">
        <v>0</v>
      </c>
      <c r="K182" s="48">
        <v>0</v>
      </c>
      <c r="L182" s="48">
        <v>25.91</v>
      </c>
      <c r="M182" s="48">
        <v>16.75</v>
      </c>
      <c r="N182" s="48">
        <v>0</v>
      </c>
      <c r="O182" s="48">
        <v>6.67</v>
      </c>
      <c r="P182" s="48">
        <v>2.5</v>
      </c>
      <c r="Q182" s="48">
        <v>16.75</v>
      </c>
    </row>
    <row r="183" spans="1:17" x14ac:dyDescent="0.2">
      <c r="A183" s="47" t="s">
        <v>892</v>
      </c>
      <c r="C183" s="48">
        <v>8.26</v>
      </c>
      <c r="D183" s="48">
        <v>0</v>
      </c>
      <c r="E183" s="48">
        <v>0</v>
      </c>
      <c r="F183" s="48">
        <v>44.65</v>
      </c>
      <c r="G183" s="48">
        <v>44.65</v>
      </c>
      <c r="H183" s="48">
        <v>0</v>
      </c>
      <c r="I183" s="48">
        <v>0</v>
      </c>
      <c r="J183" s="48">
        <v>0</v>
      </c>
      <c r="K183" s="48">
        <v>0</v>
      </c>
      <c r="L183" s="48">
        <v>43.78</v>
      </c>
      <c r="M183" s="48">
        <v>28.51</v>
      </c>
      <c r="N183" s="48">
        <v>0</v>
      </c>
      <c r="O183" s="48">
        <v>11.11</v>
      </c>
      <c r="P183" s="48">
        <v>4.16</v>
      </c>
      <c r="Q183" s="48">
        <v>28.51</v>
      </c>
    </row>
    <row r="184" spans="1:17" x14ac:dyDescent="0.2">
      <c r="A184" s="47" t="s">
        <v>893</v>
      </c>
      <c r="C184" s="48">
        <v>1.68</v>
      </c>
      <c r="D184" s="48">
        <v>0</v>
      </c>
      <c r="E184" s="48">
        <v>0</v>
      </c>
      <c r="F184" s="48">
        <v>9.49</v>
      </c>
      <c r="G184" s="48">
        <v>9.49</v>
      </c>
      <c r="H184" s="48">
        <v>0</v>
      </c>
      <c r="I184" s="48">
        <v>0</v>
      </c>
      <c r="J184" s="48">
        <v>0</v>
      </c>
      <c r="K184" s="48">
        <v>0</v>
      </c>
      <c r="L184" s="48">
        <v>9.32</v>
      </c>
      <c r="M184" s="48">
        <v>6.31</v>
      </c>
      <c r="N184" s="48">
        <v>0</v>
      </c>
      <c r="O184" s="48">
        <v>2.19</v>
      </c>
      <c r="P184" s="48">
        <v>0.82</v>
      </c>
      <c r="Q184" s="48">
        <v>6.31</v>
      </c>
    </row>
    <row r="185" spans="1:17" x14ac:dyDescent="0.2">
      <c r="A185" s="47" t="s">
        <v>894</v>
      </c>
      <c r="C185" s="48">
        <v>0.98</v>
      </c>
      <c r="D185" s="48">
        <v>0</v>
      </c>
      <c r="E185" s="48">
        <v>0</v>
      </c>
      <c r="F185" s="48">
        <v>12.78</v>
      </c>
      <c r="G185" s="48">
        <v>12.78</v>
      </c>
      <c r="H185" s="48">
        <v>0</v>
      </c>
      <c r="I185" s="48">
        <v>0</v>
      </c>
      <c r="J185" s="48">
        <v>0</v>
      </c>
      <c r="K185" s="48">
        <v>0</v>
      </c>
      <c r="L185" s="48">
        <v>10.54</v>
      </c>
      <c r="M185" s="48">
        <v>7.97</v>
      </c>
      <c r="N185" s="48">
        <v>0.66</v>
      </c>
      <c r="O185" s="48">
        <v>1.25</v>
      </c>
      <c r="P185" s="48">
        <v>0.66</v>
      </c>
      <c r="Q185" s="48">
        <v>7.97</v>
      </c>
    </row>
    <row r="186" spans="1:17" x14ac:dyDescent="0.2">
      <c r="A186" s="47" t="s">
        <v>895</v>
      </c>
      <c r="C186" s="48">
        <v>0</v>
      </c>
      <c r="D186" s="48">
        <v>1.27</v>
      </c>
      <c r="E186" s="48">
        <v>0</v>
      </c>
      <c r="F186" s="48">
        <v>10.58</v>
      </c>
      <c r="G186" s="48">
        <v>10.58</v>
      </c>
      <c r="H186" s="48">
        <v>0</v>
      </c>
      <c r="I186" s="48">
        <v>0</v>
      </c>
      <c r="J186" s="48">
        <v>0</v>
      </c>
      <c r="K186" s="48">
        <v>0</v>
      </c>
      <c r="L186" s="48">
        <v>10.37</v>
      </c>
      <c r="M186" s="48">
        <v>3.99</v>
      </c>
      <c r="N186" s="48">
        <v>2.72</v>
      </c>
      <c r="O186" s="48">
        <v>2.67</v>
      </c>
      <c r="P186" s="48">
        <v>1</v>
      </c>
      <c r="Q186" s="48">
        <v>3.99</v>
      </c>
    </row>
    <row r="187" spans="1:17" x14ac:dyDescent="0.2">
      <c r="A187" s="47" t="s">
        <v>896</v>
      </c>
      <c r="C187" s="48">
        <v>1.93</v>
      </c>
      <c r="D187" s="48">
        <v>1.8</v>
      </c>
      <c r="E187" s="48">
        <v>0</v>
      </c>
      <c r="F187" s="48">
        <v>23.75</v>
      </c>
      <c r="G187" s="48">
        <v>23.75</v>
      </c>
      <c r="H187" s="48">
        <v>0</v>
      </c>
      <c r="I187" s="48">
        <v>0</v>
      </c>
      <c r="J187" s="48">
        <v>0</v>
      </c>
      <c r="K187" s="48">
        <v>0</v>
      </c>
      <c r="L187" s="48">
        <v>23.22</v>
      </c>
      <c r="M187" s="48">
        <v>10.199999999999999</v>
      </c>
      <c r="N187" s="48">
        <v>3.87</v>
      </c>
      <c r="O187" s="48">
        <v>6.67</v>
      </c>
      <c r="P187" s="48">
        <v>2.4900000000000002</v>
      </c>
      <c r="Q187" s="48">
        <v>10.199999999999999</v>
      </c>
    </row>
    <row r="188" spans="1:17" x14ac:dyDescent="0.2">
      <c r="A188" s="47" t="s">
        <v>897</v>
      </c>
      <c r="C188" s="48">
        <v>3.32</v>
      </c>
      <c r="D188" s="48">
        <v>0</v>
      </c>
      <c r="E188" s="48">
        <v>0</v>
      </c>
      <c r="F188" s="48">
        <v>15.86</v>
      </c>
      <c r="G188" s="48">
        <v>15.86</v>
      </c>
      <c r="H188" s="48">
        <v>0</v>
      </c>
      <c r="I188" s="48">
        <v>0</v>
      </c>
      <c r="J188" s="48">
        <v>0</v>
      </c>
      <c r="K188" s="48">
        <v>0</v>
      </c>
      <c r="L188" s="48">
        <v>15.49</v>
      </c>
      <c r="M188" s="48">
        <v>8.93</v>
      </c>
      <c r="N188" s="48">
        <v>0</v>
      </c>
      <c r="O188" s="48">
        <v>4.7699999999999996</v>
      </c>
      <c r="P188" s="48">
        <v>1.79</v>
      </c>
      <c r="Q188" s="48">
        <v>8.93</v>
      </c>
    </row>
    <row r="189" spans="1:17" x14ac:dyDescent="0.2">
      <c r="A189" s="47" t="s">
        <v>898</v>
      </c>
      <c r="C189" s="48">
        <v>9.7100000000000009</v>
      </c>
      <c r="D189" s="48">
        <v>0</v>
      </c>
      <c r="E189" s="48">
        <v>0</v>
      </c>
      <c r="F189" s="48">
        <v>50.76</v>
      </c>
      <c r="G189" s="48">
        <v>50.76</v>
      </c>
      <c r="H189" s="48">
        <v>0</v>
      </c>
      <c r="I189" s="48">
        <v>0</v>
      </c>
      <c r="J189" s="48">
        <v>0</v>
      </c>
      <c r="K189" s="48">
        <v>0</v>
      </c>
      <c r="L189" s="48">
        <v>49.72</v>
      </c>
      <c r="M189" s="48">
        <v>31.41</v>
      </c>
      <c r="N189" s="48">
        <v>0</v>
      </c>
      <c r="O189" s="48">
        <v>13.32</v>
      </c>
      <c r="P189" s="48">
        <v>4.99</v>
      </c>
      <c r="Q189" s="48">
        <v>31.41</v>
      </c>
    </row>
    <row r="190" spans="1:17" x14ac:dyDescent="0.2">
      <c r="A190" s="47" t="s">
        <v>899</v>
      </c>
      <c r="C190" s="48">
        <v>8.33</v>
      </c>
      <c r="D190" s="48">
        <v>7.08</v>
      </c>
      <c r="E190" s="48">
        <v>0</v>
      </c>
      <c r="F190" s="48">
        <v>111.97</v>
      </c>
      <c r="G190" s="48">
        <v>111.97</v>
      </c>
      <c r="H190" s="48">
        <v>0</v>
      </c>
      <c r="I190" s="48">
        <v>0</v>
      </c>
      <c r="J190" s="48">
        <v>0</v>
      </c>
      <c r="K190" s="48">
        <v>0</v>
      </c>
      <c r="L190" s="48">
        <v>110</v>
      </c>
      <c r="M190" s="48">
        <v>60.34</v>
      </c>
      <c r="N190" s="48">
        <v>15.27</v>
      </c>
      <c r="O190" s="48">
        <v>25.03</v>
      </c>
      <c r="P190" s="48">
        <v>9.3699999999999992</v>
      </c>
      <c r="Q190" s="48">
        <v>60.34</v>
      </c>
    </row>
    <row r="191" spans="1:17" x14ac:dyDescent="0.2">
      <c r="A191" s="47" t="s">
        <v>900</v>
      </c>
      <c r="C191" s="48">
        <v>0</v>
      </c>
      <c r="D191" s="48">
        <v>5.59</v>
      </c>
      <c r="E191" s="48">
        <v>0</v>
      </c>
      <c r="F191" s="48">
        <v>51.38</v>
      </c>
      <c r="G191" s="48">
        <v>51.38</v>
      </c>
      <c r="H191" s="48">
        <v>0</v>
      </c>
      <c r="I191" s="48">
        <v>0</v>
      </c>
      <c r="J191" s="48">
        <v>0</v>
      </c>
      <c r="K191" s="48">
        <v>0</v>
      </c>
      <c r="L191" s="48">
        <v>50.51</v>
      </c>
      <c r="M191" s="48">
        <v>23.24</v>
      </c>
      <c r="N191" s="48">
        <v>12.03</v>
      </c>
      <c r="O191" s="48">
        <v>11.09</v>
      </c>
      <c r="P191" s="48">
        <v>4.1500000000000004</v>
      </c>
      <c r="Q191" s="48">
        <v>23.24</v>
      </c>
    </row>
    <row r="192" spans="1:17" x14ac:dyDescent="0.2">
      <c r="A192" s="47" t="s">
        <v>901</v>
      </c>
      <c r="C192" s="48">
        <v>0</v>
      </c>
      <c r="D192" s="48">
        <v>10.69</v>
      </c>
      <c r="E192" s="48">
        <v>0</v>
      </c>
      <c r="F192" s="48">
        <v>97.92</v>
      </c>
      <c r="G192" s="48">
        <v>97.92</v>
      </c>
      <c r="H192" s="48">
        <v>0</v>
      </c>
      <c r="I192" s="48">
        <v>0</v>
      </c>
      <c r="J192" s="48">
        <v>0</v>
      </c>
      <c r="K192" s="48">
        <v>0</v>
      </c>
      <c r="L192" s="48">
        <v>96.25</v>
      </c>
      <c r="M192" s="48">
        <v>43.98</v>
      </c>
      <c r="N192" s="48">
        <v>23.02</v>
      </c>
      <c r="O192" s="48">
        <v>21.28</v>
      </c>
      <c r="P192" s="48">
        <v>7.97</v>
      </c>
      <c r="Q192" s="48">
        <v>43.98</v>
      </c>
    </row>
    <row r="193" spans="1:17" x14ac:dyDescent="0.2">
      <c r="A193" s="47" t="s">
        <v>902</v>
      </c>
      <c r="C193" s="48">
        <v>0</v>
      </c>
      <c r="D193" s="48">
        <v>5.0199999999999996</v>
      </c>
      <c r="E193" s="48">
        <v>0</v>
      </c>
      <c r="F193" s="48">
        <v>43.65</v>
      </c>
      <c r="G193" s="48">
        <v>43.65</v>
      </c>
      <c r="H193" s="48">
        <v>0</v>
      </c>
      <c r="I193" s="48">
        <v>0</v>
      </c>
      <c r="J193" s="48">
        <v>0</v>
      </c>
      <c r="K193" s="48">
        <v>0</v>
      </c>
      <c r="L193" s="48">
        <v>42.84</v>
      </c>
      <c r="M193" s="48">
        <v>17.87</v>
      </c>
      <c r="N193" s="48">
        <v>10.79</v>
      </c>
      <c r="O193" s="48">
        <v>10.32</v>
      </c>
      <c r="P193" s="48">
        <v>3.86</v>
      </c>
      <c r="Q193" s="48">
        <v>17.87</v>
      </c>
    </row>
    <row r="194" spans="1:17" x14ac:dyDescent="0.2">
      <c r="A194" s="47" t="s">
        <v>903</v>
      </c>
      <c r="C194" s="48">
        <v>0</v>
      </c>
      <c r="D194" s="48">
        <v>3.88</v>
      </c>
      <c r="E194" s="48">
        <v>0</v>
      </c>
      <c r="F194" s="48">
        <v>35.340000000000003</v>
      </c>
      <c r="G194" s="48">
        <v>35.340000000000003</v>
      </c>
      <c r="H194" s="48">
        <v>0</v>
      </c>
      <c r="I194" s="48">
        <v>0</v>
      </c>
      <c r="J194" s="48">
        <v>0</v>
      </c>
      <c r="K194" s="48">
        <v>0</v>
      </c>
      <c r="L194" s="48">
        <v>34.729999999999997</v>
      </c>
      <c r="M194" s="48">
        <v>15.72</v>
      </c>
      <c r="N194" s="48">
        <v>8.35</v>
      </c>
      <c r="O194" s="48">
        <v>7.75</v>
      </c>
      <c r="P194" s="48">
        <v>2.9</v>
      </c>
      <c r="Q194" s="48">
        <v>15.72</v>
      </c>
    </row>
    <row r="195" spans="1:17" x14ac:dyDescent="0.2">
      <c r="A195" s="47" t="s">
        <v>125</v>
      </c>
      <c r="C195" s="48">
        <v>37.479999999999997</v>
      </c>
      <c r="D195" s="48">
        <v>56.95</v>
      </c>
      <c r="E195" s="48">
        <v>0</v>
      </c>
      <c r="F195" s="48">
        <v>1108.18</v>
      </c>
      <c r="G195" s="48">
        <v>1096.68</v>
      </c>
      <c r="H195" s="48">
        <v>11.5</v>
      </c>
      <c r="I195" s="48">
        <v>0</v>
      </c>
      <c r="J195" s="48">
        <v>0</v>
      </c>
      <c r="K195" s="48">
        <v>0</v>
      </c>
      <c r="L195" s="48">
        <v>1089.21</v>
      </c>
      <c r="M195" s="48">
        <v>582.41</v>
      </c>
      <c r="N195" s="48">
        <v>200.32</v>
      </c>
      <c r="O195" s="48">
        <v>223.96</v>
      </c>
      <c r="P195" s="48">
        <v>82.51</v>
      </c>
      <c r="Q195" s="48">
        <v>582.41</v>
      </c>
    </row>
    <row r="196" spans="1:17" x14ac:dyDescent="0.2">
      <c r="A196" s="47" t="s">
        <v>904</v>
      </c>
      <c r="C196" s="48">
        <v>0</v>
      </c>
      <c r="D196" s="48">
        <v>2.63</v>
      </c>
      <c r="E196" s="48">
        <v>0</v>
      </c>
      <c r="F196" s="48">
        <v>49.01</v>
      </c>
      <c r="G196" s="48">
        <v>49.01</v>
      </c>
      <c r="H196" s="48">
        <v>0</v>
      </c>
      <c r="I196" s="48">
        <v>0</v>
      </c>
      <c r="J196" s="48">
        <v>0</v>
      </c>
      <c r="K196" s="48">
        <v>0</v>
      </c>
      <c r="L196" s="48">
        <v>48.1</v>
      </c>
      <c r="M196" s="48">
        <v>23.41</v>
      </c>
      <c r="N196" s="48">
        <v>10.19</v>
      </c>
      <c r="O196" s="48">
        <v>10.68</v>
      </c>
      <c r="P196" s="48">
        <v>3.82</v>
      </c>
      <c r="Q196" s="48">
        <v>23.41</v>
      </c>
    </row>
    <row r="197" spans="1:17" x14ac:dyDescent="0.2">
      <c r="A197" s="47" t="s">
        <v>905</v>
      </c>
      <c r="C197" s="48">
        <v>0</v>
      </c>
      <c r="D197" s="48">
        <v>1.75</v>
      </c>
      <c r="E197" s="48">
        <v>0</v>
      </c>
      <c r="F197" s="48">
        <v>25.08</v>
      </c>
      <c r="G197" s="48">
        <v>25.08</v>
      </c>
      <c r="H197" s="48">
        <v>0</v>
      </c>
      <c r="I197" s="48">
        <v>0</v>
      </c>
      <c r="J197" s="48">
        <v>0</v>
      </c>
      <c r="K197" s="48">
        <v>0</v>
      </c>
      <c r="L197" s="48">
        <v>24.6</v>
      </c>
      <c r="M197" s="48">
        <v>10.81</v>
      </c>
      <c r="N197" s="48">
        <v>6.16</v>
      </c>
      <c r="O197" s="48">
        <v>5.58</v>
      </c>
      <c r="P197" s="48">
        <v>2.0499999999999998</v>
      </c>
      <c r="Q197" s="48">
        <v>10.81</v>
      </c>
    </row>
    <row r="198" spans="1:17" x14ac:dyDescent="0.2">
      <c r="A198" s="47" t="s">
        <v>906</v>
      </c>
      <c r="C198" s="48">
        <v>0</v>
      </c>
      <c r="D198" s="48">
        <v>3.1</v>
      </c>
      <c r="E198" s="48">
        <v>0</v>
      </c>
      <c r="F198" s="48">
        <v>44.26</v>
      </c>
      <c r="G198" s="48">
        <v>44.26</v>
      </c>
      <c r="H198" s="48">
        <v>0</v>
      </c>
      <c r="I198" s="48">
        <v>0</v>
      </c>
      <c r="J198" s="48">
        <v>0</v>
      </c>
      <c r="K198" s="48">
        <v>0</v>
      </c>
      <c r="L198" s="48">
        <v>43.41</v>
      </c>
      <c r="M198" s="48">
        <v>19.010000000000002</v>
      </c>
      <c r="N198" s="48">
        <v>10.89</v>
      </c>
      <c r="O198" s="48">
        <v>9.8800000000000008</v>
      </c>
      <c r="P198" s="48">
        <v>3.63</v>
      </c>
      <c r="Q198" s="48">
        <v>19.010000000000002</v>
      </c>
    </row>
    <row r="199" spans="1:17" x14ac:dyDescent="0.2">
      <c r="A199" s="47" t="s">
        <v>907</v>
      </c>
      <c r="C199" s="48">
        <v>0</v>
      </c>
      <c r="D199" s="48">
        <v>0.26</v>
      </c>
      <c r="E199" s="48">
        <v>0</v>
      </c>
      <c r="F199" s="48">
        <v>4.03</v>
      </c>
      <c r="G199" s="48">
        <v>4.03</v>
      </c>
      <c r="H199" s="48">
        <v>0</v>
      </c>
      <c r="I199" s="48">
        <v>0</v>
      </c>
      <c r="J199" s="48">
        <v>0</v>
      </c>
      <c r="K199" s="48">
        <v>0</v>
      </c>
      <c r="L199" s="48">
        <v>3.96</v>
      </c>
      <c r="M199" s="48">
        <v>1.92</v>
      </c>
      <c r="N199" s="48">
        <v>0.93</v>
      </c>
      <c r="O199" s="48">
        <v>0.81</v>
      </c>
      <c r="P199" s="48">
        <v>0.3</v>
      </c>
      <c r="Q199" s="48">
        <v>1.92</v>
      </c>
    </row>
    <row r="200" spans="1:17" x14ac:dyDescent="0.2">
      <c r="A200" s="47" t="s">
        <v>908</v>
      </c>
      <c r="C200" s="48">
        <v>0</v>
      </c>
      <c r="D200" s="48">
        <v>0.54</v>
      </c>
      <c r="E200" s="48">
        <v>0</v>
      </c>
      <c r="F200" s="48">
        <v>8.32</v>
      </c>
      <c r="G200" s="48">
        <v>8.32</v>
      </c>
      <c r="H200" s="48">
        <v>0</v>
      </c>
      <c r="I200" s="48">
        <v>0</v>
      </c>
      <c r="J200" s="48">
        <v>0</v>
      </c>
      <c r="K200" s="48">
        <v>0</v>
      </c>
      <c r="L200" s="48">
        <v>8.18</v>
      </c>
      <c r="M200" s="48">
        <v>4.09</v>
      </c>
      <c r="N200" s="48">
        <v>1.89</v>
      </c>
      <c r="O200" s="48">
        <v>1.61</v>
      </c>
      <c r="P200" s="48">
        <v>0.59</v>
      </c>
      <c r="Q200" s="48">
        <v>4.09</v>
      </c>
    </row>
    <row r="201" spans="1:17" x14ac:dyDescent="0.2">
      <c r="A201" s="47" t="s">
        <v>909</v>
      </c>
      <c r="C201" s="48">
        <v>0</v>
      </c>
      <c r="D201" s="48">
        <v>0.27</v>
      </c>
      <c r="E201" s="48">
        <v>0</v>
      </c>
      <c r="F201" s="48">
        <v>4.18</v>
      </c>
      <c r="G201" s="48">
        <v>4.18</v>
      </c>
      <c r="H201" s="48">
        <v>0</v>
      </c>
      <c r="I201" s="48">
        <v>0</v>
      </c>
      <c r="J201" s="48">
        <v>0</v>
      </c>
      <c r="K201" s="48">
        <v>0</v>
      </c>
      <c r="L201" s="48">
        <v>4.12</v>
      </c>
      <c r="M201" s="48">
        <v>2.0699999999999998</v>
      </c>
      <c r="N201" s="48">
        <v>0.95</v>
      </c>
      <c r="O201" s="48">
        <v>0.81</v>
      </c>
      <c r="P201" s="48">
        <v>0.3</v>
      </c>
      <c r="Q201" s="48">
        <v>2.0699999999999998</v>
      </c>
    </row>
    <row r="202" spans="1:17" x14ac:dyDescent="0.2">
      <c r="A202" s="47" t="s">
        <v>910</v>
      </c>
      <c r="C202" s="48">
        <v>0</v>
      </c>
      <c r="D202" s="48">
        <v>2.13</v>
      </c>
      <c r="E202" s="48">
        <v>0</v>
      </c>
      <c r="F202" s="48">
        <v>32.36</v>
      </c>
      <c r="G202" s="48">
        <v>32.36</v>
      </c>
      <c r="H202" s="48">
        <v>0</v>
      </c>
      <c r="I202" s="48">
        <v>0</v>
      </c>
      <c r="J202" s="48">
        <v>0</v>
      </c>
      <c r="K202" s="48">
        <v>0</v>
      </c>
      <c r="L202" s="48">
        <v>31.79</v>
      </c>
      <c r="M202" s="48">
        <v>15.4</v>
      </c>
      <c r="N202" s="48">
        <v>7.49</v>
      </c>
      <c r="O202" s="48">
        <v>6.51</v>
      </c>
      <c r="P202" s="48">
        <v>2.39</v>
      </c>
      <c r="Q202" s="48">
        <v>15.4</v>
      </c>
    </row>
    <row r="203" spans="1:17" x14ac:dyDescent="0.2">
      <c r="A203" s="47" t="s">
        <v>911</v>
      </c>
      <c r="C203" s="48">
        <v>0</v>
      </c>
      <c r="D203" s="48">
        <v>2.2000000000000002</v>
      </c>
      <c r="E203" s="48">
        <v>0</v>
      </c>
      <c r="F203" s="48">
        <v>29.81</v>
      </c>
      <c r="G203" s="48">
        <v>29.81</v>
      </c>
      <c r="H203" s="48">
        <v>0</v>
      </c>
      <c r="I203" s="48">
        <v>0</v>
      </c>
      <c r="J203" s="48">
        <v>0</v>
      </c>
      <c r="K203" s="48">
        <v>0</v>
      </c>
      <c r="L203" s="48">
        <v>29.18</v>
      </c>
      <c r="M203" s="48">
        <v>11.57</v>
      </c>
      <c r="N203" s="48">
        <v>7.71</v>
      </c>
      <c r="O203" s="48">
        <v>7.25</v>
      </c>
      <c r="P203" s="48">
        <v>2.66</v>
      </c>
      <c r="Q203" s="48">
        <v>11.57</v>
      </c>
    </row>
    <row r="204" spans="1:17" x14ac:dyDescent="0.2">
      <c r="A204" s="47" t="s">
        <v>912</v>
      </c>
      <c r="C204" s="48">
        <v>0</v>
      </c>
      <c r="D204" s="48">
        <v>3.52</v>
      </c>
      <c r="E204" s="48">
        <v>0</v>
      </c>
      <c r="F204" s="48">
        <v>50.91</v>
      </c>
      <c r="G204" s="48">
        <v>50.91</v>
      </c>
      <c r="H204" s="48">
        <v>0</v>
      </c>
      <c r="I204" s="48">
        <v>0</v>
      </c>
      <c r="J204" s="48">
        <v>0</v>
      </c>
      <c r="K204" s="48">
        <v>0</v>
      </c>
      <c r="L204" s="48">
        <v>49.95</v>
      </c>
      <c r="M204" s="48">
        <v>22.41</v>
      </c>
      <c r="N204" s="48">
        <v>12.36</v>
      </c>
      <c r="O204" s="48">
        <v>11.1</v>
      </c>
      <c r="P204" s="48">
        <v>4.08</v>
      </c>
      <c r="Q204" s="48">
        <v>22.41</v>
      </c>
    </row>
    <row r="205" spans="1:17" x14ac:dyDescent="0.2">
      <c r="A205" s="47" t="s">
        <v>913</v>
      </c>
      <c r="C205" s="48">
        <v>0</v>
      </c>
      <c r="D205" s="48">
        <v>3.6</v>
      </c>
      <c r="E205" s="48">
        <v>0</v>
      </c>
      <c r="F205" s="48">
        <v>53.96</v>
      </c>
      <c r="G205" s="48">
        <v>53.96</v>
      </c>
      <c r="H205" s="48">
        <v>0</v>
      </c>
      <c r="I205" s="48">
        <v>0</v>
      </c>
      <c r="J205" s="48">
        <v>0</v>
      </c>
      <c r="K205" s="48">
        <v>0</v>
      </c>
      <c r="L205" s="48">
        <v>53</v>
      </c>
      <c r="M205" s="48">
        <v>25.11</v>
      </c>
      <c r="N205" s="48">
        <v>12.68</v>
      </c>
      <c r="O205" s="48">
        <v>11.12</v>
      </c>
      <c r="P205" s="48">
        <v>4.09</v>
      </c>
      <c r="Q205" s="48">
        <v>25.11</v>
      </c>
    </row>
    <row r="206" spans="1:17" x14ac:dyDescent="0.2">
      <c r="A206" s="47" t="s">
        <v>914</v>
      </c>
      <c r="C206" s="48">
        <v>0</v>
      </c>
      <c r="D206" s="48">
        <v>2.0299999999999998</v>
      </c>
      <c r="E206" s="48">
        <v>0</v>
      </c>
      <c r="F206" s="48">
        <v>30.23</v>
      </c>
      <c r="G206" s="48">
        <v>30.23</v>
      </c>
      <c r="H206" s="48">
        <v>0</v>
      </c>
      <c r="I206" s="48">
        <v>0</v>
      </c>
      <c r="J206" s="48">
        <v>0</v>
      </c>
      <c r="K206" s="48">
        <v>0</v>
      </c>
      <c r="L206" s="48">
        <v>29.69</v>
      </c>
      <c r="M206" s="48">
        <v>13.97</v>
      </c>
      <c r="N206" s="48">
        <v>7.13</v>
      </c>
      <c r="O206" s="48">
        <v>6.28</v>
      </c>
      <c r="P206" s="48">
        <v>2.31</v>
      </c>
      <c r="Q206" s="48">
        <v>13.97</v>
      </c>
    </row>
    <row r="207" spans="1:17" x14ac:dyDescent="0.2">
      <c r="A207" s="47" t="s">
        <v>915</v>
      </c>
      <c r="C207" s="48">
        <v>0</v>
      </c>
      <c r="D207" s="48">
        <v>4.6900000000000004</v>
      </c>
      <c r="E207" s="48">
        <v>0</v>
      </c>
      <c r="F207" s="48">
        <v>70.12</v>
      </c>
      <c r="G207" s="48">
        <v>70.12</v>
      </c>
      <c r="H207" s="48">
        <v>0</v>
      </c>
      <c r="I207" s="48">
        <v>0</v>
      </c>
      <c r="J207" s="48">
        <v>0</v>
      </c>
      <c r="K207" s="48">
        <v>0</v>
      </c>
      <c r="L207" s="48">
        <v>68.87</v>
      </c>
      <c r="M207" s="48">
        <v>32.54</v>
      </c>
      <c r="N207" s="48">
        <v>16.5</v>
      </c>
      <c r="O207" s="48">
        <v>14.5</v>
      </c>
      <c r="P207" s="48">
        <v>5.33</v>
      </c>
      <c r="Q207" s="48">
        <v>32.54</v>
      </c>
    </row>
    <row r="208" spans="1:17" x14ac:dyDescent="0.2">
      <c r="A208" s="47" t="s">
        <v>916</v>
      </c>
      <c r="C208" s="48">
        <v>0</v>
      </c>
      <c r="D208" s="48">
        <v>3.87</v>
      </c>
      <c r="E208" s="48">
        <v>0</v>
      </c>
      <c r="F208" s="48">
        <v>57.88</v>
      </c>
      <c r="G208" s="48">
        <v>57.88</v>
      </c>
      <c r="H208" s="48">
        <v>0</v>
      </c>
      <c r="I208" s="48">
        <v>0</v>
      </c>
      <c r="J208" s="48">
        <v>0</v>
      </c>
      <c r="K208" s="48">
        <v>0</v>
      </c>
      <c r="L208" s="48">
        <v>56.85</v>
      </c>
      <c r="M208" s="48">
        <v>26.91</v>
      </c>
      <c r="N208" s="48">
        <v>13.61</v>
      </c>
      <c r="O208" s="48">
        <v>11.95</v>
      </c>
      <c r="P208" s="48">
        <v>4.3899999999999997</v>
      </c>
      <c r="Q208" s="48">
        <v>26.91</v>
      </c>
    </row>
    <row r="209" spans="1:17" x14ac:dyDescent="0.2">
      <c r="A209" s="47" t="s">
        <v>917</v>
      </c>
      <c r="C209" s="48">
        <v>0</v>
      </c>
      <c r="D209" s="48">
        <v>1.93</v>
      </c>
      <c r="E209" s="48">
        <v>0</v>
      </c>
      <c r="F209" s="48">
        <v>29.85</v>
      </c>
      <c r="G209" s="48">
        <v>29.85</v>
      </c>
      <c r="H209" s="48">
        <v>0</v>
      </c>
      <c r="I209" s="48">
        <v>0</v>
      </c>
      <c r="J209" s="48">
        <v>0</v>
      </c>
      <c r="K209" s="48">
        <v>0</v>
      </c>
      <c r="L209" s="48">
        <v>29.35</v>
      </c>
      <c r="M209" s="48">
        <v>14.58</v>
      </c>
      <c r="N209" s="48">
        <v>6.8</v>
      </c>
      <c r="O209" s="48">
        <v>5.83</v>
      </c>
      <c r="P209" s="48">
        <v>2.14</v>
      </c>
      <c r="Q209" s="48">
        <v>14.58</v>
      </c>
    </row>
    <row r="210" spans="1:17" x14ac:dyDescent="0.2">
      <c r="A210" s="47" t="s">
        <v>918</v>
      </c>
      <c r="C210" s="48">
        <v>0</v>
      </c>
      <c r="D210" s="48">
        <v>3.9</v>
      </c>
      <c r="E210" s="48">
        <v>0</v>
      </c>
      <c r="F210" s="48">
        <v>58.57</v>
      </c>
      <c r="G210" s="48">
        <v>58.57</v>
      </c>
      <c r="H210" s="48">
        <v>0</v>
      </c>
      <c r="I210" s="48">
        <v>0</v>
      </c>
      <c r="J210" s="48">
        <v>0</v>
      </c>
      <c r="K210" s="48">
        <v>0</v>
      </c>
      <c r="L210" s="48">
        <v>57.53</v>
      </c>
      <c r="M210" s="48">
        <v>27.35</v>
      </c>
      <c r="N210" s="48">
        <v>13.73</v>
      </c>
      <c r="O210" s="48">
        <v>12.03</v>
      </c>
      <c r="P210" s="48">
        <v>4.42</v>
      </c>
      <c r="Q210" s="48">
        <v>27.35</v>
      </c>
    </row>
    <row r="211" spans="1:17" x14ac:dyDescent="0.2">
      <c r="A211" s="47" t="s">
        <v>919</v>
      </c>
      <c r="C211" s="48">
        <v>0</v>
      </c>
      <c r="D211" s="48">
        <v>4.5599999999999996</v>
      </c>
      <c r="E211" s="48">
        <v>0</v>
      </c>
      <c r="F211" s="48">
        <v>67.69</v>
      </c>
      <c r="G211" s="48">
        <v>67.69</v>
      </c>
      <c r="H211" s="48">
        <v>0</v>
      </c>
      <c r="I211" s="48">
        <v>0</v>
      </c>
      <c r="J211" s="48">
        <v>0</v>
      </c>
      <c r="K211" s="48">
        <v>0</v>
      </c>
      <c r="L211" s="48">
        <v>66.47</v>
      </c>
      <c r="M211" s="48">
        <v>31.14</v>
      </c>
      <c r="N211" s="48">
        <v>16.02</v>
      </c>
      <c r="O211" s="48">
        <v>14.12</v>
      </c>
      <c r="P211" s="48">
        <v>5.19</v>
      </c>
      <c r="Q211" s="48">
        <v>31.14</v>
      </c>
    </row>
    <row r="212" spans="1:17" x14ac:dyDescent="0.2">
      <c r="A212" s="47" t="s">
        <v>920</v>
      </c>
      <c r="C212" s="48">
        <v>0</v>
      </c>
      <c r="D212" s="48">
        <v>4.5599999999999996</v>
      </c>
      <c r="E212" s="48">
        <v>0</v>
      </c>
      <c r="F212" s="48">
        <v>68</v>
      </c>
      <c r="G212" s="48">
        <v>68</v>
      </c>
      <c r="H212" s="48">
        <v>0</v>
      </c>
      <c r="I212" s="48">
        <v>0</v>
      </c>
      <c r="J212" s="48">
        <v>0</v>
      </c>
      <c r="K212" s="48">
        <v>0</v>
      </c>
      <c r="L212" s="48">
        <v>66.78</v>
      </c>
      <c r="M212" s="48">
        <v>31.42</v>
      </c>
      <c r="N212" s="48">
        <v>16.05</v>
      </c>
      <c r="O212" s="48">
        <v>14.12</v>
      </c>
      <c r="P212" s="48">
        <v>5.19</v>
      </c>
      <c r="Q212" s="48">
        <v>31.42</v>
      </c>
    </row>
    <row r="213" spans="1:17" x14ac:dyDescent="0.2">
      <c r="A213" s="47" t="s">
        <v>921</v>
      </c>
      <c r="C213" s="48">
        <v>0</v>
      </c>
      <c r="D213" s="48">
        <v>6.75</v>
      </c>
      <c r="E213" s="48">
        <v>0</v>
      </c>
      <c r="F213" s="48">
        <v>105.2</v>
      </c>
      <c r="G213" s="48">
        <v>105.2</v>
      </c>
      <c r="H213" s="48">
        <v>0</v>
      </c>
      <c r="I213" s="48">
        <v>0</v>
      </c>
      <c r="J213" s="48">
        <v>0</v>
      </c>
      <c r="K213" s="48">
        <v>0</v>
      </c>
      <c r="L213" s="48">
        <v>103.44</v>
      </c>
      <c r="M213" s="48">
        <v>51.94</v>
      </c>
      <c r="N213" s="48">
        <v>23.78</v>
      </c>
      <c r="O213" s="48">
        <v>20.28</v>
      </c>
      <c r="P213" s="48">
        <v>7.45</v>
      </c>
      <c r="Q213" s="48">
        <v>51.94</v>
      </c>
    </row>
    <row r="214" spans="1:17" x14ac:dyDescent="0.2">
      <c r="A214" s="47" t="s">
        <v>922</v>
      </c>
      <c r="C214" s="48">
        <v>0</v>
      </c>
      <c r="D214" s="48">
        <v>1.72</v>
      </c>
      <c r="E214" s="48">
        <v>0</v>
      </c>
      <c r="F214" s="48">
        <v>29.37</v>
      </c>
      <c r="G214" s="48">
        <v>28.71</v>
      </c>
      <c r="H214" s="48">
        <v>0.67</v>
      </c>
      <c r="I214" s="48">
        <v>0</v>
      </c>
      <c r="J214" s="48">
        <v>0</v>
      </c>
      <c r="K214" s="48">
        <v>0</v>
      </c>
      <c r="L214" s="48">
        <v>28.95</v>
      </c>
      <c r="M214" s="48">
        <v>16.21</v>
      </c>
      <c r="N214" s="48">
        <v>6.09</v>
      </c>
      <c r="O214" s="48">
        <v>4.87</v>
      </c>
      <c r="P214" s="48">
        <v>1.79</v>
      </c>
      <c r="Q214" s="48">
        <v>16.21</v>
      </c>
    </row>
    <row r="215" spans="1:17" x14ac:dyDescent="0.2">
      <c r="A215" s="47" t="s">
        <v>923</v>
      </c>
      <c r="C215" s="48">
        <v>4.5</v>
      </c>
      <c r="D215" s="48">
        <v>2.92</v>
      </c>
      <c r="E215" s="48">
        <v>0</v>
      </c>
      <c r="F215" s="48">
        <v>85.86</v>
      </c>
      <c r="G215" s="48">
        <v>79.91</v>
      </c>
      <c r="H215" s="48">
        <v>5.95</v>
      </c>
      <c r="I215" s="48">
        <v>0</v>
      </c>
      <c r="J215" s="48">
        <v>0</v>
      </c>
      <c r="K215" s="48">
        <v>0</v>
      </c>
      <c r="L215" s="48">
        <v>84.74</v>
      </c>
      <c r="M215" s="48">
        <v>56.85</v>
      </c>
      <c r="N215" s="48">
        <v>9.3800000000000008</v>
      </c>
      <c r="O215" s="48">
        <v>13.51</v>
      </c>
      <c r="P215" s="48">
        <v>5.01</v>
      </c>
      <c r="Q215" s="48">
        <v>56.85</v>
      </c>
    </row>
    <row r="216" spans="1:17" x14ac:dyDescent="0.2">
      <c r="A216" s="47" t="s">
        <v>924</v>
      </c>
      <c r="C216" s="48">
        <v>2.42</v>
      </c>
      <c r="D216" s="48">
        <v>0</v>
      </c>
      <c r="E216" s="48">
        <v>0</v>
      </c>
      <c r="F216" s="48">
        <v>13.66</v>
      </c>
      <c r="G216" s="48">
        <v>13.66</v>
      </c>
      <c r="H216" s="48">
        <v>0</v>
      </c>
      <c r="I216" s="48">
        <v>0</v>
      </c>
      <c r="J216" s="48">
        <v>0</v>
      </c>
      <c r="K216" s="48">
        <v>0</v>
      </c>
      <c r="L216" s="48">
        <v>13.41</v>
      </c>
      <c r="M216" s="48">
        <v>9.06</v>
      </c>
      <c r="N216" s="48">
        <v>0</v>
      </c>
      <c r="O216" s="48">
        <v>3.17</v>
      </c>
      <c r="P216" s="48">
        <v>1.19</v>
      </c>
      <c r="Q216" s="48">
        <v>9.06</v>
      </c>
    </row>
    <row r="217" spans="1:17" x14ac:dyDescent="0.2">
      <c r="A217" s="47" t="s">
        <v>925</v>
      </c>
      <c r="C217" s="48">
        <v>6.69</v>
      </c>
      <c r="D217" s="48">
        <v>0</v>
      </c>
      <c r="E217" s="48">
        <v>0</v>
      </c>
      <c r="F217" s="48">
        <v>38.22</v>
      </c>
      <c r="G217" s="48">
        <v>38.22</v>
      </c>
      <c r="H217" s="48">
        <v>0</v>
      </c>
      <c r="I217" s="48">
        <v>0</v>
      </c>
      <c r="J217" s="48">
        <v>0</v>
      </c>
      <c r="K217" s="48">
        <v>0</v>
      </c>
      <c r="L217" s="48">
        <v>37.54</v>
      </c>
      <c r="M217" s="48">
        <v>25.55</v>
      </c>
      <c r="N217" s="48">
        <v>0</v>
      </c>
      <c r="O217" s="48">
        <v>8.7200000000000006</v>
      </c>
      <c r="P217" s="48">
        <v>3.26</v>
      </c>
      <c r="Q217" s="48">
        <v>25.55</v>
      </c>
    </row>
    <row r="218" spans="1:17" x14ac:dyDescent="0.2">
      <c r="A218" s="47" t="s">
        <v>926</v>
      </c>
      <c r="C218" s="48">
        <v>4.95</v>
      </c>
      <c r="D218" s="48">
        <v>0</v>
      </c>
      <c r="E218" s="48">
        <v>0</v>
      </c>
      <c r="F218" s="48">
        <v>27.95</v>
      </c>
      <c r="G218" s="48">
        <v>27.95</v>
      </c>
      <c r="H218" s="48">
        <v>0</v>
      </c>
      <c r="I218" s="48">
        <v>0</v>
      </c>
      <c r="J218" s="48">
        <v>0</v>
      </c>
      <c r="K218" s="48">
        <v>0</v>
      </c>
      <c r="L218" s="48">
        <v>27.44</v>
      </c>
      <c r="M218" s="48">
        <v>18.53</v>
      </c>
      <c r="N218" s="48">
        <v>0</v>
      </c>
      <c r="O218" s="48">
        <v>6.48</v>
      </c>
      <c r="P218" s="48">
        <v>2.4300000000000002</v>
      </c>
      <c r="Q218" s="48">
        <v>18.53</v>
      </c>
    </row>
    <row r="219" spans="1:17" x14ac:dyDescent="0.2">
      <c r="A219" s="47" t="s">
        <v>927</v>
      </c>
      <c r="C219" s="48">
        <v>5.14</v>
      </c>
      <c r="D219" s="48">
        <v>0</v>
      </c>
      <c r="E219" s="48">
        <v>0</v>
      </c>
      <c r="F219" s="48">
        <v>30.5</v>
      </c>
      <c r="G219" s="48">
        <v>30.5</v>
      </c>
      <c r="H219" s="48">
        <v>0</v>
      </c>
      <c r="I219" s="48">
        <v>0</v>
      </c>
      <c r="J219" s="48">
        <v>0</v>
      </c>
      <c r="K219" s="48">
        <v>0</v>
      </c>
      <c r="L219" s="48">
        <v>29.98</v>
      </c>
      <c r="M219" s="48">
        <v>20.98</v>
      </c>
      <c r="N219" s="48">
        <v>0</v>
      </c>
      <c r="O219" s="48">
        <v>6.55</v>
      </c>
      <c r="P219" s="48">
        <v>2.4500000000000002</v>
      </c>
      <c r="Q219" s="48">
        <v>20.98</v>
      </c>
    </row>
    <row r="220" spans="1:17" x14ac:dyDescent="0.2">
      <c r="A220" s="47" t="s">
        <v>928</v>
      </c>
      <c r="C220" s="48">
        <v>5.34</v>
      </c>
      <c r="D220" s="48">
        <v>0</v>
      </c>
      <c r="E220" s="48">
        <v>0</v>
      </c>
      <c r="F220" s="48">
        <v>35.11</v>
      </c>
      <c r="G220" s="48">
        <v>34.159999999999997</v>
      </c>
      <c r="H220" s="48">
        <v>0.95</v>
      </c>
      <c r="I220" s="48">
        <v>0</v>
      </c>
      <c r="J220" s="48">
        <v>0</v>
      </c>
      <c r="K220" s="48">
        <v>0</v>
      </c>
      <c r="L220" s="48">
        <v>34.61</v>
      </c>
      <c r="M220" s="48">
        <v>25.82</v>
      </c>
      <c r="N220" s="48">
        <v>0</v>
      </c>
      <c r="O220" s="48">
        <v>6.39</v>
      </c>
      <c r="P220" s="48">
        <v>2.39</v>
      </c>
      <c r="Q220" s="48">
        <v>25.82</v>
      </c>
    </row>
    <row r="221" spans="1:17" x14ac:dyDescent="0.2">
      <c r="A221" s="47" t="s">
        <v>929</v>
      </c>
      <c r="C221" s="48">
        <v>2.98</v>
      </c>
      <c r="D221" s="48">
        <v>0</v>
      </c>
      <c r="E221" s="48">
        <v>0</v>
      </c>
      <c r="F221" s="48">
        <v>21.61</v>
      </c>
      <c r="G221" s="48">
        <v>19.55</v>
      </c>
      <c r="H221" s="48">
        <v>2.06</v>
      </c>
      <c r="I221" s="48">
        <v>0</v>
      </c>
      <c r="J221" s="48">
        <v>0</v>
      </c>
      <c r="K221" s="48">
        <v>0</v>
      </c>
      <c r="L221" s="48">
        <v>21.35</v>
      </c>
      <c r="M221" s="48">
        <v>16.77</v>
      </c>
      <c r="N221" s="48">
        <v>0</v>
      </c>
      <c r="O221" s="48">
        <v>3.33</v>
      </c>
      <c r="P221" s="48">
        <v>1.25</v>
      </c>
      <c r="Q221" s="48">
        <v>16.77</v>
      </c>
    </row>
    <row r="222" spans="1:17" x14ac:dyDescent="0.2">
      <c r="A222" s="47" t="s">
        <v>930</v>
      </c>
      <c r="C222" s="48">
        <v>5.46</v>
      </c>
      <c r="D222" s="48">
        <v>0</v>
      </c>
      <c r="E222" s="48">
        <v>0</v>
      </c>
      <c r="F222" s="48">
        <v>36.42</v>
      </c>
      <c r="G222" s="48">
        <v>34.54</v>
      </c>
      <c r="H222" s="48">
        <v>1.88</v>
      </c>
      <c r="I222" s="48">
        <v>0</v>
      </c>
      <c r="J222" s="48">
        <v>0</v>
      </c>
      <c r="K222" s="48">
        <v>0</v>
      </c>
      <c r="L222" s="48">
        <v>35.909999999999997</v>
      </c>
      <c r="M222" s="48">
        <v>26.98</v>
      </c>
      <c r="N222" s="48">
        <v>0</v>
      </c>
      <c r="O222" s="48">
        <v>6.5</v>
      </c>
      <c r="P222" s="48">
        <v>2.4300000000000002</v>
      </c>
      <c r="Q222" s="48">
        <v>26.98</v>
      </c>
    </row>
    <row r="223" spans="1:17" x14ac:dyDescent="0.2">
      <c r="A223" s="47" t="s">
        <v>126</v>
      </c>
      <c r="C223" s="48">
        <v>126.03</v>
      </c>
      <c r="D223" s="48">
        <v>0.83</v>
      </c>
      <c r="E223" s="48">
        <v>4.9000000000000004</v>
      </c>
      <c r="F223" s="48">
        <v>782.44</v>
      </c>
      <c r="G223" s="48">
        <v>781.17</v>
      </c>
      <c r="H223" s="48">
        <v>1.27</v>
      </c>
      <c r="I223" s="48">
        <v>0</v>
      </c>
      <c r="J223" s="48">
        <v>0</v>
      </c>
      <c r="K223" s="48">
        <v>0</v>
      </c>
      <c r="L223" s="48">
        <v>767.5</v>
      </c>
      <c r="M223" s="48">
        <v>506.26</v>
      </c>
      <c r="N223" s="48">
        <v>17.47</v>
      </c>
      <c r="O223" s="48">
        <v>177.98</v>
      </c>
      <c r="P223" s="48">
        <v>65.790000000000006</v>
      </c>
      <c r="Q223" s="48">
        <v>506.26</v>
      </c>
    </row>
    <row r="224" spans="1:17" x14ac:dyDescent="0.2">
      <c r="A224" s="47" t="s">
        <v>931</v>
      </c>
      <c r="C224" s="48">
        <v>6.8</v>
      </c>
      <c r="D224" s="48">
        <v>0</v>
      </c>
      <c r="E224" s="48">
        <v>0</v>
      </c>
      <c r="F224" s="48">
        <v>38.130000000000003</v>
      </c>
      <c r="G224" s="48">
        <v>38.130000000000003</v>
      </c>
      <c r="H224" s="48">
        <v>0</v>
      </c>
      <c r="I224" s="48">
        <v>0</v>
      </c>
      <c r="J224" s="48">
        <v>0</v>
      </c>
      <c r="K224" s="48">
        <v>0</v>
      </c>
      <c r="L224" s="48">
        <v>37.43</v>
      </c>
      <c r="M224" s="48">
        <v>25.12</v>
      </c>
      <c r="N224" s="48">
        <v>0</v>
      </c>
      <c r="O224" s="48">
        <v>8.9600000000000009</v>
      </c>
      <c r="P224" s="48">
        <v>3.35</v>
      </c>
      <c r="Q224" s="48">
        <v>25.12</v>
      </c>
    </row>
    <row r="225" spans="1:17" x14ac:dyDescent="0.2">
      <c r="A225" s="47" t="s">
        <v>932</v>
      </c>
      <c r="C225" s="48">
        <v>0.51</v>
      </c>
      <c r="D225" s="48">
        <v>0</v>
      </c>
      <c r="E225" s="48">
        <v>0</v>
      </c>
      <c r="F225" s="48">
        <v>2.95</v>
      </c>
      <c r="G225" s="48">
        <v>2.95</v>
      </c>
      <c r="H225" s="48">
        <v>0</v>
      </c>
      <c r="I225" s="48">
        <v>0</v>
      </c>
      <c r="J225" s="48">
        <v>0</v>
      </c>
      <c r="K225" s="48">
        <v>0</v>
      </c>
      <c r="L225" s="48">
        <v>2.9</v>
      </c>
      <c r="M225" s="48">
        <v>1.99</v>
      </c>
      <c r="N225" s="48">
        <v>0</v>
      </c>
      <c r="O225" s="48">
        <v>0.67</v>
      </c>
      <c r="P225" s="48">
        <v>0.25</v>
      </c>
      <c r="Q225" s="48">
        <v>1.99</v>
      </c>
    </row>
    <row r="226" spans="1:17" x14ac:dyDescent="0.2">
      <c r="A226" s="47" t="s">
        <v>933</v>
      </c>
      <c r="C226" s="48">
        <v>0.69</v>
      </c>
      <c r="D226" s="48">
        <v>0</v>
      </c>
      <c r="E226" s="48">
        <v>0</v>
      </c>
      <c r="F226" s="48">
        <v>4.01</v>
      </c>
      <c r="G226" s="48">
        <v>4.01</v>
      </c>
      <c r="H226" s="48">
        <v>0</v>
      </c>
      <c r="I226" s="48">
        <v>0</v>
      </c>
      <c r="J226" s="48">
        <v>0</v>
      </c>
      <c r="K226" s="48">
        <v>0</v>
      </c>
      <c r="L226" s="48">
        <v>3.94</v>
      </c>
      <c r="M226" s="48">
        <v>2.72</v>
      </c>
      <c r="N226" s="48">
        <v>0</v>
      </c>
      <c r="O226" s="48">
        <v>0.89</v>
      </c>
      <c r="P226" s="48">
        <v>0.33</v>
      </c>
      <c r="Q226" s="48">
        <v>2.72</v>
      </c>
    </row>
    <row r="227" spans="1:17" x14ac:dyDescent="0.2">
      <c r="A227" s="47" t="s">
        <v>934</v>
      </c>
      <c r="C227" s="48">
        <v>0.52</v>
      </c>
      <c r="D227" s="48">
        <v>0</v>
      </c>
      <c r="E227" s="48">
        <v>0</v>
      </c>
      <c r="F227" s="48">
        <v>3.01</v>
      </c>
      <c r="G227" s="48">
        <v>3.01</v>
      </c>
      <c r="H227" s="48">
        <v>0</v>
      </c>
      <c r="I227" s="48">
        <v>0</v>
      </c>
      <c r="J227" s="48">
        <v>0</v>
      </c>
      <c r="K227" s="48">
        <v>0</v>
      </c>
      <c r="L227" s="48">
        <v>2.95</v>
      </c>
      <c r="M227" s="48">
        <v>2.04</v>
      </c>
      <c r="N227" s="48">
        <v>0</v>
      </c>
      <c r="O227" s="48">
        <v>0.67</v>
      </c>
      <c r="P227" s="48">
        <v>0.25</v>
      </c>
      <c r="Q227" s="48">
        <v>2.04</v>
      </c>
    </row>
    <row r="228" spans="1:17" x14ac:dyDescent="0.2">
      <c r="A228" s="47" t="s">
        <v>935</v>
      </c>
      <c r="C228" s="48">
        <v>0.51</v>
      </c>
      <c r="D228" s="48">
        <v>0</v>
      </c>
      <c r="E228" s="48">
        <v>0</v>
      </c>
      <c r="F228" s="48">
        <v>2.91</v>
      </c>
      <c r="G228" s="48">
        <v>2.91</v>
      </c>
      <c r="H228" s="48">
        <v>0</v>
      </c>
      <c r="I228" s="48">
        <v>0</v>
      </c>
      <c r="J228" s="48">
        <v>0</v>
      </c>
      <c r="K228" s="48">
        <v>0</v>
      </c>
      <c r="L228" s="48">
        <v>2.86</v>
      </c>
      <c r="M228" s="48">
        <v>1.94</v>
      </c>
      <c r="N228" s="48">
        <v>0</v>
      </c>
      <c r="O228" s="48">
        <v>0.67</v>
      </c>
      <c r="P228" s="48">
        <v>0.25</v>
      </c>
      <c r="Q228" s="48">
        <v>1.94</v>
      </c>
    </row>
    <row r="229" spans="1:17" x14ac:dyDescent="0.2">
      <c r="A229" s="47" t="s">
        <v>936</v>
      </c>
      <c r="C229" s="48">
        <v>15.09</v>
      </c>
      <c r="D229" s="48">
        <v>0</v>
      </c>
      <c r="E229" s="48">
        <v>0</v>
      </c>
      <c r="F229" s="48">
        <v>83</v>
      </c>
      <c r="G229" s="48">
        <v>83</v>
      </c>
      <c r="H229" s="48">
        <v>0</v>
      </c>
      <c r="I229" s="48">
        <v>0</v>
      </c>
      <c r="J229" s="48">
        <v>0</v>
      </c>
      <c r="K229" s="48">
        <v>0</v>
      </c>
      <c r="L229" s="48">
        <v>81.42</v>
      </c>
      <c r="M229" s="48">
        <v>53.8</v>
      </c>
      <c r="N229" s="48">
        <v>0</v>
      </c>
      <c r="O229" s="48">
        <v>20.100000000000001</v>
      </c>
      <c r="P229" s="48">
        <v>7.52</v>
      </c>
      <c r="Q229" s="48">
        <v>53.8</v>
      </c>
    </row>
    <row r="230" spans="1:17" x14ac:dyDescent="0.2">
      <c r="A230" s="47" t="s">
        <v>937</v>
      </c>
      <c r="C230" s="48">
        <v>16.77</v>
      </c>
      <c r="D230" s="48">
        <v>0.77</v>
      </c>
      <c r="E230" s="48">
        <v>0</v>
      </c>
      <c r="F230" s="48">
        <v>109.82</v>
      </c>
      <c r="G230" s="48">
        <v>109.82</v>
      </c>
      <c r="H230" s="48">
        <v>0</v>
      </c>
      <c r="I230" s="48">
        <v>0</v>
      </c>
      <c r="J230" s="48">
        <v>0</v>
      </c>
      <c r="K230" s="48">
        <v>0</v>
      </c>
      <c r="L230" s="48">
        <v>107.86</v>
      </c>
      <c r="M230" s="48">
        <v>71.290000000000006</v>
      </c>
      <c r="N230" s="48">
        <v>2.5</v>
      </c>
      <c r="O230" s="48">
        <v>24.8</v>
      </c>
      <c r="P230" s="48">
        <v>9.27</v>
      </c>
      <c r="Q230" s="48">
        <v>71.290000000000006</v>
      </c>
    </row>
    <row r="231" spans="1:17" x14ac:dyDescent="0.2">
      <c r="A231" s="47" t="s">
        <v>938</v>
      </c>
      <c r="C231" s="48">
        <v>3.88</v>
      </c>
      <c r="D231" s="48">
        <v>0.06</v>
      </c>
      <c r="E231" s="48">
        <v>0</v>
      </c>
      <c r="F231" s="48">
        <v>30.74</v>
      </c>
      <c r="G231" s="48">
        <v>30.74</v>
      </c>
      <c r="H231" s="48">
        <v>0</v>
      </c>
      <c r="I231" s="48">
        <v>0</v>
      </c>
      <c r="J231" s="48">
        <v>0</v>
      </c>
      <c r="K231" s="48">
        <v>0</v>
      </c>
      <c r="L231" s="48">
        <v>30.14</v>
      </c>
      <c r="M231" s="48">
        <v>19.27</v>
      </c>
      <c r="N231" s="48">
        <v>1.25</v>
      </c>
      <c r="O231" s="48">
        <v>7.03</v>
      </c>
      <c r="P231" s="48">
        <v>2.59</v>
      </c>
      <c r="Q231" s="48">
        <v>19.27</v>
      </c>
    </row>
    <row r="232" spans="1:17" x14ac:dyDescent="0.2">
      <c r="A232" s="47" t="s">
        <v>939</v>
      </c>
      <c r="C232" s="48">
        <v>9.59</v>
      </c>
      <c r="D232" s="48">
        <v>0</v>
      </c>
      <c r="E232" s="48">
        <v>0</v>
      </c>
      <c r="F232" s="48">
        <v>52.61</v>
      </c>
      <c r="G232" s="48">
        <v>52.61</v>
      </c>
      <c r="H232" s="48">
        <v>0</v>
      </c>
      <c r="I232" s="48">
        <v>0</v>
      </c>
      <c r="J232" s="48">
        <v>0</v>
      </c>
      <c r="K232" s="48">
        <v>0</v>
      </c>
      <c r="L232" s="48">
        <v>51.56</v>
      </c>
      <c r="M232" s="48">
        <v>35.01</v>
      </c>
      <c r="N232" s="48">
        <v>0</v>
      </c>
      <c r="O232" s="48">
        <v>12.1</v>
      </c>
      <c r="P232" s="48">
        <v>4.45</v>
      </c>
      <c r="Q232" s="48">
        <v>35.01</v>
      </c>
    </row>
    <row r="233" spans="1:17" x14ac:dyDescent="0.2">
      <c r="A233" s="47" t="s">
        <v>940</v>
      </c>
      <c r="C233" s="48">
        <v>10.220000000000001</v>
      </c>
      <c r="D233" s="48">
        <v>0</v>
      </c>
      <c r="E233" s="48">
        <v>0</v>
      </c>
      <c r="F233" s="48">
        <v>56.01</v>
      </c>
      <c r="G233" s="48">
        <v>56.01</v>
      </c>
      <c r="H233" s="48">
        <v>0</v>
      </c>
      <c r="I233" s="48">
        <v>0</v>
      </c>
      <c r="J233" s="48">
        <v>0</v>
      </c>
      <c r="K233" s="48">
        <v>0</v>
      </c>
      <c r="L233" s="48">
        <v>54.89</v>
      </c>
      <c r="M233" s="48">
        <v>37.22</v>
      </c>
      <c r="N233" s="48">
        <v>0</v>
      </c>
      <c r="O233" s="48">
        <v>12.92</v>
      </c>
      <c r="P233" s="48">
        <v>4.75</v>
      </c>
      <c r="Q233" s="48">
        <v>37.22</v>
      </c>
    </row>
    <row r="234" spans="1:17" x14ac:dyDescent="0.2">
      <c r="A234" s="47" t="s">
        <v>941</v>
      </c>
      <c r="C234" s="48">
        <v>7.99</v>
      </c>
      <c r="D234" s="48">
        <v>0</v>
      </c>
      <c r="E234" s="48">
        <v>0</v>
      </c>
      <c r="F234" s="48">
        <v>43.83</v>
      </c>
      <c r="G234" s="48">
        <v>43.83</v>
      </c>
      <c r="H234" s="48">
        <v>0</v>
      </c>
      <c r="I234" s="48">
        <v>0</v>
      </c>
      <c r="J234" s="48">
        <v>0</v>
      </c>
      <c r="K234" s="48">
        <v>0</v>
      </c>
      <c r="L234" s="48">
        <v>42.96</v>
      </c>
      <c r="M234" s="48">
        <v>29.17</v>
      </c>
      <c r="N234" s="48">
        <v>0</v>
      </c>
      <c r="O234" s="48">
        <v>10.08</v>
      </c>
      <c r="P234" s="48">
        <v>3.71</v>
      </c>
      <c r="Q234" s="48">
        <v>29.17</v>
      </c>
    </row>
    <row r="235" spans="1:17" x14ac:dyDescent="0.2">
      <c r="A235" s="47" t="s">
        <v>942</v>
      </c>
      <c r="C235" s="48">
        <v>7.15</v>
      </c>
      <c r="D235" s="48">
        <v>0</v>
      </c>
      <c r="E235" s="48">
        <v>0</v>
      </c>
      <c r="F235" s="48">
        <v>39.19</v>
      </c>
      <c r="G235" s="48">
        <v>39.19</v>
      </c>
      <c r="H235" s="48">
        <v>0</v>
      </c>
      <c r="I235" s="48">
        <v>0</v>
      </c>
      <c r="J235" s="48">
        <v>0</v>
      </c>
      <c r="K235" s="48">
        <v>0</v>
      </c>
      <c r="L235" s="48">
        <v>38.409999999999997</v>
      </c>
      <c r="M235" s="48">
        <v>26.05</v>
      </c>
      <c r="N235" s="48">
        <v>0</v>
      </c>
      <c r="O235" s="48">
        <v>9.0299999999999994</v>
      </c>
      <c r="P235" s="48">
        <v>3.32</v>
      </c>
      <c r="Q235" s="48">
        <v>26.05</v>
      </c>
    </row>
    <row r="236" spans="1:17" x14ac:dyDescent="0.2">
      <c r="A236" s="47" t="s">
        <v>943</v>
      </c>
      <c r="C236" s="48">
        <v>14.48</v>
      </c>
      <c r="D236" s="48">
        <v>0</v>
      </c>
      <c r="E236" s="48">
        <v>0</v>
      </c>
      <c r="F236" s="48">
        <v>80.27</v>
      </c>
      <c r="G236" s="48">
        <v>80.27</v>
      </c>
      <c r="H236" s="48">
        <v>0</v>
      </c>
      <c r="I236" s="48">
        <v>0</v>
      </c>
      <c r="J236" s="48">
        <v>0</v>
      </c>
      <c r="K236" s="48">
        <v>0</v>
      </c>
      <c r="L236" s="48">
        <v>78.7</v>
      </c>
      <c r="M236" s="48">
        <v>53.86</v>
      </c>
      <c r="N236" s="48">
        <v>0</v>
      </c>
      <c r="O236" s="48">
        <v>18.16</v>
      </c>
      <c r="P236" s="48">
        <v>6.67</v>
      </c>
      <c r="Q236" s="48">
        <v>53.86</v>
      </c>
    </row>
    <row r="237" spans="1:17" x14ac:dyDescent="0.2">
      <c r="A237" s="47" t="s">
        <v>944</v>
      </c>
      <c r="C237" s="48">
        <v>18.11</v>
      </c>
      <c r="D237" s="48">
        <v>0</v>
      </c>
      <c r="E237" s="48">
        <v>0</v>
      </c>
      <c r="F237" s="48">
        <v>98.74</v>
      </c>
      <c r="G237" s="48">
        <v>98.74</v>
      </c>
      <c r="H237" s="48">
        <v>0</v>
      </c>
      <c r="I237" s="48">
        <v>0</v>
      </c>
      <c r="J237" s="48">
        <v>0</v>
      </c>
      <c r="K237" s="48">
        <v>0</v>
      </c>
      <c r="L237" s="48">
        <v>96.75</v>
      </c>
      <c r="M237" s="48">
        <v>65.36</v>
      </c>
      <c r="N237" s="48">
        <v>0</v>
      </c>
      <c r="O237" s="48">
        <v>22.96</v>
      </c>
      <c r="P237" s="48">
        <v>8.44</v>
      </c>
      <c r="Q237" s="48">
        <v>65.36</v>
      </c>
    </row>
    <row r="238" spans="1:17" x14ac:dyDescent="0.2">
      <c r="A238" s="47" t="s">
        <v>945</v>
      </c>
      <c r="C238" s="48">
        <v>3.17</v>
      </c>
      <c r="D238" s="48">
        <v>0</v>
      </c>
      <c r="E238" s="48">
        <v>1.98</v>
      </c>
      <c r="F238" s="48">
        <v>40.659999999999997</v>
      </c>
      <c r="G238" s="48">
        <v>40.659999999999997</v>
      </c>
      <c r="H238" s="48">
        <v>0</v>
      </c>
      <c r="I238" s="48">
        <v>0</v>
      </c>
      <c r="J238" s="48">
        <v>0</v>
      </c>
      <c r="K238" s="48">
        <v>0</v>
      </c>
      <c r="L238" s="48">
        <v>39.89</v>
      </c>
      <c r="M238" s="48">
        <v>22.14</v>
      </c>
      <c r="N238" s="48">
        <v>5.55</v>
      </c>
      <c r="O238" s="48">
        <v>8.92</v>
      </c>
      <c r="P238" s="48">
        <v>3.28</v>
      </c>
      <c r="Q238" s="48">
        <v>22.14</v>
      </c>
    </row>
    <row r="239" spans="1:17" x14ac:dyDescent="0.2">
      <c r="A239" s="47" t="s">
        <v>946</v>
      </c>
      <c r="C239" s="48">
        <v>0</v>
      </c>
      <c r="D239" s="48">
        <v>0</v>
      </c>
      <c r="E239" s="48">
        <v>1.54</v>
      </c>
      <c r="F239" s="48">
        <v>18.079999999999998</v>
      </c>
      <c r="G239" s="48">
        <v>18.079999999999998</v>
      </c>
      <c r="H239" s="48">
        <v>0</v>
      </c>
      <c r="I239" s="48">
        <v>0</v>
      </c>
      <c r="J239" s="48">
        <v>0</v>
      </c>
      <c r="K239" s="48">
        <v>0</v>
      </c>
      <c r="L239" s="48">
        <v>17.75</v>
      </c>
      <c r="M239" s="48">
        <v>8.2200000000000006</v>
      </c>
      <c r="N239" s="48">
        <v>4.3099999999999996</v>
      </c>
      <c r="O239" s="48">
        <v>3.82</v>
      </c>
      <c r="P239" s="48">
        <v>1.4</v>
      </c>
      <c r="Q239" s="48">
        <v>8.2200000000000006</v>
      </c>
    </row>
    <row r="240" spans="1:17" x14ac:dyDescent="0.2">
      <c r="A240" s="47" t="s">
        <v>947</v>
      </c>
      <c r="C240" s="48">
        <v>5.51</v>
      </c>
      <c r="D240" s="48">
        <v>0</v>
      </c>
      <c r="E240" s="48">
        <v>1.38</v>
      </c>
      <c r="F240" s="48">
        <v>46.48</v>
      </c>
      <c r="G240" s="48">
        <v>46.48</v>
      </c>
      <c r="H240" s="48">
        <v>0</v>
      </c>
      <c r="I240" s="48">
        <v>0</v>
      </c>
      <c r="J240" s="48">
        <v>0</v>
      </c>
      <c r="K240" s="48">
        <v>0</v>
      </c>
      <c r="L240" s="48">
        <v>45.58</v>
      </c>
      <c r="M240" s="48">
        <v>27.51</v>
      </c>
      <c r="N240" s="48">
        <v>3.86</v>
      </c>
      <c r="O240" s="48">
        <v>10.39</v>
      </c>
      <c r="P240" s="48">
        <v>3.82</v>
      </c>
      <c r="Q240" s="48">
        <v>27.51</v>
      </c>
    </row>
    <row r="241" spans="1:17" x14ac:dyDescent="0.2">
      <c r="A241" s="47" t="s">
        <v>948</v>
      </c>
      <c r="C241" s="48">
        <v>2.73</v>
      </c>
      <c r="D241" s="48">
        <v>0</v>
      </c>
      <c r="E241" s="48">
        <v>0</v>
      </c>
      <c r="F241" s="48">
        <v>17.350000000000001</v>
      </c>
      <c r="G241" s="48">
        <v>16.670000000000002</v>
      </c>
      <c r="H241" s="48">
        <v>0.68</v>
      </c>
      <c r="I241" s="48">
        <v>0</v>
      </c>
      <c r="J241" s="48">
        <v>0</v>
      </c>
      <c r="K241" s="48">
        <v>0</v>
      </c>
      <c r="L241" s="48">
        <v>17.079999999999998</v>
      </c>
      <c r="M241" s="48">
        <v>12.76</v>
      </c>
      <c r="N241" s="48">
        <v>0</v>
      </c>
      <c r="O241" s="48">
        <v>3.16</v>
      </c>
      <c r="P241" s="48">
        <v>1.1599999999999999</v>
      </c>
      <c r="Q241" s="48">
        <v>12.76</v>
      </c>
    </row>
    <row r="242" spans="1:17" x14ac:dyDescent="0.2">
      <c r="A242" s="47" t="s">
        <v>949</v>
      </c>
      <c r="C242" s="48">
        <v>2.31</v>
      </c>
      <c r="D242" s="48">
        <v>0</v>
      </c>
      <c r="E242" s="48">
        <v>0</v>
      </c>
      <c r="F242" s="48">
        <v>14.66</v>
      </c>
      <c r="G242" s="48">
        <v>14.08</v>
      </c>
      <c r="H242" s="48">
        <v>0.59</v>
      </c>
      <c r="I242" s="48">
        <v>0</v>
      </c>
      <c r="J242" s="48">
        <v>0</v>
      </c>
      <c r="K242" s="48">
        <v>0</v>
      </c>
      <c r="L242" s="48">
        <v>14.43</v>
      </c>
      <c r="M242" s="48">
        <v>10.78</v>
      </c>
      <c r="N242" s="48">
        <v>0</v>
      </c>
      <c r="O242" s="48">
        <v>2.67</v>
      </c>
      <c r="P242" s="48">
        <v>0.98</v>
      </c>
      <c r="Q242" s="48">
        <v>10.78</v>
      </c>
    </row>
    <row r="243" spans="1:17" x14ac:dyDescent="0.2">
      <c r="A243" s="47" t="s">
        <v>655</v>
      </c>
      <c r="C243" s="48">
        <v>388.29</v>
      </c>
      <c r="D243" s="48">
        <v>242.58</v>
      </c>
      <c r="E243" s="48">
        <v>30.15</v>
      </c>
      <c r="F243" s="48">
        <v>5537.91</v>
      </c>
      <c r="G243" s="48">
        <v>5530.36</v>
      </c>
      <c r="H243" s="48">
        <v>7.55</v>
      </c>
      <c r="I243" s="48">
        <v>0</v>
      </c>
      <c r="J243" s="48">
        <v>0</v>
      </c>
      <c r="K243" s="48">
        <v>0</v>
      </c>
      <c r="L243" s="48">
        <v>5420.82</v>
      </c>
      <c r="M243" s="48">
        <v>3013.85</v>
      </c>
      <c r="N243" s="48">
        <v>703.57</v>
      </c>
      <c r="O243" s="48">
        <v>1236.0999999999999</v>
      </c>
      <c r="P243" s="48">
        <v>467.3</v>
      </c>
      <c r="Q243" s="48">
        <v>3013.85</v>
      </c>
    </row>
    <row r="244" spans="1:17" x14ac:dyDescent="0.2">
      <c r="A244" s="47" t="s">
        <v>127</v>
      </c>
      <c r="C244" s="48">
        <v>2.54</v>
      </c>
      <c r="D244" s="48">
        <v>55.68</v>
      </c>
      <c r="E244" s="48">
        <v>2.96</v>
      </c>
      <c r="F244" s="48">
        <v>935.35</v>
      </c>
      <c r="G244" s="48">
        <v>934.83</v>
      </c>
      <c r="H244" s="48">
        <v>0.51</v>
      </c>
      <c r="I244" s="48">
        <v>0</v>
      </c>
      <c r="J244" s="48">
        <v>0</v>
      </c>
      <c r="K244" s="48">
        <v>0</v>
      </c>
      <c r="L244" s="48">
        <v>914.73</v>
      </c>
      <c r="M244" s="48">
        <v>434.22</v>
      </c>
      <c r="N244" s="48">
        <v>204.63</v>
      </c>
      <c r="O244" s="48">
        <v>198.71</v>
      </c>
      <c r="P244" s="48">
        <v>77.17</v>
      </c>
      <c r="Q244" s="48">
        <v>434.22</v>
      </c>
    </row>
    <row r="245" spans="1:17" x14ac:dyDescent="0.2">
      <c r="A245" s="47" t="s">
        <v>950</v>
      </c>
      <c r="C245" s="48">
        <v>0</v>
      </c>
      <c r="D245" s="48">
        <v>0</v>
      </c>
      <c r="E245" s="48">
        <v>0</v>
      </c>
      <c r="F245" s="48">
        <v>7.89</v>
      </c>
      <c r="G245" s="48">
        <v>7.89</v>
      </c>
      <c r="H245" s="48">
        <v>0</v>
      </c>
      <c r="I245" s="48">
        <v>0</v>
      </c>
      <c r="J245" s="48">
        <v>0</v>
      </c>
      <c r="K245" s="48">
        <v>0</v>
      </c>
      <c r="L245" s="48">
        <v>7.78</v>
      </c>
      <c r="M245" s="48">
        <v>5.77</v>
      </c>
      <c r="N245" s="48">
        <v>0.2</v>
      </c>
      <c r="O245" s="48">
        <v>1.39</v>
      </c>
      <c r="P245" s="48">
        <v>0.42</v>
      </c>
      <c r="Q245" s="48">
        <v>5.77</v>
      </c>
    </row>
    <row r="246" spans="1:17" x14ac:dyDescent="0.2">
      <c r="A246" s="47" t="s">
        <v>951</v>
      </c>
      <c r="C246" s="48">
        <v>0</v>
      </c>
      <c r="D246" s="48">
        <v>0</v>
      </c>
      <c r="E246" s="48">
        <v>1.22</v>
      </c>
      <c r="F246" s="48">
        <v>14.13</v>
      </c>
      <c r="G246" s="48">
        <v>14.13</v>
      </c>
      <c r="H246" s="48">
        <v>0</v>
      </c>
      <c r="I246" s="48">
        <v>0</v>
      </c>
      <c r="J246" s="48">
        <v>0</v>
      </c>
      <c r="K246" s="48">
        <v>0</v>
      </c>
      <c r="L246" s="48">
        <v>13.87</v>
      </c>
      <c r="M246" s="48">
        <v>6.27</v>
      </c>
      <c r="N246" s="48">
        <v>3.41</v>
      </c>
      <c r="O246" s="48">
        <v>3.06</v>
      </c>
      <c r="P246" s="48">
        <v>1.1200000000000001</v>
      </c>
      <c r="Q246" s="48">
        <v>6.27</v>
      </c>
    </row>
    <row r="247" spans="1:17" x14ac:dyDescent="0.2">
      <c r="A247" s="47" t="s">
        <v>952</v>
      </c>
      <c r="C247" s="48">
        <v>1.47</v>
      </c>
      <c r="D247" s="48">
        <v>0</v>
      </c>
      <c r="E247" s="48">
        <v>1.74</v>
      </c>
      <c r="F247" s="48">
        <v>31.8</v>
      </c>
      <c r="G247" s="48">
        <v>31.42</v>
      </c>
      <c r="H247" s="48">
        <v>0.38</v>
      </c>
      <c r="I247" s="48">
        <v>0</v>
      </c>
      <c r="J247" s="48">
        <v>0</v>
      </c>
      <c r="K247" s="48">
        <v>0</v>
      </c>
      <c r="L247" s="48">
        <v>31.3</v>
      </c>
      <c r="M247" s="48">
        <v>18.510000000000002</v>
      </c>
      <c r="N247" s="48">
        <v>4.9000000000000004</v>
      </c>
      <c r="O247" s="48">
        <v>5.77</v>
      </c>
      <c r="P247" s="48">
        <v>2.12</v>
      </c>
      <c r="Q247" s="48">
        <v>18.510000000000002</v>
      </c>
    </row>
    <row r="248" spans="1:17" x14ac:dyDescent="0.2">
      <c r="A248" s="47" t="s">
        <v>953</v>
      </c>
      <c r="C248" s="48">
        <v>1.07</v>
      </c>
      <c r="D248" s="48">
        <v>1.49</v>
      </c>
      <c r="E248" s="48">
        <v>0</v>
      </c>
      <c r="F248" s="48">
        <v>23.22</v>
      </c>
      <c r="G248" s="48">
        <v>23.22</v>
      </c>
      <c r="H248" s="48">
        <v>0</v>
      </c>
      <c r="I248" s="48">
        <v>0</v>
      </c>
      <c r="J248" s="48">
        <v>0</v>
      </c>
      <c r="K248" s="48">
        <v>0</v>
      </c>
      <c r="L248" s="48">
        <v>22.8</v>
      </c>
      <c r="M248" s="48">
        <v>12.55</v>
      </c>
      <c r="N248" s="48">
        <v>3.63</v>
      </c>
      <c r="O248" s="48">
        <v>4.84</v>
      </c>
      <c r="P248" s="48">
        <v>1.78</v>
      </c>
      <c r="Q248" s="48">
        <v>12.55</v>
      </c>
    </row>
    <row r="249" spans="1:17" x14ac:dyDescent="0.2">
      <c r="A249" s="47" t="s">
        <v>954</v>
      </c>
      <c r="C249" s="48">
        <v>0</v>
      </c>
      <c r="D249" s="48">
        <v>1.59</v>
      </c>
      <c r="E249" s="48">
        <v>0</v>
      </c>
      <c r="F249" s="48">
        <v>24.35</v>
      </c>
      <c r="G249" s="48">
        <v>24.35</v>
      </c>
      <c r="H249" s="48">
        <v>0</v>
      </c>
      <c r="I249" s="48">
        <v>0</v>
      </c>
      <c r="J249" s="48">
        <v>0</v>
      </c>
      <c r="K249" s="48">
        <v>0</v>
      </c>
      <c r="L249" s="48">
        <v>23.94</v>
      </c>
      <c r="M249" s="48">
        <v>11.71</v>
      </c>
      <c r="N249" s="48">
        <v>5.61</v>
      </c>
      <c r="O249" s="48">
        <v>4.84</v>
      </c>
      <c r="P249" s="48">
        <v>1.78</v>
      </c>
      <c r="Q249" s="48">
        <v>11.71</v>
      </c>
    </row>
    <row r="250" spans="1:17" x14ac:dyDescent="0.2">
      <c r="A250" s="47" t="s">
        <v>955</v>
      </c>
      <c r="C250" s="48">
        <v>0</v>
      </c>
      <c r="D250" s="48">
        <v>1.92</v>
      </c>
      <c r="E250" s="48">
        <v>0</v>
      </c>
      <c r="F250" s="48">
        <v>28.84</v>
      </c>
      <c r="G250" s="48">
        <v>28.84</v>
      </c>
      <c r="H250" s="48">
        <v>0</v>
      </c>
      <c r="I250" s="48">
        <v>0</v>
      </c>
      <c r="J250" s="48">
        <v>0</v>
      </c>
      <c r="K250" s="48">
        <v>0</v>
      </c>
      <c r="L250" s="48">
        <v>28.32</v>
      </c>
      <c r="M250" s="48">
        <v>13.46</v>
      </c>
      <c r="N250" s="48">
        <v>6.76</v>
      </c>
      <c r="O250" s="48">
        <v>5.92</v>
      </c>
      <c r="P250" s="48">
        <v>2.1800000000000002</v>
      </c>
      <c r="Q250" s="48">
        <v>13.46</v>
      </c>
    </row>
    <row r="251" spans="1:17" x14ac:dyDescent="0.2">
      <c r="A251" s="47" t="s">
        <v>956</v>
      </c>
      <c r="C251" s="48">
        <v>0</v>
      </c>
      <c r="D251" s="48">
        <v>2.16</v>
      </c>
      <c r="E251" s="48">
        <v>0</v>
      </c>
      <c r="F251" s="48">
        <v>32.130000000000003</v>
      </c>
      <c r="G251" s="48">
        <v>32.130000000000003</v>
      </c>
      <c r="H251" s="48">
        <v>0</v>
      </c>
      <c r="I251" s="48">
        <v>0</v>
      </c>
      <c r="J251" s="48">
        <v>0</v>
      </c>
      <c r="K251" s="48">
        <v>0</v>
      </c>
      <c r="L251" s="48">
        <v>31.56</v>
      </c>
      <c r="M251" s="48">
        <v>14.85</v>
      </c>
      <c r="N251" s="48">
        <v>7.58</v>
      </c>
      <c r="O251" s="48">
        <v>6.67</v>
      </c>
      <c r="P251" s="48">
        <v>2.4500000000000002</v>
      </c>
      <c r="Q251" s="48">
        <v>14.85</v>
      </c>
    </row>
    <row r="252" spans="1:17" x14ac:dyDescent="0.2">
      <c r="A252" s="47" t="s">
        <v>957</v>
      </c>
      <c r="C252" s="48">
        <v>0</v>
      </c>
      <c r="D252" s="48">
        <v>3.64</v>
      </c>
      <c r="E252" s="48">
        <v>0</v>
      </c>
      <c r="F252" s="48">
        <v>54.21</v>
      </c>
      <c r="G252" s="48">
        <v>54.21</v>
      </c>
      <c r="H252" s="48">
        <v>0</v>
      </c>
      <c r="I252" s="48">
        <v>0</v>
      </c>
      <c r="J252" s="48">
        <v>0</v>
      </c>
      <c r="K252" s="48">
        <v>0</v>
      </c>
      <c r="L252" s="48">
        <v>53.24</v>
      </c>
      <c r="M252" s="48">
        <v>25.05</v>
      </c>
      <c r="N252" s="48">
        <v>12.79</v>
      </c>
      <c r="O252" s="48">
        <v>11.26</v>
      </c>
      <c r="P252" s="48">
        <v>4.1399999999999997</v>
      </c>
      <c r="Q252" s="48">
        <v>25.05</v>
      </c>
    </row>
    <row r="253" spans="1:17" x14ac:dyDescent="0.2">
      <c r="A253" s="47" t="s">
        <v>958</v>
      </c>
      <c r="C253" s="48">
        <v>0</v>
      </c>
      <c r="D253" s="48">
        <v>3.46</v>
      </c>
      <c r="E253" s="48">
        <v>0</v>
      </c>
      <c r="F253" s="48">
        <v>51.52</v>
      </c>
      <c r="G253" s="48">
        <v>51.52</v>
      </c>
      <c r="H253" s="48">
        <v>0</v>
      </c>
      <c r="I253" s="48">
        <v>0</v>
      </c>
      <c r="J253" s="48">
        <v>0</v>
      </c>
      <c r="K253" s="48">
        <v>0</v>
      </c>
      <c r="L253" s="48">
        <v>50.59</v>
      </c>
      <c r="M253" s="48">
        <v>23.81</v>
      </c>
      <c r="N253" s="48">
        <v>12.16</v>
      </c>
      <c r="O253" s="48">
        <v>10.7</v>
      </c>
      <c r="P253" s="48">
        <v>3.93</v>
      </c>
      <c r="Q253" s="48">
        <v>23.81</v>
      </c>
    </row>
    <row r="254" spans="1:17" x14ac:dyDescent="0.2">
      <c r="A254" s="47" t="s">
        <v>959</v>
      </c>
      <c r="C254" s="48">
        <v>0</v>
      </c>
      <c r="D254" s="48">
        <v>2.68</v>
      </c>
      <c r="E254" s="48">
        <v>0</v>
      </c>
      <c r="F254" s="48">
        <v>39.9</v>
      </c>
      <c r="G254" s="48">
        <v>39.9</v>
      </c>
      <c r="H254" s="48">
        <v>0</v>
      </c>
      <c r="I254" s="48">
        <v>0</v>
      </c>
      <c r="J254" s="48">
        <v>0</v>
      </c>
      <c r="K254" s="48">
        <v>0</v>
      </c>
      <c r="L254" s="48">
        <v>39.18</v>
      </c>
      <c r="M254" s="48">
        <v>18.440000000000001</v>
      </c>
      <c r="N254" s="48">
        <v>9.41</v>
      </c>
      <c r="O254" s="48">
        <v>8.2899999999999991</v>
      </c>
      <c r="P254" s="48">
        <v>3.04</v>
      </c>
      <c r="Q254" s="48">
        <v>18.440000000000001</v>
      </c>
    </row>
    <row r="255" spans="1:17" x14ac:dyDescent="0.2">
      <c r="A255" s="47" t="s">
        <v>960</v>
      </c>
      <c r="C255" s="48">
        <v>0</v>
      </c>
      <c r="D255" s="48">
        <v>2.42</v>
      </c>
      <c r="E255" s="48">
        <v>0</v>
      </c>
      <c r="F255" s="48">
        <v>36.020000000000003</v>
      </c>
      <c r="G255" s="48">
        <v>36.020000000000003</v>
      </c>
      <c r="H255" s="48">
        <v>0</v>
      </c>
      <c r="I255" s="48">
        <v>0</v>
      </c>
      <c r="J255" s="48">
        <v>0</v>
      </c>
      <c r="K255" s="48">
        <v>0</v>
      </c>
      <c r="L255" s="48">
        <v>35.369999999999997</v>
      </c>
      <c r="M255" s="48">
        <v>16.64</v>
      </c>
      <c r="N255" s="48">
        <v>8.5</v>
      </c>
      <c r="O255" s="48">
        <v>7.48</v>
      </c>
      <c r="P255" s="48">
        <v>2.75</v>
      </c>
      <c r="Q255" s="48">
        <v>16.64</v>
      </c>
    </row>
    <row r="256" spans="1:17" x14ac:dyDescent="0.2">
      <c r="A256" s="47" t="s">
        <v>961</v>
      </c>
      <c r="C256" s="48">
        <v>0</v>
      </c>
      <c r="D256" s="48">
        <v>2.68</v>
      </c>
      <c r="E256" s="48">
        <v>0</v>
      </c>
      <c r="F256" s="48">
        <v>41.26</v>
      </c>
      <c r="G256" s="48">
        <v>41.26</v>
      </c>
      <c r="H256" s="48">
        <v>0</v>
      </c>
      <c r="I256" s="48">
        <v>0</v>
      </c>
      <c r="J256" s="48">
        <v>0</v>
      </c>
      <c r="K256" s="48">
        <v>0</v>
      </c>
      <c r="L256" s="48">
        <v>40.409999999999997</v>
      </c>
      <c r="M256" s="48">
        <v>18.899999999999999</v>
      </c>
      <c r="N256" s="48">
        <v>9.48</v>
      </c>
      <c r="O256" s="48">
        <v>8.7200000000000006</v>
      </c>
      <c r="P256" s="48">
        <v>3.32</v>
      </c>
      <c r="Q256" s="48">
        <v>18.899999999999999</v>
      </c>
    </row>
    <row r="257" spans="1:17" x14ac:dyDescent="0.2">
      <c r="A257" s="47" t="s">
        <v>962</v>
      </c>
      <c r="C257" s="48">
        <v>0</v>
      </c>
      <c r="D257" s="48">
        <v>0.82</v>
      </c>
      <c r="E257" s="48">
        <v>0</v>
      </c>
      <c r="F257" s="48">
        <v>13.36</v>
      </c>
      <c r="G257" s="48">
        <v>13.36</v>
      </c>
      <c r="H257" s="48">
        <v>0</v>
      </c>
      <c r="I257" s="48">
        <v>0</v>
      </c>
      <c r="J257" s="48">
        <v>0</v>
      </c>
      <c r="K257" s="48">
        <v>0</v>
      </c>
      <c r="L257" s="48">
        <v>13.03</v>
      </c>
      <c r="M257" s="48">
        <v>6.03</v>
      </c>
      <c r="N257" s="48">
        <v>2.92</v>
      </c>
      <c r="O257" s="48">
        <v>2.91</v>
      </c>
      <c r="P257" s="48">
        <v>1.17</v>
      </c>
      <c r="Q257" s="48">
        <v>6.03</v>
      </c>
    </row>
    <row r="258" spans="1:17" x14ac:dyDescent="0.2">
      <c r="A258" s="47" t="s">
        <v>963</v>
      </c>
      <c r="C258" s="48">
        <v>0</v>
      </c>
      <c r="D258" s="48">
        <v>1.17</v>
      </c>
      <c r="E258" s="48">
        <v>0</v>
      </c>
      <c r="F258" s="48">
        <v>19.13</v>
      </c>
      <c r="G258" s="48">
        <v>19.13</v>
      </c>
      <c r="H258" s="48">
        <v>0</v>
      </c>
      <c r="I258" s="48">
        <v>0</v>
      </c>
      <c r="J258" s="48">
        <v>0</v>
      </c>
      <c r="K258" s="48">
        <v>0</v>
      </c>
      <c r="L258" s="48">
        <v>18.66</v>
      </c>
      <c r="M258" s="48">
        <v>8.6300000000000008</v>
      </c>
      <c r="N258" s="48">
        <v>4.18</v>
      </c>
      <c r="O258" s="48">
        <v>4.17</v>
      </c>
      <c r="P258" s="48">
        <v>1.67</v>
      </c>
      <c r="Q258" s="48">
        <v>8.6300000000000008</v>
      </c>
    </row>
    <row r="259" spans="1:17" x14ac:dyDescent="0.2">
      <c r="A259" s="47" t="s">
        <v>964</v>
      </c>
      <c r="C259" s="48">
        <v>0</v>
      </c>
      <c r="D259" s="48">
        <v>2.9</v>
      </c>
      <c r="E259" s="48">
        <v>0</v>
      </c>
      <c r="F259" s="48">
        <v>47.4</v>
      </c>
      <c r="G259" s="48">
        <v>47.4</v>
      </c>
      <c r="H259" s="48">
        <v>0</v>
      </c>
      <c r="I259" s="48">
        <v>0</v>
      </c>
      <c r="J259" s="48">
        <v>0</v>
      </c>
      <c r="K259" s="48">
        <v>0</v>
      </c>
      <c r="L259" s="48">
        <v>46.22</v>
      </c>
      <c r="M259" s="48">
        <v>21.39</v>
      </c>
      <c r="N259" s="48">
        <v>10.36</v>
      </c>
      <c r="O259" s="48">
        <v>10.32</v>
      </c>
      <c r="P259" s="48">
        <v>4.1500000000000004</v>
      </c>
      <c r="Q259" s="48">
        <v>21.39</v>
      </c>
    </row>
    <row r="260" spans="1:17" x14ac:dyDescent="0.2">
      <c r="A260" s="47" t="s">
        <v>965</v>
      </c>
      <c r="C260" s="48">
        <v>0</v>
      </c>
      <c r="D260" s="48">
        <v>1.56</v>
      </c>
      <c r="E260" s="48">
        <v>0</v>
      </c>
      <c r="F260" s="48">
        <v>25.48</v>
      </c>
      <c r="G260" s="48">
        <v>25.48</v>
      </c>
      <c r="H260" s="48">
        <v>0</v>
      </c>
      <c r="I260" s="48">
        <v>0</v>
      </c>
      <c r="J260" s="48">
        <v>0</v>
      </c>
      <c r="K260" s="48">
        <v>0</v>
      </c>
      <c r="L260" s="48">
        <v>24.84</v>
      </c>
      <c r="M260" s="48">
        <v>11.5</v>
      </c>
      <c r="N260" s="48">
        <v>5.57</v>
      </c>
      <c r="O260" s="48">
        <v>5.55</v>
      </c>
      <c r="P260" s="48">
        <v>2.23</v>
      </c>
      <c r="Q260" s="48">
        <v>11.5</v>
      </c>
    </row>
    <row r="261" spans="1:17" x14ac:dyDescent="0.2">
      <c r="A261" s="47" t="s">
        <v>966</v>
      </c>
      <c r="C261" s="48">
        <v>0</v>
      </c>
      <c r="D261" s="48">
        <v>1.84</v>
      </c>
      <c r="E261" s="48">
        <v>0</v>
      </c>
      <c r="F261" s="48">
        <v>29.56</v>
      </c>
      <c r="G261" s="48">
        <v>29.56</v>
      </c>
      <c r="H261" s="48">
        <v>0</v>
      </c>
      <c r="I261" s="48">
        <v>0</v>
      </c>
      <c r="J261" s="48">
        <v>0</v>
      </c>
      <c r="K261" s="48">
        <v>0</v>
      </c>
      <c r="L261" s="48">
        <v>28.8</v>
      </c>
      <c r="M261" s="48">
        <v>12.94</v>
      </c>
      <c r="N261" s="48">
        <v>6.58</v>
      </c>
      <c r="O261" s="48">
        <v>6.62</v>
      </c>
      <c r="P261" s="48">
        <v>2.66</v>
      </c>
      <c r="Q261" s="48">
        <v>12.94</v>
      </c>
    </row>
    <row r="262" spans="1:17" x14ac:dyDescent="0.2">
      <c r="A262" s="47" t="s">
        <v>967</v>
      </c>
      <c r="C262" s="48">
        <v>0</v>
      </c>
      <c r="D262" s="48">
        <v>0.96</v>
      </c>
      <c r="E262" s="48">
        <v>0</v>
      </c>
      <c r="F262" s="48">
        <v>16.010000000000002</v>
      </c>
      <c r="G262" s="48">
        <v>16.010000000000002</v>
      </c>
      <c r="H262" s="48">
        <v>0</v>
      </c>
      <c r="I262" s="48">
        <v>0</v>
      </c>
      <c r="J262" s="48">
        <v>0</v>
      </c>
      <c r="K262" s="48">
        <v>0</v>
      </c>
      <c r="L262" s="48">
        <v>15.62</v>
      </c>
      <c r="M262" s="48">
        <v>7.5</v>
      </c>
      <c r="N262" s="48">
        <v>3.42</v>
      </c>
      <c r="O262" s="48">
        <v>3.36</v>
      </c>
      <c r="P262" s="48">
        <v>1.35</v>
      </c>
      <c r="Q262" s="48">
        <v>7.5</v>
      </c>
    </row>
    <row r="263" spans="1:17" x14ac:dyDescent="0.2">
      <c r="A263" s="47" t="s">
        <v>968</v>
      </c>
      <c r="C263" s="48">
        <v>0</v>
      </c>
      <c r="D263" s="48">
        <v>1.1399999999999999</v>
      </c>
      <c r="E263" s="48">
        <v>0</v>
      </c>
      <c r="F263" s="48">
        <v>18.559999999999999</v>
      </c>
      <c r="G263" s="48">
        <v>18.559999999999999</v>
      </c>
      <c r="H263" s="48">
        <v>0</v>
      </c>
      <c r="I263" s="48">
        <v>0</v>
      </c>
      <c r="J263" s="48">
        <v>0</v>
      </c>
      <c r="K263" s="48">
        <v>0</v>
      </c>
      <c r="L263" s="48">
        <v>18.09</v>
      </c>
      <c r="M263" s="48">
        <v>8.27</v>
      </c>
      <c r="N263" s="48">
        <v>4.09</v>
      </c>
      <c r="O263" s="48">
        <v>4.09</v>
      </c>
      <c r="P263" s="48">
        <v>1.64</v>
      </c>
      <c r="Q263" s="48">
        <v>8.27</v>
      </c>
    </row>
    <row r="264" spans="1:17" x14ac:dyDescent="0.2">
      <c r="A264" s="47" t="s">
        <v>969</v>
      </c>
      <c r="C264" s="48">
        <v>0</v>
      </c>
      <c r="D264" s="48">
        <v>1.89</v>
      </c>
      <c r="E264" s="48">
        <v>0</v>
      </c>
      <c r="F264" s="48">
        <v>32.950000000000003</v>
      </c>
      <c r="G264" s="48">
        <v>32.81</v>
      </c>
      <c r="H264" s="48">
        <v>0.14000000000000001</v>
      </c>
      <c r="I264" s="48">
        <v>0</v>
      </c>
      <c r="J264" s="48">
        <v>0</v>
      </c>
      <c r="K264" s="48">
        <v>0</v>
      </c>
      <c r="L264" s="48">
        <v>32.200000000000003</v>
      </c>
      <c r="M264" s="48">
        <v>16.28</v>
      </c>
      <c r="N264" s="48">
        <v>6.77</v>
      </c>
      <c r="O264" s="48">
        <v>6.53</v>
      </c>
      <c r="P264" s="48">
        <v>2.62</v>
      </c>
      <c r="Q264" s="48">
        <v>16.28</v>
      </c>
    </row>
    <row r="265" spans="1:17" x14ac:dyDescent="0.2">
      <c r="A265" s="47" t="s">
        <v>970</v>
      </c>
      <c r="C265" s="48">
        <v>0</v>
      </c>
      <c r="D265" s="48">
        <v>1.54</v>
      </c>
      <c r="E265" s="48">
        <v>0</v>
      </c>
      <c r="F265" s="48">
        <v>25.17</v>
      </c>
      <c r="G265" s="48">
        <v>25.17</v>
      </c>
      <c r="H265" s="48">
        <v>0</v>
      </c>
      <c r="I265" s="48">
        <v>0</v>
      </c>
      <c r="J265" s="48">
        <v>0</v>
      </c>
      <c r="K265" s="48">
        <v>0</v>
      </c>
      <c r="L265" s="48">
        <v>24.55</v>
      </c>
      <c r="M265" s="48">
        <v>11.36</v>
      </c>
      <c r="N265" s="48">
        <v>5.5</v>
      </c>
      <c r="O265" s="48">
        <v>5.48</v>
      </c>
      <c r="P265" s="48">
        <v>2.2000000000000002</v>
      </c>
      <c r="Q265" s="48">
        <v>11.36</v>
      </c>
    </row>
    <row r="266" spans="1:17" x14ac:dyDescent="0.2">
      <c r="A266" s="47" t="s">
        <v>971</v>
      </c>
      <c r="C266" s="48">
        <v>0</v>
      </c>
      <c r="D266" s="48">
        <v>1.1399999999999999</v>
      </c>
      <c r="E266" s="48">
        <v>0</v>
      </c>
      <c r="F266" s="48">
        <v>18.59</v>
      </c>
      <c r="G266" s="48">
        <v>18.59</v>
      </c>
      <c r="H266" s="48">
        <v>0</v>
      </c>
      <c r="I266" s="48">
        <v>0</v>
      </c>
      <c r="J266" s="48">
        <v>0</v>
      </c>
      <c r="K266" s="48">
        <v>0</v>
      </c>
      <c r="L266" s="48">
        <v>18.12</v>
      </c>
      <c r="M266" s="48">
        <v>8.36</v>
      </c>
      <c r="N266" s="48">
        <v>4.07</v>
      </c>
      <c r="O266" s="48">
        <v>4.0599999999999996</v>
      </c>
      <c r="P266" s="48">
        <v>1.63</v>
      </c>
      <c r="Q266" s="48">
        <v>8.36</v>
      </c>
    </row>
    <row r="267" spans="1:17" x14ac:dyDescent="0.2">
      <c r="A267" s="47" t="s">
        <v>972</v>
      </c>
      <c r="C267" s="48">
        <v>0</v>
      </c>
      <c r="D267" s="48">
        <v>0.82</v>
      </c>
      <c r="E267" s="48">
        <v>0</v>
      </c>
      <c r="F267" s="48">
        <v>12.11</v>
      </c>
      <c r="G267" s="48">
        <v>12.11</v>
      </c>
      <c r="H267" s="48">
        <v>0</v>
      </c>
      <c r="I267" s="48">
        <v>0</v>
      </c>
      <c r="J267" s="48">
        <v>0</v>
      </c>
      <c r="K267" s="48">
        <v>0</v>
      </c>
      <c r="L267" s="48">
        <v>11.76</v>
      </c>
      <c r="M267" s="48">
        <v>4.58</v>
      </c>
      <c r="N267" s="48">
        <v>2.91</v>
      </c>
      <c r="O267" s="48">
        <v>3.05</v>
      </c>
      <c r="P267" s="48">
        <v>1.22</v>
      </c>
      <c r="Q267" s="48">
        <v>4.58</v>
      </c>
    </row>
    <row r="268" spans="1:17" x14ac:dyDescent="0.2">
      <c r="A268" s="47" t="s">
        <v>973</v>
      </c>
      <c r="C268" s="48">
        <v>0</v>
      </c>
      <c r="D268" s="48">
        <v>1.2</v>
      </c>
      <c r="E268" s="48">
        <v>0</v>
      </c>
      <c r="F268" s="48">
        <v>20.07</v>
      </c>
      <c r="G268" s="48">
        <v>20.07</v>
      </c>
      <c r="H268" s="48">
        <v>0</v>
      </c>
      <c r="I268" s="48">
        <v>0</v>
      </c>
      <c r="J268" s="48">
        <v>0</v>
      </c>
      <c r="K268" s="48">
        <v>0</v>
      </c>
      <c r="L268" s="48">
        <v>19.59</v>
      </c>
      <c r="M268" s="48">
        <v>9.41</v>
      </c>
      <c r="N268" s="48">
        <v>4.28</v>
      </c>
      <c r="O268" s="48">
        <v>4.21</v>
      </c>
      <c r="P268" s="48">
        <v>1.69</v>
      </c>
      <c r="Q268" s="48">
        <v>9.41</v>
      </c>
    </row>
    <row r="269" spans="1:17" x14ac:dyDescent="0.2">
      <c r="A269" s="47" t="s">
        <v>974</v>
      </c>
      <c r="C269" s="48">
        <v>0</v>
      </c>
      <c r="D269" s="48">
        <v>3.27</v>
      </c>
      <c r="E269" s="48">
        <v>0</v>
      </c>
      <c r="F269" s="48">
        <v>52.44</v>
      </c>
      <c r="G269" s="48">
        <v>52.44</v>
      </c>
      <c r="H269" s="48">
        <v>0</v>
      </c>
      <c r="I269" s="48">
        <v>0</v>
      </c>
      <c r="J269" s="48">
        <v>0</v>
      </c>
      <c r="K269" s="48">
        <v>0</v>
      </c>
      <c r="L269" s="48">
        <v>51.09</v>
      </c>
      <c r="M269" s="48">
        <v>22.95</v>
      </c>
      <c r="N269" s="48">
        <v>11.67</v>
      </c>
      <c r="O269" s="48">
        <v>11.75</v>
      </c>
      <c r="P269" s="48">
        <v>4.72</v>
      </c>
      <c r="Q269" s="48">
        <v>22.95</v>
      </c>
    </row>
    <row r="270" spans="1:17" x14ac:dyDescent="0.2">
      <c r="A270" s="47" t="s">
        <v>975</v>
      </c>
      <c r="C270" s="48">
        <v>0</v>
      </c>
      <c r="D270" s="48">
        <v>1.44</v>
      </c>
      <c r="E270" s="48">
        <v>0</v>
      </c>
      <c r="F270" s="48">
        <v>23.49</v>
      </c>
      <c r="G270" s="48">
        <v>23.49</v>
      </c>
      <c r="H270" s="48">
        <v>0</v>
      </c>
      <c r="I270" s="48">
        <v>0</v>
      </c>
      <c r="J270" s="48">
        <v>0</v>
      </c>
      <c r="K270" s="48">
        <v>0</v>
      </c>
      <c r="L270" s="48">
        <v>22.9</v>
      </c>
      <c r="M270" s="48">
        <v>10.6</v>
      </c>
      <c r="N270" s="48">
        <v>5.13</v>
      </c>
      <c r="O270" s="48">
        <v>5.1100000000000003</v>
      </c>
      <c r="P270" s="48">
        <v>2.06</v>
      </c>
      <c r="Q270" s="48">
        <v>10.6</v>
      </c>
    </row>
    <row r="271" spans="1:17" x14ac:dyDescent="0.2">
      <c r="A271" s="47" t="s">
        <v>976</v>
      </c>
      <c r="C271" s="48">
        <v>0</v>
      </c>
      <c r="D271" s="48">
        <v>2.52</v>
      </c>
      <c r="E271" s="48">
        <v>0</v>
      </c>
      <c r="F271" s="48">
        <v>41.2</v>
      </c>
      <c r="G271" s="48">
        <v>41.2</v>
      </c>
      <c r="H271" s="48">
        <v>0</v>
      </c>
      <c r="I271" s="48">
        <v>0</v>
      </c>
      <c r="J271" s="48">
        <v>0</v>
      </c>
      <c r="K271" s="48">
        <v>0</v>
      </c>
      <c r="L271" s="48">
        <v>40.17</v>
      </c>
      <c r="M271" s="48">
        <v>18.59</v>
      </c>
      <c r="N271" s="48">
        <v>9</v>
      </c>
      <c r="O271" s="48">
        <v>8.9700000000000006</v>
      </c>
      <c r="P271" s="48">
        <v>3.61</v>
      </c>
      <c r="Q271" s="48">
        <v>18.59</v>
      </c>
    </row>
    <row r="272" spans="1:17" x14ac:dyDescent="0.2">
      <c r="A272" s="47" t="s">
        <v>977</v>
      </c>
      <c r="C272" s="48">
        <v>0</v>
      </c>
      <c r="D272" s="48">
        <v>0.9</v>
      </c>
      <c r="E272" s="48">
        <v>0</v>
      </c>
      <c r="F272" s="48">
        <v>14.74</v>
      </c>
      <c r="G272" s="48">
        <v>14.74</v>
      </c>
      <c r="H272" s="48">
        <v>0</v>
      </c>
      <c r="I272" s="48">
        <v>0</v>
      </c>
      <c r="J272" s="48">
        <v>0</v>
      </c>
      <c r="K272" s="48">
        <v>0</v>
      </c>
      <c r="L272" s="48">
        <v>14.37</v>
      </c>
      <c r="M272" s="48">
        <v>6.65</v>
      </c>
      <c r="N272" s="48">
        <v>3.22</v>
      </c>
      <c r="O272" s="48">
        <v>3.21</v>
      </c>
      <c r="P272" s="48">
        <v>1.29</v>
      </c>
      <c r="Q272" s="48">
        <v>6.65</v>
      </c>
    </row>
    <row r="273" spans="1:17" x14ac:dyDescent="0.2">
      <c r="A273" s="47" t="s">
        <v>978</v>
      </c>
      <c r="C273" s="48">
        <v>0</v>
      </c>
      <c r="D273" s="48">
        <v>3.17</v>
      </c>
      <c r="E273" s="48">
        <v>0</v>
      </c>
      <c r="F273" s="48">
        <v>52.54</v>
      </c>
      <c r="G273" s="48">
        <v>52.54</v>
      </c>
      <c r="H273" s="48">
        <v>0</v>
      </c>
      <c r="I273" s="48">
        <v>0</v>
      </c>
      <c r="J273" s="48">
        <v>0</v>
      </c>
      <c r="K273" s="48">
        <v>0</v>
      </c>
      <c r="L273" s="48">
        <v>51.26</v>
      </c>
      <c r="M273" s="48">
        <v>24.28</v>
      </c>
      <c r="N273" s="48">
        <v>11.31</v>
      </c>
      <c r="O273" s="48">
        <v>11.18</v>
      </c>
      <c r="P273" s="48">
        <v>4.49</v>
      </c>
      <c r="Q273" s="48">
        <v>24.28</v>
      </c>
    </row>
    <row r="274" spans="1:17" x14ac:dyDescent="0.2">
      <c r="A274" s="47" t="s">
        <v>979</v>
      </c>
      <c r="C274" s="48">
        <v>0</v>
      </c>
      <c r="D274" s="48">
        <v>1.32</v>
      </c>
      <c r="E274" s="48">
        <v>0</v>
      </c>
      <c r="F274" s="48">
        <v>21.29</v>
      </c>
      <c r="G274" s="48">
        <v>21.29</v>
      </c>
      <c r="H274" s="48">
        <v>0</v>
      </c>
      <c r="I274" s="48">
        <v>0</v>
      </c>
      <c r="J274" s="48">
        <v>0</v>
      </c>
      <c r="K274" s="48">
        <v>0</v>
      </c>
      <c r="L274" s="48">
        <v>20.76</v>
      </c>
      <c r="M274" s="48">
        <v>9.4600000000000009</v>
      </c>
      <c r="N274" s="48">
        <v>4.7</v>
      </c>
      <c r="O274" s="48">
        <v>4.7</v>
      </c>
      <c r="P274" s="48">
        <v>1.89</v>
      </c>
      <c r="Q274" s="48">
        <v>9.4600000000000009</v>
      </c>
    </row>
    <row r="275" spans="1:17" x14ac:dyDescent="0.2">
      <c r="A275" s="47" t="s">
        <v>980</v>
      </c>
      <c r="C275" s="48">
        <v>0</v>
      </c>
      <c r="D275" s="48">
        <v>1.74</v>
      </c>
      <c r="E275" s="48">
        <v>0</v>
      </c>
      <c r="F275" s="48">
        <v>28</v>
      </c>
      <c r="G275" s="48">
        <v>28</v>
      </c>
      <c r="H275" s="48">
        <v>0</v>
      </c>
      <c r="I275" s="48">
        <v>0</v>
      </c>
      <c r="J275" s="48">
        <v>0</v>
      </c>
      <c r="K275" s="48">
        <v>0</v>
      </c>
      <c r="L275" s="48">
        <v>27.28</v>
      </c>
      <c r="M275" s="48">
        <v>12.27</v>
      </c>
      <c r="N275" s="48">
        <v>6.23</v>
      </c>
      <c r="O275" s="48">
        <v>6.26</v>
      </c>
      <c r="P275" s="48">
        <v>2.52</v>
      </c>
      <c r="Q275" s="48">
        <v>12.27</v>
      </c>
    </row>
    <row r="276" spans="1:17" x14ac:dyDescent="0.2">
      <c r="A276" s="47" t="s">
        <v>981</v>
      </c>
      <c r="C276" s="48">
        <v>0</v>
      </c>
      <c r="D276" s="48">
        <v>1.46</v>
      </c>
      <c r="E276" s="48">
        <v>0</v>
      </c>
      <c r="F276" s="48">
        <v>23.84</v>
      </c>
      <c r="G276" s="48">
        <v>23.84</v>
      </c>
      <c r="H276" s="48">
        <v>0</v>
      </c>
      <c r="I276" s="48">
        <v>0</v>
      </c>
      <c r="J276" s="48">
        <v>0</v>
      </c>
      <c r="K276" s="48">
        <v>0</v>
      </c>
      <c r="L276" s="48">
        <v>23.24</v>
      </c>
      <c r="M276" s="48">
        <v>10.76</v>
      </c>
      <c r="N276" s="48">
        <v>5.21</v>
      </c>
      <c r="O276" s="48">
        <v>5.19</v>
      </c>
      <c r="P276" s="48">
        <v>2.09</v>
      </c>
      <c r="Q276" s="48">
        <v>10.76</v>
      </c>
    </row>
    <row r="277" spans="1:17" x14ac:dyDescent="0.2">
      <c r="A277" s="47" t="s">
        <v>982</v>
      </c>
      <c r="C277" s="48">
        <v>0</v>
      </c>
      <c r="D277" s="48">
        <v>0.86</v>
      </c>
      <c r="E277" s="48">
        <v>0</v>
      </c>
      <c r="F277" s="48">
        <v>14.17</v>
      </c>
      <c r="G277" s="48">
        <v>14.17</v>
      </c>
      <c r="H277" s="48">
        <v>0</v>
      </c>
      <c r="I277" s="48">
        <v>0</v>
      </c>
      <c r="J277" s="48">
        <v>0</v>
      </c>
      <c r="K277" s="48">
        <v>0</v>
      </c>
      <c r="L277" s="48">
        <v>13.82</v>
      </c>
      <c r="M277" s="48">
        <v>6.48</v>
      </c>
      <c r="N277" s="48">
        <v>3.07</v>
      </c>
      <c r="O277" s="48">
        <v>3.05</v>
      </c>
      <c r="P277" s="48">
        <v>1.22</v>
      </c>
      <c r="Q277" s="48">
        <v>6.48</v>
      </c>
    </row>
    <row r="278" spans="1:17" x14ac:dyDescent="0.2">
      <c r="A278" s="47" t="s">
        <v>128</v>
      </c>
      <c r="C278" s="48">
        <v>44.15</v>
      </c>
      <c r="D278" s="48">
        <v>0</v>
      </c>
      <c r="E278" s="48">
        <v>0</v>
      </c>
      <c r="F278" s="48">
        <v>282.04000000000002</v>
      </c>
      <c r="G278" s="48">
        <v>282.04000000000002</v>
      </c>
      <c r="H278" s="48">
        <v>0</v>
      </c>
      <c r="I278" s="48">
        <v>0</v>
      </c>
      <c r="J278" s="48">
        <v>0</v>
      </c>
      <c r="K278" s="48">
        <v>0</v>
      </c>
      <c r="L278" s="48">
        <v>274.27</v>
      </c>
      <c r="M278" s="48">
        <v>186.64</v>
      </c>
      <c r="N278" s="48">
        <v>0</v>
      </c>
      <c r="O278" s="48">
        <v>67.61</v>
      </c>
      <c r="P278" s="48">
        <v>20.010000000000002</v>
      </c>
      <c r="Q278" s="48">
        <v>186.64</v>
      </c>
    </row>
    <row r="279" spans="1:17" x14ac:dyDescent="0.2">
      <c r="A279" s="47" t="s">
        <v>983</v>
      </c>
      <c r="C279" s="48">
        <v>2.4700000000000002</v>
      </c>
      <c r="D279" s="48">
        <v>0</v>
      </c>
      <c r="E279" s="48">
        <v>0</v>
      </c>
      <c r="F279" s="48">
        <v>39.090000000000003</v>
      </c>
      <c r="G279" s="48">
        <v>39.090000000000003</v>
      </c>
      <c r="H279" s="48">
        <v>0</v>
      </c>
      <c r="I279" s="48">
        <v>0</v>
      </c>
      <c r="J279" s="48">
        <v>0</v>
      </c>
      <c r="K279" s="48">
        <v>0</v>
      </c>
      <c r="L279" s="48">
        <v>38.33</v>
      </c>
      <c r="M279" s="48">
        <v>28.7</v>
      </c>
      <c r="N279" s="48">
        <v>0</v>
      </c>
      <c r="O279" s="48">
        <v>7.62</v>
      </c>
      <c r="P279" s="48">
        <v>2.0099999999999998</v>
      </c>
      <c r="Q279" s="48">
        <v>28.7</v>
      </c>
    </row>
    <row r="280" spans="1:17" x14ac:dyDescent="0.2">
      <c r="A280" s="47" t="s">
        <v>984</v>
      </c>
      <c r="C280" s="48">
        <v>2.5</v>
      </c>
      <c r="D280" s="48">
        <v>0</v>
      </c>
      <c r="E280" s="48">
        <v>0</v>
      </c>
      <c r="F280" s="48">
        <v>14.69</v>
      </c>
      <c r="G280" s="48">
        <v>14.69</v>
      </c>
      <c r="H280" s="48">
        <v>0</v>
      </c>
      <c r="I280" s="48">
        <v>0</v>
      </c>
      <c r="J280" s="48">
        <v>0</v>
      </c>
      <c r="K280" s="48">
        <v>0</v>
      </c>
      <c r="L280" s="48">
        <v>14.27</v>
      </c>
      <c r="M280" s="48">
        <v>9.61</v>
      </c>
      <c r="N280" s="48">
        <v>0</v>
      </c>
      <c r="O280" s="48">
        <v>3.59</v>
      </c>
      <c r="P280" s="48">
        <v>1.08</v>
      </c>
      <c r="Q280" s="48">
        <v>9.61</v>
      </c>
    </row>
    <row r="281" spans="1:17" x14ac:dyDescent="0.2">
      <c r="A281" s="47" t="s">
        <v>985</v>
      </c>
      <c r="C281" s="48">
        <v>6.5</v>
      </c>
      <c r="D281" s="48">
        <v>0</v>
      </c>
      <c r="E281" s="48">
        <v>0</v>
      </c>
      <c r="F281" s="48">
        <v>38.840000000000003</v>
      </c>
      <c r="G281" s="48">
        <v>38.840000000000003</v>
      </c>
      <c r="H281" s="48">
        <v>0</v>
      </c>
      <c r="I281" s="48">
        <v>0</v>
      </c>
      <c r="J281" s="48">
        <v>0</v>
      </c>
      <c r="K281" s="48">
        <v>0</v>
      </c>
      <c r="L281" s="48">
        <v>37.76</v>
      </c>
      <c r="M281" s="48">
        <v>25.72</v>
      </c>
      <c r="N281" s="48">
        <v>0</v>
      </c>
      <c r="O281" s="48">
        <v>9.26</v>
      </c>
      <c r="P281" s="48">
        <v>2.78</v>
      </c>
      <c r="Q281" s="48">
        <v>25.72</v>
      </c>
    </row>
    <row r="282" spans="1:17" x14ac:dyDescent="0.2">
      <c r="A282" s="47" t="s">
        <v>986</v>
      </c>
      <c r="C282" s="48">
        <v>4.6100000000000003</v>
      </c>
      <c r="D282" s="48">
        <v>0</v>
      </c>
      <c r="E282" s="48">
        <v>0</v>
      </c>
      <c r="F282" s="48">
        <v>27.43</v>
      </c>
      <c r="G282" s="48">
        <v>27.43</v>
      </c>
      <c r="H282" s="48">
        <v>0</v>
      </c>
      <c r="I282" s="48">
        <v>0</v>
      </c>
      <c r="J282" s="48">
        <v>0</v>
      </c>
      <c r="K282" s="48">
        <v>0</v>
      </c>
      <c r="L282" s="48">
        <v>26.66</v>
      </c>
      <c r="M282" s="48">
        <v>18.12</v>
      </c>
      <c r="N282" s="48">
        <v>0</v>
      </c>
      <c r="O282" s="48">
        <v>6.57</v>
      </c>
      <c r="P282" s="48">
        <v>1.97</v>
      </c>
      <c r="Q282" s="48">
        <v>18.12</v>
      </c>
    </row>
    <row r="283" spans="1:17" x14ac:dyDescent="0.2">
      <c r="A283" s="47" t="s">
        <v>987</v>
      </c>
      <c r="C283" s="48">
        <v>10.039999999999999</v>
      </c>
      <c r="D283" s="48">
        <v>0</v>
      </c>
      <c r="E283" s="48">
        <v>0</v>
      </c>
      <c r="F283" s="48">
        <v>56.45</v>
      </c>
      <c r="G283" s="48">
        <v>56.45</v>
      </c>
      <c r="H283" s="48">
        <v>0</v>
      </c>
      <c r="I283" s="48">
        <v>0</v>
      </c>
      <c r="J283" s="48">
        <v>0</v>
      </c>
      <c r="K283" s="48">
        <v>0</v>
      </c>
      <c r="L283" s="48">
        <v>54.74</v>
      </c>
      <c r="M283" s="48">
        <v>35.65</v>
      </c>
      <c r="N283" s="48">
        <v>0</v>
      </c>
      <c r="O283" s="48">
        <v>14.68</v>
      </c>
      <c r="P283" s="48">
        <v>4.41</v>
      </c>
      <c r="Q283" s="48">
        <v>35.65</v>
      </c>
    </row>
    <row r="284" spans="1:17" x14ac:dyDescent="0.2">
      <c r="A284" s="47" t="s">
        <v>988</v>
      </c>
      <c r="C284" s="48">
        <v>7.6</v>
      </c>
      <c r="D284" s="48">
        <v>0</v>
      </c>
      <c r="E284" s="48">
        <v>0</v>
      </c>
      <c r="F284" s="48">
        <v>43.34</v>
      </c>
      <c r="G284" s="48">
        <v>43.34</v>
      </c>
      <c r="H284" s="48">
        <v>0</v>
      </c>
      <c r="I284" s="48">
        <v>0</v>
      </c>
      <c r="J284" s="48">
        <v>0</v>
      </c>
      <c r="K284" s="48">
        <v>0</v>
      </c>
      <c r="L284" s="48">
        <v>42.05</v>
      </c>
      <c r="M284" s="48">
        <v>27.69</v>
      </c>
      <c r="N284" s="48">
        <v>0</v>
      </c>
      <c r="O284" s="48">
        <v>11.05</v>
      </c>
      <c r="P284" s="48">
        <v>3.31</v>
      </c>
      <c r="Q284" s="48">
        <v>27.69</v>
      </c>
    </row>
    <row r="285" spans="1:17" x14ac:dyDescent="0.2">
      <c r="A285" s="47" t="s">
        <v>989</v>
      </c>
      <c r="C285" s="48">
        <v>6.29</v>
      </c>
      <c r="D285" s="48">
        <v>0</v>
      </c>
      <c r="E285" s="48">
        <v>0</v>
      </c>
      <c r="F285" s="48">
        <v>37.58</v>
      </c>
      <c r="G285" s="48">
        <v>37.58</v>
      </c>
      <c r="H285" s="48">
        <v>0</v>
      </c>
      <c r="I285" s="48">
        <v>0</v>
      </c>
      <c r="J285" s="48">
        <v>0</v>
      </c>
      <c r="K285" s="48">
        <v>0</v>
      </c>
      <c r="L285" s="48">
        <v>36.53</v>
      </c>
      <c r="M285" s="48">
        <v>24.9</v>
      </c>
      <c r="N285" s="48">
        <v>0</v>
      </c>
      <c r="O285" s="48">
        <v>8.9499999999999993</v>
      </c>
      <c r="P285" s="48">
        <v>2.68</v>
      </c>
      <c r="Q285" s="48">
        <v>24.9</v>
      </c>
    </row>
    <row r="286" spans="1:17" x14ac:dyDescent="0.2">
      <c r="A286" s="47" t="s">
        <v>990</v>
      </c>
      <c r="C286" s="48">
        <v>3.86</v>
      </c>
      <c r="D286" s="48">
        <v>0</v>
      </c>
      <c r="E286" s="48">
        <v>0</v>
      </c>
      <c r="F286" s="48">
        <v>22.97</v>
      </c>
      <c r="G286" s="48">
        <v>22.97</v>
      </c>
      <c r="H286" s="48">
        <v>0</v>
      </c>
      <c r="I286" s="48">
        <v>0</v>
      </c>
      <c r="J286" s="48">
        <v>0</v>
      </c>
      <c r="K286" s="48">
        <v>0</v>
      </c>
      <c r="L286" s="48">
        <v>22.33</v>
      </c>
      <c r="M286" s="48">
        <v>15.18</v>
      </c>
      <c r="N286" s="48">
        <v>0</v>
      </c>
      <c r="O286" s="48">
        <v>5.5</v>
      </c>
      <c r="P286" s="48">
        <v>1.65</v>
      </c>
      <c r="Q286" s="48">
        <v>15.18</v>
      </c>
    </row>
    <row r="287" spans="1:17" x14ac:dyDescent="0.2">
      <c r="A287" s="47" t="s">
        <v>991</v>
      </c>
      <c r="C287" s="48">
        <v>0.28000000000000003</v>
      </c>
      <c r="D287" s="48">
        <v>0</v>
      </c>
      <c r="E287" s="48">
        <v>0</v>
      </c>
      <c r="F287" s="48">
        <v>1.64</v>
      </c>
      <c r="G287" s="48">
        <v>1.64</v>
      </c>
      <c r="H287" s="48">
        <v>0</v>
      </c>
      <c r="I287" s="48">
        <v>0</v>
      </c>
      <c r="J287" s="48">
        <v>0</v>
      </c>
      <c r="K287" s="48">
        <v>0</v>
      </c>
      <c r="L287" s="48">
        <v>1.6</v>
      </c>
      <c r="M287" s="48">
        <v>1.07</v>
      </c>
      <c r="N287" s="48">
        <v>0</v>
      </c>
      <c r="O287" s="48">
        <v>0.4</v>
      </c>
      <c r="P287" s="48">
        <v>0.12</v>
      </c>
      <c r="Q287" s="48">
        <v>1.07</v>
      </c>
    </row>
    <row r="288" spans="1:17" x14ac:dyDescent="0.2">
      <c r="A288" s="47" t="s">
        <v>129</v>
      </c>
      <c r="C288" s="48">
        <v>190.09</v>
      </c>
      <c r="D288" s="48">
        <v>0.89</v>
      </c>
      <c r="E288" s="48">
        <v>0</v>
      </c>
      <c r="F288" s="48">
        <v>1101.6500000000001</v>
      </c>
      <c r="G288" s="48">
        <v>1101.51</v>
      </c>
      <c r="H288" s="48">
        <v>0.14000000000000001</v>
      </c>
      <c r="I288" s="48">
        <v>0</v>
      </c>
      <c r="J288" s="48">
        <v>0</v>
      </c>
      <c r="K288" s="48">
        <v>0</v>
      </c>
      <c r="L288" s="48">
        <v>1081.3499999999999</v>
      </c>
      <c r="M288" s="48">
        <v>722.22</v>
      </c>
      <c r="N288" s="48">
        <v>3.95</v>
      </c>
      <c r="O288" s="48">
        <v>258.52999999999997</v>
      </c>
      <c r="P288" s="48">
        <v>96.66</v>
      </c>
      <c r="Q288" s="48">
        <v>722.22</v>
      </c>
    </row>
    <row r="289" spans="1:17" x14ac:dyDescent="0.2">
      <c r="A289" s="47" t="s">
        <v>992</v>
      </c>
      <c r="C289" s="48">
        <v>4.08</v>
      </c>
      <c r="D289" s="48">
        <v>0</v>
      </c>
      <c r="E289" s="48">
        <v>0</v>
      </c>
      <c r="F289" s="48">
        <v>35.17</v>
      </c>
      <c r="G289" s="48">
        <v>35.17</v>
      </c>
      <c r="H289" s="48">
        <v>0</v>
      </c>
      <c r="I289" s="48">
        <v>0</v>
      </c>
      <c r="J289" s="48">
        <v>0</v>
      </c>
      <c r="K289" s="48">
        <v>0</v>
      </c>
      <c r="L289" s="48">
        <v>34.58</v>
      </c>
      <c r="M289" s="48">
        <v>24.13</v>
      </c>
      <c r="N289" s="48">
        <v>0</v>
      </c>
      <c r="O289" s="48">
        <v>7.69</v>
      </c>
      <c r="P289" s="48">
        <v>2.76</v>
      </c>
      <c r="Q289" s="48">
        <v>24.13</v>
      </c>
    </row>
    <row r="290" spans="1:17" x14ac:dyDescent="0.2">
      <c r="A290" s="47" t="s">
        <v>993</v>
      </c>
      <c r="C290" s="48">
        <v>5.81</v>
      </c>
      <c r="D290" s="48">
        <v>0</v>
      </c>
      <c r="E290" s="48">
        <v>0</v>
      </c>
      <c r="F290" s="48">
        <v>31.62</v>
      </c>
      <c r="G290" s="48">
        <v>31.62</v>
      </c>
      <c r="H290" s="48">
        <v>0</v>
      </c>
      <c r="I290" s="48">
        <v>0</v>
      </c>
      <c r="J290" s="48">
        <v>0</v>
      </c>
      <c r="K290" s="48">
        <v>0</v>
      </c>
      <c r="L290" s="48">
        <v>31.01</v>
      </c>
      <c r="M290" s="48">
        <v>20.32</v>
      </c>
      <c r="N290" s="48">
        <v>0</v>
      </c>
      <c r="O290" s="48">
        <v>7.78</v>
      </c>
      <c r="P290" s="48">
        <v>2.91</v>
      </c>
      <c r="Q290" s="48">
        <v>20.32</v>
      </c>
    </row>
    <row r="291" spans="1:17" x14ac:dyDescent="0.2">
      <c r="A291" s="47" t="s">
        <v>994</v>
      </c>
      <c r="C291" s="48">
        <v>10.35</v>
      </c>
      <c r="D291" s="48">
        <v>0</v>
      </c>
      <c r="E291" s="48">
        <v>0</v>
      </c>
      <c r="F291" s="48">
        <v>58.89</v>
      </c>
      <c r="G291" s="48">
        <v>58.89</v>
      </c>
      <c r="H291" s="48">
        <v>0</v>
      </c>
      <c r="I291" s="48">
        <v>0</v>
      </c>
      <c r="J291" s="48">
        <v>0</v>
      </c>
      <c r="K291" s="48">
        <v>0</v>
      </c>
      <c r="L291" s="48">
        <v>57.82</v>
      </c>
      <c r="M291" s="48">
        <v>39.24</v>
      </c>
      <c r="N291" s="48">
        <v>0</v>
      </c>
      <c r="O291" s="48">
        <v>13.52</v>
      </c>
      <c r="P291" s="48">
        <v>5.0599999999999996</v>
      </c>
      <c r="Q291" s="48">
        <v>39.24</v>
      </c>
    </row>
    <row r="292" spans="1:17" x14ac:dyDescent="0.2">
      <c r="A292" s="47" t="s">
        <v>995</v>
      </c>
      <c r="C292" s="48">
        <v>5.67</v>
      </c>
      <c r="D292" s="48">
        <v>0</v>
      </c>
      <c r="E292" s="48">
        <v>0</v>
      </c>
      <c r="F292" s="48">
        <v>31.81</v>
      </c>
      <c r="G292" s="48">
        <v>31.81</v>
      </c>
      <c r="H292" s="48">
        <v>0</v>
      </c>
      <c r="I292" s="48">
        <v>0</v>
      </c>
      <c r="J292" s="48">
        <v>0</v>
      </c>
      <c r="K292" s="48">
        <v>0</v>
      </c>
      <c r="L292" s="48">
        <v>31.22</v>
      </c>
      <c r="M292" s="48">
        <v>20.96</v>
      </c>
      <c r="N292" s="48">
        <v>0</v>
      </c>
      <c r="O292" s="48">
        <v>7.47</v>
      </c>
      <c r="P292" s="48">
        <v>2.8</v>
      </c>
      <c r="Q292" s="48">
        <v>20.96</v>
      </c>
    </row>
    <row r="293" spans="1:17" x14ac:dyDescent="0.2">
      <c r="A293" s="47" t="s">
        <v>996</v>
      </c>
      <c r="C293" s="48">
        <v>3.72</v>
      </c>
      <c r="D293" s="48">
        <v>0</v>
      </c>
      <c r="E293" s="48">
        <v>0</v>
      </c>
      <c r="F293" s="48">
        <v>20.75</v>
      </c>
      <c r="G293" s="48">
        <v>20.75</v>
      </c>
      <c r="H293" s="48">
        <v>0</v>
      </c>
      <c r="I293" s="48">
        <v>0</v>
      </c>
      <c r="J293" s="48">
        <v>0</v>
      </c>
      <c r="K293" s="48">
        <v>0</v>
      </c>
      <c r="L293" s="48">
        <v>20.37</v>
      </c>
      <c r="M293" s="48">
        <v>13.63</v>
      </c>
      <c r="N293" s="48">
        <v>0</v>
      </c>
      <c r="O293" s="48">
        <v>4.91</v>
      </c>
      <c r="P293" s="48">
        <v>1.84</v>
      </c>
      <c r="Q293" s="48">
        <v>13.63</v>
      </c>
    </row>
    <row r="294" spans="1:17" x14ac:dyDescent="0.2">
      <c r="A294" s="47" t="s">
        <v>997</v>
      </c>
      <c r="C294" s="48">
        <v>5.33</v>
      </c>
      <c r="D294" s="48">
        <v>0</v>
      </c>
      <c r="E294" s="48">
        <v>0</v>
      </c>
      <c r="F294" s="48">
        <v>32.22</v>
      </c>
      <c r="G294" s="48">
        <v>32.08</v>
      </c>
      <c r="H294" s="48">
        <v>0.14000000000000001</v>
      </c>
      <c r="I294" s="48">
        <v>0</v>
      </c>
      <c r="J294" s="48">
        <v>0</v>
      </c>
      <c r="K294" s="48">
        <v>0</v>
      </c>
      <c r="L294" s="48">
        <v>31.69</v>
      </c>
      <c r="M294" s="48">
        <v>22.45</v>
      </c>
      <c r="N294" s="48">
        <v>0</v>
      </c>
      <c r="O294" s="48">
        <v>6.73</v>
      </c>
      <c r="P294" s="48">
        <v>2.52</v>
      </c>
      <c r="Q294" s="48">
        <v>22.45</v>
      </c>
    </row>
    <row r="295" spans="1:17" x14ac:dyDescent="0.2">
      <c r="A295" s="47" t="s">
        <v>998</v>
      </c>
      <c r="C295" s="48">
        <v>7.6</v>
      </c>
      <c r="D295" s="48">
        <v>0</v>
      </c>
      <c r="E295" s="48">
        <v>0</v>
      </c>
      <c r="F295" s="48">
        <v>44.71</v>
      </c>
      <c r="G295" s="48">
        <v>44.71</v>
      </c>
      <c r="H295" s="48">
        <v>0</v>
      </c>
      <c r="I295" s="48">
        <v>0</v>
      </c>
      <c r="J295" s="48">
        <v>0</v>
      </c>
      <c r="K295" s="48">
        <v>0</v>
      </c>
      <c r="L295" s="48">
        <v>43.94</v>
      </c>
      <c r="M295" s="48">
        <v>30.56</v>
      </c>
      <c r="N295" s="48">
        <v>0</v>
      </c>
      <c r="O295" s="48">
        <v>9.74</v>
      </c>
      <c r="P295" s="48">
        <v>3.65</v>
      </c>
      <c r="Q295" s="48">
        <v>30.56</v>
      </c>
    </row>
    <row r="296" spans="1:17" x14ac:dyDescent="0.2">
      <c r="A296" s="47" t="s">
        <v>999</v>
      </c>
      <c r="C296" s="48">
        <v>10.19</v>
      </c>
      <c r="D296" s="48">
        <v>0.89</v>
      </c>
      <c r="E296" s="48">
        <v>0</v>
      </c>
      <c r="F296" s="48">
        <v>79.47</v>
      </c>
      <c r="G296" s="48">
        <v>79.47</v>
      </c>
      <c r="H296" s="48">
        <v>0</v>
      </c>
      <c r="I296" s="48">
        <v>0</v>
      </c>
      <c r="J296" s="48">
        <v>0</v>
      </c>
      <c r="K296" s="48">
        <v>0</v>
      </c>
      <c r="L296" s="48">
        <v>77.95</v>
      </c>
      <c r="M296" s="48">
        <v>47.43</v>
      </c>
      <c r="N296" s="48">
        <v>3.95</v>
      </c>
      <c r="O296" s="48">
        <v>19.34</v>
      </c>
      <c r="P296" s="48">
        <v>7.24</v>
      </c>
      <c r="Q296" s="48">
        <v>47.43</v>
      </c>
    </row>
    <row r="297" spans="1:17" x14ac:dyDescent="0.2">
      <c r="A297" s="47" t="s">
        <v>1000</v>
      </c>
      <c r="C297" s="48">
        <v>6.02</v>
      </c>
      <c r="D297" s="48">
        <v>0</v>
      </c>
      <c r="E297" s="48">
        <v>0</v>
      </c>
      <c r="F297" s="48">
        <v>31.78</v>
      </c>
      <c r="G297" s="48">
        <v>31.78</v>
      </c>
      <c r="H297" s="48">
        <v>0</v>
      </c>
      <c r="I297" s="48">
        <v>0</v>
      </c>
      <c r="J297" s="48">
        <v>0</v>
      </c>
      <c r="K297" s="48">
        <v>0</v>
      </c>
      <c r="L297" s="48">
        <v>31.13</v>
      </c>
      <c r="M297" s="48">
        <v>19.850000000000001</v>
      </c>
      <c r="N297" s="48">
        <v>0</v>
      </c>
      <c r="O297" s="48">
        <v>8.2100000000000009</v>
      </c>
      <c r="P297" s="48">
        <v>3.07</v>
      </c>
      <c r="Q297" s="48">
        <v>19.850000000000001</v>
      </c>
    </row>
    <row r="298" spans="1:17" x14ac:dyDescent="0.2">
      <c r="A298" s="47" t="s">
        <v>1001</v>
      </c>
      <c r="C298" s="48">
        <v>3.58</v>
      </c>
      <c r="D298" s="48">
        <v>0</v>
      </c>
      <c r="E298" s="48">
        <v>0</v>
      </c>
      <c r="F298" s="48">
        <v>20.260000000000002</v>
      </c>
      <c r="G298" s="48">
        <v>20.260000000000002</v>
      </c>
      <c r="H298" s="48">
        <v>0</v>
      </c>
      <c r="I298" s="48">
        <v>0</v>
      </c>
      <c r="J298" s="48">
        <v>0</v>
      </c>
      <c r="K298" s="48">
        <v>0</v>
      </c>
      <c r="L298" s="48">
        <v>19.89</v>
      </c>
      <c r="M298" s="48">
        <v>13.44</v>
      </c>
      <c r="N298" s="48">
        <v>0</v>
      </c>
      <c r="O298" s="48">
        <v>4.6900000000000004</v>
      </c>
      <c r="P298" s="48">
        <v>1.76</v>
      </c>
      <c r="Q298" s="48">
        <v>13.44</v>
      </c>
    </row>
    <row r="299" spans="1:17" x14ac:dyDescent="0.2">
      <c r="A299" s="47" t="s">
        <v>1002</v>
      </c>
      <c r="C299" s="48">
        <v>7.26</v>
      </c>
      <c r="D299" s="48">
        <v>0</v>
      </c>
      <c r="E299" s="48">
        <v>0</v>
      </c>
      <c r="F299" s="48">
        <v>41.14</v>
      </c>
      <c r="G299" s="48">
        <v>41.14</v>
      </c>
      <c r="H299" s="48">
        <v>0</v>
      </c>
      <c r="I299" s="48">
        <v>0</v>
      </c>
      <c r="J299" s="48">
        <v>0</v>
      </c>
      <c r="K299" s="48">
        <v>0</v>
      </c>
      <c r="L299" s="48">
        <v>40.39</v>
      </c>
      <c r="M299" s="48">
        <v>27.32</v>
      </c>
      <c r="N299" s="48">
        <v>0</v>
      </c>
      <c r="O299" s="48">
        <v>9.51</v>
      </c>
      <c r="P299" s="48">
        <v>3.56</v>
      </c>
      <c r="Q299" s="48">
        <v>27.32</v>
      </c>
    </row>
    <row r="300" spans="1:17" x14ac:dyDescent="0.2">
      <c r="A300" s="47" t="s">
        <v>1003</v>
      </c>
      <c r="C300" s="48">
        <v>7.42</v>
      </c>
      <c r="D300" s="48">
        <v>0</v>
      </c>
      <c r="E300" s="48">
        <v>0</v>
      </c>
      <c r="F300" s="48">
        <v>41.67</v>
      </c>
      <c r="G300" s="48">
        <v>41.67</v>
      </c>
      <c r="H300" s="48">
        <v>0</v>
      </c>
      <c r="I300" s="48">
        <v>0</v>
      </c>
      <c r="J300" s="48">
        <v>0</v>
      </c>
      <c r="K300" s="48">
        <v>0</v>
      </c>
      <c r="L300" s="48">
        <v>40.9</v>
      </c>
      <c r="M300" s="48">
        <v>27.48</v>
      </c>
      <c r="N300" s="48">
        <v>0</v>
      </c>
      <c r="O300" s="48">
        <v>9.77</v>
      </c>
      <c r="P300" s="48">
        <v>3.66</v>
      </c>
      <c r="Q300" s="48">
        <v>27.48</v>
      </c>
    </row>
    <row r="301" spans="1:17" x14ac:dyDescent="0.2">
      <c r="A301" s="47" t="s">
        <v>1004</v>
      </c>
      <c r="C301" s="48">
        <v>9.73</v>
      </c>
      <c r="D301" s="48">
        <v>0</v>
      </c>
      <c r="E301" s="48">
        <v>0</v>
      </c>
      <c r="F301" s="48">
        <v>54.86</v>
      </c>
      <c r="G301" s="48">
        <v>54.86</v>
      </c>
      <c r="H301" s="48">
        <v>0</v>
      </c>
      <c r="I301" s="48">
        <v>0</v>
      </c>
      <c r="J301" s="48">
        <v>0</v>
      </c>
      <c r="K301" s="48">
        <v>0</v>
      </c>
      <c r="L301" s="48">
        <v>53.86</v>
      </c>
      <c r="M301" s="48">
        <v>36.299999999999997</v>
      </c>
      <c r="N301" s="48">
        <v>0</v>
      </c>
      <c r="O301" s="48">
        <v>12.78</v>
      </c>
      <c r="P301" s="48">
        <v>4.78</v>
      </c>
      <c r="Q301" s="48">
        <v>36.299999999999997</v>
      </c>
    </row>
    <row r="302" spans="1:17" x14ac:dyDescent="0.2">
      <c r="A302" s="47" t="s">
        <v>1005</v>
      </c>
      <c r="C302" s="48">
        <v>11.83</v>
      </c>
      <c r="D302" s="48">
        <v>0</v>
      </c>
      <c r="E302" s="48">
        <v>0</v>
      </c>
      <c r="F302" s="48">
        <v>64.41</v>
      </c>
      <c r="G302" s="48">
        <v>64.41</v>
      </c>
      <c r="H302" s="48">
        <v>0</v>
      </c>
      <c r="I302" s="48">
        <v>0</v>
      </c>
      <c r="J302" s="48">
        <v>0</v>
      </c>
      <c r="K302" s="48">
        <v>0</v>
      </c>
      <c r="L302" s="48">
        <v>63.16</v>
      </c>
      <c r="M302" s="48">
        <v>41.38</v>
      </c>
      <c r="N302" s="48">
        <v>0</v>
      </c>
      <c r="O302" s="48">
        <v>15.85</v>
      </c>
      <c r="P302" s="48">
        <v>5.93</v>
      </c>
      <c r="Q302" s="48">
        <v>41.38</v>
      </c>
    </row>
    <row r="303" spans="1:17" x14ac:dyDescent="0.2">
      <c r="A303" s="47" t="s">
        <v>1006</v>
      </c>
      <c r="C303" s="48">
        <v>5</v>
      </c>
      <c r="D303" s="48">
        <v>0</v>
      </c>
      <c r="E303" s="48">
        <v>0</v>
      </c>
      <c r="F303" s="48">
        <v>28.06</v>
      </c>
      <c r="G303" s="48">
        <v>28.06</v>
      </c>
      <c r="H303" s="48">
        <v>0</v>
      </c>
      <c r="I303" s="48">
        <v>0</v>
      </c>
      <c r="J303" s="48">
        <v>0</v>
      </c>
      <c r="K303" s="48">
        <v>0</v>
      </c>
      <c r="L303" s="48">
        <v>27.55</v>
      </c>
      <c r="M303" s="48">
        <v>18.489999999999998</v>
      </c>
      <c r="N303" s="48">
        <v>0</v>
      </c>
      <c r="O303" s="48">
        <v>6.59</v>
      </c>
      <c r="P303" s="48">
        <v>2.4700000000000002</v>
      </c>
      <c r="Q303" s="48">
        <v>18.489999999999998</v>
      </c>
    </row>
    <row r="304" spans="1:17" x14ac:dyDescent="0.2">
      <c r="A304" s="47" t="s">
        <v>1007</v>
      </c>
      <c r="C304" s="48">
        <v>6.41</v>
      </c>
      <c r="D304" s="48">
        <v>0</v>
      </c>
      <c r="E304" s="48">
        <v>0</v>
      </c>
      <c r="F304" s="48">
        <v>35.67</v>
      </c>
      <c r="G304" s="48">
        <v>35.67</v>
      </c>
      <c r="H304" s="48">
        <v>0</v>
      </c>
      <c r="I304" s="48">
        <v>0</v>
      </c>
      <c r="J304" s="48">
        <v>0</v>
      </c>
      <c r="K304" s="48">
        <v>0</v>
      </c>
      <c r="L304" s="48">
        <v>35</v>
      </c>
      <c r="M304" s="48">
        <v>23.34</v>
      </c>
      <c r="N304" s="48">
        <v>0</v>
      </c>
      <c r="O304" s="48">
        <v>8.49</v>
      </c>
      <c r="P304" s="48">
        <v>3.18</v>
      </c>
      <c r="Q304" s="48">
        <v>23.34</v>
      </c>
    </row>
    <row r="305" spans="1:17" x14ac:dyDescent="0.2">
      <c r="A305" s="47" t="s">
        <v>1008</v>
      </c>
      <c r="C305" s="48">
        <v>13.79</v>
      </c>
      <c r="D305" s="48">
        <v>0</v>
      </c>
      <c r="E305" s="48">
        <v>0</v>
      </c>
      <c r="F305" s="48">
        <v>78.17</v>
      </c>
      <c r="G305" s="48">
        <v>78.17</v>
      </c>
      <c r="H305" s="48">
        <v>0</v>
      </c>
      <c r="I305" s="48">
        <v>0</v>
      </c>
      <c r="J305" s="48">
        <v>0</v>
      </c>
      <c r="K305" s="48">
        <v>0</v>
      </c>
      <c r="L305" s="48">
        <v>76.760000000000005</v>
      </c>
      <c r="M305" s="48">
        <v>51.95</v>
      </c>
      <c r="N305" s="48">
        <v>0</v>
      </c>
      <c r="O305" s="48">
        <v>18.05</v>
      </c>
      <c r="P305" s="48">
        <v>6.76</v>
      </c>
      <c r="Q305" s="48">
        <v>51.95</v>
      </c>
    </row>
    <row r="306" spans="1:17" x14ac:dyDescent="0.2">
      <c r="A306" s="47" t="s">
        <v>1009</v>
      </c>
      <c r="C306" s="48">
        <v>10.46</v>
      </c>
      <c r="D306" s="48">
        <v>0</v>
      </c>
      <c r="E306" s="48">
        <v>0</v>
      </c>
      <c r="F306" s="48">
        <v>58.62</v>
      </c>
      <c r="G306" s="48">
        <v>58.62</v>
      </c>
      <c r="H306" s="48">
        <v>0</v>
      </c>
      <c r="I306" s="48">
        <v>0</v>
      </c>
      <c r="J306" s="48">
        <v>0</v>
      </c>
      <c r="K306" s="48">
        <v>0</v>
      </c>
      <c r="L306" s="48">
        <v>57.54</v>
      </c>
      <c r="M306" s="48">
        <v>38.6</v>
      </c>
      <c r="N306" s="48">
        <v>0</v>
      </c>
      <c r="O306" s="48">
        <v>13.79</v>
      </c>
      <c r="P306" s="48">
        <v>5.16</v>
      </c>
      <c r="Q306" s="48">
        <v>38.6</v>
      </c>
    </row>
    <row r="307" spans="1:17" x14ac:dyDescent="0.2">
      <c r="A307" s="47" t="s">
        <v>1010</v>
      </c>
      <c r="C307" s="48">
        <v>8.73</v>
      </c>
      <c r="D307" s="48">
        <v>0</v>
      </c>
      <c r="E307" s="48">
        <v>0</v>
      </c>
      <c r="F307" s="48">
        <v>49.25</v>
      </c>
      <c r="G307" s="48">
        <v>49.25</v>
      </c>
      <c r="H307" s="48">
        <v>0</v>
      </c>
      <c r="I307" s="48">
        <v>0</v>
      </c>
      <c r="J307" s="48">
        <v>0</v>
      </c>
      <c r="K307" s="48">
        <v>0</v>
      </c>
      <c r="L307" s="48">
        <v>48.35</v>
      </c>
      <c r="M307" s="48">
        <v>32.6</v>
      </c>
      <c r="N307" s="48">
        <v>0</v>
      </c>
      <c r="O307" s="48">
        <v>11.46</v>
      </c>
      <c r="P307" s="48">
        <v>4.29</v>
      </c>
      <c r="Q307" s="48">
        <v>32.6</v>
      </c>
    </row>
    <row r="308" spans="1:17" x14ac:dyDescent="0.2">
      <c r="A308" s="47" t="s">
        <v>1011</v>
      </c>
      <c r="C308" s="48">
        <v>7.95</v>
      </c>
      <c r="D308" s="48">
        <v>0</v>
      </c>
      <c r="E308" s="48">
        <v>0</v>
      </c>
      <c r="F308" s="48">
        <v>44.61</v>
      </c>
      <c r="G308" s="48">
        <v>44.61</v>
      </c>
      <c r="H308" s="48">
        <v>0</v>
      </c>
      <c r="I308" s="48">
        <v>0</v>
      </c>
      <c r="J308" s="48">
        <v>0</v>
      </c>
      <c r="K308" s="48">
        <v>0</v>
      </c>
      <c r="L308" s="48">
        <v>43.78</v>
      </c>
      <c r="M308" s="48">
        <v>29.4</v>
      </c>
      <c r="N308" s="48">
        <v>0</v>
      </c>
      <c r="O308" s="48">
        <v>10.47</v>
      </c>
      <c r="P308" s="48">
        <v>3.92</v>
      </c>
      <c r="Q308" s="48">
        <v>29.4</v>
      </c>
    </row>
    <row r="309" spans="1:17" x14ac:dyDescent="0.2">
      <c r="A309" s="47" t="s">
        <v>1012</v>
      </c>
      <c r="C309" s="48">
        <v>7.2</v>
      </c>
      <c r="D309" s="48">
        <v>0</v>
      </c>
      <c r="E309" s="48">
        <v>0</v>
      </c>
      <c r="F309" s="48">
        <v>40.409999999999997</v>
      </c>
      <c r="G309" s="48">
        <v>40.409999999999997</v>
      </c>
      <c r="H309" s="48">
        <v>0</v>
      </c>
      <c r="I309" s="48">
        <v>0</v>
      </c>
      <c r="J309" s="48">
        <v>0</v>
      </c>
      <c r="K309" s="48">
        <v>0</v>
      </c>
      <c r="L309" s="48">
        <v>39.67</v>
      </c>
      <c r="M309" s="48">
        <v>26.63</v>
      </c>
      <c r="N309" s="48">
        <v>0</v>
      </c>
      <c r="O309" s="48">
        <v>9.49</v>
      </c>
      <c r="P309" s="48">
        <v>3.55</v>
      </c>
      <c r="Q309" s="48">
        <v>26.63</v>
      </c>
    </row>
    <row r="310" spans="1:17" x14ac:dyDescent="0.2">
      <c r="A310" s="47" t="s">
        <v>1013</v>
      </c>
      <c r="C310" s="48">
        <v>7.1</v>
      </c>
      <c r="D310" s="48">
        <v>0</v>
      </c>
      <c r="E310" s="48">
        <v>0</v>
      </c>
      <c r="F310" s="48">
        <v>39.840000000000003</v>
      </c>
      <c r="G310" s="48">
        <v>39.840000000000003</v>
      </c>
      <c r="H310" s="48">
        <v>0</v>
      </c>
      <c r="I310" s="48">
        <v>0</v>
      </c>
      <c r="J310" s="48">
        <v>0</v>
      </c>
      <c r="K310" s="48">
        <v>0</v>
      </c>
      <c r="L310" s="48">
        <v>39.11</v>
      </c>
      <c r="M310" s="48">
        <v>26.25</v>
      </c>
      <c r="N310" s="48">
        <v>0</v>
      </c>
      <c r="O310" s="48">
        <v>9.36</v>
      </c>
      <c r="P310" s="48">
        <v>3.5</v>
      </c>
      <c r="Q310" s="48">
        <v>26.25</v>
      </c>
    </row>
    <row r="311" spans="1:17" x14ac:dyDescent="0.2">
      <c r="A311" s="47" t="s">
        <v>1014</v>
      </c>
      <c r="C311" s="48">
        <v>6.65</v>
      </c>
      <c r="D311" s="48">
        <v>0</v>
      </c>
      <c r="E311" s="48">
        <v>0</v>
      </c>
      <c r="F311" s="48">
        <v>37.270000000000003</v>
      </c>
      <c r="G311" s="48">
        <v>37.270000000000003</v>
      </c>
      <c r="H311" s="48">
        <v>0</v>
      </c>
      <c r="I311" s="48">
        <v>0</v>
      </c>
      <c r="J311" s="48">
        <v>0</v>
      </c>
      <c r="K311" s="48">
        <v>0</v>
      </c>
      <c r="L311" s="48">
        <v>36.58</v>
      </c>
      <c r="M311" s="48">
        <v>24.56</v>
      </c>
      <c r="N311" s="48">
        <v>0</v>
      </c>
      <c r="O311" s="48">
        <v>8.75</v>
      </c>
      <c r="P311" s="48">
        <v>3.28</v>
      </c>
      <c r="Q311" s="48">
        <v>24.56</v>
      </c>
    </row>
    <row r="312" spans="1:17" x14ac:dyDescent="0.2">
      <c r="A312" s="47" t="s">
        <v>1015</v>
      </c>
      <c r="C312" s="48">
        <v>18.2</v>
      </c>
      <c r="D312" s="48">
        <v>0</v>
      </c>
      <c r="E312" s="48">
        <v>0</v>
      </c>
      <c r="F312" s="48">
        <v>100.98</v>
      </c>
      <c r="G312" s="48">
        <v>100.98</v>
      </c>
      <c r="H312" s="48">
        <v>0</v>
      </c>
      <c r="I312" s="48">
        <v>0</v>
      </c>
      <c r="J312" s="48">
        <v>0</v>
      </c>
      <c r="K312" s="48">
        <v>0</v>
      </c>
      <c r="L312" s="48">
        <v>99.09</v>
      </c>
      <c r="M312" s="48">
        <v>65.94</v>
      </c>
      <c r="N312" s="48">
        <v>0</v>
      </c>
      <c r="O312" s="48">
        <v>24.12</v>
      </c>
      <c r="P312" s="48">
        <v>9.0299999999999994</v>
      </c>
      <c r="Q312" s="48">
        <v>65.94</v>
      </c>
    </row>
    <row r="313" spans="1:17" x14ac:dyDescent="0.2">
      <c r="A313" s="47" t="s">
        <v>130</v>
      </c>
      <c r="C313" s="48">
        <v>151.51</v>
      </c>
      <c r="D313" s="48">
        <v>10.130000000000001</v>
      </c>
      <c r="E313" s="48">
        <v>0</v>
      </c>
      <c r="F313" s="48">
        <v>942.72</v>
      </c>
      <c r="G313" s="48">
        <v>942.72</v>
      </c>
      <c r="H313" s="48">
        <v>0</v>
      </c>
      <c r="I313" s="48">
        <v>0</v>
      </c>
      <c r="J313" s="48">
        <v>0</v>
      </c>
      <c r="K313" s="48">
        <v>0</v>
      </c>
      <c r="L313" s="48">
        <v>925.46</v>
      </c>
      <c r="M313" s="48">
        <v>601.66999999999996</v>
      </c>
      <c r="N313" s="48">
        <v>21.81</v>
      </c>
      <c r="O313" s="48">
        <v>219.73</v>
      </c>
      <c r="P313" s="48">
        <v>82.25</v>
      </c>
      <c r="Q313" s="48">
        <v>601.66999999999996</v>
      </c>
    </row>
    <row r="314" spans="1:17" x14ac:dyDescent="0.2">
      <c r="A314" s="47" t="s">
        <v>1016</v>
      </c>
      <c r="C314" s="48">
        <v>6.78</v>
      </c>
      <c r="D314" s="48">
        <v>0</v>
      </c>
      <c r="E314" s="48">
        <v>0</v>
      </c>
      <c r="F314" s="48">
        <v>38.119999999999997</v>
      </c>
      <c r="G314" s="48">
        <v>38.119999999999997</v>
      </c>
      <c r="H314" s="48">
        <v>0</v>
      </c>
      <c r="I314" s="48">
        <v>0</v>
      </c>
      <c r="J314" s="48">
        <v>0</v>
      </c>
      <c r="K314" s="48">
        <v>0</v>
      </c>
      <c r="L314" s="48">
        <v>37.42</v>
      </c>
      <c r="M314" s="48">
        <v>25.17</v>
      </c>
      <c r="N314" s="48">
        <v>0</v>
      </c>
      <c r="O314" s="48">
        <v>8.91</v>
      </c>
      <c r="P314" s="48">
        <v>3.34</v>
      </c>
      <c r="Q314" s="48">
        <v>25.17</v>
      </c>
    </row>
    <row r="315" spans="1:17" x14ac:dyDescent="0.2">
      <c r="A315" s="47" t="s">
        <v>1017</v>
      </c>
      <c r="C315" s="48">
        <v>4.1500000000000004</v>
      </c>
      <c r="D315" s="48">
        <v>0</v>
      </c>
      <c r="E315" s="48">
        <v>0</v>
      </c>
      <c r="F315" s="48">
        <v>23.26</v>
      </c>
      <c r="G315" s="48">
        <v>23.26</v>
      </c>
      <c r="H315" s="48">
        <v>0</v>
      </c>
      <c r="I315" s="48">
        <v>0</v>
      </c>
      <c r="J315" s="48">
        <v>0</v>
      </c>
      <c r="K315" s="48">
        <v>0</v>
      </c>
      <c r="L315" s="48">
        <v>22.83</v>
      </c>
      <c r="M315" s="48">
        <v>15.32</v>
      </c>
      <c r="N315" s="48">
        <v>0</v>
      </c>
      <c r="O315" s="48">
        <v>5.46</v>
      </c>
      <c r="P315" s="48">
        <v>2.04</v>
      </c>
      <c r="Q315" s="48">
        <v>15.32</v>
      </c>
    </row>
    <row r="316" spans="1:17" x14ac:dyDescent="0.2">
      <c r="A316" s="47" t="s">
        <v>1018</v>
      </c>
      <c r="C316" s="48">
        <v>3.91</v>
      </c>
      <c r="D316" s="48">
        <v>0</v>
      </c>
      <c r="E316" s="48">
        <v>0</v>
      </c>
      <c r="F316" s="48">
        <v>21.94</v>
      </c>
      <c r="G316" s="48">
        <v>21.94</v>
      </c>
      <c r="H316" s="48">
        <v>0</v>
      </c>
      <c r="I316" s="48">
        <v>0</v>
      </c>
      <c r="J316" s="48">
        <v>0</v>
      </c>
      <c r="K316" s="48">
        <v>0</v>
      </c>
      <c r="L316" s="48">
        <v>21.53</v>
      </c>
      <c r="M316" s="48">
        <v>14.45</v>
      </c>
      <c r="N316" s="48">
        <v>0</v>
      </c>
      <c r="O316" s="48">
        <v>5.15</v>
      </c>
      <c r="P316" s="48">
        <v>1.93</v>
      </c>
      <c r="Q316" s="48">
        <v>14.45</v>
      </c>
    </row>
    <row r="317" spans="1:17" x14ac:dyDescent="0.2">
      <c r="A317" s="47" t="s">
        <v>1019</v>
      </c>
      <c r="C317" s="48">
        <v>10.44</v>
      </c>
      <c r="D317" s="48">
        <v>0</v>
      </c>
      <c r="E317" s="48">
        <v>0</v>
      </c>
      <c r="F317" s="48">
        <v>58.33</v>
      </c>
      <c r="G317" s="48">
        <v>58.33</v>
      </c>
      <c r="H317" s="48">
        <v>0</v>
      </c>
      <c r="I317" s="48">
        <v>0</v>
      </c>
      <c r="J317" s="48">
        <v>0</v>
      </c>
      <c r="K317" s="48">
        <v>0</v>
      </c>
      <c r="L317" s="48">
        <v>57.25</v>
      </c>
      <c r="M317" s="48">
        <v>38.31</v>
      </c>
      <c r="N317" s="48">
        <v>0</v>
      </c>
      <c r="O317" s="48">
        <v>13.78</v>
      </c>
      <c r="P317" s="48">
        <v>5.16</v>
      </c>
      <c r="Q317" s="48">
        <v>38.31</v>
      </c>
    </row>
    <row r="318" spans="1:17" x14ac:dyDescent="0.2">
      <c r="A318" s="47" t="s">
        <v>1020</v>
      </c>
      <c r="C318" s="48">
        <v>8.8699999999999992</v>
      </c>
      <c r="D318" s="48">
        <v>0</v>
      </c>
      <c r="E318" s="48">
        <v>0</v>
      </c>
      <c r="F318" s="48">
        <v>50.26</v>
      </c>
      <c r="G318" s="48">
        <v>50.26</v>
      </c>
      <c r="H318" s="48">
        <v>0</v>
      </c>
      <c r="I318" s="48">
        <v>0</v>
      </c>
      <c r="J318" s="48">
        <v>0</v>
      </c>
      <c r="K318" s="48">
        <v>0</v>
      </c>
      <c r="L318" s="48">
        <v>49.34</v>
      </c>
      <c r="M318" s="48">
        <v>33.380000000000003</v>
      </c>
      <c r="N318" s="48">
        <v>0</v>
      </c>
      <c r="O318" s="48">
        <v>11.62</v>
      </c>
      <c r="P318" s="48">
        <v>4.3499999999999996</v>
      </c>
      <c r="Q318" s="48">
        <v>33.380000000000003</v>
      </c>
    </row>
    <row r="319" spans="1:17" x14ac:dyDescent="0.2">
      <c r="A319" s="47" t="s">
        <v>1021</v>
      </c>
      <c r="C319" s="48">
        <v>8.57</v>
      </c>
      <c r="D319" s="48">
        <v>0</v>
      </c>
      <c r="E319" s="48">
        <v>0</v>
      </c>
      <c r="F319" s="48">
        <v>48.05</v>
      </c>
      <c r="G319" s="48">
        <v>48.05</v>
      </c>
      <c r="H319" s="48">
        <v>0</v>
      </c>
      <c r="I319" s="48">
        <v>0</v>
      </c>
      <c r="J319" s="48">
        <v>0</v>
      </c>
      <c r="K319" s="48">
        <v>0</v>
      </c>
      <c r="L319" s="48">
        <v>47.16</v>
      </c>
      <c r="M319" s="48">
        <v>31.66</v>
      </c>
      <c r="N319" s="48">
        <v>0</v>
      </c>
      <c r="O319" s="48">
        <v>11.28</v>
      </c>
      <c r="P319" s="48">
        <v>4.22</v>
      </c>
      <c r="Q319" s="48">
        <v>31.66</v>
      </c>
    </row>
    <row r="320" spans="1:17" x14ac:dyDescent="0.2">
      <c r="A320" s="47" t="s">
        <v>1022</v>
      </c>
      <c r="C320" s="48">
        <v>8.1300000000000008</v>
      </c>
      <c r="D320" s="48">
        <v>0</v>
      </c>
      <c r="E320" s="48">
        <v>0</v>
      </c>
      <c r="F320" s="48">
        <v>45.57</v>
      </c>
      <c r="G320" s="48">
        <v>45.57</v>
      </c>
      <c r="H320" s="48">
        <v>0</v>
      </c>
      <c r="I320" s="48">
        <v>0</v>
      </c>
      <c r="J320" s="48">
        <v>0</v>
      </c>
      <c r="K320" s="48">
        <v>0</v>
      </c>
      <c r="L320" s="48">
        <v>44.73</v>
      </c>
      <c r="M320" s="48">
        <v>30.02</v>
      </c>
      <c r="N320" s="48">
        <v>0</v>
      </c>
      <c r="O320" s="48">
        <v>10.7</v>
      </c>
      <c r="P320" s="48">
        <v>4.01</v>
      </c>
      <c r="Q320" s="48">
        <v>30.02</v>
      </c>
    </row>
    <row r="321" spans="1:17" x14ac:dyDescent="0.2">
      <c r="A321" s="47" t="s">
        <v>1023</v>
      </c>
      <c r="C321" s="48">
        <v>8.24</v>
      </c>
      <c r="D321" s="48">
        <v>0</v>
      </c>
      <c r="E321" s="48">
        <v>0</v>
      </c>
      <c r="F321" s="48">
        <v>45.79</v>
      </c>
      <c r="G321" s="48">
        <v>45.79</v>
      </c>
      <c r="H321" s="48">
        <v>0</v>
      </c>
      <c r="I321" s="48">
        <v>0</v>
      </c>
      <c r="J321" s="48">
        <v>0</v>
      </c>
      <c r="K321" s="48">
        <v>0</v>
      </c>
      <c r="L321" s="48">
        <v>44.94</v>
      </c>
      <c r="M321" s="48">
        <v>29.93</v>
      </c>
      <c r="N321" s="48">
        <v>0</v>
      </c>
      <c r="O321" s="48">
        <v>10.92</v>
      </c>
      <c r="P321" s="48">
        <v>4.09</v>
      </c>
      <c r="Q321" s="48">
        <v>29.93</v>
      </c>
    </row>
    <row r="322" spans="1:17" x14ac:dyDescent="0.2">
      <c r="A322" s="47" t="s">
        <v>1024</v>
      </c>
      <c r="C322" s="48">
        <v>8.74</v>
      </c>
      <c r="D322" s="48">
        <v>0</v>
      </c>
      <c r="E322" s="48">
        <v>0</v>
      </c>
      <c r="F322" s="48">
        <v>49.02</v>
      </c>
      <c r="G322" s="48">
        <v>49.02</v>
      </c>
      <c r="H322" s="48">
        <v>0</v>
      </c>
      <c r="I322" s="48">
        <v>0</v>
      </c>
      <c r="J322" s="48">
        <v>0</v>
      </c>
      <c r="K322" s="48">
        <v>0</v>
      </c>
      <c r="L322" s="48">
        <v>48.11</v>
      </c>
      <c r="M322" s="48">
        <v>32.29</v>
      </c>
      <c r="N322" s="48">
        <v>0</v>
      </c>
      <c r="O322" s="48">
        <v>11.51</v>
      </c>
      <c r="P322" s="48">
        <v>4.3099999999999996</v>
      </c>
      <c r="Q322" s="48">
        <v>32.29</v>
      </c>
    </row>
    <row r="323" spans="1:17" x14ac:dyDescent="0.2">
      <c r="A323" s="47" t="s">
        <v>1025</v>
      </c>
      <c r="C323" s="48">
        <v>10.64</v>
      </c>
      <c r="D323" s="48">
        <v>0</v>
      </c>
      <c r="E323" s="48">
        <v>0</v>
      </c>
      <c r="F323" s="48">
        <v>59.2</v>
      </c>
      <c r="G323" s="48">
        <v>59.2</v>
      </c>
      <c r="H323" s="48">
        <v>0</v>
      </c>
      <c r="I323" s="48">
        <v>0</v>
      </c>
      <c r="J323" s="48">
        <v>0</v>
      </c>
      <c r="K323" s="48">
        <v>0</v>
      </c>
      <c r="L323" s="48">
        <v>58.09</v>
      </c>
      <c r="M323" s="48">
        <v>38.74</v>
      </c>
      <c r="N323" s="48">
        <v>0</v>
      </c>
      <c r="O323" s="48">
        <v>14.08</v>
      </c>
      <c r="P323" s="48">
        <v>5.27</v>
      </c>
      <c r="Q323" s="48">
        <v>38.74</v>
      </c>
    </row>
    <row r="324" spans="1:17" x14ac:dyDescent="0.2">
      <c r="A324" s="47" t="s">
        <v>1026</v>
      </c>
      <c r="C324" s="48">
        <v>10.94</v>
      </c>
      <c r="D324" s="48">
        <v>0</v>
      </c>
      <c r="E324" s="48">
        <v>0</v>
      </c>
      <c r="F324" s="48">
        <v>61.23</v>
      </c>
      <c r="G324" s="48">
        <v>61.23</v>
      </c>
      <c r="H324" s="48">
        <v>0</v>
      </c>
      <c r="I324" s="48">
        <v>0</v>
      </c>
      <c r="J324" s="48">
        <v>0</v>
      </c>
      <c r="K324" s="48">
        <v>0</v>
      </c>
      <c r="L324" s="48">
        <v>60.1</v>
      </c>
      <c r="M324" s="48">
        <v>40.270000000000003</v>
      </c>
      <c r="N324" s="48">
        <v>0</v>
      </c>
      <c r="O324" s="48">
        <v>14.43</v>
      </c>
      <c r="P324" s="48">
        <v>5.4</v>
      </c>
      <c r="Q324" s="48">
        <v>40.270000000000003</v>
      </c>
    </row>
    <row r="325" spans="1:17" x14ac:dyDescent="0.2">
      <c r="A325" s="47" t="s">
        <v>1027</v>
      </c>
      <c r="C325" s="48">
        <v>9.91</v>
      </c>
      <c r="D325" s="48">
        <v>0</v>
      </c>
      <c r="E325" s="48">
        <v>0</v>
      </c>
      <c r="F325" s="48">
        <v>56.02</v>
      </c>
      <c r="G325" s="48">
        <v>56.02</v>
      </c>
      <c r="H325" s="48">
        <v>0</v>
      </c>
      <c r="I325" s="48">
        <v>0</v>
      </c>
      <c r="J325" s="48">
        <v>0</v>
      </c>
      <c r="K325" s="48">
        <v>0</v>
      </c>
      <c r="L325" s="48">
        <v>55</v>
      </c>
      <c r="M325" s="48">
        <v>37.130000000000003</v>
      </c>
      <c r="N325" s="48">
        <v>0</v>
      </c>
      <c r="O325" s="48">
        <v>13</v>
      </c>
      <c r="P325" s="48">
        <v>4.8600000000000003</v>
      </c>
      <c r="Q325" s="48">
        <v>37.130000000000003</v>
      </c>
    </row>
    <row r="326" spans="1:17" x14ac:dyDescent="0.2">
      <c r="A326" s="47" t="s">
        <v>1028</v>
      </c>
      <c r="C326" s="48">
        <v>11.84</v>
      </c>
      <c r="D326" s="48">
        <v>0</v>
      </c>
      <c r="E326" s="48">
        <v>0</v>
      </c>
      <c r="F326" s="48">
        <v>67.08</v>
      </c>
      <c r="G326" s="48">
        <v>67.08</v>
      </c>
      <c r="H326" s="48">
        <v>0</v>
      </c>
      <c r="I326" s="48">
        <v>0</v>
      </c>
      <c r="J326" s="48">
        <v>0</v>
      </c>
      <c r="K326" s="48">
        <v>0</v>
      </c>
      <c r="L326" s="48">
        <v>65.86</v>
      </c>
      <c r="M326" s="48">
        <v>44.55</v>
      </c>
      <c r="N326" s="48">
        <v>0</v>
      </c>
      <c r="O326" s="48">
        <v>15.5</v>
      </c>
      <c r="P326" s="48">
        <v>5.8</v>
      </c>
      <c r="Q326" s="48">
        <v>44.55</v>
      </c>
    </row>
    <row r="327" spans="1:17" x14ac:dyDescent="0.2">
      <c r="A327" s="47" t="s">
        <v>1029</v>
      </c>
      <c r="C327" s="48">
        <v>11.13</v>
      </c>
      <c r="D327" s="48">
        <v>0</v>
      </c>
      <c r="E327" s="48">
        <v>0</v>
      </c>
      <c r="F327" s="48">
        <v>65.12</v>
      </c>
      <c r="G327" s="48">
        <v>65.12</v>
      </c>
      <c r="H327" s="48">
        <v>0</v>
      </c>
      <c r="I327" s="48">
        <v>0</v>
      </c>
      <c r="J327" s="48">
        <v>0</v>
      </c>
      <c r="K327" s="48">
        <v>0</v>
      </c>
      <c r="L327" s="48">
        <v>64</v>
      </c>
      <c r="M327" s="48">
        <v>44.34</v>
      </c>
      <c r="N327" s="48">
        <v>0</v>
      </c>
      <c r="O327" s="48">
        <v>14.31</v>
      </c>
      <c r="P327" s="48">
        <v>5.35</v>
      </c>
      <c r="Q327" s="48">
        <v>44.34</v>
      </c>
    </row>
    <row r="328" spans="1:17" x14ac:dyDescent="0.2">
      <c r="A328" s="47" t="s">
        <v>1030</v>
      </c>
      <c r="C328" s="48">
        <v>8.92</v>
      </c>
      <c r="D328" s="48">
        <v>0</v>
      </c>
      <c r="E328" s="48">
        <v>0</v>
      </c>
      <c r="F328" s="48">
        <v>48.97</v>
      </c>
      <c r="G328" s="48">
        <v>48.97</v>
      </c>
      <c r="H328" s="48">
        <v>0</v>
      </c>
      <c r="I328" s="48">
        <v>0</v>
      </c>
      <c r="J328" s="48">
        <v>0</v>
      </c>
      <c r="K328" s="48">
        <v>0</v>
      </c>
      <c r="L328" s="48">
        <v>48.04</v>
      </c>
      <c r="M328" s="48">
        <v>31.69</v>
      </c>
      <c r="N328" s="48">
        <v>0</v>
      </c>
      <c r="O328" s="48">
        <v>11.89</v>
      </c>
      <c r="P328" s="48">
        <v>4.45</v>
      </c>
      <c r="Q328" s="48">
        <v>31.69</v>
      </c>
    </row>
    <row r="329" spans="1:17" x14ac:dyDescent="0.2">
      <c r="A329" s="47" t="s">
        <v>1031</v>
      </c>
      <c r="C329" s="48">
        <v>7.6</v>
      </c>
      <c r="D329" s="48">
        <v>0</v>
      </c>
      <c r="E329" s="48">
        <v>0</v>
      </c>
      <c r="F329" s="48">
        <v>43.46</v>
      </c>
      <c r="G329" s="48">
        <v>43.46</v>
      </c>
      <c r="H329" s="48">
        <v>0</v>
      </c>
      <c r="I329" s="48">
        <v>0</v>
      </c>
      <c r="J329" s="48">
        <v>0</v>
      </c>
      <c r="K329" s="48">
        <v>0</v>
      </c>
      <c r="L329" s="48">
        <v>42.69</v>
      </c>
      <c r="M329" s="48">
        <v>29.09</v>
      </c>
      <c r="N329" s="48">
        <v>0</v>
      </c>
      <c r="O329" s="48">
        <v>9.89</v>
      </c>
      <c r="P329" s="48">
        <v>3.7</v>
      </c>
      <c r="Q329" s="48">
        <v>29.09</v>
      </c>
    </row>
    <row r="330" spans="1:17" x14ac:dyDescent="0.2">
      <c r="A330" s="47" t="s">
        <v>1032</v>
      </c>
      <c r="C330" s="48">
        <v>5.27</v>
      </c>
      <c r="D330" s="48">
        <v>0</v>
      </c>
      <c r="E330" s="48">
        <v>0</v>
      </c>
      <c r="F330" s="48">
        <v>28.83</v>
      </c>
      <c r="G330" s="48">
        <v>28.83</v>
      </c>
      <c r="H330" s="48">
        <v>0</v>
      </c>
      <c r="I330" s="48">
        <v>0</v>
      </c>
      <c r="J330" s="48">
        <v>0</v>
      </c>
      <c r="K330" s="48">
        <v>0</v>
      </c>
      <c r="L330" s="48">
        <v>28.27</v>
      </c>
      <c r="M330" s="48">
        <v>18.600000000000001</v>
      </c>
      <c r="N330" s="48">
        <v>0</v>
      </c>
      <c r="O330" s="48">
        <v>7.04</v>
      </c>
      <c r="P330" s="48">
        <v>2.64</v>
      </c>
      <c r="Q330" s="48">
        <v>18.600000000000001</v>
      </c>
    </row>
    <row r="331" spans="1:17" x14ac:dyDescent="0.2">
      <c r="A331" s="47" t="s">
        <v>1033</v>
      </c>
      <c r="C331" s="48">
        <v>7.44</v>
      </c>
      <c r="D331" s="48">
        <v>2.87</v>
      </c>
      <c r="E331" s="48">
        <v>0</v>
      </c>
      <c r="F331" s="48">
        <v>66.150000000000006</v>
      </c>
      <c r="G331" s="48">
        <v>66.150000000000006</v>
      </c>
      <c r="H331" s="48">
        <v>0</v>
      </c>
      <c r="I331" s="48">
        <v>0</v>
      </c>
      <c r="J331" s="48">
        <v>0</v>
      </c>
      <c r="K331" s="48">
        <v>0</v>
      </c>
      <c r="L331" s="48">
        <v>64.92</v>
      </c>
      <c r="M331" s="48">
        <v>37.06</v>
      </c>
      <c r="N331" s="48">
        <v>6.18</v>
      </c>
      <c r="O331" s="48">
        <v>15.78</v>
      </c>
      <c r="P331" s="48">
        <v>5.91</v>
      </c>
      <c r="Q331" s="48">
        <v>37.06</v>
      </c>
    </row>
    <row r="332" spans="1:17" x14ac:dyDescent="0.2">
      <c r="A332" s="47" t="s">
        <v>1034</v>
      </c>
      <c r="C332" s="48">
        <v>0</v>
      </c>
      <c r="D332" s="48">
        <v>1.37</v>
      </c>
      <c r="E332" s="48">
        <v>0</v>
      </c>
      <c r="F332" s="48">
        <v>12.45</v>
      </c>
      <c r="G332" s="48">
        <v>12.45</v>
      </c>
      <c r="H332" s="48">
        <v>0</v>
      </c>
      <c r="I332" s="48">
        <v>0</v>
      </c>
      <c r="J332" s="48">
        <v>0</v>
      </c>
      <c r="K332" s="48">
        <v>0</v>
      </c>
      <c r="L332" s="48">
        <v>12.24</v>
      </c>
      <c r="M332" s="48">
        <v>5.49</v>
      </c>
      <c r="N332" s="48">
        <v>2.96</v>
      </c>
      <c r="O332" s="48">
        <v>2.76</v>
      </c>
      <c r="P332" s="48">
        <v>1.03</v>
      </c>
      <c r="Q332" s="48">
        <v>5.49</v>
      </c>
    </row>
    <row r="333" spans="1:17" x14ac:dyDescent="0.2">
      <c r="A333" s="47" t="s">
        <v>1035</v>
      </c>
      <c r="C333" s="48">
        <v>0</v>
      </c>
      <c r="D333" s="48">
        <v>1.65</v>
      </c>
      <c r="E333" s="48">
        <v>0</v>
      </c>
      <c r="F333" s="48">
        <v>14.97</v>
      </c>
      <c r="G333" s="48">
        <v>14.97</v>
      </c>
      <c r="H333" s="48">
        <v>0</v>
      </c>
      <c r="I333" s="48">
        <v>0</v>
      </c>
      <c r="J333" s="48">
        <v>0</v>
      </c>
      <c r="K333" s="48">
        <v>0</v>
      </c>
      <c r="L333" s="48">
        <v>14.71</v>
      </c>
      <c r="M333" s="48">
        <v>6.62</v>
      </c>
      <c r="N333" s="48">
        <v>3.55</v>
      </c>
      <c r="O333" s="48">
        <v>3.3</v>
      </c>
      <c r="P333" s="48">
        <v>1.24</v>
      </c>
      <c r="Q333" s="48">
        <v>6.62</v>
      </c>
    </row>
    <row r="334" spans="1:17" x14ac:dyDescent="0.2">
      <c r="A334" s="47" t="s">
        <v>1036</v>
      </c>
      <c r="C334" s="48">
        <v>0</v>
      </c>
      <c r="D334" s="48">
        <v>4.24</v>
      </c>
      <c r="E334" s="48">
        <v>0</v>
      </c>
      <c r="F334" s="48">
        <v>38.9</v>
      </c>
      <c r="G334" s="48">
        <v>38.9</v>
      </c>
      <c r="H334" s="48">
        <v>0</v>
      </c>
      <c r="I334" s="48">
        <v>0</v>
      </c>
      <c r="J334" s="48">
        <v>0</v>
      </c>
      <c r="K334" s="48">
        <v>0</v>
      </c>
      <c r="L334" s="48">
        <v>38.24</v>
      </c>
      <c r="M334" s="48">
        <v>17.54</v>
      </c>
      <c r="N334" s="48">
        <v>9.1199999999999992</v>
      </c>
      <c r="O334" s="48">
        <v>8.42</v>
      </c>
      <c r="P334" s="48">
        <v>3.15</v>
      </c>
      <c r="Q334" s="48">
        <v>17.54</v>
      </c>
    </row>
    <row r="335" spans="1:17" x14ac:dyDescent="0.2">
      <c r="A335" s="47" t="s">
        <v>131</v>
      </c>
      <c r="C335" s="48">
        <v>0</v>
      </c>
      <c r="D335" s="48">
        <v>61.41</v>
      </c>
      <c r="E335" s="48">
        <v>20.99</v>
      </c>
      <c r="F335" s="48">
        <v>854.54</v>
      </c>
      <c r="G335" s="48">
        <v>851.12</v>
      </c>
      <c r="H335" s="48">
        <v>3.43</v>
      </c>
      <c r="I335" s="48">
        <v>0</v>
      </c>
      <c r="J335" s="48">
        <v>0</v>
      </c>
      <c r="K335" s="48">
        <v>0</v>
      </c>
      <c r="L335" s="48">
        <v>837.44</v>
      </c>
      <c r="M335" s="48">
        <v>387.91</v>
      </c>
      <c r="N335" s="48">
        <v>193.91</v>
      </c>
      <c r="O335" s="48">
        <v>184.78</v>
      </c>
      <c r="P335" s="48">
        <v>70.84</v>
      </c>
      <c r="Q335" s="48">
        <v>387.91</v>
      </c>
    </row>
    <row r="336" spans="1:17" x14ac:dyDescent="0.2">
      <c r="A336" s="47" t="s">
        <v>1037</v>
      </c>
      <c r="C336" s="48">
        <v>0</v>
      </c>
      <c r="D336" s="48">
        <v>8.6999999999999993</v>
      </c>
      <c r="E336" s="48">
        <v>0</v>
      </c>
      <c r="F336" s="48">
        <v>86.95</v>
      </c>
      <c r="G336" s="48">
        <v>86.95</v>
      </c>
      <c r="H336" s="48">
        <v>0</v>
      </c>
      <c r="I336" s="48">
        <v>0</v>
      </c>
      <c r="J336" s="48">
        <v>0</v>
      </c>
      <c r="K336" s="48">
        <v>0</v>
      </c>
      <c r="L336" s="48">
        <v>85.36</v>
      </c>
      <c r="M336" s="48">
        <v>37.909999999999997</v>
      </c>
      <c r="N336" s="48">
        <v>19.63</v>
      </c>
      <c r="O336" s="48">
        <v>20.329999999999998</v>
      </c>
      <c r="P336" s="48">
        <v>7.49</v>
      </c>
      <c r="Q336" s="48">
        <v>37.909999999999997</v>
      </c>
    </row>
    <row r="337" spans="1:17" x14ac:dyDescent="0.2">
      <c r="A337" s="47" t="s">
        <v>1038</v>
      </c>
      <c r="C337" s="48">
        <v>0</v>
      </c>
      <c r="D337" s="48">
        <v>3.35</v>
      </c>
      <c r="E337" s="48">
        <v>0</v>
      </c>
      <c r="F337" s="48">
        <v>30.43</v>
      </c>
      <c r="G337" s="48">
        <v>30.43</v>
      </c>
      <c r="H337" s="48">
        <v>0</v>
      </c>
      <c r="I337" s="48">
        <v>0</v>
      </c>
      <c r="J337" s="48">
        <v>0</v>
      </c>
      <c r="K337" s="48">
        <v>0</v>
      </c>
      <c r="L337" s="48">
        <v>29.9</v>
      </c>
      <c r="M337" s="48">
        <v>13.47</v>
      </c>
      <c r="N337" s="48">
        <v>7.21</v>
      </c>
      <c r="O337" s="48">
        <v>6.71</v>
      </c>
      <c r="P337" s="48">
        <v>2.5099999999999998</v>
      </c>
      <c r="Q337" s="48">
        <v>13.47</v>
      </c>
    </row>
    <row r="338" spans="1:17" x14ac:dyDescent="0.2">
      <c r="A338" s="47" t="s">
        <v>1039</v>
      </c>
      <c r="C338" s="48">
        <v>0</v>
      </c>
      <c r="D338" s="48">
        <v>6.89</v>
      </c>
      <c r="E338" s="48">
        <v>0</v>
      </c>
      <c r="F338" s="48">
        <v>63.19</v>
      </c>
      <c r="G338" s="48">
        <v>63.19</v>
      </c>
      <c r="H338" s="48">
        <v>0</v>
      </c>
      <c r="I338" s="48">
        <v>0</v>
      </c>
      <c r="J338" s="48">
        <v>0</v>
      </c>
      <c r="K338" s="48">
        <v>0</v>
      </c>
      <c r="L338" s="48">
        <v>62.11</v>
      </c>
      <c r="M338" s="48">
        <v>28.46</v>
      </c>
      <c r="N338" s="48">
        <v>14.83</v>
      </c>
      <c r="O338" s="48">
        <v>13.7</v>
      </c>
      <c r="P338" s="48">
        <v>5.13</v>
      </c>
      <c r="Q338" s="48">
        <v>28.46</v>
      </c>
    </row>
    <row r="339" spans="1:17" x14ac:dyDescent="0.2">
      <c r="A339" s="47" t="s">
        <v>1040</v>
      </c>
      <c r="C339" s="48">
        <v>0</v>
      </c>
      <c r="D339" s="48">
        <v>8</v>
      </c>
      <c r="E339" s="48">
        <v>0</v>
      </c>
      <c r="F339" s="48">
        <v>72.48</v>
      </c>
      <c r="G339" s="48">
        <v>72.48</v>
      </c>
      <c r="H339" s="48">
        <v>0</v>
      </c>
      <c r="I339" s="48">
        <v>0</v>
      </c>
      <c r="J339" s="48">
        <v>0</v>
      </c>
      <c r="K339" s="48">
        <v>0</v>
      </c>
      <c r="L339" s="48">
        <v>71.22</v>
      </c>
      <c r="M339" s="48">
        <v>31.95</v>
      </c>
      <c r="N339" s="48">
        <v>17.22</v>
      </c>
      <c r="O339" s="48">
        <v>16.04</v>
      </c>
      <c r="P339" s="48">
        <v>6</v>
      </c>
      <c r="Q339" s="48">
        <v>31.95</v>
      </c>
    </row>
    <row r="340" spans="1:17" x14ac:dyDescent="0.2">
      <c r="A340" s="47" t="s">
        <v>1041</v>
      </c>
      <c r="C340" s="48">
        <v>0</v>
      </c>
      <c r="D340" s="48">
        <v>3.1</v>
      </c>
      <c r="E340" s="48">
        <v>0</v>
      </c>
      <c r="F340" s="48">
        <v>28.54</v>
      </c>
      <c r="G340" s="48">
        <v>28.54</v>
      </c>
      <c r="H340" s="48">
        <v>0</v>
      </c>
      <c r="I340" s="48">
        <v>0</v>
      </c>
      <c r="J340" s="48">
        <v>0</v>
      </c>
      <c r="K340" s="48">
        <v>0</v>
      </c>
      <c r="L340" s="48">
        <v>28.06</v>
      </c>
      <c r="M340" s="48">
        <v>12.94</v>
      </c>
      <c r="N340" s="48">
        <v>6.67</v>
      </c>
      <c r="O340" s="48">
        <v>6.15</v>
      </c>
      <c r="P340" s="48">
        <v>2.2999999999999998</v>
      </c>
      <c r="Q340" s="48">
        <v>12.94</v>
      </c>
    </row>
    <row r="341" spans="1:17" x14ac:dyDescent="0.2">
      <c r="A341" s="47" t="s">
        <v>1042</v>
      </c>
      <c r="C341" s="48">
        <v>0</v>
      </c>
      <c r="D341" s="48">
        <v>0.98</v>
      </c>
      <c r="E341" s="48">
        <v>3.75</v>
      </c>
      <c r="F341" s="48">
        <v>56.44</v>
      </c>
      <c r="G341" s="48">
        <v>56.44</v>
      </c>
      <c r="H341" s="48">
        <v>0</v>
      </c>
      <c r="I341" s="48">
        <v>0</v>
      </c>
      <c r="J341" s="48">
        <v>0</v>
      </c>
      <c r="K341" s="48">
        <v>0</v>
      </c>
      <c r="L341" s="48">
        <v>55.51</v>
      </c>
      <c r="M341" s="48">
        <v>26.34</v>
      </c>
      <c r="N341" s="48">
        <v>12.96</v>
      </c>
      <c r="O341" s="48">
        <v>11.8</v>
      </c>
      <c r="P341" s="48">
        <v>4.42</v>
      </c>
      <c r="Q341" s="48">
        <v>26.34</v>
      </c>
    </row>
    <row r="342" spans="1:17" x14ac:dyDescent="0.2">
      <c r="A342" s="47" t="s">
        <v>1043</v>
      </c>
      <c r="C342" s="48">
        <v>0</v>
      </c>
      <c r="D342" s="48">
        <v>0</v>
      </c>
      <c r="E342" s="48">
        <v>2.6</v>
      </c>
      <c r="F342" s="48">
        <v>32.68</v>
      </c>
      <c r="G342" s="48">
        <v>32.68</v>
      </c>
      <c r="H342" s="48">
        <v>0</v>
      </c>
      <c r="I342" s="48">
        <v>0</v>
      </c>
      <c r="J342" s="48">
        <v>0</v>
      </c>
      <c r="K342" s="48">
        <v>0</v>
      </c>
      <c r="L342" s="48">
        <v>32.159999999999997</v>
      </c>
      <c r="M342" s="48">
        <v>15.79</v>
      </c>
      <c r="N342" s="48">
        <v>7.34</v>
      </c>
      <c r="O342" s="48">
        <v>6.57</v>
      </c>
      <c r="P342" s="48">
        <v>2.46</v>
      </c>
      <c r="Q342" s="48">
        <v>15.79</v>
      </c>
    </row>
    <row r="343" spans="1:17" x14ac:dyDescent="0.2">
      <c r="A343" s="47" t="s">
        <v>1044</v>
      </c>
      <c r="C343" s="48">
        <v>0</v>
      </c>
      <c r="D343" s="48">
        <v>0</v>
      </c>
      <c r="E343" s="48">
        <v>3.23</v>
      </c>
      <c r="F343" s="48">
        <v>37.53</v>
      </c>
      <c r="G343" s="48">
        <v>37.53</v>
      </c>
      <c r="H343" s="48">
        <v>0</v>
      </c>
      <c r="I343" s="48">
        <v>0</v>
      </c>
      <c r="J343" s="48">
        <v>0</v>
      </c>
      <c r="K343" s="48">
        <v>0</v>
      </c>
      <c r="L343" s="48">
        <v>36.86</v>
      </c>
      <c r="M343" s="48">
        <v>16.07</v>
      </c>
      <c r="N343" s="48">
        <v>9.06</v>
      </c>
      <c r="O343" s="48">
        <v>8.5299999999999994</v>
      </c>
      <c r="P343" s="48">
        <v>3.19</v>
      </c>
      <c r="Q343" s="48">
        <v>16.07</v>
      </c>
    </row>
    <row r="344" spans="1:17" x14ac:dyDescent="0.2">
      <c r="A344" s="47" t="s">
        <v>1045</v>
      </c>
      <c r="C344" s="48">
        <v>0</v>
      </c>
      <c r="D344" s="48">
        <v>0</v>
      </c>
      <c r="E344" s="48">
        <v>1.48</v>
      </c>
      <c r="F344" s="48">
        <v>17.82</v>
      </c>
      <c r="G344" s="48">
        <v>17.82</v>
      </c>
      <c r="H344" s="48">
        <v>0</v>
      </c>
      <c r="I344" s="48">
        <v>0</v>
      </c>
      <c r="J344" s="48">
        <v>0</v>
      </c>
      <c r="K344" s="48">
        <v>0</v>
      </c>
      <c r="L344" s="48">
        <v>17.52</v>
      </c>
      <c r="M344" s="48">
        <v>8.1199999999999992</v>
      </c>
      <c r="N344" s="48">
        <v>4.1500000000000004</v>
      </c>
      <c r="O344" s="48">
        <v>3.82</v>
      </c>
      <c r="P344" s="48">
        <v>1.43</v>
      </c>
      <c r="Q344" s="48">
        <v>8.1199999999999992</v>
      </c>
    </row>
    <row r="345" spans="1:17" x14ac:dyDescent="0.2">
      <c r="A345" s="47" t="s">
        <v>1046</v>
      </c>
      <c r="C345" s="48">
        <v>0</v>
      </c>
      <c r="D345" s="48">
        <v>0</v>
      </c>
      <c r="E345" s="48">
        <v>3.59</v>
      </c>
      <c r="F345" s="48">
        <v>41.81</v>
      </c>
      <c r="G345" s="48">
        <v>41.81</v>
      </c>
      <c r="H345" s="48">
        <v>0</v>
      </c>
      <c r="I345" s="48">
        <v>0</v>
      </c>
      <c r="J345" s="48">
        <v>0</v>
      </c>
      <c r="K345" s="48">
        <v>0</v>
      </c>
      <c r="L345" s="48">
        <v>41.05</v>
      </c>
      <c r="M345" s="48">
        <v>18.13</v>
      </c>
      <c r="N345" s="48">
        <v>10.09</v>
      </c>
      <c r="O345" s="48">
        <v>9.35</v>
      </c>
      <c r="P345" s="48">
        <v>3.48</v>
      </c>
      <c r="Q345" s="48">
        <v>18.13</v>
      </c>
    </row>
    <row r="346" spans="1:17" x14ac:dyDescent="0.2">
      <c r="A346" s="47" t="s">
        <v>1047</v>
      </c>
      <c r="C346" s="48">
        <v>0</v>
      </c>
      <c r="D346" s="48">
        <v>0</v>
      </c>
      <c r="E346" s="48">
        <v>3.45</v>
      </c>
      <c r="F346" s="48">
        <v>46.45</v>
      </c>
      <c r="G346" s="48">
        <v>45.02</v>
      </c>
      <c r="H346" s="48">
        <v>1.43</v>
      </c>
      <c r="I346" s="48">
        <v>0</v>
      </c>
      <c r="J346" s="48">
        <v>0</v>
      </c>
      <c r="K346" s="48">
        <v>0</v>
      </c>
      <c r="L346" s="48">
        <v>45.77</v>
      </c>
      <c r="M346" s="48">
        <v>25.35</v>
      </c>
      <c r="N346" s="48">
        <v>9.7200000000000006</v>
      </c>
      <c r="O346" s="48">
        <v>7.83</v>
      </c>
      <c r="P346" s="48">
        <v>2.88</v>
      </c>
      <c r="Q346" s="48">
        <v>25.35</v>
      </c>
    </row>
    <row r="347" spans="1:17" x14ac:dyDescent="0.2">
      <c r="A347" s="47" t="s">
        <v>1048</v>
      </c>
      <c r="C347" s="48">
        <v>0</v>
      </c>
      <c r="D347" s="48">
        <v>0</v>
      </c>
      <c r="E347" s="48">
        <v>2.5299999999999998</v>
      </c>
      <c r="F347" s="48">
        <v>35.96</v>
      </c>
      <c r="G347" s="48">
        <v>33.96</v>
      </c>
      <c r="H347" s="48">
        <v>1.99</v>
      </c>
      <c r="I347" s="48">
        <v>0</v>
      </c>
      <c r="J347" s="48">
        <v>0</v>
      </c>
      <c r="K347" s="48">
        <v>0</v>
      </c>
      <c r="L347" s="48">
        <v>35.46</v>
      </c>
      <c r="M347" s="48">
        <v>20.58</v>
      </c>
      <c r="N347" s="48">
        <v>7.16</v>
      </c>
      <c r="O347" s="48">
        <v>5.63</v>
      </c>
      <c r="P347" s="48">
        <v>2.08</v>
      </c>
      <c r="Q347" s="48">
        <v>20.58</v>
      </c>
    </row>
    <row r="348" spans="1:17" x14ac:dyDescent="0.2">
      <c r="A348" s="47" t="s">
        <v>1049</v>
      </c>
      <c r="C348" s="48">
        <v>0</v>
      </c>
      <c r="D348" s="48">
        <v>7.0000000000000007E-2</v>
      </c>
      <c r="E348" s="48">
        <v>0.36</v>
      </c>
      <c r="F348" s="48">
        <v>7.56</v>
      </c>
      <c r="G348" s="48">
        <v>7.56</v>
      </c>
      <c r="H348" s="48">
        <v>0</v>
      </c>
      <c r="I348" s="48">
        <v>0</v>
      </c>
      <c r="J348" s="48">
        <v>0</v>
      </c>
      <c r="K348" s="48">
        <v>0</v>
      </c>
      <c r="L348" s="48">
        <v>7.36</v>
      </c>
      <c r="M348" s="48">
        <v>3.33</v>
      </c>
      <c r="N348" s="48">
        <v>1.67</v>
      </c>
      <c r="O348" s="48">
        <v>1.68</v>
      </c>
      <c r="P348" s="48">
        <v>0.68</v>
      </c>
      <c r="Q348" s="48">
        <v>3.33</v>
      </c>
    </row>
    <row r="349" spans="1:17" x14ac:dyDescent="0.2">
      <c r="A349" s="47" t="s">
        <v>1050</v>
      </c>
      <c r="C349" s="48">
        <v>0</v>
      </c>
      <c r="D349" s="48">
        <v>2.81</v>
      </c>
      <c r="E349" s="48">
        <v>0</v>
      </c>
      <c r="F349" s="48">
        <v>27.35</v>
      </c>
      <c r="G349" s="48">
        <v>27.35</v>
      </c>
      <c r="H349" s="48">
        <v>0</v>
      </c>
      <c r="I349" s="48">
        <v>0</v>
      </c>
      <c r="J349" s="48">
        <v>0</v>
      </c>
      <c r="K349" s="48">
        <v>0</v>
      </c>
      <c r="L349" s="48">
        <v>26.64</v>
      </c>
      <c r="M349" s="48">
        <v>11.83</v>
      </c>
      <c r="N349" s="48">
        <v>6.13</v>
      </c>
      <c r="O349" s="48">
        <v>6.19</v>
      </c>
      <c r="P349" s="48">
        <v>2.4900000000000002</v>
      </c>
      <c r="Q349" s="48">
        <v>11.83</v>
      </c>
    </row>
    <row r="350" spans="1:17" x14ac:dyDescent="0.2">
      <c r="A350" s="47" t="s">
        <v>1051</v>
      </c>
      <c r="C350" s="48">
        <v>0</v>
      </c>
      <c r="D350" s="48">
        <v>1.71</v>
      </c>
      <c r="E350" s="48">
        <v>0</v>
      </c>
      <c r="F350" s="48">
        <v>16.670000000000002</v>
      </c>
      <c r="G350" s="48">
        <v>16.670000000000002</v>
      </c>
      <c r="H350" s="48">
        <v>0</v>
      </c>
      <c r="I350" s="48">
        <v>0</v>
      </c>
      <c r="J350" s="48">
        <v>0</v>
      </c>
      <c r="K350" s="48">
        <v>0</v>
      </c>
      <c r="L350" s="48">
        <v>16.239999999999998</v>
      </c>
      <c r="M350" s="48">
        <v>7.22</v>
      </c>
      <c r="N350" s="48">
        <v>3.74</v>
      </c>
      <c r="O350" s="48">
        <v>3.77</v>
      </c>
      <c r="P350" s="48">
        <v>1.52</v>
      </c>
      <c r="Q350" s="48">
        <v>7.22</v>
      </c>
    </row>
    <row r="351" spans="1:17" x14ac:dyDescent="0.2">
      <c r="A351" s="47" t="s">
        <v>1052</v>
      </c>
      <c r="C351" s="48">
        <v>0</v>
      </c>
      <c r="D351" s="48">
        <v>3.22</v>
      </c>
      <c r="E351" s="48">
        <v>0</v>
      </c>
      <c r="F351" s="48">
        <v>31.96</v>
      </c>
      <c r="G351" s="48">
        <v>31.96</v>
      </c>
      <c r="H351" s="48">
        <v>0</v>
      </c>
      <c r="I351" s="48">
        <v>0</v>
      </c>
      <c r="J351" s="48">
        <v>0</v>
      </c>
      <c r="K351" s="48">
        <v>0</v>
      </c>
      <c r="L351" s="48">
        <v>31.16</v>
      </c>
      <c r="M351" s="48">
        <v>14.28</v>
      </c>
      <c r="N351" s="48">
        <v>7.03</v>
      </c>
      <c r="O351" s="48">
        <v>7.02</v>
      </c>
      <c r="P351" s="48">
        <v>2.82</v>
      </c>
      <c r="Q351" s="48">
        <v>14.28</v>
      </c>
    </row>
    <row r="352" spans="1:17" x14ac:dyDescent="0.2">
      <c r="A352" s="47" t="s">
        <v>1053</v>
      </c>
      <c r="C352" s="48">
        <v>0</v>
      </c>
      <c r="D352" s="48">
        <v>3.04</v>
      </c>
      <c r="E352" s="48">
        <v>0</v>
      </c>
      <c r="F352" s="48">
        <v>29.61</v>
      </c>
      <c r="G352" s="48">
        <v>29.61</v>
      </c>
      <c r="H352" s="48">
        <v>0</v>
      </c>
      <c r="I352" s="48">
        <v>0</v>
      </c>
      <c r="J352" s="48">
        <v>0</v>
      </c>
      <c r="K352" s="48">
        <v>0</v>
      </c>
      <c r="L352" s="48">
        <v>28.85</v>
      </c>
      <c r="M352" s="48">
        <v>12.81</v>
      </c>
      <c r="N352" s="48">
        <v>6.64</v>
      </c>
      <c r="O352" s="48">
        <v>6.7</v>
      </c>
      <c r="P352" s="48">
        <v>2.69</v>
      </c>
      <c r="Q352" s="48">
        <v>12.81</v>
      </c>
    </row>
    <row r="353" spans="1:17" x14ac:dyDescent="0.2">
      <c r="A353" s="47" t="s">
        <v>1054</v>
      </c>
      <c r="C353" s="48">
        <v>0</v>
      </c>
      <c r="D353" s="48">
        <v>3.14</v>
      </c>
      <c r="E353" s="48">
        <v>0</v>
      </c>
      <c r="F353" s="48">
        <v>30.81</v>
      </c>
      <c r="G353" s="48">
        <v>30.81</v>
      </c>
      <c r="H353" s="48">
        <v>0</v>
      </c>
      <c r="I353" s="48">
        <v>0</v>
      </c>
      <c r="J353" s="48">
        <v>0</v>
      </c>
      <c r="K353" s="48">
        <v>0</v>
      </c>
      <c r="L353" s="48">
        <v>30.02</v>
      </c>
      <c r="M353" s="48">
        <v>13.52</v>
      </c>
      <c r="N353" s="48">
        <v>6.85</v>
      </c>
      <c r="O353" s="48">
        <v>6.88</v>
      </c>
      <c r="P353" s="48">
        <v>2.77</v>
      </c>
      <c r="Q353" s="48">
        <v>13.52</v>
      </c>
    </row>
    <row r="354" spans="1:17" x14ac:dyDescent="0.2">
      <c r="A354" s="47" t="s">
        <v>1055</v>
      </c>
      <c r="C354" s="48">
        <v>0</v>
      </c>
      <c r="D354" s="48">
        <v>1.81</v>
      </c>
      <c r="E354" s="48">
        <v>0</v>
      </c>
      <c r="F354" s="48">
        <v>17.649999999999999</v>
      </c>
      <c r="G354" s="48">
        <v>17.649999999999999</v>
      </c>
      <c r="H354" s="48">
        <v>0</v>
      </c>
      <c r="I354" s="48">
        <v>0</v>
      </c>
      <c r="J354" s="48">
        <v>0</v>
      </c>
      <c r="K354" s="48">
        <v>0</v>
      </c>
      <c r="L354" s="48">
        <v>17.2</v>
      </c>
      <c r="M354" s="48">
        <v>7.67</v>
      </c>
      <c r="N354" s="48">
        <v>3.95</v>
      </c>
      <c r="O354" s="48">
        <v>3.98</v>
      </c>
      <c r="P354" s="48">
        <v>1.6</v>
      </c>
      <c r="Q354" s="48">
        <v>7.67</v>
      </c>
    </row>
    <row r="355" spans="1:17" x14ac:dyDescent="0.2">
      <c r="A355" s="47" t="s">
        <v>1056</v>
      </c>
      <c r="C355" s="48">
        <v>0</v>
      </c>
      <c r="D355" s="48">
        <v>1.89</v>
      </c>
      <c r="E355" s="48">
        <v>0</v>
      </c>
      <c r="F355" s="48">
        <v>18.440000000000001</v>
      </c>
      <c r="G355" s="48">
        <v>18.440000000000001</v>
      </c>
      <c r="H355" s="48">
        <v>0</v>
      </c>
      <c r="I355" s="48">
        <v>0</v>
      </c>
      <c r="J355" s="48">
        <v>0</v>
      </c>
      <c r="K355" s="48">
        <v>0</v>
      </c>
      <c r="L355" s="48">
        <v>17.96</v>
      </c>
      <c r="M355" s="48">
        <v>7.98</v>
      </c>
      <c r="N355" s="48">
        <v>4.13</v>
      </c>
      <c r="O355" s="48">
        <v>4.17</v>
      </c>
      <c r="P355" s="48">
        <v>1.68</v>
      </c>
      <c r="Q355" s="48">
        <v>7.98</v>
      </c>
    </row>
    <row r="356" spans="1:17" x14ac:dyDescent="0.2">
      <c r="A356" s="47" t="s">
        <v>1057</v>
      </c>
      <c r="C356" s="48">
        <v>0</v>
      </c>
      <c r="D356" s="48">
        <v>2.14</v>
      </c>
      <c r="E356" s="48">
        <v>0</v>
      </c>
      <c r="F356" s="48">
        <v>20.84</v>
      </c>
      <c r="G356" s="48">
        <v>20.84</v>
      </c>
      <c r="H356" s="48">
        <v>0</v>
      </c>
      <c r="I356" s="48">
        <v>0</v>
      </c>
      <c r="J356" s="48">
        <v>0</v>
      </c>
      <c r="K356" s="48">
        <v>0</v>
      </c>
      <c r="L356" s="48">
        <v>20.3</v>
      </c>
      <c r="M356" s="48">
        <v>9.02</v>
      </c>
      <c r="N356" s="48">
        <v>4.67</v>
      </c>
      <c r="O356" s="48">
        <v>4.72</v>
      </c>
      <c r="P356" s="48">
        <v>1.9</v>
      </c>
      <c r="Q356" s="48">
        <v>9.02</v>
      </c>
    </row>
    <row r="357" spans="1:17" x14ac:dyDescent="0.2">
      <c r="A357" s="47" t="s">
        <v>1058</v>
      </c>
      <c r="C357" s="48">
        <v>0</v>
      </c>
      <c r="D357" s="48">
        <v>2.88</v>
      </c>
      <c r="E357" s="48">
        <v>0</v>
      </c>
      <c r="F357" s="48">
        <v>28.51</v>
      </c>
      <c r="G357" s="48">
        <v>28.51</v>
      </c>
      <c r="H357" s="48">
        <v>0</v>
      </c>
      <c r="I357" s="48">
        <v>0</v>
      </c>
      <c r="J357" s="48">
        <v>0</v>
      </c>
      <c r="K357" s="48">
        <v>0</v>
      </c>
      <c r="L357" s="48">
        <v>27.79</v>
      </c>
      <c r="M357" s="48">
        <v>12.67</v>
      </c>
      <c r="N357" s="48">
        <v>6.29</v>
      </c>
      <c r="O357" s="48">
        <v>6.3</v>
      </c>
      <c r="P357" s="48">
        <v>2.5299999999999998</v>
      </c>
      <c r="Q357" s="48">
        <v>12.67</v>
      </c>
    </row>
    <row r="358" spans="1:17" x14ac:dyDescent="0.2">
      <c r="A358" s="47" t="s">
        <v>1059</v>
      </c>
      <c r="C358" s="48">
        <v>0</v>
      </c>
      <c r="D358" s="48">
        <v>1.81</v>
      </c>
      <c r="E358" s="48">
        <v>0</v>
      </c>
      <c r="F358" s="48">
        <v>17.579999999999998</v>
      </c>
      <c r="G358" s="48">
        <v>17.579999999999998</v>
      </c>
      <c r="H358" s="48">
        <v>0</v>
      </c>
      <c r="I358" s="48">
        <v>0</v>
      </c>
      <c r="J358" s="48">
        <v>0</v>
      </c>
      <c r="K358" s="48">
        <v>0</v>
      </c>
      <c r="L358" s="48">
        <v>17.13</v>
      </c>
      <c r="M358" s="48">
        <v>7.61</v>
      </c>
      <c r="N358" s="48">
        <v>3.94</v>
      </c>
      <c r="O358" s="48">
        <v>3.98</v>
      </c>
      <c r="P358" s="48">
        <v>1.6</v>
      </c>
      <c r="Q358" s="48">
        <v>7.61</v>
      </c>
    </row>
    <row r="359" spans="1:17" x14ac:dyDescent="0.2">
      <c r="A359" s="47" t="s">
        <v>1060</v>
      </c>
      <c r="C359" s="48">
        <v>0</v>
      </c>
      <c r="D359" s="48">
        <v>1.81</v>
      </c>
      <c r="E359" s="48">
        <v>0</v>
      </c>
      <c r="F359" s="48">
        <v>17.77</v>
      </c>
      <c r="G359" s="48">
        <v>17.77</v>
      </c>
      <c r="H359" s="48">
        <v>0</v>
      </c>
      <c r="I359" s="48">
        <v>0</v>
      </c>
      <c r="J359" s="48">
        <v>0</v>
      </c>
      <c r="K359" s="48">
        <v>0</v>
      </c>
      <c r="L359" s="48">
        <v>17.32</v>
      </c>
      <c r="M359" s="48">
        <v>7.82</v>
      </c>
      <c r="N359" s="48">
        <v>3.94</v>
      </c>
      <c r="O359" s="48">
        <v>3.96</v>
      </c>
      <c r="P359" s="48">
        <v>1.59</v>
      </c>
      <c r="Q359" s="48">
        <v>7.82</v>
      </c>
    </row>
    <row r="360" spans="1:17" x14ac:dyDescent="0.2">
      <c r="A360" s="47" t="s">
        <v>1061</v>
      </c>
      <c r="C360" s="48">
        <v>0</v>
      </c>
      <c r="D360" s="48">
        <v>1.19</v>
      </c>
      <c r="E360" s="48">
        <v>0</v>
      </c>
      <c r="F360" s="48">
        <v>11.6</v>
      </c>
      <c r="G360" s="48">
        <v>11.6</v>
      </c>
      <c r="H360" s="48">
        <v>0</v>
      </c>
      <c r="I360" s="48">
        <v>0</v>
      </c>
      <c r="J360" s="48">
        <v>0</v>
      </c>
      <c r="K360" s="48">
        <v>0</v>
      </c>
      <c r="L360" s="48">
        <v>11.3</v>
      </c>
      <c r="M360" s="48">
        <v>5.0199999999999996</v>
      </c>
      <c r="N360" s="48">
        <v>2.6</v>
      </c>
      <c r="O360" s="48">
        <v>2.62</v>
      </c>
      <c r="P360" s="48">
        <v>1.05</v>
      </c>
      <c r="Q360" s="48">
        <v>5.0199999999999996</v>
      </c>
    </row>
    <row r="361" spans="1:17" x14ac:dyDescent="0.2">
      <c r="A361" s="47" t="s">
        <v>1062</v>
      </c>
      <c r="C361" s="48">
        <v>0</v>
      </c>
      <c r="D361" s="48">
        <v>1.24</v>
      </c>
      <c r="E361" s="48">
        <v>0</v>
      </c>
      <c r="F361" s="48">
        <v>12.03</v>
      </c>
      <c r="G361" s="48">
        <v>12.03</v>
      </c>
      <c r="H361" s="48">
        <v>0</v>
      </c>
      <c r="I361" s="48">
        <v>0</v>
      </c>
      <c r="J361" s="48">
        <v>0</v>
      </c>
      <c r="K361" s="48">
        <v>0</v>
      </c>
      <c r="L361" s="48">
        <v>11.72</v>
      </c>
      <c r="M361" s="48">
        <v>5.21</v>
      </c>
      <c r="N361" s="48">
        <v>2.7</v>
      </c>
      <c r="O361" s="48">
        <v>2.72</v>
      </c>
      <c r="P361" s="48">
        <v>1.0900000000000001</v>
      </c>
      <c r="Q361" s="48">
        <v>5.21</v>
      </c>
    </row>
    <row r="362" spans="1:17" x14ac:dyDescent="0.2">
      <c r="A362" s="47" t="s">
        <v>1063</v>
      </c>
      <c r="C362" s="48">
        <v>0</v>
      </c>
      <c r="D362" s="48">
        <v>1.64</v>
      </c>
      <c r="E362" s="48">
        <v>0</v>
      </c>
      <c r="F362" s="48">
        <v>15.89</v>
      </c>
      <c r="G362" s="48">
        <v>15.89</v>
      </c>
      <c r="H362" s="48">
        <v>0</v>
      </c>
      <c r="I362" s="48">
        <v>0</v>
      </c>
      <c r="J362" s="48">
        <v>0</v>
      </c>
      <c r="K362" s="48">
        <v>0</v>
      </c>
      <c r="L362" s="48">
        <v>15.47</v>
      </c>
      <c r="M362" s="48">
        <v>6.79</v>
      </c>
      <c r="N362" s="48">
        <v>3.59</v>
      </c>
      <c r="O362" s="48">
        <v>3.63</v>
      </c>
      <c r="P362" s="48">
        <v>1.46</v>
      </c>
      <c r="Q362" s="48">
        <v>6.79</v>
      </c>
    </row>
    <row r="363" spans="1:17" x14ac:dyDescent="0.2">
      <c r="A363" s="47" t="s">
        <v>132</v>
      </c>
      <c r="C363" s="48">
        <v>0</v>
      </c>
      <c r="D363" s="48">
        <v>65.040000000000006</v>
      </c>
      <c r="E363" s="48">
        <v>0</v>
      </c>
      <c r="F363" s="48">
        <v>705.65</v>
      </c>
      <c r="G363" s="48">
        <v>702.65</v>
      </c>
      <c r="H363" s="48">
        <v>3</v>
      </c>
      <c r="I363" s="48">
        <v>0</v>
      </c>
      <c r="J363" s="48">
        <v>0</v>
      </c>
      <c r="K363" s="48">
        <v>0</v>
      </c>
      <c r="L363" s="48">
        <v>688.53</v>
      </c>
      <c r="M363" s="48">
        <v>332.43</v>
      </c>
      <c r="N363" s="48">
        <v>142.54</v>
      </c>
      <c r="O363" s="48">
        <v>153.13</v>
      </c>
      <c r="P363" s="48">
        <v>60.43</v>
      </c>
      <c r="Q363" s="48">
        <v>332.43</v>
      </c>
    </row>
    <row r="364" spans="1:17" x14ac:dyDescent="0.2">
      <c r="A364" s="47" t="s">
        <v>1064</v>
      </c>
      <c r="C364" s="48">
        <v>0</v>
      </c>
      <c r="D364" s="48">
        <v>0</v>
      </c>
      <c r="E364" s="48">
        <v>0</v>
      </c>
      <c r="F364" s="48">
        <v>51.81</v>
      </c>
      <c r="G364" s="48">
        <v>51.81</v>
      </c>
      <c r="H364" s="48">
        <v>0</v>
      </c>
      <c r="I364" s="48">
        <v>0</v>
      </c>
      <c r="J364" s="48">
        <v>0</v>
      </c>
      <c r="K364" s="48">
        <v>0</v>
      </c>
      <c r="L364" s="48">
        <v>51.17</v>
      </c>
      <c r="M364" s="48">
        <v>40.049999999999997</v>
      </c>
      <c r="N364" s="48">
        <v>0</v>
      </c>
      <c r="O364" s="48">
        <v>8.61</v>
      </c>
      <c r="P364" s="48">
        <v>2.5099999999999998</v>
      </c>
      <c r="Q364" s="48">
        <v>40.049999999999997</v>
      </c>
    </row>
    <row r="365" spans="1:17" x14ac:dyDescent="0.2">
      <c r="A365" s="47" t="s">
        <v>1065</v>
      </c>
      <c r="C365" s="48">
        <v>0</v>
      </c>
      <c r="D365" s="48">
        <v>2.9</v>
      </c>
      <c r="E365" s="48">
        <v>0</v>
      </c>
      <c r="F365" s="48">
        <v>39.69</v>
      </c>
      <c r="G365" s="48">
        <v>39.69</v>
      </c>
      <c r="H365" s="48">
        <v>0</v>
      </c>
      <c r="I365" s="48">
        <v>0</v>
      </c>
      <c r="J365" s="48">
        <v>0</v>
      </c>
      <c r="K365" s="48">
        <v>0</v>
      </c>
      <c r="L365" s="48">
        <v>38.78</v>
      </c>
      <c r="M365" s="48">
        <v>20.23</v>
      </c>
      <c r="N365" s="48">
        <v>6.86</v>
      </c>
      <c r="O365" s="48">
        <v>8.4700000000000006</v>
      </c>
      <c r="P365" s="48">
        <v>3.23</v>
      </c>
      <c r="Q365" s="48">
        <v>20.23</v>
      </c>
    </row>
    <row r="366" spans="1:17" x14ac:dyDescent="0.2">
      <c r="A366" s="47" t="s">
        <v>1066</v>
      </c>
      <c r="C366" s="48">
        <v>0</v>
      </c>
      <c r="D366" s="48">
        <v>1.63</v>
      </c>
      <c r="E366" s="48">
        <v>0</v>
      </c>
      <c r="F366" s="48">
        <v>15.91</v>
      </c>
      <c r="G366" s="48">
        <v>15.91</v>
      </c>
      <c r="H366" s="48">
        <v>0</v>
      </c>
      <c r="I366" s="48">
        <v>0</v>
      </c>
      <c r="J366" s="48">
        <v>0</v>
      </c>
      <c r="K366" s="48">
        <v>0</v>
      </c>
      <c r="L366" s="48">
        <v>15.5</v>
      </c>
      <c r="M366" s="48">
        <v>6.92</v>
      </c>
      <c r="N366" s="48">
        <v>3.55</v>
      </c>
      <c r="O366" s="48">
        <v>3.58</v>
      </c>
      <c r="P366" s="48">
        <v>1.44</v>
      </c>
      <c r="Q366" s="48">
        <v>6.92</v>
      </c>
    </row>
    <row r="367" spans="1:17" x14ac:dyDescent="0.2">
      <c r="A367" s="47" t="s">
        <v>1067</v>
      </c>
      <c r="C367" s="48">
        <v>0</v>
      </c>
      <c r="D367" s="48">
        <v>1.59</v>
      </c>
      <c r="E367" s="48">
        <v>0</v>
      </c>
      <c r="F367" s="48">
        <v>15.64</v>
      </c>
      <c r="G367" s="48">
        <v>15.64</v>
      </c>
      <c r="H367" s="48">
        <v>0</v>
      </c>
      <c r="I367" s="48">
        <v>0</v>
      </c>
      <c r="J367" s="48">
        <v>0</v>
      </c>
      <c r="K367" s="48">
        <v>0</v>
      </c>
      <c r="L367" s="48">
        <v>15.24</v>
      </c>
      <c r="M367" s="48">
        <v>6.85</v>
      </c>
      <c r="N367" s="48">
        <v>3.48</v>
      </c>
      <c r="O367" s="48">
        <v>3.5</v>
      </c>
      <c r="P367" s="48">
        <v>1.41</v>
      </c>
      <c r="Q367" s="48">
        <v>6.85</v>
      </c>
    </row>
    <row r="368" spans="1:17" x14ac:dyDescent="0.2">
      <c r="A368" s="47" t="s">
        <v>1068</v>
      </c>
      <c r="C368" s="48">
        <v>0</v>
      </c>
      <c r="D368" s="48">
        <v>1.1299999999999999</v>
      </c>
      <c r="E368" s="48">
        <v>0</v>
      </c>
      <c r="F368" s="48">
        <v>11.03</v>
      </c>
      <c r="G368" s="48">
        <v>11.03</v>
      </c>
      <c r="H368" s="48">
        <v>0</v>
      </c>
      <c r="I368" s="48">
        <v>0</v>
      </c>
      <c r="J368" s="48">
        <v>0</v>
      </c>
      <c r="K368" s="48">
        <v>0</v>
      </c>
      <c r="L368" s="48">
        <v>10.74</v>
      </c>
      <c r="M368" s="48">
        <v>4.79</v>
      </c>
      <c r="N368" s="48">
        <v>2.4700000000000002</v>
      </c>
      <c r="O368" s="48">
        <v>2.4900000000000002</v>
      </c>
      <c r="P368" s="48">
        <v>1</v>
      </c>
      <c r="Q368" s="48">
        <v>4.79</v>
      </c>
    </row>
    <row r="369" spans="1:17" x14ac:dyDescent="0.2">
      <c r="A369" s="47" t="s">
        <v>1069</v>
      </c>
      <c r="C369" s="48">
        <v>0</v>
      </c>
      <c r="D369" s="48">
        <v>2.78</v>
      </c>
      <c r="E369" s="48">
        <v>0</v>
      </c>
      <c r="F369" s="48">
        <v>27.97</v>
      </c>
      <c r="G369" s="48">
        <v>27.97</v>
      </c>
      <c r="H369" s="48">
        <v>0</v>
      </c>
      <c r="I369" s="48">
        <v>0</v>
      </c>
      <c r="J369" s="48">
        <v>0</v>
      </c>
      <c r="K369" s="48">
        <v>0</v>
      </c>
      <c r="L369" s="48">
        <v>27.28</v>
      </c>
      <c r="M369" s="48">
        <v>12.73</v>
      </c>
      <c r="N369" s="48">
        <v>6.08</v>
      </c>
      <c r="O369" s="48">
        <v>6.04</v>
      </c>
      <c r="P369" s="48">
        <v>2.4300000000000002</v>
      </c>
      <c r="Q369" s="48">
        <v>12.73</v>
      </c>
    </row>
    <row r="370" spans="1:17" x14ac:dyDescent="0.2">
      <c r="A370" s="47" t="s">
        <v>1070</v>
      </c>
      <c r="C370" s="48">
        <v>0</v>
      </c>
      <c r="D370" s="48">
        <v>0.98</v>
      </c>
      <c r="E370" s="48">
        <v>0</v>
      </c>
      <c r="F370" s="48">
        <v>9.57</v>
      </c>
      <c r="G370" s="48">
        <v>9.57</v>
      </c>
      <c r="H370" s="48">
        <v>0</v>
      </c>
      <c r="I370" s="48">
        <v>0</v>
      </c>
      <c r="J370" s="48">
        <v>0</v>
      </c>
      <c r="K370" s="48">
        <v>0</v>
      </c>
      <c r="L370" s="48">
        <v>9.32</v>
      </c>
      <c r="M370" s="48">
        <v>4.1399999999999997</v>
      </c>
      <c r="N370" s="48">
        <v>2.14</v>
      </c>
      <c r="O370" s="48">
        <v>2.16</v>
      </c>
      <c r="P370" s="48">
        <v>0.87</v>
      </c>
      <c r="Q370" s="48">
        <v>4.1399999999999997</v>
      </c>
    </row>
    <row r="371" spans="1:17" x14ac:dyDescent="0.2">
      <c r="A371" s="47" t="s">
        <v>1071</v>
      </c>
      <c r="C371" s="48">
        <v>0</v>
      </c>
      <c r="D371" s="48">
        <v>1.1499999999999999</v>
      </c>
      <c r="E371" s="48">
        <v>0</v>
      </c>
      <c r="F371" s="48">
        <v>11.39</v>
      </c>
      <c r="G371" s="48">
        <v>11.39</v>
      </c>
      <c r="H371" s="48">
        <v>0</v>
      </c>
      <c r="I371" s="48">
        <v>0</v>
      </c>
      <c r="J371" s="48">
        <v>0</v>
      </c>
      <c r="K371" s="48">
        <v>0</v>
      </c>
      <c r="L371" s="48">
        <v>11.11</v>
      </c>
      <c r="M371" s="48">
        <v>5.0599999999999996</v>
      </c>
      <c r="N371" s="48">
        <v>2.52</v>
      </c>
      <c r="O371" s="48">
        <v>2.52</v>
      </c>
      <c r="P371" s="48">
        <v>1.01</v>
      </c>
      <c r="Q371" s="48">
        <v>5.0599999999999996</v>
      </c>
    </row>
    <row r="372" spans="1:17" x14ac:dyDescent="0.2">
      <c r="A372" s="47" t="s">
        <v>1072</v>
      </c>
      <c r="C372" s="48">
        <v>0</v>
      </c>
      <c r="D372" s="48">
        <v>1.74</v>
      </c>
      <c r="E372" s="48">
        <v>0</v>
      </c>
      <c r="F372" s="48">
        <v>17.010000000000002</v>
      </c>
      <c r="G372" s="48">
        <v>17.010000000000002</v>
      </c>
      <c r="H372" s="48">
        <v>0</v>
      </c>
      <c r="I372" s="48">
        <v>0</v>
      </c>
      <c r="J372" s="48">
        <v>0</v>
      </c>
      <c r="K372" s="48">
        <v>0</v>
      </c>
      <c r="L372" s="48">
        <v>16.57</v>
      </c>
      <c r="M372" s="48">
        <v>7.41</v>
      </c>
      <c r="N372" s="48">
        <v>3.8</v>
      </c>
      <c r="O372" s="48">
        <v>3.83</v>
      </c>
      <c r="P372" s="48">
        <v>1.54</v>
      </c>
      <c r="Q372" s="48">
        <v>7.41</v>
      </c>
    </row>
    <row r="373" spans="1:17" x14ac:dyDescent="0.2">
      <c r="A373" s="47" t="s">
        <v>1073</v>
      </c>
      <c r="C373" s="48">
        <v>0</v>
      </c>
      <c r="D373" s="48">
        <v>2.19</v>
      </c>
      <c r="E373" s="48">
        <v>0</v>
      </c>
      <c r="F373" s="48">
        <v>21.29</v>
      </c>
      <c r="G373" s="48">
        <v>21.29</v>
      </c>
      <c r="H373" s="48">
        <v>0</v>
      </c>
      <c r="I373" s="48">
        <v>0</v>
      </c>
      <c r="J373" s="48">
        <v>0</v>
      </c>
      <c r="K373" s="48">
        <v>0</v>
      </c>
      <c r="L373" s="48">
        <v>20.74</v>
      </c>
      <c r="M373" s="48">
        <v>9.2100000000000009</v>
      </c>
      <c r="N373" s="48">
        <v>4.7699999999999996</v>
      </c>
      <c r="O373" s="48">
        <v>4.82</v>
      </c>
      <c r="P373" s="48">
        <v>1.94</v>
      </c>
      <c r="Q373" s="48">
        <v>9.2100000000000009</v>
      </c>
    </row>
    <row r="374" spans="1:17" x14ac:dyDescent="0.2">
      <c r="A374" s="47" t="s">
        <v>1074</v>
      </c>
      <c r="C374" s="48">
        <v>0</v>
      </c>
      <c r="D374" s="48">
        <v>3.26</v>
      </c>
      <c r="E374" s="48">
        <v>0</v>
      </c>
      <c r="F374" s="48">
        <v>30.99</v>
      </c>
      <c r="G374" s="48">
        <v>30.99</v>
      </c>
      <c r="H374" s="48">
        <v>0</v>
      </c>
      <c r="I374" s="48">
        <v>0</v>
      </c>
      <c r="J374" s="48">
        <v>0</v>
      </c>
      <c r="K374" s="48">
        <v>0</v>
      </c>
      <c r="L374" s="48">
        <v>30.16</v>
      </c>
      <c r="M374" s="48">
        <v>12.85</v>
      </c>
      <c r="N374" s="48">
        <v>7.12</v>
      </c>
      <c r="O374" s="48">
        <v>7.27</v>
      </c>
      <c r="P374" s="48">
        <v>2.92</v>
      </c>
      <c r="Q374" s="48">
        <v>12.85</v>
      </c>
    </row>
    <row r="375" spans="1:17" x14ac:dyDescent="0.2">
      <c r="A375" s="47" t="s">
        <v>1075</v>
      </c>
      <c r="C375" s="48">
        <v>0</v>
      </c>
      <c r="D375" s="48">
        <v>1.96</v>
      </c>
      <c r="E375" s="48">
        <v>0</v>
      </c>
      <c r="F375" s="48">
        <v>22.49</v>
      </c>
      <c r="G375" s="48">
        <v>21.32</v>
      </c>
      <c r="H375" s="48">
        <v>1.1599999999999999</v>
      </c>
      <c r="I375" s="48">
        <v>0</v>
      </c>
      <c r="J375" s="48">
        <v>0</v>
      </c>
      <c r="K375" s="48">
        <v>0</v>
      </c>
      <c r="L375" s="48">
        <v>22.03</v>
      </c>
      <c r="M375" s="48">
        <v>12.14</v>
      </c>
      <c r="N375" s="48">
        <v>4.3</v>
      </c>
      <c r="O375" s="48">
        <v>3.99</v>
      </c>
      <c r="P375" s="48">
        <v>1.6</v>
      </c>
      <c r="Q375" s="48">
        <v>12.14</v>
      </c>
    </row>
    <row r="376" spans="1:17" x14ac:dyDescent="0.2">
      <c r="A376" s="47" t="s">
        <v>1076</v>
      </c>
      <c r="C376" s="48">
        <v>0</v>
      </c>
      <c r="D376" s="48">
        <v>1.86</v>
      </c>
      <c r="E376" s="48">
        <v>0</v>
      </c>
      <c r="F376" s="48">
        <v>21.82</v>
      </c>
      <c r="G376" s="48">
        <v>20.5</v>
      </c>
      <c r="H376" s="48">
        <v>1.32</v>
      </c>
      <c r="I376" s="48">
        <v>0</v>
      </c>
      <c r="J376" s="48">
        <v>0</v>
      </c>
      <c r="K376" s="48">
        <v>0</v>
      </c>
      <c r="L376" s="48">
        <v>21.39</v>
      </c>
      <c r="M376" s="48">
        <v>12.07</v>
      </c>
      <c r="N376" s="48">
        <v>4.08</v>
      </c>
      <c r="O376" s="48">
        <v>3.73</v>
      </c>
      <c r="P376" s="48">
        <v>1.5</v>
      </c>
      <c r="Q376" s="48">
        <v>12.07</v>
      </c>
    </row>
    <row r="377" spans="1:17" x14ac:dyDescent="0.2">
      <c r="A377" s="47" t="s">
        <v>1077</v>
      </c>
      <c r="C377" s="48">
        <v>0</v>
      </c>
      <c r="D377" s="48">
        <v>0.66</v>
      </c>
      <c r="E377" s="48">
        <v>0</v>
      </c>
      <c r="F377" s="48">
        <v>6.74</v>
      </c>
      <c r="G377" s="48">
        <v>6.74</v>
      </c>
      <c r="H377" s="48">
        <v>0</v>
      </c>
      <c r="I377" s="48">
        <v>0</v>
      </c>
      <c r="J377" s="48">
        <v>0</v>
      </c>
      <c r="K377" s="48">
        <v>0</v>
      </c>
      <c r="L377" s="48">
        <v>6.58</v>
      </c>
      <c r="M377" s="48">
        <v>3.15</v>
      </c>
      <c r="N377" s="48">
        <v>1.44</v>
      </c>
      <c r="O377" s="48">
        <v>1.42</v>
      </c>
      <c r="P377" s="48">
        <v>0.56999999999999995</v>
      </c>
      <c r="Q377" s="48">
        <v>3.15</v>
      </c>
    </row>
    <row r="378" spans="1:17" x14ac:dyDescent="0.2">
      <c r="A378" s="47" t="s">
        <v>1078</v>
      </c>
      <c r="C378" s="48">
        <v>0</v>
      </c>
      <c r="D378" s="48">
        <v>1.05</v>
      </c>
      <c r="E378" s="48">
        <v>0</v>
      </c>
      <c r="F378" s="48">
        <v>11.62</v>
      </c>
      <c r="G378" s="48">
        <v>11.11</v>
      </c>
      <c r="H378" s="48">
        <v>0.51</v>
      </c>
      <c r="I378" s="48">
        <v>0</v>
      </c>
      <c r="J378" s="48">
        <v>0</v>
      </c>
      <c r="K378" s="48">
        <v>0</v>
      </c>
      <c r="L378" s="48">
        <v>11.37</v>
      </c>
      <c r="M378" s="48">
        <v>6.04</v>
      </c>
      <c r="N378" s="48">
        <v>2.2999999999999998</v>
      </c>
      <c r="O378" s="48">
        <v>2.17</v>
      </c>
      <c r="P378" s="48">
        <v>0.87</v>
      </c>
      <c r="Q378" s="48">
        <v>6.04</v>
      </c>
    </row>
    <row r="379" spans="1:17" x14ac:dyDescent="0.2">
      <c r="A379" s="47" t="s">
        <v>1079</v>
      </c>
      <c r="C379" s="48">
        <v>0</v>
      </c>
      <c r="D379" s="48">
        <v>2.2200000000000002</v>
      </c>
      <c r="E379" s="48">
        <v>0</v>
      </c>
      <c r="F379" s="48">
        <v>20.92</v>
      </c>
      <c r="G379" s="48">
        <v>20.92</v>
      </c>
      <c r="H379" s="48">
        <v>0</v>
      </c>
      <c r="I379" s="48">
        <v>0</v>
      </c>
      <c r="J379" s="48">
        <v>0</v>
      </c>
      <c r="K379" s="48">
        <v>0</v>
      </c>
      <c r="L379" s="48">
        <v>20.350000000000001</v>
      </c>
      <c r="M379" s="48">
        <v>8.5299999999999994</v>
      </c>
      <c r="N379" s="48">
        <v>4.8499999999999996</v>
      </c>
      <c r="O379" s="48">
        <v>4.9800000000000004</v>
      </c>
      <c r="P379" s="48">
        <v>2</v>
      </c>
      <c r="Q379" s="48">
        <v>8.5299999999999994</v>
      </c>
    </row>
    <row r="380" spans="1:17" x14ac:dyDescent="0.2">
      <c r="A380" s="47" t="s">
        <v>1080</v>
      </c>
      <c r="C380" s="48">
        <v>0</v>
      </c>
      <c r="D380" s="48">
        <v>3.09</v>
      </c>
      <c r="E380" s="48">
        <v>0</v>
      </c>
      <c r="F380" s="48">
        <v>30.52</v>
      </c>
      <c r="G380" s="48">
        <v>30.52</v>
      </c>
      <c r="H380" s="48">
        <v>0</v>
      </c>
      <c r="I380" s="48">
        <v>0</v>
      </c>
      <c r="J380" s="48">
        <v>0</v>
      </c>
      <c r="K380" s="48">
        <v>0</v>
      </c>
      <c r="L380" s="48">
        <v>29.75</v>
      </c>
      <c r="M380" s="48">
        <v>13.53</v>
      </c>
      <c r="N380" s="48">
        <v>6.74</v>
      </c>
      <c r="O380" s="48">
        <v>6.76</v>
      </c>
      <c r="P380" s="48">
        <v>2.72</v>
      </c>
      <c r="Q380" s="48">
        <v>13.53</v>
      </c>
    </row>
    <row r="381" spans="1:17" x14ac:dyDescent="0.2">
      <c r="A381" s="47" t="s">
        <v>1081</v>
      </c>
      <c r="C381" s="48">
        <v>0</v>
      </c>
      <c r="D381" s="48">
        <v>3.28</v>
      </c>
      <c r="E381" s="48">
        <v>0</v>
      </c>
      <c r="F381" s="48">
        <v>30.33</v>
      </c>
      <c r="G381" s="48">
        <v>30.33</v>
      </c>
      <c r="H381" s="48">
        <v>0</v>
      </c>
      <c r="I381" s="48">
        <v>0</v>
      </c>
      <c r="J381" s="48">
        <v>0</v>
      </c>
      <c r="K381" s="48">
        <v>0</v>
      </c>
      <c r="L381" s="48">
        <v>29.48</v>
      </c>
      <c r="M381" s="48">
        <v>11.95</v>
      </c>
      <c r="N381" s="48">
        <v>7.15</v>
      </c>
      <c r="O381" s="48">
        <v>7.41</v>
      </c>
      <c r="P381" s="48">
        <v>2.98</v>
      </c>
      <c r="Q381" s="48">
        <v>11.95</v>
      </c>
    </row>
    <row r="382" spans="1:17" x14ac:dyDescent="0.2">
      <c r="A382" s="47" t="s">
        <v>1082</v>
      </c>
      <c r="C382" s="48">
        <v>0</v>
      </c>
      <c r="D382" s="48">
        <v>2.98</v>
      </c>
      <c r="E382" s="48">
        <v>0</v>
      </c>
      <c r="F382" s="48">
        <v>29.06</v>
      </c>
      <c r="G382" s="48">
        <v>29.06</v>
      </c>
      <c r="H382" s="48">
        <v>0</v>
      </c>
      <c r="I382" s="48">
        <v>0</v>
      </c>
      <c r="J382" s="48">
        <v>0</v>
      </c>
      <c r="K382" s="48">
        <v>0</v>
      </c>
      <c r="L382" s="48">
        <v>28.31</v>
      </c>
      <c r="M382" s="48">
        <v>12.58</v>
      </c>
      <c r="N382" s="48">
        <v>6.51</v>
      </c>
      <c r="O382" s="48">
        <v>6.58</v>
      </c>
      <c r="P382" s="48">
        <v>2.64</v>
      </c>
      <c r="Q382" s="48">
        <v>12.58</v>
      </c>
    </row>
    <row r="383" spans="1:17" x14ac:dyDescent="0.2">
      <c r="A383" s="47" t="s">
        <v>1083</v>
      </c>
      <c r="C383" s="48">
        <v>0</v>
      </c>
      <c r="D383" s="48">
        <v>3.89</v>
      </c>
      <c r="E383" s="48">
        <v>0</v>
      </c>
      <c r="F383" s="48">
        <v>35.56</v>
      </c>
      <c r="G383" s="48">
        <v>35.56</v>
      </c>
      <c r="H383" s="48">
        <v>0</v>
      </c>
      <c r="I383" s="48">
        <v>0</v>
      </c>
      <c r="J383" s="48">
        <v>0</v>
      </c>
      <c r="K383" s="48">
        <v>0</v>
      </c>
      <c r="L383" s="48">
        <v>34.549999999999997</v>
      </c>
      <c r="M383" s="48">
        <v>13.71</v>
      </c>
      <c r="N383" s="48">
        <v>8.4700000000000006</v>
      </c>
      <c r="O383" s="48">
        <v>8.82</v>
      </c>
      <c r="P383" s="48">
        <v>3.54</v>
      </c>
      <c r="Q383" s="48">
        <v>13.71</v>
      </c>
    </row>
    <row r="384" spans="1:17" x14ac:dyDescent="0.2">
      <c r="A384" s="47" t="s">
        <v>1084</v>
      </c>
      <c r="C384" s="48">
        <v>0</v>
      </c>
      <c r="D384" s="48">
        <v>2.96</v>
      </c>
      <c r="E384" s="48">
        <v>0</v>
      </c>
      <c r="F384" s="48">
        <v>29.82</v>
      </c>
      <c r="G384" s="48">
        <v>29.82</v>
      </c>
      <c r="H384" s="48">
        <v>0</v>
      </c>
      <c r="I384" s="48">
        <v>0</v>
      </c>
      <c r="J384" s="48">
        <v>0</v>
      </c>
      <c r="K384" s="48">
        <v>0</v>
      </c>
      <c r="L384" s="48">
        <v>29.08</v>
      </c>
      <c r="M384" s="48">
        <v>13.64</v>
      </c>
      <c r="N384" s="48">
        <v>6.46</v>
      </c>
      <c r="O384" s="48">
        <v>6.41</v>
      </c>
      <c r="P384" s="48">
        <v>2.58</v>
      </c>
      <c r="Q384" s="48">
        <v>13.64</v>
      </c>
    </row>
    <row r="385" spans="1:17" x14ac:dyDescent="0.2">
      <c r="A385" s="47" t="s">
        <v>1085</v>
      </c>
      <c r="C385" s="48">
        <v>0</v>
      </c>
      <c r="D385" s="48">
        <v>2.06</v>
      </c>
      <c r="E385" s="48">
        <v>0</v>
      </c>
      <c r="F385" s="48">
        <v>20.83</v>
      </c>
      <c r="G385" s="48">
        <v>20.83</v>
      </c>
      <c r="H385" s="48">
        <v>0</v>
      </c>
      <c r="I385" s="48">
        <v>0</v>
      </c>
      <c r="J385" s="48">
        <v>0</v>
      </c>
      <c r="K385" s="48">
        <v>0</v>
      </c>
      <c r="L385" s="48">
        <v>20.309999999999999</v>
      </c>
      <c r="M385" s="48">
        <v>9.56</v>
      </c>
      <c r="N385" s="48">
        <v>4.5</v>
      </c>
      <c r="O385" s="48">
        <v>4.46</v>
      </c>
      <c r="P385" s="48">
        <v>1.79</v>
      </c>
      <c r="Q385" s="48">
        <v>9.56</v>
      </c>
    </row>
    <row r="386" spans="1:17" x14ac:dyDescent="0.2">
      <c r="A386" s="47" t="s">
        <v>1086</v>
      </c>
      <c r="C386" s="48">
        <v>0</v>
      </c>
      <c r="D386" s="48">
        <v>1.43</v>
      </c>
      <c r="E386" s="48">
        <v>0</v>
      </c>
      <c r="F386" s="48">
        <v>13.77</v>
      </c>
      <c r="G386" s="48">
        <v>13.77</v>
      </c>
      <c r="H386" s="48">
        <v>0</v>
      </c>
      <c r="I386" s="48">
        <v>0</v>
      </c>
      <c r="J386" s="48">
        <v>0</v>
      </c>
      <c r="K386" s="48">
        <v>0</v>
      </c>
      <c r="L386" s="48">
        <v>13.41</v>
      </c>
      <c r="M386" s="48">
        <v>5.87</v>
      </c>
      <c r="N386" s="48">
        <v>3.11</v>
      </c>
      <c r="O386" s="48">
        <v>3.16</v>
      </c>
      <c r="P386" s="48">
        <v>1.27</v>
      </c>
      <c r="Q386" s="48">
        <v>5.87</v>
      </c>
    </row>
    <row r="387" spans="1:17" x14ac:dyDescent="0.2">
      <c r="A387" s="47" t="s">
        <v>1087</v>
      </c>
      <c r="C387" s="48">
        <v>0</v>
      </c>
      <c r="D387" s="48">
        <v>2.87</v>
      </c>
      <c r="E387" s="48">
        <v>0</v>
      </c>
      <c r="F387" s="48">
        <v>26.76</v>
      </c>
      <c r="G387" s="48">
        <v>26.76</v>
      </c>
      <c r="H387" s="48">
        <v>0</v>
      </c>
      <c r="I387" s="48">
        <v>0</v>
      </c>
      <c r="J387" s="48">
        <v>0</v>
      </c>
      <c r="K387" s="48">
        <v>0</v>
      </c>
      <c r="L387" s="48">
        <v>26.03</v>
      </c>
      <c r="M387" s="48">
        <v>10.72</v>
      </c>
      <c r="N387" s="48">
        <v>6.26</v>
      </c>
      <c r="O387" s="48">
        <v>6.46</v>
      </c>
      <c r="P387" s="48">
        <v>2.6</v>
      </c>
      <c r="Q387" s="48">
        <v>10.72</v>
      </c>
    </row>
    <row r="388" spans="1:17" x14ac:dyDescent="0.2">
      <c r="A388" s="47" t="s">
        <v>1088</v>
      </c>
      <c r="C388" s="48">
        <v>0</v>
      </c>
      <c r="D388" s="48">
        <v>0.3</v>
      </c>
      <c r="E388" s="48">
        <v>0</v>
      </c>
      <c r="F388" s="48">
        <v>2.87</v>
      </c>
      <c r="G388" s="48">
        <v>2.87</v>
      </c>
      <c r="H388" s="48">
        <v>0</v>
      </c>
      <c r="I388" s="48">
        <v>0</v>
      </c>
      <c r="J388" s="48">
        <v>0</v>
      </c>
      <c r="K388" s="48">
        <v>0</v>
      </c>
      <c r="L388" s="48">
        <v>2.79</v>
      </c>
      <c r="M388" s="48">
        <v>1.24</v>
      </c>
      <c r="N388" s="48">
        <v>0.64</v>
      </c>
      <c r="O388" s="48">
        <v>0.65</v>
      </c>
      <c r="P388" s="48">
        <v>0.26</v>
      </c>
      <c r="Q388" s="48">
        <v>1.24</v>
      </c>
    </row>
    <row r="389" spans="1:17" x14ac:dyDescent="0.2">
      <c r="A389" s="47" t="s">
        <v>1089</v>
      </c>
      <c r="C389" s="48">
        <v>0</v>
      </c>
      <c r="D389" s="48">
        <v>4.2300000000000004</v>
      </c>
      <c r="E389" s="48">
        <v>0</v>
      </c>
      <c r="F389" s="48">
        <v>43.44</v>
      </c>
      <c r="G389" s="48">
        <v>43.44</v>
      </c>
      <c r="H389" s="48">
        <v>0</v>
      </c>
      <c r="I389" s="48">
        <v>0</v>
      </c>
      <c r="J389" s="48">
        <v>0</v>
      </c>
      <c r="K389" s="48">
        <v>0</v>
      </c>
      <c r="L389" s="48">
        <v>42.4</v>
      </c>
      <c r="M389" s="48">
        <v>20.45</v>
      </c>
      <c r="N389" s="48">
        <v>9.24</v>
      </c>
      <c r="O389" s="48">
        <v>9.07</v>
      </c>
      <c r="P389" s="48">
        <v>3.65</v>
      </c>
      <c r="Q389" s="48">
        <v>20.45</v>
      </c>
    </row>
    <row r="390" spans="1:17" x14ac:dyDescent="0.2">
      <c r="A390" s="47" t="s">
        <v>1090</v>
      </c>
      <c r="C390" s="48">
        <v>0</v>
      </c>
      <c r="D390" s="48">
        <v>3.58</v>
      </c>
      <c r="E390" s="48">
        <v>0</v>
      </c>
      <c r="F390" s="48">
        <v>35.85</v>
      </c>
      <c r="G390" s="48">
        <v>35.85</v>
      </c>
      <c r="H390" s="48">
        <v>0</v>
      </c>
      <c r="I390" s="48">
        <v>0</v>
      </c>
      <c r="J390" s="48">
        <v>0</v>
      </c>
      <c r="K390" s="48">
        <v>0</v>
      </c>
      <c r="L390" s="48">
        <v>34.950000000000003</v>
      </c>
      <c r="M390" s="48">
        <v>16.21</v>
      </c>
      <c r="N390" s="48">
        <v>7.83</v>
      </c>
      <c r="O390" s="48">
        <v>7.79</v>
      </c>
      <c r="P390" s="48">
        <v>3.13</v>
      </c>
      <c r="Q390" s="48">
        <v>16.21</v>
      </c>
    </row>
    <row r="391" spans="1:17" x14ac:dyDescent="0.2">
      <c r="A391" s="47" t="s">
        <v>1091</v>
      </c>
      <c r="C391" s="48">
        <v>0</v>
      </c>
      <c r="D391" s="48">
        <v>4.1500000000000004</v>
      </c>
      <c r="E391" s="48">
        <v>0</v>
      </c>
      <c r="F391" s="48">
        <v>40.75</v>
      </c>
      <c r="G391" s="48">
        <v>40.75</v>
      </c>
      <c r="H391" s="48">
        <v>0</v>
      </c>
      <c r="I391" s="48">
        <v>0</v>
      </c>
      <c r="J391" s="48">
        <v>0</v>
      </c>
      <c r="K391" s="48">
        <v>0</v>
      </c>
      <c r="L391" s="48">
        <v>39.700000000000003</v>
      </c>
      <c r="M391" s="48">
        <v>17.86</v>
      </c>
      <c r="N391" s="48">
        <v>9.06</v>
      </c>
      <c r="O391" s="48">
        <v>9.11</v>
      </c>
      <c r="P391" s="48">
        <v>3.66</v>
      </c>
      <c r="Q391" s="48">
        <v>17.86</v>
      </c>
    </row>
    <row r="392" spans="1:17" x14ac:dyDescent="0.2">
      <c r="A392" s="47" t="s">
        <v>1092</v>
      </c>
      <c r="C392" s="48">
        <v>0</v>
      </c>
      <c r="D392" s="48">
        <v>3.12</v>
      </c>
      <c r="E392" s="48">
        <v>0</v>
      </c>
      <c r="F392" s="48">
        <v>30.22</v>
      </c>
      <c r="G392" s="48">
        <v>30.22</v>
      </c>
      <c r="H392" s="48">
        <v>0</v>
      </c>
      <c r="I392" s="48">
        <v>0</v>
      </c>
      <c r="J392" s="48">
        <v>0</v>
      </c>
      <c r="K392" s="48">
        <v>0</v>
      </c>
      <c r="L392" s="48">
        <v>29.43</v>
      </c>
      <c r="M392" s="48">
        <v>12.95</v>
      </c>
      <c r="N392" s="48">
        <v>6.81</v>
      </c>
      <c r="O392" s="48">
        <v>6.9</v>
      </c>
      <c r="P392" s="48">
        <v>2.77</v>
      </c>
      <c r="Q392" s="48">
        <v>12.95</v>
      </c>
    </row>
    <row r="393" spans="1:17" x14ac:dyDescent="0.2">
      <c r="A393" s="47" t="s">
        <v>133</v>
      </c>
      <c r="C393" s="48">
        <v>0</v>
      </c>
      <c r="D393" s="48">
        <v>49.42</v>
      </c>
      <c r="E393" s="48">
        <v>6.2</v>
      </c>
      <c r="F393" s="48">
        <v>715.97</v>
      </c>
      <c r="G393" s="48">
        <v>715.49</v>
      </c>
      <c r="H393" s="48">
        <v>0.48</v>
      </c>
      <c r="I393" s="48">
        <v>0</v>
      </c>
      <c r="J393" s="48">
        <v>0</v>
      </c>
      <c r="K393" s="48">
        <v>0</v>
      </c>
      <c r="L393" s="48">
        <v>699.05</v>
      </c>
      <c r="M393" s="48">
        <v>348.76</v>
      </c>
      <c r="N393" s="48">
        <v>136.74</v>
      </c>
      <c r="O393" s="48">
        <v>153.61000000000001</v>
      </c>
      <c r="P393" s="48">
        <v>59.94</v>
      </c>
      <c r="Q393" s="48">
        <v>348.76</v>
      </c>
    </row>
    <row r="394" spans="1:17" x14ac:dyDescent="0.2">
      <c r="A394" s="47" t="s">
        <v>1093</v>
      </c>
      <c r="C394" s="48">
        <v>0</v>
      </c>
      <c r="D394" s="48">
        <v>0</v>
      </c>
      <c r="E394" s="48">
        <v>0</v>
      </c>
      <c r="F394" s="48">
        <v>91.28</v>
      </c>
      <c r="G394" s="48">
        <v>91.28</v>
      </c>
      <c r="H394" s="48">
        <v>0</v>
      </c>
      <c r="I394" s="48">
        <v>0</v>
      </c>
      <c r="J394" s="48">
        <v>0</v>
      </c>
      <c r="K394" s="48">
        <v>0</v>
      </c>
      <c r="L394" s="48">
        <v>90.16</v>
      </c>
      <c r="M394" s="48">
        <v>70.63</v>
      </c>
      <c r="N394" s="48">
        <v>0</v>
      </c>
      <c r="O394" s="48">
        <v>15.13</v>
      </c>
      <c r="P394" s="48">
        <v>4.41</v>
      </c>
      <c r="Q394" s="48">
        <v>70.63</v>
      </c>
    </row>
    <row r="395" spans="1:17" x14ac:dyDescent="0.2">
      <c r="A395" s="47" t="s">
        <v>1094</v>
      </c>
      <c r="C395" s="48">
        <v>0</v>
      </c>
      <c r="D395" s="48">
        <v>3.33</v>
      </c>
      <c r="E395" s="48">
        <v>0</v>
      </c>
      <c r="F395" s="48">
        <v>45.29</v>
      </c>
      <c r="G395" s="48">
        <v>45.29</v>
      </c>
      <c r="H395" s="48">
        <v>0</v>
      </c>
      <c r="I395" s="48">
        <v>0</v>
      </c>
      <c r="J395" s="48">
        <v>0</v>
      </c>
      <c r="K395" s="48">
        <v>0</v>
      </c>
      <c r="L395" s="48">
        <v>44.2</v>
      </c>
      <c r="M395" s="48">
        <v>21.79</v>
      </c>
      <c r="N395" s="48">
        <v>8.59</v>
      </c>
      <c r="O395" s="48">
        <v>9.9600000000000009</v>
      </c>
      <c r="P395" s="48">
        <v>3.86</v>
      </c>
      <c r="Q395" s="48">
        <v>21.79</v>
      </c>
    </row>
    <row r="396" spans="1:17" x14ac:dyDescent="0.2">
      <c r="A396" s="47" t="s">
        <v>1095</v>
      </c>
      <c r="C396" s="48">
        <v>0</v>
      </c>
      <c r="D396" s="48">
        <v>4.04</v>
      </c>
      <c r="E396" s="48">
        <v>0</v>
      </c>
      <c r="F396" s="48">
        <v>41.5</v>
      </c>
      <c r="G396" s="48">
        <v>41.5</v>
      </c>
      <c r="H396" s="48">
        <v>0</v>
      </c>
      <c r="I396" s="48">
        <v>0</v>
      </c>
      <c r="J396" s="48">
        <v>0</v>
      </c>
      <c r="K396" s="48">
        <v>0</v>
      </c>
      <c r="L396" s="48">
        <v>40.380000000000003</v>
      </c>
      <c r="M396" s="48">
        <v>17.09</v>
      </c>
      <c r="N396" s="48">
        <v>9.56</v>
      </c>
      <c r="O396" s="48">
        <v>9.7899999999999991</v>
      </c>
      <c r="P396" s="48">
        <v>3.94</v>
      </c>
      <c r="Q396" s="48">
        <v>17.09</v>
      </c>
    </row>
    <row r="397" spans="1:17" x14ac:dyDescent="0.2">
      <c r="A397" s="47" t="s">
        <v>1096</v>
      </c>
      <c r="C397" s="48">
        <v>0</v>
      </c>
      <c r="D397" s="48">
        <v>2.15</v>
      </c>
      <c r="E397" s="48">
        <v>0</v>
      </c>
      <c r="F397" s="48">
        <v>22.85</v>
      </c>
      <c r="G397" s="48">
        <v>22.85</v>
      </c>
      <c r="H397" s="48">
        <v>0</v>
      </c>
      <c r="I397" s="48">
        <v>0</v>
      </c>
      <c r="J397" s="48">
        <v>0</v>
      </c>
      <c r="K397" s="48">
        <v>0</v>
      </c>
      <c r="L397" s="48">
        <v>22.26</v>
      </c>
      <c r="M397" s="48">
        <v>9.98</v>
      </c>
      <c r="N397" s="48">
        <v>5.09</v>
      </c>
      <c r="O397" s="48">
        <v>5.13</v>
      </c>
      <c r="P397" s="48">
        <v>2.06</v>
      </c>
      <c r="Q397" s="48">
        <v>9.98</v>
      </c>
    </row>
    <row r="398" spans="1:17" x14ac:dyDescent="0.2">
      <c r="A398" s="47" t="s">
        <v>1097</v>
      </c>
      <c r="C398" s="48">
        <v>0</v>
      </c>
      <c r="D398" s="48">
        <v>3.9</v>
      </c>
      <c r="E398" s="48">
        <v>0</v>
      </c>
      <c r="F398" s="48">
        <v>39.47</v>
      </c>
      <c r="G398" s="48">
        <v>39.47</v>
      </c>
      <c r="H398" s="48">
        <v>0</v>
      </c>
      <c r="I398" s="48">
        <v>0</v>
      </c>
      <c r="J398" s="48">
        <v>0</v>
      </c>
      <c r="K398" s="48">
        <v>0</v>
      </c>
      <c r="L398" s="48">
        <v>38.380000000000003</v>
      </c>
      <c r="M398" s="48">
        <v>15.79</v>
      </c>
      <c r="N398" s="48">
        <v>9.23</v>
      </c>
      <c r="O398" s="48">
        <v>9.5299999999999994</v>
      </c>
      <c r="P398" s="48">
        <v>3.83</v>
      </c>
      <c r="Q398" s="48">
        <v>15.79</v>
      </c>
    </row>
    <row r="399" spans="1:17" x14ac:dyDescent="0.2">
      <c r="A399" s="47" t="s">
        <v>1098</v>
      </c>
      <c r="C399" s="48">
        <v>0</v>
      </c>
      <c r="D399" s="48">
        <v>2.35</v>
      </c>
      <c r="E399" s="48">
        <v>0</v>
      </c>
      <c r="F399" s="48">
        <v>24.93</v>
      </c>
      <c r="G399" s="48">
        <v>24.93</v>
      </c>
      <c r="H399" s="48">
        <v>0</v>
      </c>
      <c r="I399" s="48">
        <v>0</v>
      </c>
      <c r="J399" s="48">
        <v>0</v>
      </c>
      <c r="K399" s="48">
        <v>0</v>
      </c>
      <c r="L399" s="48">
        <v>24.29</v>
      </c>
      <c r="M399" s="48">
        <v>10.88</v>
      </c>
      <c r="N399" s="48">
        <v>5.56</v>
      </c>
      <c r="O399" s="48">
        <v>5.6</v>
      </c>
      <c r="P399" s="48">
        <v>2.25</v>
      </c>
      <c r="Q399" s="48">
        <v>10.88</v>
      </c>
    </row>
    <row r="400" spans="1:17" x14ac:dyDescent="0.2">
      <c r="A400" s="47" t="s">
        <v>1099</v>
      </c>
      <c r="C400" s="48">
        <v>0</v>
      </c>
      <c r="D400" s="48">
        <v>2.9</v>
      </c>
      <c r="E400" s="48">
        <v>0</v>
      </c>
      <c r="F400" s="48">
        <v>31.5</v>
      </c>
      <c r="G400" s="48">
        <v>31.5</v>
      </c>
      <c r="H400" s="48">
        <v>0</v>
      </c>
      <c r="I400" s="48">
        <v>0</v>
      </c>
      <c r="J400" s="48">
        <v>0</v>
      </c>
      <c r="K400" s="48">
        <v>0</v>
      </c>
      <c r="L400" s="48">
        <v>30.71</v>
      </c>
      <c r="M400" s="48">
        <v>14.23</v>
      </c>
      <c r="N400" s="48">
        <v>6.88</v>
      </c>
      <c r="O400" s="48">
        <v>6.85</v>
      </c>
      <c r="P400" s="48">
        <v>2.75</v>
      </c>
      <c r="Q400" s="48">
        <v>14.23</v>
      </c>
    </row>
    <row r="401" spans="1:17" x14ac:dyDescent="0.2">
      <c r="A401" s="47" t="s">
        <v>1100</v>
      </c>
      <c r="C401" s="48">
        <v>0</v>
      </c>
      <c r="D401" s="48">
        <v>3.61</v>
      </c>
      <c r="E401" s="48">
        <v>0</v>
      </c>
      <c r="F401" s="48">
        <v>38.979999999999997</v>
      </c>
      <c r="G401" s="48">
        <v>38.979999999999997</v>
      </c>
      <c r="H401" s="48">
        <v>0</v>
      </c>
      <c r="I401" s="48">
        <v>0</v>
      </c>
      <c r="J401" s="48">
        <v>0</v>
      </c>
      <c r="K401" s="48">
        <v>0</v>
      </c>
      <c r="L401" s="48">
        <v>38</v>
      </c>
      <c r="M401" s="48">
        <v>17.5</v>
      </c>
      <c r="N401" s="48">
        <v>8.5399999999999991</v>
      </c>
      <c r="O401" s="48">
        <v>8.5299999999999994</v>
      </c>
      <c r="P401" s="48">
        <v>3.43</v>
      </c>
      <c r="Q401" s="48">
        <v>17.5</v>
      </c>
    </row>
    <row r="402" spans="1:17" x14ac:dyDescent="0.2">
      <c r="A402" s="47" t="s">
        <v>1101</v>
      </c>
      <c r="C402" s="48">
        <v>0</v>
      </c>
      <c r="D402" s="48">
        <v>3.18</v>
      </c>
      <c r="E402" s="48">
        <v>0</v>
      </c>
      <c r="F402" s="48">
        <v>33.01</v>
      </c>
      <c r="G402" s="48">
        <v>33.01</v>
      </c>
      <c r="H402" s="48">
        <v>0</v>
      </c>
      <c r="I402" s="48">
        <v>0</v>
      </c>
      <c r="J402" s="48">
        <v>0</v>
      </c>
      <c r="K402" s="48">
        <v>0</v>
      </c>
      <c r="L402" s="48">
        <v>32.130000000000003</v>
      </c>
      <c r="M402" s="48">
        <v>13.84</v>
      </c>
      <c r="N402" s="48">
        <v>7.53</v>
      </c>
      <c r="O402" s="48">
        <v>7.68</v>
      </c>
      <c r="P402" s="48">
        <v>3.09</v>
      </c>
      <c r="Q402" s="48">
        <v>13.84</v>
      </c>
    </row>
    <row r="403" spans="1:17" x14ac:dyDescent="0.2">
      <c r="A403" s="47" t="s">
        <v>1102</v>
      </c>
      <c r="C403" s="48">
        <v>0</v>
      </c>
      <c r="D403" s="48">
        <v>3.23</v>
      </c>
      <c r="E403" s="48">
        <v>0</v>
      </c>
      <c r="F403" s="48">
        <v>35.43</v>
      </c>
      <c r="G403" s="48">
        <v>35.43</v>
      </c>
      <c r="H403" s="48">
        <v>0</v>
      </c>
      <c r="I403" s="48">
        <v>0</v>
      </c>
      <c r="J403" s="48">
        <v>0</v>
      </c>
      <c r="K403" s="48">
        <v>0</v>
      </c>
      <c r="L403" s="48">
        <v>34.56</v>
      </c>
      <c r="M403" s="48">
        <v>16.27</v>
      </c>
      <c r="N403" s="48">
        <v>7.66</v>
      </c>
      <c r="O403" s="48">
        <v>7.59</v>
      </c>
      <c r="P403" s="48">
        <v>3.05</v>
      </c>
      <c r="Q403" s="48">
        <v>16.27</v>
      </c>
    </row>
    <row r="404" spans="1:17" x14ac:dyDescent="0.2">
      <c r="A404" s="47" t="s">
        <v>1103</v>
      </c>
      <c r="C404" s="48">
        <v>0</v>
      </c>
      <c r="D404" s="48">
        <v>3.61</v>
      </c>
      <c r="E404" s="48">
        <v>0</v>
      </c>
      <c r="F404" s="48">
        <v>40.57</v>
      </c>
      <c r="G404" s="48">
        <v>40.57</v>
      </c>
      <c r="H404" s="48">
        <v>0</v>
      </c>
      <c r="I404" s="48">
        <v>0</v>
      </c>
      <c r="J404" s="48">
        <v>0</v>
      </c>
      <c r="K404" s="48">
        <v>0</v>
      </c>
      <c r="L404" s="48">
        <v>39.61</v>
      </c>
      <c r="M404" s="48">
        <v>19.34</v>
      </c>
      <c r="N404" s="48">
        <v>8.5500000000000007</v>
      </c>
      <c r="O404" s="48">
        <v>8.36</v>
      </c>
      <c r="P404" s="48">
        <v>3.36</v>
      </c>
      <c r="Q404" s="48">
        <v>19.34</v>
      </c>
    </row>
    <row r="405" spans="1:17" x14ac:dyDescent="0.2">
      <c r="A405" s="47" t="s">
        <v>1104</v>
      </c>
      <c r="C405" s="48">
        <v>0</v>
      </c>
      <c r="D405" s="48">
        <v>3.28</v>
      </c>
      <c r="E405" s="48">
        <v>0</v>
      </c>
      <c r="F405" s="48">
        <v>34.880000000000003</v>
      </c>
      <c r="G405" s="48">
        <v>34.880000000000003</v>
      </c>
      <c r="H405" s="48">
        <v>0</v>
      </c>
      <c r="I405" s="48">
        <v>0</v>
      </c>
      <c r="J405" s="48">
        <v>0</v>
      </c>
      <c r="K405" s="48">
        <v>0</v>
      </c>
      <c r="L405" s="48">
        <v>33.99</v>
      </c>
      <c r="M405" s="48">
        <v>15.28</v>
      </c>
      <c r="N405" s="48">
        <v>7.76</v>
      </c>
      <c r="O405" s="48">
        <v>7.8</v>
      </c>
      <c r="P405" s="48">
        <v>3.14</v>
      </c>
      <c r="Q405" s="48">
        <v>15.28</v>
      </c>
    </row>
    <row r="406" spans="1:17" x14ac:dyDescent="0.2">
      <c r="A406" s="47" t="s">
        <v>1105</v>
      </c>
      <c r="C406" s="48">
        <v>0</v>
      </c>
      <c r="D406" s="48">
        <v>2.5299999999999998</v>
      </c>
      <c r="E406" s="48">
        <v>0</v>
      </c>
      <c r="F406" s="48">
        <v>26.92</v>
      </c>
      <c r="G406" s="48">
        <v>26.92</v>
      </c>
      <c r="H406" s="48">
        <v>0</v>
      </c>
      <c r="I406" s="48">
        <v>0</v>
      </c>
      <c r="J406" s="48">
        <v>0</v>
      </c>
      <c r="K406" s="48">
        <v>0</v>
      </c>
      <c r="L406" s="48">
        <v>26.23</v>
      </c>
      <c r="M406" s="48">
        <v>11.77</v>
      </c>
      <c r="N406" s="48">
        <v>6</v>
      </c>
      <c r="O406" s="48">
        <v>6.03</v>
      </c>
      <c r="P406" s="48">
        <v>2.4300000000000002</v>
      </c>
      <c r="Q406" s="48">
        <v>11.77</v>
      </c>
    </row>
    <row r="407" spans="1:17" x14ac:dyDescent="0.2">
      <c r="A407" s="47" t="s">
        <v>1106</v>
      </c>
      <c r="C407" s="48">
        <v>0</v>
      </c>
      <c r="D407" s="48">
        <v>2.52</v>
      </c>
      <c r="E407" s="48">
        <v>0</v>
      </c>
      <c r="F407" s="48">
        <v>27.98</v>
      </c>
      <c r="G407" s="48">
        <v>27.98</v>
      </c>
      <c r="H407" s="48">
        <v>0</v>
      </c>
      <c r="I407" s="48">
        <v>0</v>
      </c>
      <c r="J407" s="48">
        <v>0</v>
      </c>
      <c r="K407" s="48">
        <v>0</v>
      </c>
      <c r="L407" s="48">
        <v>27.3</v>
      </c>
      <c r="M407" s="48">
        <v>13.07</v>
      </c>
      <c r="N407" s="48">
        <v>5.98</v>
      </c>
      <c r="O407" s="48">
        <v>5.89</v>
      </c>
      <c r="P407" s="48">
        <v>2.37</v>
      </c>
      <c r="Q407" s="48">
        <v>13.07</v>
      </c>
    </row>
    <row r="408" spans="1:17" x14ac:dyDescent="0.2">
      <c r="A408" s="47" t="s">
        <v>1107</v>
      </c>
      <c r="C408" s="48">
        <v>0</v>
      </c>
      <c r="D408" s="48">
        <v>1.92</v>
      </c>
      <c r="E408" s="48">
        <v>0</v>
      </c>
      <c r="F408" s="48">
        <v>20.41</v>
      </c>
      <c r="G408" s="48">
        <v>20.41</v>
      </c>
      <c r="H408" s="48">
        <v>0</v>
      </c>
      <c r="I408" s="48">
        <v>0</v>
      </c>
      <c r="J408" s="48">
        <v>0</v>
      </c>
      <c r="K408" s="48">
        <v>0</v>
      </c>
      <c r="L408" s="48">
        <v>19.89</v>
      </c>
      <c r="M408" s="48">
        <v>8.91</v>
      </c>
      <c r="N408" s="48">
        <v>4.55</v>
      </c>
      <c r="O408" s="48">
        <v>4.58</v>
      </c>
      <c r="P408" s="48">
        <v>1.84</v>
      </c>
      <c r="Q408" s="48">
        <v>8.91</v>
      </c>
    </row>
    <row r="409" spans="1:17" x14ac:dyDescent="0.2">
      <c r="A409" s="47" t="s">
        <v>1108</v>
      </c>
      <c r="C409" s="48">
        <v>0</v>
      </c>
      <c r="D409" s="48">
        <v>3.58</v>
      </c>
      <c r="E409" s="48">
        <v>0</v>
      </c>
      <c r="F409" s="48">
        <v>37.92</v>
      </c>
      <c r="G409" s="48">
        <v>37.92</v>
      </c>
      <c r="H409" s="48">
        <v>0</v>
      </c>
      <c r="I409" s="48">
        <v>0</v>
      </c>
      <c r="J409" s="48">
        <v>0</v>
      </c>
      <c r="K409" s="48">
        <v>0</v>
      </c>
      <c r="L409" s="48">
        <v>36.950000000000003</v>
      </c>
      <c r="M409" s="48">
        <v>16.510000000000002</v>
      </c>
      <c r="N409" s="48">
        <v>8.4700000000000006</v>
      </c>
      <c r="O409" s="48">
        <v>8.5299999999999994</v>
      </c>
      <c r="P409" s="48">
        <v>3.43</v>
      </c>
      <c r="Q409" s="48">
        <v>16.510000000000002</v>
      </c>
    </row>
    <row r="410" spans="1:17" x14ac:dyDescent="0.2">
      <c r="A410" s="47" t="s">
        <v>1109</v>
      </c>
      <c r="C410" s="48">
        <v>0</v>
      </c>
      <c r="D410" s="48">
        <v>1.53</v>
      </c>
      <c r="E410" s="48">
        <v>0</v>
      </c>
      <c r="F410" s="48">
        <v>16.22</v>
      </c>
      <c r="G410" s="48">
        <v>16.22</v>
      </c>
      <c r="H410" s="48">
        <v>0</v>
      </c>
      <c r="I410" s="48">
        <v>0</v>
      </c>
      <c r="J410" s="48">
        <v>0</v>
      </c>
      <c r="K410" s="48">
        <v>0</v>
      </c>
      <c r="L410" s="48">
        <v>15.8</v>
      </c>
      <c r="M410" s="48">
        <v>7.08</v>
      </c>
      <c r="N410" s="48">
        <v>3.62</v>
      </c>
      <c r="O410" s="48">
        <v>3.64</v>
      </c>
      <c r="P410" s="48">
        <v>1.46</v>
      </c>
      <c r="Q410" s="48">
        <v>7.08</v>
      </c>
    </row>
    <row r="411" spans="1:17" x14ac:dyDescent="0.2">
      <c r="A411" s="47" t="s">
        <v>1110</v>
      </c>
      <c r="C411" s="48">
        <v>0</v>
      </c>
      <c r="D411" s="48">
        <v>0.87</v>
      </c>
      <c r="E411" s="48">
        <v>0</v>
      </c>
      <c r="F411" s="48">
        <v>9.2100000000000009</v>
      </c>
      <c r="G411" s="48">
        <v>9.2100000000000009</v>
      </c>
      <c r="H411" s="48">
        <v>0</v>
      </c>
      <c r="I411" s="48">
        <v>0</v>
      </c>
      <c r="J411" s="48">
        <v>0</v>
      </c>
      <c r="K411" s="48">
        <v>0</v>
      </c>
      <c r="L411" s="48">
        <v>8.9700000000000006</v>
      </c>
      <c r="M411" s="48">
        <v>4</v>
      </c>
      <c r="N411" s="48">
        <v>2.06</v>
      </c>
      <c r="O411" s="48">
        <v>2.0699999999999998</v>
      </c>
      <c r="P411" s="48">
        <v>0.83</v>
      </c>
      <c r="Q411" s="48">
        <v>4</v>
      </c>
    </row>
    <row r="412" spans="1:17" x14ac:dyDescent="0.2">
      <c r="A412" s="47" t="s">
        <v>1111</v>
      </c>
      <c r="C412" s="48">
        <v>0</v>
      </c>
      <c r="D412" s="48">
        <v>0.81</v>
      </c>
      <c r="E412" s="48">
        <v>0</v>
      </c>
      <c r="F412" s="48">
        <v>8.6</v>
      </c>
      <c r="G412" s="48">
        <v>8.6</v>
      </c>
      <c r="H412" s="48">
        <v>0</v>
      </c>
      <c r="I412" s="48">
        <v>0</v>
      </c>
      <c r="J412" s="48">
        <v>0</v>
      </c>
      <c r="K412" s="48">
        <v>0</v>
      </c>
      <c r="L412" s="48">
        <v>8.3800000000000008</v>
      </c>
      <c r="M412" s="48">
        <v>3.75</v>
      </c>
      <c r="N412" s="48">
        <v>1.92</v>
      </c>
      <c r="O412" s="48">
        <v>1.93</v>
      </c>
      <c r="P412" s="48">
        <v>0.78</v>
      </c>
      <c r="Q412" s="48">
        <v>3.75</v>
      </c>
    </row>
    <row r="413" spans="1:17" x14ac:dyDescent="0.2">
      <c r="A413" s="47" t="s">
        <v>1112</v>
      </c>
      <c r="C413" s="48">
        <v>0</v>
      </c>
      <c r="D413" s="48">
        <v>0.08</v>
      </c>
      <c r="E413" s="48">
        <v>0.8</v>
      </c>
      <c r="F413" s="48">
        <v>17.16</v>
      </c>
      <c r="G413" s="48">
        <v>17.16</v>
      </c>
      <c r="H413" s="48">
        <v>0</v>
      </c>
      <c r="I413" s="48">
        <v>0</v>
      </c>
      <c r="J413" s="48">
        <v>0</v>
      </c>
      <c r="K413" s="48">
        <v>0</v>
      </c>
      <c r="L413" s="48">
        <v>16.72</v>
      </c>
      <c r="M413" s="48">
        <v>7.56</v>
      </c>
      <c r="N413" s="48">
        <v>3.81</v>
      </c>
      <c r="O413" s="48">
        <v>3.82</v>
      </c>
      <c r="P413" s="48">
        <v>1.54</v>
      </c>
      <c r="Q413" s="48">
        <v>7.56</v>
      </c>
    </row>
    <row r="414" spans="1:17" x14ac:dyDescent="0.2">
      <c r="A414" s="47" t="s">
        <v>1113</v>
      </c>
      <c r="C414" s="48">
        <v>0</v>
      </c>
      <c r="D414" s="48">
        <v>0</v>
      </c>
      <c r="E414" s="48">
        <v>0.66</v>
      </c>
      <c r="F414" s="48">
        <v>8.58</v>
      </c>
      <c r="G414" s="48">
        <v>8.58</v>
      </c>
      <c r="H414" s="48">
        <v>0</v>
      </c>
      <c r="I414" s="48">
        <v>0</v>
      </c>
      <c r="J414" s="48">
        <v>0</v>
      </c>
      <c r="K414" s="48">
        <v>0</v>
      </c>
      <c r="L414" s="48">
        <v>8.36</v>
      </c>
      <c r="M414" s="48">
        <v>3.81</v>
      </c>
      <c r="N414" s="48">
        <v>1.89</v>
      </c>
      <c r="O414" s="48">
        <v>1.9</v>
      </c>
      <c r="P414" s="48">
        <v>0.76</v>
      </c>
      <c r="Q414" s="48">
        <v>3.81</v>
      </c>
    </row>
    <row r="415" spans="1:17" x14ac:dyDescent="0.2">
      <c r="A415" s="47" t="s">
        <v>1114</v>
      </c>
      <c r="C415" s="48">
        <v>0</v>
      </c>
      <c r="D415" s="48">
        <v>0</v>
      </c>
      <c r="E415" s="48">
        <v>1.7</v>
      </c>
      <c r="F415" s="48">
        <v>21.57</v>
      </c>
      <c r="G415" s="48">
        <v>21.57</v>
      </c>
      <c r="H415" s="48">
        <v>0</v>
      </c>
      <c r="I415" s="48">
        <v>0</v>
      </c>
      <c r="J415" s="48">
        <v>0</v>
      </c>
      <c r="K415" s="48">
        <v>0</v>
      </c>
      <c r="L415" s="48">
        <v>21.01</v>
      </c>
      <c r="M415" s="48">
        <v>9.3000000000000007</v>
      </c>
      <c r="N415" s="48">
        <v>4.8499999999999996</v>
      </c>
      <c r="O415" s="48">
        <v>4.9000000000000004</v>
      </c>
      <c r="P415" s="48">
        <v>1.97</v>
      </c>
      <c r="Q415" s="48">
        <v>9.3000000000000007</v>
      </c>
    </row>
    <row r="416" spans="1:17" x14ac:dyDescent="0.2">
      <c r="A416" s="47" t="s">
        <v>1115</v>
      </c>
      <c r="C416" s="48">
        <v>0</v>
      </c>
      <c r="D416" s="48">
        <v>0</v>
      </c>
      <c r="E416" s="48">
        <v>1.23</v>
      </c>
      <c r="F416" s="48">
        <v>17.579999999999998</v>
      </c>
      <c r="G416" s="48">
        <v>17.170000000000002</v>
      </c>
      <c r="H416" s="48">
        <v>0.41</v>
      </c>
      <c r="I416" s="48">
        <v>0</v>
      </c>
      <c r="J416" s="48">
        <v>0</v>
      </c>
      <c r="K416" s="48">
        <v>0</v>
      </c>
      <c r="L416" s="48">
        <v>17.2</v>
      </c>
      <c r="M416" s="48">
        <v>9.02</v>
      </c>
      <c r="N416" s="48">
        <v>3.51</v>
      </c>
      <c r="O416" s="48">
        <v>3.33</v>
      </c>
      <c r="P416" s="48">
        <v>1.34</v>
      </c>
      <c r="Q416" s="48">
        <v>9.02</v>
      </c>
    </row>
    <row r="417" spans="1:17" x14ac:dyDescent="0.2">
      <c r="A417" s="47" t="s">
        <v>1116</v>
      </c>
      <c r="C417" s="48">
        <v>0</v>
      </c>
      <c r="D417" s="48">
        <v>0</v>
      </c>
      <c r="E417" s="48">
        <v>0.83</v>
      </c>
      <c r="F417" s="48">
        <v>10.77</v>
      </c>
      <c r="G417" s="48">
        <v>10.77</v>
      </c>
      <c r="H417" s="48">
        <v>0</v>
      </c>
      <c r="I417" s="48">
        <v>0</v>
      </c>
      <c r="J417" s="48">
        <v>0</v>
      </c>
      <c r="K417" s="48">
        <v>0</v>
      </c>
      <c r="L417" s="48">
        <v>10.5</v>
      </c>
      <c r="M417" s="48">
        <v>4.78</v>
      </c>
      <c r="N417" s="48">
        <v>2.38</v>
      </c>
      <c r="O417" s="48">
        <v>2.38</v>
      </c>
      <c r="P417" s="48">
        <v>0.96</v>
      </c>
      <c r="Q417" s="48">
        <v>4.78</v>
      </c>
    </row>
    <row r="418" spans="1:17" x14ac:dyDescent="0.2">
      <c r="A418" s="47" t="s">
        <v>1117</v>
      </c>
      <c r="C418" s="48">
        <v>0</v>
      </c>
      <c r="D418" s="48">
        <v>0</v>
      </c>
      <c r="E418" s="48">
        <v>0.97</v>
      </c>
      <c r="F418" s="48">
        <v>13.37</v>
      </c>
      <c r="G418" s="48">
        <v>13.31</v>
      </c>
      <c r="H418" s="48">
        <v>0.06</v>
      </c>
      <c r="I418" s="48">
        <v>0</v>
      </c>
      <c r="J418" s="48">
        <v>0</v>
      </c>
      <c r="K418" s="48">
        <v>0</v>
      </c>
      <c r="L418" s="48">
        <v>13.07</v>
      </c>
      <c r="M418" s="48">
        <v>6.58</v>
      </c>
      <c r="N418" s="48">
        <v>2.76</v>
      </c>
      <c r="O418" s="48">
        <v>2.66</v>
      </c>
      <c r="P418" s="48">
        <v>1.07</v>
      </c>
      <c r="Q418" s="48">
        <v>6.58</v>
      </c>
    </row>
    <row r="419" spans="1:17" x14ac:dyDescent="0.2">
      <c r="A419" s="47" t="s">
        <v>656</v>
      </c>
      <c r="C419" s="48">
        <v>22.85</v>
      </c>
      <c r="D419" s="48">
        <v>228.17</v>
      </c>
      <c r="E419" s="48">
        <v>19.96</v>
      </c>
      <c r="F419" s="48">
        <v>2952.49</v>
      </c>
      <c r="G419" s="48">
        <v>2951</v>
      </c>
      <c r="H419" s="48">
        <v>1.49</v>
      </c>
      <c r="I419" s="48">
        <v>0</v>
      </c>
      <c r="J419" s="48">
        <v>0</v>
      </c>
      <c r="K419" s="48">
        <v>0</v>
      </c>
      <c r="L419" s="48">
        <v>2894.55</v>
      </c>
      <c r="M419" s="48">
        <v>1478.84</v>
      </c>
      <c r="N419" s="48">
        <v>575.57000000000005</v>
      </c>
      <c r="O419" s="48">
        <v>612.16999999999996</v>
      </c>
      <c r="P419" s="48">
        <v>227.97</v>
      </c>
      <c r="Q419" s="48">
        <v>1478.84</v>
      </c>
    </row>
    <row r="420" spans="1:17" x14ac:dyDescent="0.2">
      <c r="A420" s="47" t="s">
        <v>657</v>
      </c>
      <c r="C420" s="48">
        <v>0</v>
      </c>
      <c r="D420" s="48">
        <v>104.94</v>
      </c>
      <c r="E420" s="48">
        <v>0</v>
      </c>
      <c r="F420" s="48">
        <v>1051.6400000000001</v>
      </c>
      <c r="G420" s="48">
        <v>1051.6400000000001</v>
      </c>
      <c r="H420" s="48">
        <v>0</v>
      </c>
      <c r="I420" s="48">
        <v>0</v>
      </c>
      <c r="J420" s="48">
        <v>0</v>
      </c>
      <c r="K420" s="48">
        <v>0</v>
      </c>
      <c r="L420" s="48">
        <v>1032.3599999999999</v>
      </c>
      <c r="M420" s="48">
        <v>481.54</v>
      </c>
      <c r="N420" s="48">
        <v>245.27</v>
      </c>
      <c r="O420" s="48">
        <v>223.73</v>
      </c>
      <c r="P420" s="48">
        <v>81.83</v>
      </c>
      <c r="Q420" s="48">
        <v>481.54</v>
      </c>
    </row>
    <row r="421" spans="1:17" x14ac:dyDescent="0.2">
      <c r="A421" s="47" t="s">
        <v>1118</v>
      </c>
      <c r="C421" s="48">
        <v>0</v>
      </c>
      <c r="D421" s="48">
        <v>0</v>
      </c>
      <c r="E421" s="48">
        <v>0</v>
      </c>
      <c r="F421" s="48">
        <v>8.26</v>
      </c>
      <c r="G421" s="48">
        <v>8.26</v>
      </c>
      <c r="H421" s="48">
        <v>0</v>
      </c>
      <c r="I421" s="48">
        <v>0</v>
      </c>
      <c r="J421" s="48">
        <v>0</v>
      </c>
      <c r="K421" s="48">
        <v>0</v>
      </c>
      <c r="L421" s="48">
        <v>8.16</v>
      </c>
      <c r="M421" s="48">
        <v>6.42</v>
      </c>
      <c r="N421" s="48">
        <v>0</v>
      </c>
      <c r="O421" s="48">
        <v>1.35</v>
      </c>
      <c r="P421" s="48">
        <v>0.39</v>
      </c>
      <c r="Q421" s="48">
        <v>6.42</v>
      </c>
    </row>
    <row r="422" spans="1:17" x14ac:dyDescent="0.2">
      <c r="A422" s="47" t="s">
        <v>1119</v>
      </c>
      <c r="C422" s="48">
        <v>0</v>
      </c>
      <c r="D422" s="48">
        <v>1.49</v>
      </c>
      <c r="E422" s="48">
        <v>0</v>
      </c>
      <c r="F422" s="48">
        <v>41.33</v>
      </c>
      <c r="G422" s="48">
        <v>41.33</v>
      </c>
      <c r="H422" s="48">
        <v>0</v>
      </c>
      <c r="I422" s="48">
        <v>0</v>
      </c>
      <c r="J422" s="48">
        <v>0</v>
      </c>
      <c r="K422" s="48">
        <v>0</v>
      </c>
      <c r="L422" s="48">
        <v>40.72</v>
      </c>
      <c r="M422" s="48">
        <v>25.91</v>
      </c>
      <c r="N422" s="48">
        <v>4.6100000000000003</v>
      </c>
      <c r="O422" s="48">
        <v>7.66</v>
      </c>
      <c r="P422" s="48">
        <v>2.54</v>
      </c>
      <c r="Q422" s="48">
        <v>25.91</v>
      </c>
    </row>
    <row r="423" spans="1:17" x14ac:dyDescent="0.2">
      <c r="A423" s="47" t="s">
        <v>1120</v>
      </c>
      <c r="C423" s="48">
        <v>0</v>
      </c>
      <c r="D423" s="48">
        <v>3.4</v>
      </c>
      <c r="E423" s="48">
        <v>0</v>
      </c>
      <c r="F423" s="48">
        <v>32.99</v>
      </c>
      <c r="G423" s="48">
        <v>32.99</v>
      </c>
      <c r="H423" s="48">
        <v>0</v>
      </c>
      <c r="I423" s="48">
        <v>0</v>
      </c>
      <c r="J423" s="48">
        <v>0</v>
      </c>
      <c r="K423" s="48">
        <v>0</v>
      </c>
      <c r="L423" s="48">
        <v>32.380000000000003</v>
      </c>
      <c r="M423" s="48">
        <v>14.81</v>
      </c>
      <c r="N423" s="48">
        <v>7.92</v>
      </c>
      <c r="O423" s="48">
        <v>7.06</v>
      </c>
      <c r="P423" s="48">
        <v>2.59</v>
      </c>
      <c r="Q423" s="48">
        <v>14.81</v>
      </c>
    </row>
    <row r="424" spans="1:17" x14ac:dyDescent="0.2">
      <c r="A424" s="47" t="s">
        <v>1121</v>
      </c>
      <c r="C424" s="48">
        <v>0</v>
      </c>
      <c r="D424" s="48">
        <v>2.65</v>
      </c>
      <c r="E424" s="48">
        <v>0</v>
      </c>
      <c r="F424" s="48">
        <v>25.64</v>
      </c>
      <c r="G424" s="48">
        <v>25.64</v>
      </c>
      <c r="H424" s="48">
        <v>0</v>
      </c>
      <c r="I424" s="48">
        <v>0</v>
      </c>
      <c r="J424" s="48">
        <v>0</v>
      </c>
      <c r="K424" s="48">
        <v>0</v>
      </c>
      <c r="L424" s="48">
        <v>25.17</v>
      </c>
      <c r="M424" s="48">
        <v>11.5</v>
      </c>
      <c r="N424" s="48">
        <v>6.16</v>
      </c>
      <c r="O424" s="48">
        <v>5.49</v>
      </c>
      <c r="P424" s="48">
        <v>2.02</v>
      </c>
      <c r="Q424" s="48">
        <v>11.5</v>
      </c>
    </row>
    <row r="425" spans="1:17" x14ac:dyDescent="0.2">
      <c r="A425" s="47" t="s">
        <v>1122</v>
      </c>
      <c r="C425" s="48">
        <v>0</v>
      </c>
      <c r="D425" s="48">
        <v>3.72</v>
      </c>
      <c r="E425" s="48">
        <v>0</v>
      </c>
      <c r="F425" s="48">
        <v>35.97</v>
      </c>
      <c r="G425" s="48">
        <v>35.97</v>
      </c>
      <c r="H425" s="48">
        <v>0</v>
      </c>
      <c r="I425" s="48">
        <v>0</v>
      </c>
      <c r="J425" s="48">
        <v>0</v>
      </c>
      <c r="K425" s="48">
        <v>0</v>
      </c>
      <c r="L425" s="48">
        <v>35.31</v>
      </c>
      <c r="M425" s="48">
        <v>16.09</v>
      </c>
      <c r="N425" s="48">
        <v>8.65</v>
      </c>
      <c r="O425" s="48">
        <v>7.73</v>
      </c>
      <c r="P425" s="48">
        <v>2.84</v>
      </c>
      <c r="Q425" s="48">
        <v>16.09</v>
      </c>
    </row>
    <row r="426" spans="1:17" x14ac:dyDescent="0.2">
      <c r="A426" s="47" t="s">
        <v>1123</v>
      </c>
      <c r="C426" s="48">
        <v>0</v>
      </c>
      <c r="D426" s="48">
        <v>3.71</v>
      </c>
      <c r="E426" s="48">
        <v>0</v>
      </c>
      <c r="F426" s="48">
        <v>35.85</v>
      </c>
      <c r="G426" s="48">
        <v>35.85</v>
      </c>
      <c r="H426" s="48">
        <v>0</v>
      </c>
      <c r="I426" s="48">
        <v>0</v>
      </c>
      <c r="J426" s="48">
        <v>0</v>
      </c>
      <c r="K426" s="48">
        <v>0</v>
      </c>
      <c r="L426" s="48">
        <v>35.18</v>
      </c>
      <c r="M426" s="48">
        <v>16.03</v>
      </c>
      <c r="N426" s="48">
        <v>8.6199999999999992</v>
      </c>
      <c r="O426" s="48">
        <v>7.7</v>
      </c>
      <c r="P426" s="48">
        <v>2.83</v>
      </c>
      <c r="Q426" s="48">
        <v>16.03</v>
      </c>
    </row>
    <row r="427" spans="1:17" x14ac:dyDescent="0.2">
      <c r="A427" s="47" t="s">
        <v>1124</v>
      </c>
      <c r="C427" s="48">
        <v>0</v>
      </c>
      <c r="D427" s="48">
        <v>3.78</v>
      </c>
      <c r="E427" s="48">
        <v>0</v>
      </c>
      <c r="F427" s="48">
        <v>37.86</v>
      </c>
      <c r="G427" s="48">
        <v>37.86</v>
      </c>
      <c r="H427" s="48">
        <v>0</v>
      </c>
      <c r="I427" s="48">
        <v>0</v>
      </c>
      <c r="J427" s="48">
        <v>0</v>
      </c>
      <c r="K427" s="48">
        <v>0</v>
      </c>
      <c r="L427" s="48">
        <v>37.19</v>
      </c>
      <c r="M427" s="48">
        <v>17.86</v>
      </c>
      <c r="N427" s="48">
        <v>8.82</v>
      </c>
      <c r="O427" s="48">
        <v>7.69</v>
      </c>
      <c r="P427" s="48">
        <v>2.82</v>
      </c>
      <c r="Q427" s="48">
        <v>17.86</v>
      </c>
    </row>
    <row r="428" spans="1:17" x14ac:dyDescent="0.2">
      <c r="A428" s="47" t="s">
        <v>1125</v>
      </c>
      <c r="C428" s="48">
        <v>0</v>
      </c>
      <c r="D428" s="48">
        <v>4.47</v>
      </c>
      <c r="E428" s="48">
        <v>0</v>
      </c>
      <c r="F428" s="48">
        <v>43.26</v>
      </c>
      <c r="G428" s="48">
        <v>43.26</v>
      </c>
      <c r="H428" s="48">
        <v>0</v>
      </c>
      <c r="I428" s="48">
        <v>0</v>
      </c>
      <c r="J428" s="48">
        <v>0</v>
      </c>
      <c r="K428" s="48">
        <v>0</v>
      </c>
      <c r="L428" s="48">
        <v>42.46</v>
      </c>
      <c r="M428" s="48">
        <v>19.38</v>
      </c>
      <c r="N428" s="48">
        <v>10.4</v>
      </c>
      <c r="O428" s="48">
        <v>9.27</v>
      </c>
      <c r="P428" s="48">
        <v>3.41</v>
      </c>
      <c r="Q428" s="48">
        <v>19.38</v>
      </c>
    </row>
    <row r="429" spans="1:17" x14ac:dyDescent="0.2">
      <c r="A429" s="47" t="s">
        <v>1126</v>
      </c>
      <c r="C429" s="48">
        <v>0</v>
      </c>
      <c r="D429" s="48">
        <v>4.12</v>
      </c>
      <c r="E429" s="48">
        <v>0</v>
      </c>
      <c r="F429" s="48">
        <v>39.74</v>
      </c>
      <c r="G429" s="48">
        <v>39.74</v>
      </c>
      <c r="H429" s="48">
        <v>0</v>
      </c>
      <c r="I429" s="48">
        <v>0</v>
      </c>
      <c r="J429" s="48">
        <v>0</v>
      </c>
      <c r="K429" s="48">
        <v>0</v>
      </c>
      <c r="L429" s="48">
        <v>39</v>
      </c>
      <c r="M429" s="48">
        <v>17.670000000000002</v>
      </c>
      <c r="N429" s="48">
        <v>9.59</v>
      </c>
      <c r="O429" s="48">
        <v>8.59</v>
      </c>
      <c r="P429" s="48">
        <v>3.15</v>
      </c>
      <c r="Q429" s="48">
        <v>17.670000000000002</v>
      </c>
    </row>
    <row r="430" spans="1:17" x14ac:dyDescent="0.2">
      <c r="A430" s="47" t="s">
        <v>1127</v>
      </c>
      <c r="C430" s="48">
        <v>0</v>
      </c>
      <c r="D430" s="48">
        <v>5.29</v>
      </c>
      <c r="E430" s="48">
        <v>0</v>
      </c>
      <c r="F430" s="48">
        <v>50.92</v>
      </c>
      <c r="G430" s="48">
        <v>50.92</v>
      </c>
      <c r="H430" s="48">
        <v>0</v>
      </c>
      <c r="I430" s="48">
        <v>0</v>
      </c>
      <c r="J430" s="48">
        <v>0</v>
      </c>
      <c r="K430" s="48">
        <v>0</v>
      </c>
      <c r="L430" s="48">
        <v>49.96</v>
      </c>
      <c r="M430" s="48">
        <v>22.57</v>
      </c>
      <c r="N430" s="48">
        <v>12.31</v>
      </c>
      <c r="O430" s="48">
        <v>11.03</v>
      </c>
      <c r="P430" s="48">
        <v>4.05</v>
      </c>
      <c r="Q430" s="48">
        <v>22.57</v>
      </c>
    </row>
    <row r="431" spans="1:17" x14ac:dyDescent="0.2">
      <c r="A431" s="47" t="s">
        <v>1128</v>
      </c>
      <c r="C431" s="48">
        <v>0</v>
      </c>
      <c r="D431" s="48">
        <v>5.24</v>
      </c>
      <c r="E431" s="48">
        <v>0</v>
      </c>
      <c r="F431" s="48">
        <v>51.7</v>
      </c>
      <c r="G431" s="48">
        <v>51.7</v>
      </c>
      <c r="H431" s="48">
        <v>0</v>
      </c>
      <c r="I431" s="48">
        <v>0</v>
      </c>
      <c r="J431" s="48">
        <v>0</v>
      </c>
      <c r="K431" s="48">
        <v>0</v>
      </c>
      <c r="L431" s="48">
        <v>50.78</v>
      </c>
      <c r="M431" s="48">
        <v>23.9</v>
      </c>
      <c r="N431" s="48">
        <v>12.2</v>
      </c>
      <c r="O431" s="48">
        <v>10.73</v>
      </c>
      <c r="P431" s="48">
        <v>3.94</v>
      </c>
      <c r="Q431" s="48">
        <v>23.9</v>
      </c>
    </row>
    <row r="432" spans="1:17" x14ac:dyDescent="0.2">
      <c r="A432" s="47" t="s">
        <v>1129</v>
      </c>
      <c r="C432" s="48">
        <v>0</v>
      </c>
      <c r="D432" s="48">
        <v>1.17</v>
      </c>
      <c r="E432" s="48">
        <v>0</v>
      </c>
      <c r="F432" s="48">
        <v>11.55</v>
      </c>
      <c r="G432" s="48">
        <v>11.55</v>
      </c>
      <c r="H432" s="48">
        <v>0</v>
      </c>
      <c r="I432" s="48">
        <v>0</v>
      </c>
      <c r="J432" s="48">
        <v>0</v>
      </c>
      <c r="K432" s="48">
        <v>0</v>
      </c>
      <c r="L432" s="48">
        <v>11.35</v>
      </c>
      <c r="M432" s="48">
        <v>5.31</v>
      </c>
      <c r="N432" s="48">
        <v>2.73</v>
      </c>
      <c r="O432" s="48">
        <v>2.41</v>
      </c>
      <c r="P432" s="48">
        <v>0.89</v>
      </c>
      <c r="Q432" s="48">
        <v>5.31</v>
      </c>
    </row>
    <row r="433" spans="1:17" x14ac:dyDescent="0.2">
      <c r="A433" s="47" t="s">
        <v>1130</v>
      </c>
      <c r="C433" s="48">
        <v>0</v>
      </c>
      <c r="D433" s="48">
        <v>7.79</v>
      </c>
      <c r="E433" s="48">
        <v>0</v>
      </c>
      <c r="F433" s="48">
        <v>77.8</v>
      </c>
      <c r="G433" s="48">
        <v>77.8</v>
      </c>
      <c r="H433" s="48">
        <v>0</v>
      </c>
      <c r="I433" s="48">
        <v>0</v>
      </c>
      <c r="J433" s="48">
        <v>0</v>
      </c>
      <c r="K433" s="48">
        <v>0</v>
      </c>
      <c r="L433" s="48">
        <v>76.430000000000007</v>
      </c>
      <c r="M433" s="48">
        <v>36.64</v>
      </c>
      <c r="N433" s="48">
        <v>18.14</v>
      </c>
      <c r="O433" s="48">
        <v>15.83</v>
      </c>
      <c r="P433" s="48">
        <v>5.82</v>
      </c>
      <c r="Q433" s="48">
        <v>36.64</v>
      </c>
    </row>
    <row r="434" spans="1:17" x14ac:dyDescent="0.2">
      <c r="A434" s="47" t="s">
        <v>1131</v>
      </c>
      <c r="C434" s="48">
        <v>0</v>
      </c>
      <c r="D434" s="48">
        <v>4.32</v>
      </c>
      <c r="E434" s="48">
        <v>0</v>
      </c>
      <c r="F434" s="48">
        <v>41.39</v>
      </c>
      <c r="G434" s="48">
        <v>41.39</v>
      </c>
      <c r="H434" s="48">
        <v>0</v>
      </c>
      <c r="I434" s="48">
        <v>0</v>
      </c>
      <c r="J434" s="48">
        <v>0</v>
      </c>
      <c r="K434" s="48">
        <v>0</v>
      </c>
      <c r="L434" s="48">
        <v>40.61</v>
      </c>
      <c r="M434" s="48">
        <v>18.25</v>
      </c>
      <c r="N434" s="48">
        <v>10.039999999999999</v>
      </c>
      <c r="O434" s="48">
        <v>9.01</v>
      </c>
      <c r="P434" s="48">
        <v>3.31</v>
      </c>
      <c r="Q434" s="48">
        <v>18.25</v>
      </c>
    </row>
    <row r="435" spans="1:17" x14ac:dyDescent="0.2">
      <c r="A435" s="47" t="s">
        <v>1132</v>
      </c>
      <c r="C435" s="48">
        <v>0</v>
      </c>
      <c r="D435" s="48">
        <v>4.6100000000000003</v>
      </c>
      <c r="E435" s="48">
        <v>0</v>
      </c>
      <c r="F435" s="48">
        <v>45.18</v>
      </c>
      <c r="G435" s="48">
        <v>45.18</v>
      </c>
      <c r="H435" s="48">
        <v>0</v>
      </c>
      <c r="I435" s="48">
        <v>0</v>
      </c>
      <c r="J435" s="48">
        <v>0</v>
      </c>
      <c r="K435" s="48">
        <v>0</v>
      </c>
      <c r="L435" s="48">
        <v>44.36</v>
      </c>
      <c r="M435" s="48">
        <v>20.65</v>
      </c>
      <c r="N435" s="48">
        <v>10.73</v>
      </c>
      <c r="O435" s="48">
        <v>9.49</v>
      </c>
      <c r="P435" s="48">
        <v>3.49</v>
      </c>
      <c r="Q435" s="48">
        <v>20.65</v>
      </c>
    </row>
    <row r="436" spans="1:17" x14ac:dyDescent="0.2">
      <c r="A436" s="47" t="s">
        <v>1133</v>
      </c>
      <c r="C436" s="48">
        <v>0</v>
      </c>
      <c r="D436" s="48">
        <v>4.49</v>
      </c>
      <c r="E436" s="48">
        <v>0</v>
      </c>
      <c r="F436" s="48">
        <v>46.4</v>
      </c>
      <c r="G436" s="48">
        <v>46.4</v>
      </c>
      <c r="H436" s="48">
        <v>0</v>
      </c>
      <c r="I436" s="48">
        <v>0</v>
      </c>
      <c r="J436" s="48">
        <v>0</v>
      </c>
      <c r="K436" s="48">
        <v>0</v>
      </c>
      <c r="L436" s="48">
        <v>45.63</v>
      </c>
      <c r="M436" s="48">
        <v>22.97</v>
      </c>
      <c r="N436" s="48">
        <v>10.47</v>
      </c>
      <c r="O436" s="48">
        <v>8.91</v>
      </c>
      <c r="P436" s="48">
        <v>3.28</v>
      </c>
      <c r="Q436" s="48">
        <v>22.97</v>
      </c>
    </row>
    <row r="437" spans="1:17" x14ac:dyDescent="0.2">
      <c r="A437" s="47" t="s">
        <v>1134</v>
      </c>
      <c r="C437" s="48">
        <v>0</v>
      </c>
      <c r="D437" s="48">
        <v>3.58</v>
      </c>
      <c r="E437" s="48">
        <v>0</v>
      </c>
      <c r="F437" s="48">
        <v>38.06</v>
      </c>
      <c r="G437" s="48">
        <v>38.06</v>
      </c>
      <c r="H437" s="48">
        <v>0</v>
      </c>
      <c r="I437" s="48">
        <v>0</v>
      </c>
      <c r="J437" s="48">
        <v>0</v>
      </c>
      <c r="K437" s="48">
        <v>0</v>
      </c>
      <c r="L437" s="48">
        <v>37.46</v>
      </c>
      <c r="M437" s="48">
        <v>19.559999999999999</v>
      </c>
      <c r="N437" s="48">
        <v>8.36</v>
      </c>
      <c r="O437" s="48">
        <v>6.97</v>
      </c>
      <c r="P437" s="48">
        <v>2.56</v>
      </c>
      <c r="Q437" s="48">
        <v>19.559999999999999</v>
      </c>
    </row>
    <row r="438" spans="1:17" x14ac:dyDescent="0.2">
      <c r="A438" s="47" t="s">
        <v>1135</v>
      </c>
      <c r="C438" s="48">
        <v>0</v>
      </c>
      <c r="D438" s="48">
        <v>5.13</v>
      </c>
      <c r="E438" s="48">
        <v>0</v>
      </c>
      <c r="F438" s="48">
        <v>51.99</v>
      </c>
      <c r="G438" s="48">
        <v>51.99</v>
      </c>
      <c r="H438" s="48">
        <v>0</v>
      </c>
      <c r="I438" s="48">
        <v>0</v>
      </c>
      <c r="J438" s="48">
        <v>0</v>
      </c>
      <c r="K438" s="48">
        <v>0</v>
      </c>
      <c r="L438" s="48">
        <v>51.1</v>
      </c>
      <c r="M438" s="48">
        <v>24.97</v>
      </c>
      <c r="N438" s="48">
        <v>11.97</v>
      </c>
      <c r="O438" s="48">
        <v>10.35</v>
      </c>
      <c r="P438" s="48">
        <v>3.8</v>
      </c>
      <c r="Q438" s="48">
        <v>24.97</v>
      </c>
    </row>
    <row r="439" spans="1:17" x14ac:dyDescent="0.2">
      <c r="A439" s="47" t="s">
        <v>1136</v>
      </c>
      <c r="C439" s="48">
        <v>0</v>
      </c>
      <c r="D439" s="48">
        <v>4.47</v>
      </c>
      <c r="E439" s="48">
        <v>0</v>
      </c>
      <c r="F439" s="48">
        <v>40.79</v>
      </c>
      <c r="G439" s="48">
        <v>40.79</v>
      </c>
      <c r="H439" s="48">
        <v>0</v>
      </c>
      <c r="I439" s="48">
        <v>0</v>
      </c>
      <c r="J439" s="48">
        <v>0</v>
      </c>
      <c r="K439" s="48">
        <v>0</v>
      </c>
      <c r="L439" s="48">
        <v>39.96</v>
      </c>
      <c r="M439" s="48">
        <v>16.39</v>
      </c>
      <c r="N439" s="48">
        <v>10.38</v>
      </c>
      <c r="O439" s="48">
        <v>9.65</v>
      </c>
      <c r="P439" s="48">
        <v>3.54</v>
      </c>
      <c r="Q439" s="48">
        <v>16.39</v>
      </c>
    </row>
    <row r="440" spans="1:17" x14ac:dyDescent="0.2">
      <c r="A440" s="47" t="s">
        <v>1137</v>
      </c>
      <c r="C440" s="48">
        <v>0</v>
      </c>
      <c r="D440" s="48">
        <v>4.1900000000000004</v>
      </c>
      <c r="E440" s="48">
        <v>0</v>
      </c>
      <c r="F440" s="48">
        <v>38.840000000000003</v>
      </c>
      <c r="G440" s="48">
        <v>38.840000000000003</v>
      </c>
      <c r="H440" s="48">
        <v>0</v>
      </c>
      <c r="I440" s="48">
        <v>0</v>
      </c>
      <c r="J440" s="48">
        <v>0</v>
      </c>
      <c r="K440" s="48">
        <v>0</v>
      </c>
      <c r="L440" s="48">
        <v>38.07</v>
      </c>
      <c r="M440" s="48">
        <v>16.09</v>
      </c>
      <c r="N440" s="48">
        <v>9.74</v>
      </c>
      <c r="O440" s="48">
        <v>8.9499999999999993</v>
      </c>
      <c r="P440" s="48">
        <v>3.29</v>
      </c>
      <c r="Q440" s="48">
        <v>16.09</v>
      </c>
    </row>
    <row r="441" spans="1:17" x14ac:dyDescent="0.2">
      <c r="A441" s="47" t="s">
        <v>1138</v>
      </c>
      <c r="C441" s="48">
        <v>0</v>
      </c>
      <c r="D441" s="48">
        <v>2.78</v>
      </c>
      <c r="E441" s="48">
        <v>0</v>
      </c>
      <c r="F441" s="48">
        <v>27.25</v>
      </c>
      <c r="G441" s="48">
        <v>27.25</v>
      </c>
      <c r="H441" s="48">
        <v>0</v>
      </c>
      <c r="I441" s="48">
        <v>0</v>
      </c>
      <c r="J441" s="48">
        <v>0</v>
      </c>
      <c r="K441" s="48">
        <v>0</v>
      </c>
      <c r="L441" s="48">
        <v>26.76</v>
      </c>
      <c r="M441" s="48">
        <v>12.43</v>
      </c>
      <c r="N441" s="48">
        <v>6.48</v>
      </c>
      <c r="O441" s="48">
        <v>5.74</v>
      </c>
      <c r="P441" s="48">
        <v>2.11</v>
      </c>
      <c r="Q441" s="48">
        <v>12.43</v>
      </c>
    </row>
    <row r="442" spans="1:17" x14ac:dyDescent="0.2">
      <c r="A442" s="47" t="s">
        <v>1139</v>
      </c>
      <c r="C442" s="48">
        <v>0</v>
      </c>
      <c r="D442" s="48">
        <v>2.85</v>
      </c>
      <c r="E442" s="48">
        <v>0</v>
      </c>
      <c r="F442" s="48">
        <v>27.88</v>
      </c>
      <c r="G442" s="48">
        <v>27.88</v>
      </c>
      <c r="H442" s="48">
        <v>0</v>
      </c>
      <c r="I442" s="48">
        <v>0</v>
      </c>
      <c r="J442" s="48">
        <v>0</v>
      </c>
      <c r="K442" s="48">
        <v>0</v>
      </c>
      <c r="L442" s="48">
        <v>27.37</v>
      </c>
      <c r="M442" s="48">
        <v>12.73</v>
      </c>
      <c r="N442" s="48">
        <v>6.63</v>
      </c>
      <c r="O442" s="48">
        <v>5.86</v>
      </c>
      <c r="P442" s="48">
        <v>2.15</v>
      </c>
      <c r="Q442" s="48">
        <v>12.73</v>
      </c>
    </row>
    <row r="443" spans="1:17" x14ac:dyDescent="0.2">
      <c r="A443" s="47" t="s">
        <v>1140</v>
      </c>
      <c r="C443" s="48">
        <v>0</v>
      </c>
      <c r="D443" s="48">
        <v>4.5999999999999996</v>
      </c>
      <c r="E443" s="48">
        <v>0</v>
      </c>
      <c r="F443" s="48">
        <v>44.63</v>
      </c>
      <c r="G443" s="48">
        <v>44.63</v>
      </c>
      <c r="H443" s="48">
        <v>0</v>
      </c>
      <c r="I443" s="48">
        <v>0</v>
      </c>
      <c r="J443" s="48">
        <v>0</v>
      </c>
      <c r="K443" s="48">
        <v>0</v>
      </c>
      <c r="L443" s="48">
        <v>43.81</v>
      </c>
      <c r="M443" s="48">
        <v>20.04</v>
      </c>
      <c r="N443" s="48">
        <v>10.71</v>
      </c>
      <c r="O443" s="48">
        <v>9.5500000000000007</v>
      </c>
      <c r="P443" s="48">
        <v>3.51</v>
      </c>
      <c r="Q443" s="48">
        <v>20.04</v>
      </c>
    </row>
    <row r="444" spans="1:17" x14ac:dyDescent="0.2">
      <c r="A444" s="47" t="s">
        <v>1141</v>
      </c>
      <c r="C444" s="48">
        <v>0</v>
      </c>
      <c r="D444" s="48">
        <v>4.09</v>
      </c>
      <c r="E444" s="48">
        <v>0</v>
      </c>
      <c r="F444" s="48">
        <v>38.01</v>
      </c>
      <c r="G444" s="48">
        <v>38.01</v>
      </c>
      <c r="H444" s="48">
        <v>0</v>
      </c>
      <c r="I444" s="48">
        <v>0</v>
      </c>
      <c r="J444" s="48">
        <v>0</v>
      </c>
      <c r="K444" s="48">
        <v>0</v>
      </c>
      <c r="L444" s="48">
        <v>37.25</v>
      </c>
      <c r="M444" s="48">
        <v>15.84</v>
      </c>
      <c r="N444" s="48">
        <v>9.5</v>
      </c>
      <c r="O444" s="48">
        <v>8.7200000000000006</v>
      </c>
      <c r="P444" s="48">
        <v>3.2</v>
      </c>
      <c r="Q444" s="48">
        <v>15.84</v>
      </c>
    </row>
    <row r="445" spans="1:17" x14ac:dyDescent="0.2">
      <c r="A445" s="47" t="s">
        <v>1142</v>
      </c>
      <c r="C445" s="48">
        <v>0</v>
      </c>
      <c r="D445" s="48">
        <v>2.34</v>
      </c>
      <c r="E445" s="48">
        <v>0</v>
      </c>
      <c r="F445" s="48">
        <v>21.84</v>
      </c>
      <c r="G445" s="48">
        <v>21.84</v>
      </c>
      <c r="H445" s="48">
        <v>0</v>
      </c>
      <c r="I445" s="48">
        <v>0</v>
      </c>
      <c r="J445" s="48">
        <v>0</v>
      </c>
      <c r="K445" s="48">
        <v>0</v>
      </c>
      <c r="L445" s="48">
        <v>21.41</v>
      </c>
      <c r="M445" s="48">
        <v>9.15</v>
      </c>
      <c r="N445" s="48">
        <v>5.44</v>
      </c>
      <c r="O445" s="48">
        <v>4.9800000000000004</v>
      </c>
      <c r="P445" s="48">
        <v>1.83</v>
      </c>
      <c r="Q445" s="48">
        <v>9.15</v>
      </c>
    </row>
    <row r="446" spans="1:17" x14ac:dyDescent="0.2">
      <c r="A446" s="47" t="s">
        <v>1143</v>
      </c>
      <c r="C446" s="48">
        <v>0</v>
      </c>
      <c r="D446" s="48">
        <v>3.03</v>
      </c>
      <c r="E446" s="48">
        <v>0</v>
      </c>
      <c r="F446" s="48">
        <v>27.68</v>
      </c>
      <c r="G446" s="48">
        <v>27.68</v>
      </c>
      <c r="H446" s="48">
        <v>0</v>
      </c>
      <c r="I446" s="48">
        <v>0</v>
      </c>
      <c r="J446" s="48">
        <v>0</v>
      </c>
      <c r="K446" s="48">
        <v>0</v>
      </c>
      <c r="L446" s="48">
        <v>27.12</v>
      </c>
      <c r="M446" s="48">
        <v>11.21</v>
      </c>
      <c r="N446" s="48">
        <v>7.02</v>
      </c>
      <c r="O446" s="48">
        <v>6.51</v>
      </c>
      <c r="P446" s="48">
        <v>2.39</v>
      </c>
      <c r="Q446" s="48">
        <v>11.21</v>
      </c>
    </row>
    <row r="447" spans="1:17" x14ac:dyDescent="0.2">
      <c r="A447" s="47" t="s">
        <v>1144</v>
      </c>
      <c r="C447" s="48">
        <v>0</v>
      </c>
      <c r="D447" s="48">
        <v>7.61</v>
      </c>
      <c r="E447" s="48">
        <v>0</v>
      </c>
      <c r="F447" s="48">
        <v>68.819999999999993</v>
      </c>
      <c r="G447" s="48">
        <v>68.819999999999993</v>
      </c>
      <c r="H447" s="48">
        <v>0</v>
      </c>
      <c r="I447" s="48">
        <v>0</v>
      </c>
      <c r="J447" s="48">
        <v>0</v>
      </c>
      <c r="K447" s="48">
        <v>0</v>
      </c>
      <c r="L447" s="48">
        <v>67.39</v>
      </c>
      <c r="M447" s="48">
        <v>27.17</v>
      </c>
      <c r="N447" s="48">
        <v>17.649999999999999</v>
      </c>
      <c r="O447" s="48">
        <v>16.5</v>
      </c>
      <c r="P447" s="48">
        <v>6.06</v>
      </c>
      <c r="Q447" s="48">
        <v>27.17</v>
      </c>
    </row>
    <row r="448" spans="1:17" x14ac:dyDescent="0.2">
      <c r="A448" s="47" t="s">
        <v>658</v>
      </c>
      <c r="C448" s="48">
        <v>0</v>
      </c>
      <c r="D448" s="48">
        <v>94.56</v>
      </c>
      <c r="E448" s="48">
        <v>0</v>
      </c>
      <c r="F448" s="48">
        <v>1082.3900000000001</v>
      </c>
      <c r="G448" s="48">
        <v>1081.92</v>
      </c>
      <c r="H448" s="48">
        <v>0.47</v>
      </c>
      <c r="I448" s="48">
        <v>0</v>
      </c>
      <c r="J448" s="48">
        <v>0</v>
      </c>
      <c r="K448" s="48">
        <v>0</v>
      </c>
      <c r="L448" s="48">
        <v>1063.1300000000001</v>
      </c>
      <c r="M448" s="48">
        <v>569.20000000000005</v>
      </c>
      <c r="N448" s="48">
        <v>204.35</v>
      </c>
      <c r="O448" s="48">
        <v>212.24</v>
      </c>
      <c r="P448" s="48">
        <v>77.33</v>
      </c>
      <c r="Q448" s="48">
        <v>569.20000000000005</v>
      </c>
    </row>
    <row r="449" spans="1:17" x14ac:dyDescent="0.2">
      <c r="A449" s="47" t="s">
        <v>1145</v>
      </c>
      <c r="C449" s="48">
        <v>0</v>
      </c>
      <c r="D449" s="48">
        <v>0</v>
      </c>
      <c r="E449" s="48">
        <v>0</v>
      </c>
      <c r="F449" s="48">
        <v>148.66999999999999</v>
      </c>
      <c r="G449" s="48">
        <v>148.66999999999999</v>
      </c>
      <c r="H449" s="48">
        <v>0</v>
      </c>
      <c r="I449" s="48">
        <v>0</v>
      </c>
      <c r="J449" s="48">
        <v>0</v>
      </c>
      <c r="K449" s="48">
        <v>0</v>
      </c>
      <c r="L449" s="48">
        <v>146.85</v>
      </c>
      <c r="M449" s="48">
        <v>114.89</v>
      </c>
      <c r="N449" s="48">
        <v>0</v>
      </c>
      <c r="O449" s="48">
        <v>24.75</v>
      </c>
      <c r="P449" s="48">
        <v>7.21</v>
      </c>
      <c r="Q449" s="48">
        <v>114.89</v>
      </c>
    </row>
    <row r="450" spans="1:17" x14ac:dyDescent="0.2">
      <c r="A450" s="47" t="s">
        <v>1146</v>
      </c>
      <c r="C450" s="48">
        <v>0</v>
      </c>
      <c r="D450" s="48">
        <v>0</v>
      </c>
      <c r="E450" s="48">
        <v>0</v>
      </c>
      <c r="F450" s="48">
        <v>19.52</v>
      </c>
      <c r="G450" s="48">
        <v>19.5</v>
      </c>
      <c r="H450" s="48">
        <v>0.01</v>
      </c>
      <c r="I450" s="48">
        <v>0</v>
      </c>
      <c r="J450" s="48">
        <v>0</v>
      </c>
      <c r="K450" s="48">
        <v>0</v>
      </c>
      <c r="L450" s="48">
        <v>19.309999999999999</v>
      </c>
      <c r="M450" s="48">
        <v>15.63</v>
      </c>
      <c r="N450" s="48">
        <v>0</v>
      </c>
      <c r="O450" s="48">
        <v>2.85</v>
      </c>
      <c r="P450" s="48">
        <v>0.83</v>
      </c>
      <c r="Q450" s="48">
        <v>15.63</v>
      </c>
    </row>
    <row r="451" spans="1:17" x14ac:dyDescent="0.2">
      <c r="A451" s="47" t="s">
        <v>1147</v>
      </c>
      <c r="C451" s="48">
        <v>0</v>
      </c>
      <c r="D451" s="48">
        <v>2.7</v>
      </c>
      <c r="E451" s="48">
        <v>0</v>
      </c>
      <c r="F451" s="48">
        <v>42.54</v>
      </c>
      <c r="G451" s="48">
        <v>42.39</v>
      </c>
      <c r="H451" s="48">
        <v>0.15</v>
      </c>
      <c r="I451" s="48">
        <v>0</v>
      </c>
      <c r="J451" s="48">
        <v>0</v>
      </c>
      <c r="K451" s="48">
        <v>0</v>
      </c>
      <c r="L451" s="48">
        <v>41.94</v>
      </c>
      <c r="M451" s="48">
        <v>25.88</v>
      </c>
      <c r="N451" s="48">
        <v>6.24</v>
      </c>
      <c r="O451" s="48">
        <v>7.29</v>
      </c>
      <c r="P451" s="48">
        <v>2.5299999999999998</v>
      </c>
      <c r="Q451" s="48">
        <v>25.88</v>
      </c>
    </row>
    <row r="452" spans="1:17" x14ac:dyDescent="0.2">
      <c r="A452" s="47" t="s">
        <v>1148</v>
      </c>
      <c r="C452" s="48">
        <v>0</v>
      </c>
      <c r="D452" s="48">
        <v>3.94</v>
      </c>
      <c r="E452" s="48">
        <v>0</v>
      </c>
      <c r="F452" s="48">
        <v>34.950000000000003</v>
      </c>
      <c r="G452" s="48">
        <v>34.950000000000003</v>
      </c>
      <c r="H452" s="48">
        <v>0</v>
      </c>
      <c r="I452" s="48">
        <v>0</v>
      </c>
      <c r="J452" s="48">
        <v>0</v>
      </c>
      <c r="K452" s="48">
        <v>0</v>
      </c>
      <c r="L452" s="48">
        <v>34.299999999999997</v>
      </c>
      <c r="M452" s="48">
        <v>15.5</v>
      </c>
      <c r="N452" s="48">
        <v>8.4499999999999993</v>
      </c>
      <c r="O452" s="48">
        <v>7.57</v>
      </c>
      <c r="P452" s="48">
        <v>2.78</v>
      </c>
      <c r="Q452" s="48">
        <v>15.5</v>
      </c>
    </row>
    <row r="453" spans="1:17" x14ac:dyDescent="0.2">
      <c r="A453" s="47" t="s">
        <v>1149</v>
      </c>
      <c r="C453" s="48">
        <v>0</v>
      </c>
      <c r="D453" s="48">
        <v>6.34</v>
      </c>
      <c r="E453" s="48">
        <v>0</v>
      </c>
      <c r="F453" s="48">
        <v>61.89</v>
      </c>
      <c r="G453" s="48">
        <v>61.89</v>
      </c>
      <c r="H453" s="48">
        <v>0</v>
      </c>
      <c r="I453" s="48">
        <v>0</v>
      </c>
      <c r="J453" s="48">
        <v>0</v>
      </c>
      <c r="K453" s="48">
        <v>0</v>
      </c>
      <c r="L453" s="48">
        <v>60.9</v>
      </c>
      <c r="M453" s="48">
        <v>31.63</v>
      </c>
      <c r="N453" s="48">
        <v>13.65</v>
      </c>
      <c r="O453" s="48">
        <v>11.43</v>
      </c>
      <c r="P453" s="48">
        <v>4.2</v>
      </c>
      <c r="Q453" s="48">
        <v>31.63</v>
      </c>
    </row>
    <row r="454" spans="1:17" x14ac:dyDescent="0.2">
      <c r="A454" s="47" t="s">
        <v>1150</v>
      </c>
      <c r="C454" s="48">
        <v>0</v>
      </c>
      <c r="D454" s="48">
        <v>4.16</v>
      </c>
      <c r="E454" s="48">
        <v>0</v>
      </c>
      <c r="F454" s="48">
        <v>39.840000000000003</v>
      </c>
      <c r="G454" s="48">
        <v>39.840000000000003</v>
      </c>
      <c r="H454" s="48">
        <v>0</v>
      </c>
      <c r="I454" s="48">
        <v>0</v>
      </c>
      <c r="J454" s="48">
        <v>0</v>
      </c>
      <c r="K454" s="48">
        <v>0</v>
      </c>
      <c r="L454" s="48">
        <v>39.18</v>
      </c>
      <c r="M454" s="48">
        <v>19.850000000000001</v>
      </c>
      <c r="N454" s="48">
        <v>8.9499999999999993</v>
      </c>
      <c r="O454" s="48">
        <v>7.59</v>
      </c>
      <c r="P454" s="48">
        <v>2.79</v>
      </c>
      <c r="Q454" s="48">
        <v>19.850000000000001</v>
      </c>
    </row>
    <row r="455" spans="1:17" x14ac:dyDescent="0.2">
      <c r="A455" s="47" t="s">
        <v>1151</v>
      </c>
      <c r="C455" s="48">
        <v>0</v>
      </c>
      <c r="D455" s="48">
        <v>2.95</v>
      </c>
      <c r="E455" s="48">
        <v>0</v>
      </c>
      <c r="F455" s="48">
        <v>26.62</v>
      </c>
      <c r="G455" s="48">
        <v>26.62</v>
      </c>
      <c r="H455" s="48">
        <v>0</v>
      </c>
      <c r="I455" s="48">
        <v>0</v>
      </c>
      <c r="J455" s="48">
        <v>0</v>
      </c>
      <c r="K455" s="48">
        <v>0</v>
      </c>
      <c r="L455" s="48">
        <v>26.13</v>
      </c>
      <c r="M455" s="48">
        <v>12.12</v>
      </c>
      <c r="N455" s="48">
        <v>6.34</v>
      </c>
      <c r="O455" s="48">
        <v>5.61</v>
      </c>
      <c r="P455" s="48">
        <v>2.06</v>
      </c>
      <c r="Q455" s="48">
        <v>12.12</v>
      </c>
    </row>
    <row r="456" spans="1:17" x14ac:dyDescent="0.2">
      <c r="A456" s="47" t="s">
        <v>1152</v>
      </c>
      <c r="C456" s="48">
        <v>0</v>
      </c>
      <c r="D456" s="48">
        <v>4.6900000000000004</v>
      </c>
      <c r="E456" s="48">
        <v>0</v>
      </c>
      <c r="F456" s="48">
        <v>43.13</v>
      </c>
      <c r="G456" s="48">
        <v>43.13</v>
      </c>
      <c r="H456" s="48">
        <v>0</v>
      </c>
      <c r="I456" s="48">
        <v>0</v>
      </c>
      <c r="J456" s="48">
        <v>0</v>
      </c>
      <c r="K456" s="48">
        <v>0</v>
      </c>
      <c r="L456" s="48">
        <v>42.37</v>
      </c>
      <c r="M456" s="48">
        <v>20.260000000000002</v>
      </c>
      <c r="N456" s="48">
        <v>10.07</v>
      </c>
      <c r="O456" s="48">
        <v>8.8000000000000007</v>
      </c>
      <c r="P456" s="48">
        <v>3.23</v>
      </c>
      <c r="Q456" s="48">
        <v>20.260000000000002</v>
      </c>
    </row>
    <row r="457" spans="1:17" x14ac:dyDescent="0.2">
      <c r="A457" s="47" t="s">
        <v>1153</v>
      </c>
      <c r="C457" s="48">
        <v>0</v>
      </c>
      <c r="D457" s="48">
        <v>3.18</v>
      </c>
      <c r="E457" s="48">
        <v>0</v>
      </c>
      <c r="F457" s="48">
        <v>28.77</v>
      </c>
      <c r="G457" s="48">
        <v>28.77</v>
      </c>
      <c r="H457" s="48">
        <v>0</v>
      </c>
      <c r="I457" s="48">
        <v>0</v>
      </c>
      <c r="J457" s="48">
        <v>0</v>
      </c>
      <c r="K457" s="48">
        <v>0</v>
      </c>
      <c r="L457" s="48">
        <v>28.25</v>
      </c>
      <c r="M457" s="48">
        <v>13.17</v>
      </c>
      <c r="N457" s="48">
        <v>6.83</v>
      </c>
      <c r="O457" s="48">
        <v>6.04</v>
      </c>
      <c r="P457" s="48">
        <v>2.2200000000000002</v>
      </c>
      <c r="Q457" s="48">
        <v>13.17</v>
      </c>
    </row>
    <row r="458" spans="1:17" x14ac:dyDescent="0.2">
      <c r="A458" s="47" t="s">
        <v>1154</v>
      </c>
      <c r="C458" s="48">
        <v>0</v>
      </c>
      <c r="D458" s="48">
        <v>2.42</v>
      </c>
      <c r="E458" s="48">
        <v>0</v>
      </c>
      <c r="F458" s="48">
        <v>22.18</v>
      </c>
      <c r="G458" s="48">
        <v>22.18</v>
      </c>
      <c r="H458" s="48">
        <v>0</v>
      </c>
      <c r="I458" s="48">
        <v>0</v>
      </c>
      <c r="J458" s="48">
        <v>0</v>
      </c>
      <c r="K458" s="48">
        <v>0</v>
      </c>
      <c r="L458" s="48">
        <v>21.79</v>
      </c>
      <c r="M458" s="48">
        <v>10.4</v>
      </c>
      <c r="N458" s="48">
        <v>5.19</v>
      </c>
      <c r="O458" s="48">
        <v>4.54</v>
      </c>
      <c r="P458" s="48">
        <v>1.67</v>
      </c>
      <c r="Q458" s="48">
        <v>10.4</v>
      </c>
    </row>
    <row r="459" spans="1:17" x14ac:dyDescent="0.2">
      <c r="A459" s="47" t="s">
        <v>1155</v>
      </c>
      <c r="C459" s="48">
        <v>0</v>
      </c>
      <c r="D459" s="48">
        <v>3.36</v>
      </c>
      <c r="E459" s="48">
        <v>0</v>
      </c>
      <c r="F459" s="48">
        <v>31.07</v>
      </c>
      <c r="G459" s="48">
        <v>31.07</v>
      </c>
      <c r="H459" s="48">
        <v>0</v>
      </c>
      <c r="I459" s="48">
        <v>0</v>
      </c>
      <c r="J459" s="48">
        <v>0</v>
      </c>
      <c r="K459" s="48">
        <v>0</v>
      </c>
      <c r="L459" s="48">
        <v>30.53</v>
      </c>
      <c r="M459" s="48">
        <v>14.76</v>
      </c>
      <c r="N459" s="48">
        <v>7.21</v>
      </c>
      <c r="O459" s="48">
        <v>6.27</v>
      </c>
      <c r="P459" s="48">
        <v>2.2999999999999998</v>
      </c>
      <c r="Q459" s="48">
        <v>14.76</v>
      </c>
    </row>
    <row r="460" spans="1:17" x14ac:dyDescent="0.2">
      <c r="A460" s="47" t="s">
        <v>1156</v>
      </c>
      <c r="C460" s="48">
        <v>0</v>
      </c>
      <c r="D460" s="48">
        <v>3.3</v>
      </c>
      <c r="E460" s="48">
        <v>0</v>
      </c>
      <c r="F460" s="48">
        <v>30.63</v>
      </c>
      <c r="G460" s="48">
        <v>30.63</v>
      </c>
      <c r="H460" s="48">
        <v>0</v>
      </c>
      <c r="I460" s="48">
        <v>0</v>
      </c>
      <c r="J460" s="48">
        <v>0</v>
      </c>
      <c r="K460" s="48">
        <v>0</v>
      </c>
      <c r="L460" s="48">
        <v>30.1</v>
      </c>
      <c r="M460" s="48">
        <v>14.61</v>
      </c>
      <c r="N460" s="48">
        <v>7.09</v>
      </c>
      <c r="O460" s="48">
        <v>6.15</v>
      </c>
      <c r="P460" s="48">
        <v>2.2599999999999998</v>
      </c>
      <c r="Q460" s="48">
        <v>14.61</v>
      </c>
    </row>
    <row r="461" spans="1:17" x14ac:dyDescent="0.2">
      <c r="A461" s="47" t="s">
        <v>1157</v>
      </c>
      <c r="C461" s="48">
        <v>0</v>
      </c>
      <c r="D461" s="48">
        <v>4.29</v>
      </c>
      <c r="E461" s="48">
        <v>0</v>
      </c>
      <c r="F461" s="48">
        <v>41.52</v>
      </c>
      <c r="G461" s="48">
        <v>41.47</v>
      </c>
      <c r="H461" s="48">
        <v>0.05</v>
      </c>
      <c r="I461" s="48">
        <v>0</v>
      </c>
      <c r="J461" s="48">
        <v>0</v>
      </c>
      <c r="K461" s="48">
        <v>0</v>
      </c>
      <c r="L461" s="48">
        <v>40.85</v>
      </c>
      <c r="M461" s="48">
        <v>20.97</v>
      </c>
      <c r="N461" s="48">
        <v>9.23</v>
      </c>
      <c r="O461" s="48">
        <v>7.78</v>
      </c>
      <c r="P461" s="48">
        <v>2.86</v>
      </c>
      <c r="Q461" s="48">
        <v>20.97</v>
      </c>
    </row>
    <row r="462" spans="1:17" x14ac:dyDescent="0.2">
      <c r="A462" s="47" t="s">
        <v>1158</v>
      </c>
      <c r="C462" s="48">
        <v>0</v>
      </c>
      <c r="D462" s="48">
        <v>1.32</v>
      </c>
      <c r="E462" s="48">
        <v>0</v>
      </c>
      <c r="F462" s="48">
        <v>12.66</v>
      </c>
      <c r="G462" s="48">
        <v>12.6</v>
      </c>
      <c r="H462" s="48">
        <v>0.06</v>
      </c>
      <c r="I462" s="48">
        <v>0</v>
      </c>
      <c r="J462" s="48">
        <v>0</v>
      </c>
      <c r="K462" s="48">
        <v>0</v>
      </c>
      <c r="L462" s="48">
        <v>12.45</v>
      </c>
      <c r="M462" s="48">
        <v>6.29</v>
      </c>
      <c r="N462" s="48">
        <v>2.85</v>
      </c>
      <c r="O462" s="48">
        <v>2.42</v>
      </c>
      <c r="P462" s="48">
        <v>0.89</v>
      </c>
      <c r="Q462" s="48">
        <v>6.29</v>
      </c>
    </row>
    <row r="463" spans="1:17" x14ac:dyDescent="0.2">
      <c r="A463" s="47" t="s">
        <v>1159</v>
      </c>
      <c r="C463" s="48">
        <v>0</v>
      </c>
      <c r="D463" s="48">
        <v>4.8099999999999996</v>
      </c>
      <c r="E463" s="48">
        <v>0</v>
      </c>
      <c r="F463" s="48">
        <v>43.71</v>
      </c>
      <c r="G463" s="48">
        <v>43.71</v>
      </c>
      <c r="H463" s="48">
        <v>0</v>
      </c>
      <c r="I463" s="48">
        <v>0</v>
      </c>
      <c r="J463" s="48">
        <v>0</v>
      </c>
      <c r="K463" s="48">
        <v>0</v>
      </c>
      <c r="L463" s="48">
        <v>42.92</v>
      </c>
      <c r="M463" s="48">
        <v>20.14</v>
      </c>
      <c r="N463" s="48">
        <v>10.33</v>
      </c>
      <c r="O463" s="48">
        <v>9.11</v>
      </c>
      <c r="P463" s="48">
        <v>3.35</v>
      </c>
      <c r="Q463" s="48">
        <v>20.14</v>
      </c>
    </row>
    <row r="464" spans="1:17" x14ac:dyDescent="0.2">
      <c r="A464" s="47" t="s">
        <v>1160</v>
      </c>
      <c r="C464" s="48">
        <v>0</v>
      </c>
      <c r="D464" s="48">
        <v>3.71</v>
      </c>
      <c r="E464" s="48">
        <v>0</v>
      </c>
      <c r="F464" s="48">
        <v>33.520000000000003</v>
      </c>
      <c r="G464" s="48">
        <v>33.520000000000003</v>
      </c>
      <c r="H464" s="48">
        <v>0</v>
      </c>
      <c r="I464" s="48">
        <v>0</v>
      </c>
      <c r="J464" s="48">
        <v>0</v>
      </c>
      <c r="K464" s="48">
        <v>0</v>
      </c>
      <c r="L464" s="48">
        <v>32.909999999999997</v>
      </c>
      <c r="M464" s="48">
        <v>15.31</v>
      </c>
      <c r="N464" s="48">
        <v>7.96</v>
      </c>
      <c r="O464" s="48">
        <v>7.05</v>
      </c>
      <c r="P464" s="48">
        <v>2.59</v>
      </c>
      <c r="Q464" s="48">
        <v>15.31</v>
      </c>
    </row>
    <row r="465" spans="1:17" x14ac:dyDescent="0.2">
      <c r="A465" s="47" t="s">
        <v>1161</v>
      </c>
      <c r="C465" s="48">
        <v>0</v>
      </c>
      <c r="D465" s="48">
        <v>4.4800000000000004</v>
      </c>
      <c r="E465" s="48">
        <v>0</v>
      </c>
      <c r="F465" s="48">
        <v>42.22</v>
      </c>
      <c r="G465" s="48">
        <v>42.22</v>
      </c>
      <c r="H465" s="48">
        <v>0</v>
      </c>
      <c r="I465" s="48">
        <v>0</v>
      </c>
      <c r="J465" s="48">
        <v>0</v>
      </c>
      <c r="K465" s="48">
        <v>0</v>
      </c>
      <c r="L465" s="48">
        <v>41.5</v>
      </c>
      <c r="M465" s="48">
        <v>20.54</v>
      </c>
      <c r="N465" s="48">
        <v>9.64</v>
      </c>
      <c r="O465" s="48">
        <v>8.2799999999999994</v>
      </c>
      <c r="P465" s="48">
        <v>3.04</v>
      </c>
      <c r="Q465" s="48">
        <v>20.54</v>
      </c>
    </row>
    <row r="466" spans="1:17" x14ac:dyDescent="0.2">
      <c r="A466" s="47" t="s">
        <v>1162</v>
      </c>
      <c r="C466" s="48">
        <v>0</v>
      </c>
      <c r="D466" s="48">
        <v>3.47</v>
      </c>
      <c r="E466" s="48">
        <v>0</v>
      </c>
      <c r="F466" s="48">
        <v>33.43</v>
      </c>
      <c r="G466" s="48">
        <v>33.43</v>
      </c>
      <c r="H466" s="48">
        <v>0</v>
      </c>
      <c r="I466" s="48">
        <v>0</v>
      </c>
      <c r="J466" s="48">
        <v>0</v>
      </c>
      <c r="K466" s="48">
        <v>0</v>
      </c>
      <c r="L466" s="48">
        <v>32.880000000000003</v>
      </c>
      <c r="M466" s="48">
        <v>16.8</v>
      </c>
      <c r="N466" s="48">
        <v>7.46</v>
      </c>
      <c r="O466" s="48">
        <v>6.3</v>
      </c>
      <c r="P466" s="48">
        <v>2.3199999999999998</v>
      </c>
      <c r="Q466" s="48">
        <v>16.8</v>
      </c>
    </row>
    <row r="467" spans="1:17" x14ac:dyDescent="0.2">
      <c r="A467" s="47" t="s">
        <v>1163</v>
      </c>
      <c r="C467" s="48">
        <v>0</v>
      </c>
      <c r="D467" s="48">
        <v>6.11</v>
      </c>
      <c r="E467" s="48">
        <v>0</v>
      </c>
      <c r="F467" s="48">
        <v>60.32</v>
      </c>
      <c r="G467" s="48">
        <v>60.32</v>
      </c>
      <c r="H467" s="48">
        <v>0</v>
      </c>
      <c r="I467" s="48">
        <v>0</v>
      </c>
      <c r="J467" s="48">
        <v>0</v>
      </c>
      <c r="K467" s="48">
        <v>0</v>
      </c>
      <c r="L467" s="48">
        <v>59.38</v>
      </c>
      <c r="M467" s="48">
        <v>31.25</v>
      </c>
      <c r="N467" s="48">
        <v>13.17</v>
      </c>
      <c r="O467" s="48">
        <v>10.94</v>
      </c>
      <c r="P467" s="48">
        <v>4.0199999999999996</v>
      </c>
      <c r="Q467" s="48">
        <v>31.25</v>
      </c>
    </row>
    <row r="468" spans="1:17" x14ac:dyDescent="0.2">
      <c r="A468" s="47" t="s">
        <v>1164</v>
      </c>
      <c r="C468" s="48">
        <v>0</v>
      </c>
      <c r="D468" s="48">
        <v>7.27</v>
      </c>
      <c r="E468" s="48">
        <v>0</v>
      </c>
      <c r="F468" s="48">
        <v>66.650000000000006</v>
      </c>
      <c r="G468" s="48">
        <v>66.650000000000006</v>
      </c>
      <c r="H468" s="48">
        <v>0</v>
      </c>
      <c r="I468" s="48">
        <v>0</v>
      </c>
      <c r="J468" s="48">
        <v>0</v>
      </c>
      <c r="K468" s="48">
        <v>0</v>
      </c>
      <c r="L468" s="48">
        <v>65.47</v>
      </c>
      <c r="M468" s="48">
        <v>31.17</v>
      </c>
      <c r="N468" s="48">
        <v>15.61</v>
      </c>
      <c r="O468" s="48">
        <v>13.67</v>
      </c>
      <c r="P468" s="48">
        <v>5.0199999999999996</v>
      </c>
      <c r="Q468" s="48">
        <v>31.17</v>
      </c>
    </row>
    <row r="469" spans="1:17" x14ac:dyDescent="0.2">
      <c r="A469" s="47" t="s">
        <v>1165</v>
      </c>
      <c r="C469" s="48">
        <v>0</v>
      </c>
      <c r="D469" s="48">
        <v>1.1399999999999999</v>
      </c>
      <c r="E469" s="48">
        <v>0</v>
      </c>
      <c r="F469" s="48">
        <v>10.08</v>
      </c>
      <c r="G469" s="48">
        <v>10.08</v>
      </c>
      <c r="H469" s="48">
        <v>0</v>
      </c>
      <c r="I469" s="48">
        <v>0</v>
      </c>
      <c r="J469" s="48">
        <v>0</v>
      </c>
      <c r="K469" s="48">
        <v>0</v>
      </c>
      <c r="L469" s="48">
        <v>9.8699999999999992</v>
      </c>
      <c r="M469" s="48">
        <v>4.32</v>
      </c>
      <c r="N469" s="48">
        <v>2.44</v>
      </c>
      <c r="O469" s="48">
        <v>2.27</v>
      </c>
      <c r="P469" s="48">
        <v>0.85</v>
      </c>
      <c r="Q469" s="48">
        <v>4.32</v>
      </c>
    </row>
    <row r="470" spans="1:17" x14ac:dyDescent="0.2">
      <c r="A470" s="47" t="s">
        <v>1166</v>
      </c>
      <c r="C470" s="48">
        <v>0</v>
      </c>
      <c r="D470" s="48">
        <v>1.5</v>
      </c>
      <c r="E470" s="48">
        <v>0</v>
      </c>
      <c r="F470" s="48">
        <v>14.12</v>
      </c>
      <c r="G470" s="48">
        <v>14.12</v>
      </c>
      <c r="H470" s="48">
        <v>0</v>
      </c>
      <c r="I470" s="48">
        <v>0</v>
      </c>
      <c r="J470" s="48">
        <v>0</v>
      </c>
      <c r="K470" s="48">
        <v>0</v>
      </c>
      <c r="L470" s="48">
        <v>13.73</v>
      </c>
      <c r="M470" s="48">
        <v>5.73</v>
      </c>
      <c r="N470" s="48">
        <v>3.28</v>
      </c>
      <c r="O470" s="48">
        <v>3.37</v>
      </c>
      <c r="P470" s="48">
        <v>1.35</v>
      </c>
      <c r="Q470" s="48">
        <v>5.73</v>
      </c>
    </row>
    <row r="471" spans="1:17" x14ac:dyDescent="0.2">
      <c r="A471" s="47" t="s">
        <v>1167</v>
      </c>
      <c r="C471" s="48">
        <v>0</v>
      </c>
      <c r="D471" s="48">
        <v>1.75</v>
      </c>
      <c r="E471" s="48">
        <v>0</v>
      </c>
      <c r="F471" s="48">
        <v>16</v>
      </c>
      <c r="G471" s="48">
        <v>16</v>
      </c>
      <c r="H471" s="48">
        <v>0</v>
      </c>
      <c r="I471" s="48">
        <v>0</v>
      </c>
      <c r="J471" s="48">
        <v>0</v>
      </c>
      <c r="K471" s="48">
        <v>0</v>
      </c>
      <c r="L471" s="48">
        <v>15.55</v>
      </c>
      <c r="M471" s="48">
        <v>6.19</v>
      </c>
      <c r="N471" s="48">
        <v>3.8</v>
      </c>
      <c r="O471" s="48">
        <v>3.96</v>
      </c>
      <c r="P471" s="48">
        <v>1.59</v>
      </c>
      <c r="Q471" s="48">
        <v>6.19</v>
      </c>
    </row>
    <row r="472" spans="1:17" x14ac:dyDescent="0.2">
      <c r="A472" s="47" t="s">
        <v>1168</v>
      </c>
      <c r="C472" s="48">
        <v>0</v>
      </c>
      <c r="D472" s="48">
        <v>1.64</v>
      </c>
      <c r="E472" s="48">
        <v>0</v>
      </c>
      <c r="F472" s="48">
        <v>17.260000000000002</v>
      </c>
      <c r="G472" s="48">
        <v>17.21</v>
      </c>
      <c r="H472" s="48">
        <v>0.05</v>
      </c>
      <c r="I472" s="48">
        <v>0</v>
      </c>
      <c r="J472" s="48">
        <v>0</v>
      </c>
      <c r="K472" s="48">
        <v>0</v>
      </c>
      <c r="L472" s="48">
        <v>16.86</v>
      </c>
      <c r="M472" s="48">
        <v>8.42</v>
      </c>
      <c r="N472" s="48">
        <v>3.58</v>
      </c>
      <c r="O472" s="48">
        <v>3.47</v>
      </c>
      <c r="P472" s="48">
        <v>1.39</v>
      </c>
      <c r="Q472" s="48">
        <v>8.42</v>
      </c>
    </row>
    <row r="473" spans="1:17" x14ac:dyDescent="0.2">
      <c r="A473" s="47" t="s">
        <v>1169</v>
      </c>
      <c r="C473" s="48">
        <v>0</v>
      </c>
      <c r="D473" s="48">
        <v>2.14</v>
      </c>
      <c r="E473" s="48">
        <v>0</v>
      </c>
      <c r="F473" s="48">
        <v>23.62</v>
      </c>
      <c r="G473" s="48">
        <v>23.48</v>
      </c>
      <c r="H473" s="48">
        <v>0.14000000000000001</v>
      </c>
      <c r="I473" s="48">
        <v>0</v>
      </c>
      <c r="J473" s="48">
        <v>0</v>
      </c>
      <c r="K473" s="48">
        <v>0</v>
      </c>
      <c r="L473" s="48">
        <v>23.11</v>
      </c>
      <c r="M473" s="48">
        <v>12.21</v>
      </c>
      <c r="N473" s="48">
        <v>4.6900000000000004</v>
      </c>
      <c r="O473" s="48">
        <v>4.43</v>
      </c>
      <c r="P473" s="48">
        <v>1.78</v>
      </c>
      <c r="Q473" s="48">
        <v>12.21</v>
      </c>
    </row>
    <row r="474" spans="1:17" x14ac:dyDescent="0.2">
      <c r="A474" s="47" t="s">
        <v>1170</v>
      </c>
      <c r="C474" s="48">
        <v>0</v>
      </c>
      <c r="D474" s="48">
        <v>2.5099999999999998</v>
      </c>
      <c r="E474" s="48">
        <v>0</v>
      </c>
      <c r="F474" s="48">
        <v>24.85</v>
      </c>
      <c r="G474" s="48">
        <v>24.85</v>
      </c>
      <c r="H474" s="48">
        <v>0</v>
      </c>
      <c r="I474" s="48">
        <v>0</v>
      </c>
      <c r="J474" s="48">
        <v>0</v>
      </c>
      <c r="K474" s="48">
        <v>0</v>
      </c>
      <c r="L474" s="48">
        <v>24.22</v>
      </c>
      <c r="M474" s="48">
        <v>11.07</v>
      </c>
      <c r="N474" s="48">
        <v>5.47</v>
      </c>
      <c r="O474" s="48">
        <v>5.48</v>
      </c>
      <c r="P474" s="48">
        <v>2.2000000000000002</v>
      </c>
      <c r="Q474" s="48">
        <v>11.07</v>
      </c>
    </row>
    <row r="475" spans="1:17" x14ac:dyDescent="0.2">
      <c r="A475" s="47" t="s">
        <v>1171</v>
      </c>
      <c r="C475" s="48">
        <v>0</v>
      </c>
      <c r="D475" s="48">
        <v>1.5</v>
      </c>
      <c r="E475" s="48">
        <v>0</v>
      </c>
      <c r="F475" s="48">
        <v>14.37</v>
      </c>
      <c r="G475" s="48">
        <v>14.37</v>
      </c>
      <c r="H475" s="48">
        <v>0</v>
      </c>
      <c r="I475" s="48">
        <v>0</v>
      </c>
      <c r="J475" s="48">
        <v>0</v>
      </c>
      <c r="K475" s="48">
        <v>0</v>
      </c>
      <c r="L475" s="48">
        <v>13.99</v>
      </c>
      <c r="M475" s="48">
        <v>6.06</v>
      </c>
      <c r="N475" s="48">
        <v>3.27</v>
      </c>
      <c r="O475" s="48">
        <v>3.32</v>
      </c>
      <c r="P475" s="48">
        <v>1.34</v>
      </c>
      <c r="Q475" s="48">
        <v>6.06</v>
      </c>
    </row>
    <row r="476" spans="1:17" x14ac:dyDescent="0.2">
      <c r="A476" s="47" t="s">
        <v>1172</v>
      </c>
      <c r="C476" s="48">
        <v>0</v>
      </c>
      <c r="D476" s="48">
        <v>2.15</v>
      </c>
      <c r="E476" s="48">
        <v>0</v>
      </c>
      <c r="F476" s="48">
        <v>20.53</v>
      </c>
      <c r="G476" s="48">
        <v>20.53</v>
      </c>
      <c r="H476" s="48">
        <v>0</v>
      </c>
      <c r="I476" s="48">
        <v>0</v>
      </c>
      <c r="J476" s="48">
        <v>0</v>
      </c>
      <c r="K476" s="48">
        <v>0</v>
      </c>
      <c r="L476" s="48">
        <v>19.98</v>
      </c>
      <c r="M476" s="48">
        <v>8.6199999999999992</v>
      </c>
      <c r="N476" s="48">
        <v>4.68</v>
      </c>
      <c r="O476" s="48">
        <v>4.7699999999999996</v>
      </c>
      <c r="P476" s="48">
        <v>1.92</v>
      </c>
      <c r="Q476" s="48">
        <v>8.6199999999999992</v>
      </c>
    </row>
    <row r="477" spans="1:17" x14ac:dyDescent="0.2">
      <c r="A477" s="47" t="s">
        <v>1173</v>
      </c>
      <c r="C477" s="48">
        <v>0</v>
      </c>
      <c r="D477" s="48">
        <v>4.55</v>
      </c>
      <c r="E477" s="48">
        <v>0</v>
      </c>
      <c r="F477" s="48">
        <v>45.21</v>
      </c>
      <c r="G477" s="48">
        <v>45.21</v>
      </c>
      <c r="H477" s="48">
        <v>0</v>
      </c>
      <c r="I477" s="48">
        <v>0</v>
      </c>
      <c r="J477" s="48">
        <v>0</v>
      </c>
      <c r="K477" s="48">
        <v>0</v>
      </c>
      <c r="L477" s="48">
        <v>44.07</v>
      </c>
      <c r="M477" s="48">
        <v>20.22</v>
      </c>
      <c r="N477" s="48">
        <v>9.93</v>
      </c>
      <c r="O477" s="48">
        <v>9.93</v>
      </c>
      <c r="P477" s="48">
        <v>3.99</v>
      </c>
      <c r="Q477" s="48">
        <v>20.22</v>
      </c>
    </row>
    <row r="478" spans="1:17" x14ac:dyDescent="0.2">
      <c r="A478" s="47" t="s">
        <v>1174</v>
      </c>
      <c r="C478" s="48">
        <v>0</v>
      </c>
      <c r="D478" s="48">
        <v>3.18</v>
      </c>
      <c r="E478" s="48">
        <v>0</v>
      </c>
      <c r="F478" s="48">
        <v>32.51</v>
      </c>
      <c r="G478" s="48">
        <v>32.51</v>
      </c>
      <c r="H478" s="48">
        <v>0</v>
      </c>
      <c r="I478" s="48">
        <v>0</v>
      </c>
      <c r="J478" s="48">
        <v>0</v>
      </c>
      <c r="K478" s="48">
        <v>0</v>
      </c>
      <c r="L478" s="48">
        <v>31.73</v>
      </c>
      <c r="M478" s="48">
        <v>15.19</v>
      </c>
      <c r="N478" s="48">
        <v>6.95</v>
      </c>
      <c r="O478" s="48">
        <v>6.84</v>
      </c>
      <c r="P478" s="48">
        <v>2.75</v>
      </c>
      <c r="Q478" s="48">
        <v>15.19</v>
      </c>
    </row>
    <row r="479" spans="1:17" x14ac:dyDescent="0.2">
      <c r="A479" s="47" t="s">
        <v>659</v>
      </c>
      <c r="C479" s="48">
        <v>22.85</v>
      </c>
      <c r="D479" s="48">
        <v>28.67</v>
      </c>
      <c r="E479" s="48">
        <v>19.96</v>
      </c>
      <c r="F479" s="48">
        <v>818.45</v>
      </c>
      <c r="G479" s="48">
        <v>817.43</v>
      </c>
      <c r="H479" s="48">
        <v>1.03</v>
      </c>
      <c r="I479" s="48">
        <v>0</v>
      </c>
      <c r="J479" s="48">
        <v>0</v>
      </c>
      <c r="K479" s="48">
        <v>0</v>
      </c>
      <c r="L479" s="48">
        <v>799.06</v>
      </c>
      <c r="M479" s="48">
        <v>428.1</v>
      </c>
      <c r="N479" s="48">
        <v>125.95</v>
      </c>
      <c r="O479" s="48">
        <v>176.2</v>
      </c>
      <c r="P479" s="48">
        <v>68.81</v>
      </c>
      <c r="Q479" s="48">
        <v>428.1</v>
      </c>
    </row>
    <row r="480" spans="1:17" x14ac:dyDescent="0.2">
      <c r="A480" s="47" t="s">
        <v>1175</v>
      </c>
      <c r="C480" s="48">
        <v>0</v>
      </c>
      <c r="D480" s="48">
        <v>0</v>
      </c>
      <c r="E480" s="48">
        <v>0</v>
      </c>
      <c r="F480" s="48">
        <v>44.09</v>
      </c>
      <c r="G480" s="48">
        <v>44.06</v>
      </c>
      <c r="H480" s="48">
        <v>0.03</v>
      </c>
      <c r="I480" s="48">
        <v>0</v>
      </c>
      <c r="J480" s="48">
        <v>0</v>
      </c>
      <c r="K480" s="48">
        <v>0</v>
      </c>
      <c r="L480" s="48">
        <v>43.61</v>
      </c>
      <c r="M480" s="48">
        <v>35.229999999999997</v>
      </c>
      <c r="N480" s="48">
        <v>0</v>
      </c>
      <c r="O480" s="48">
        <v>6.49</v>
      </c>
      <c r="P480" s="48">
        <v>1.89</v>
      </c>
      <c r="Q480" s="48">
        <v>35.229999999999997</v>
      </c>
    </row>
    <row r="481" spans="1:17" x14ac:dyDescent="0.2">
      <c r="A481" s="47" t="s">
        <v>1176</v>
      </c>
      <c r="C481" s="48">
        <v>0</v>
      </c>
      <c r="D481" s="48">
        <v>0</v>
      </c>
      <c r="E481" s="48">
        <v>0</v>
      </c>
      <c r="F481" s="48">
        <v>38.04</v>
      </c>
      <c r="G481" s="48">
        <v>38.04</v>
      </c>
      <c r="H481" s="48">
        <v>0</v>
      </c>
      <c r="I481" s="48">
        <v>0</v>
      </c>
      <c r="J481" s="48">
        <v>0</v>
      </c>
      <c r="K481" s="48">
        <v>0</v>
      </c>
      <c r="L481" s="48">
        <v>37.57</v>
      </c>
      <c r="M481" s="48">
        <v>29.19</v>
      </c>
      <c r="N481" s="48">
        <v>0</v>
      </c>
      <c r="O481" s="48">
        <v>6.48</v>
      </c>
      <c r="P481" s="48">
        <v>1.89</v>
      </c>
      <c r="Q481" s="48">
        <v>29.19</v>
      </c>
    </row>
    <row r="482" spans="1:17" x14ac:dyDescent="0.2">
      <c r="A482" s="47" t="s">
        <v>1177</v>
      </c>
      <c r="C482" s="48">
        <v>0</v>
      </c>
      <c r="D482" s="48">
        <v>0.75</v>
      </c>
      <c r="E482" s="48">
        <v>0</v>
      </c>
      <c r="F482" s="48">
        <v>34.81</v>
      </c>
      <c r="G482" s="48">
        <v>34.81</v>
      </c>
      <c r="H482" s="48">
        <v>0</v>
      </c>
      <c r="I482" s="48">
        <v>0</v>
      </c>
      <c r="J482" s="48">
        <v>0</v>
      </c>
      <c r="K482" s="48">
        <v>0</v>
      </c>
      <c r="L482" s="48">
        <v>34.28</v>
      </c>
      <c r="M482" s="48">
        <v>24.14</v>
      </c>
      <c r="N482" s="48">
        <v>1.79</v>
      </c>
      <c r="O482" s="48">
        <v>6.31</v>
      </c>
      <c r="P482" s="48">
        <v>2.04</v>
      </c>
      <c r="Q482" s="48">
        <v>24.14</v>
      </c>
    </row>
    <row r="483" spans="1:17" x14ac:dyDescent="0.2">
      <c r="A483" s="47" t="s">
        <v>1178</v>
      </c>
      <c r="C483" s="48">
        <v>0</v>
      </c>
      <c r="D483" s="48">
        <v>1.07</v>
      </c>
      <c r="E483" s="48">
        <v>0</v>
      </c>
      <c r="F483" s="48">
        <v>10.44</v>
      </c>
      <c r="G483" s="48">
        <v>10.44</v>
      </c>
      <c r="H483" s="48">
        <v>0</v>
      </c>
      <c r="I483" s="48">
        <v>0</v>
      </c>
      <c r="J483" s="48">
        <v>0</v>
      </c>
      <c r="K483" s="48">
        <v>0</v>
      </c>
      <c r="L483" s="48">
        <v>10.17</v>
      </c>
      <c r="M483" s="48">
        <v>4.51</v>
      </c>
      <c r="N483" s="48">
        <v>2.34</v>
      </c>
      <c r="O483" s="48">
        <v>2.37</v>
      </c>
      <c r="P483" s="48">
        <v>0.95</v>
      </c>
      <c r="Q483" s="48">
        <v>4.51</v>
      </c>
    </row>
    <row r="484" spans="1:17" x14ac:dyDescent="0.2">
      <c r="A484" s="47" t="s">
        <v>1179</v>
      </c>
      <c r="C484" s="48">
        <v>0</v>
      </c>
      <c r="D484" s="48">
        <v>1.45</v>
      </c>
      <c r="E484" s="48">
        <v>0</v>
      </c>
      <c r="F484" s="48">
        <v>14.15</v>
      </c>
      <c r="G484" s="48">
        <v>14.15</v>
      </c>
      <c r="H484" s="48">
        <v>0</v>
      </c>
      <c r="I484" s="48">
        <v>0</v>
      </c>
      <c r="J484" s="48">
        <v>0</v>
      </c>
      <c r="K484" s="48">
        <v>0</v>
      </c>
      <c r="L484" s="48">
        <v>13.78</v>
      </c>
      <c r="M484" s="48">
        <v>6.17</v>
      </c>
      <c r="N484" s="48">
        <v>3.16</v>
      </c>
      <c r="O484" s="48">
        <v>3.18</v>
      </c>
      <c r="P484" s="48">
        <v>1.28</v>
      </c>
      <c r="Q484" s="48">
        <v>6.17</v>
      </c>
    </row>
    <row r="485" spans="1:17" x14ac:dyDescent="0.2">
      <c r="A485" s="47" t="s">
        <v>1180</v>
      </c>
      <c r="C485" s="48">
        <v>0</v>
      </c>
      <c r="D485" s="48">
        <v>3.41</v>
      </c>
      <c r="E485" s="48">
        <v>0</v>
      </c>
      <c r="F485" s="48">
        <v>33.19</v>
      </c>
      <c r="G485" s="48">
        <v>33.19</v>
      </c>
      <c r="H485" s="48">
        <v>0</v>
      </c>
      <c r="I485" s="48">
        <v>0</v>
      </c>
      <c r="J485" s="48">
        <v>0</v>
      </c>
      <c r="K485" s="48">
        <v>0</v>
      </c>
      <c r="L485" s="48">
        <v>32.33</v>
      </c>
      <c r="M485" s="48">
        <v>14.36</v>
      </c>
      <c r="N485" s="48">
        <v>7.44</v>
      </c>
      <c r="O485" s="48">
        <v>7.51</v>
      </c>
      <c r="P485" s="48">
        <v>3.02</v>
      </c>
      <c r="Q485" s="48">
        <v>14.36</v>
      </c>
    </row>
    <row r="486" spans="1:17" x14ac:dyDescent="0.2">
      <c r="A486" s="47" t="s">
        <v>1181</v>
      </c>
      <c r="C486" s="48">
        <v>0</v>
      </c>
      <c r="D486" s="48">
        <v>2.95</v>
      </c>
      <c r="E486" s="48">
        <v>0</v>
      </c>
      <c r="F486" s="48">
        <v>28.57</v>
      </c>
      <c r="G486" s="48">
        <v>28.57</v>
      </c>
      <c r="H486" s="48">
        <v>0</v>
      </c>
      <c r="I486" s="48">
        <v>0</v>
      </c>
      <c r="J486" s="48">
        <v>0</v>
      </c>
      <c r="K486" s="48">
        <v>0</v>
      </c>
      <c r="L486" s="48">
        <v>27.83</v>
      </c>
      <c r="M486" s="48">
        <v>12.27</v>
      </c>
      <c r="N486" s="48">
        <v>6.43</v>
      </c>
      <c r="O486" s="48">
        <v>6.51</v>
      </c>
      <c r="P486" s="48">
        <v>2.62</v>
      </c>
      <c r="Q486" s="48">
        <v>12.27</v>
      </c>
    </row>
    <row r="487" spans="1:17" x14ac:dyDescent="0.2">
      <c r="A487" s="47" t="s">
        <v>1182</v>
      </c>
      <c r="C487" s="48">
        <v>0</v>
      </c>
      <c r="D487" s="48">
        <v>1.52</v>
      </c>
      <c r="E487" s="48">
        <v>0</v>
      </c>
      <c r="F487" s="48">
        <v>14.65</v>
      </c>
      <c r="G487" s="48">
        <v>14.65</v>
      </c>
      <c r="H487" s="48">
        <v>0</v>
      </c>
      <c r="I487" s="48">
        <v>0</v>
      </c>
      <c r="J487" s="48">
        <v>0</v>
      </c>
      <c r="K487" s="48">
        <v>0</v>
      </c>
      <c r="L487" s="48">
        <v>14.27</v>
      </c>
      <c r="M487" s="48">
        <v>6.26</v>
      </c>
      <c r="N487" s="48">
        <v>3.31</v>
      </c>
      <c r="O487" s="48">
        <v>3.35</v>
      </c>
      <c r="P487" s="48">
        <v>1.35</v>
      </c>
      <c r="Q487" s="48">
        <v>6.26</v>
      </c>
    </row>
    <row r="488" spans="1:17" x14ac:dyDescent="0.2">
      <c r="A488" s="47" t="s">
        <v>1183</v>
      </c>
      <c r="C488" s="48">
        <v>0</v>
      </c>
      <c r="D488" s="48">
        <v>1.75</v>
      </c>
      <c r="E488" s="48">
        <v>0</v>
      </c>
      <c r="F488" s="48">
        <v>17.39</v>
      </c>
      <c r="G488" s="48">
        <v>17.39</v>
      </c>
      <c r="H488" s="48">
        <v>0</v>
      </c>
      <c r="I488" s="48">
        <v>0</v>
      </c>
      <c r="J488" s="48">
        <v>0</v>
      </c>
      <c r="K488" s="48">
        <v>0</v>
      </c>
      <c r="L488" s="48">
        <v>16.96</v>
      </c>
      <c r="M488" s="48">
        <v>7.79</v>
      </c>
      <c r="N488" s="48">
        <v>3.82</v>
      </c>
      <c r="O488" s="48">
        <v>3.81</v>
      </c>
      <c r="P488" s="48">
        <v>1.53</v>
      </c>
      <c r="Q488" s="48">
        <v>7.79</v>
      </c>
    </row>
    <row r="489" spans="1:17" x14ac:dyDescent="0.2">
      <c r="A489" s="47" t="s">
        <v>1184</v>
      </c>
      <c r="C489" s="48">
        <v>0</v>
      </c>
      <c r="D489" s="48">
        <v>1.35</v>
      </c>
      <c r="E489" s="48">
        <v>0</v>
      </c>
      <c r="F489" s="48">
        <v>13.44</v>
      </c>
      <c r="G489" s="48">
        <v>13.44</v>
      </c>
      <c r="H489" s="48">
        <v>0</v>
      </c>
      <c r="I489" s="48">
        <v>0</v>
      </c>
      <c r="J489" s="48">
        <v>0</v>
      </c>
      <c r="K489" s="48">
        <v>0</v>
      </c>
      <c r="L489" s="48">
        <v>13.1</v>
      </c>
      <c r="M489" s="48">
        <v>6.01</v>
      </c>
      <c r="N489" s="48">
        <v>2.95</v>
      </c>
      <c r="O489" s="48">
        <v>2.95</v>
      </c>
      <c r="P489" s="48">
        <v>1.19</v>
      </c>
      <c r="Q489" s="48">
        <v>6.01</v>
      </c>
    </row>
    <row r="490" spans="1:17" x14ac:dyDescent="0.2">
      <c r="A490" s="47" t="s">
        <v>1185</v>
      </c>
      <c r="C490" s="48">
        <v>0</v>
      </c>
      <c r="D490" s="48">
        <v>3.58</v>
      </c>
      <c r="E490" s="48">
        <v>0</v>
      </c>
      <c r="F490" s="48">
        <v>34.93</v>
      </c>
      <c r="G490" s="48">
        <v>34.93</v>
      </c>
      <c r="H490" s="48">
        <v>0</v>
      </c>
      <c r="I490" s="48">
        <v>0</v>
      </c>
      <c r="J490" s="48">
        <v>0</v>
      </c>
      <c r="K490" s="48">
        <v>0</v>
      </c>
      <c r="L490" s="48">
        <v>34.020000000000003</v>
      </c>
      <c r="M490" s="48">
        <v>15.15</v>
      </c>
      <c r="N490" s="48">
        <v>7.82</v>
      </c>
      <c r="O490" s="48">
        <v>7.89</v>
      </c>
      <c r="P490" s="48">
        <v>3.17</v>
      </c>
      <c r="Q490" s="48">
        <v>15.15</v>
      </c>
    </row>
    <row r="491" spans="1:17" x14ac:dyDescent="0.2">
      <c r="A491" s="47" t="s">
        <v>1186</v>
      </c>
      <c r="C491" s="48">
        <v>0</v>
      </c>
      <c r="D491" s="48">
        <v>2.72</v>
      </c>
      <c r="E491" s="48">
        <v>0</v>
      </c>
      <c r="F491" s="48">
        <v>26.52</v>
      </c>
      <c r="G491" s="48">
        <v>26.52</v>
      </c>
      <c r="H491" s="48">
        <v>0</v>
      </c>
      <c r="I491" s="48">
        <v>0</v>
      </c>
      <c r="J491" s="48">
        <v>0</v>
      </c>
      <c r="K491" s="48">
        <v>0</v>
      </c>
      <c r="L491" s="48">
        <v>25.84</v>
      </c>
      <c r="M491" s="48">
        <v>11.52</v>
      </c>
      <c r="N491" s="48">
        <v>5.93</v>
      </c>
      <c r="O491" s="48">
        <v>5.98</v>
      </c>
      <c r="P491" s="48">
        <v>2.4</v>
      </c>
      <c r="Q491" s="48">
        <v>11.52</v>
      </c>
    </row>
    <row r="492" spans="1:17" x14ac:dyDescent="0.2">
      <c r="A492" s="47" t="s">
        <v>1187</v>
      </c>
      <c r="C492" s="48">
        <v>0</v>
      </c>
      <c r="D492" s="48">
        <v>1.04</v>
      </c>
      <c r="E492" s="48">
        <v>0</v>
      </c>
      <c r="F492" s="48">
        <v>10.130000000000001</v>
      </c>
      <c r="G492" s="48">
        <v>10.130000000000001</v>
      </c>
      <c r="H492" s="48">
        <v>0</v>
      </c>
      <c r="I492" s="48">
        <v>0</v>
      </c>
      <c r="J492" s="48">
        <v>0</v>
      </c>
      <c r="K492" s="48">
        <v>0</v>
      </c>
      <c r="L492" s="48">
        <v>9.86</v>
      </c>
      <c r="M492" s="48">
        <v>4.38</v>
      </c>
      <c r="N492" s="48">
        <v>2.27</v>
      </c>
      <c r="O492" s="48">
        <v>2.29</v>
      </c>
      <c r="P492" s="48">
        <v>0.92</v>
      </c>
      <c r="Q492" s="48">
        <v>4.38</v>
      </c>
    </row>
    <row r="493" spans="1:17" x14ac:dyDescent="0.2">
      <c r="A493" s="47" t="s">
        <v>1188</v>
      </c>
      <c r="C493" s="48">
        <v>0</v>
      </c>
      <c r="D493" s="48">
        <v>2.59</v>
      </c>
      <c r="E493" s="48">
        <v>0</v>
      </c>
      <c r="F493" s="48">
        <v>25.26</v>
      </c>
      <c r="G493" s="48">
        <v>25.26</v>
      </c>
      <c r="H493" s="48">
        <v>0</v>
      </c>
      <c r="I493" s="48">
        <v>0</v>
      </c>
      <c r="J493" s="48">
        <v>0</v>
      </c>
      <c r="K493" s="48">
        <v>0</v>
      </c>
      <c r="L493" s="48">
        <v>24.6</v>
      </c>
      <c r="M493" s="48">
        <v>10.94</v>
      </c>
      <c r="N493" s="48">
        <v>5.66</v>
      </c>
      <c r="O493" s="48">
        <v>5.71</v>
      </c>
      <c r="P493" s="48">
        <v>2.2999999999999998</v>
      </c>
      <c r="Q493" s="48">
        <v>10.94</v>
      </c>
    </row>
    <row r="494" spans="1:17" x14ac:dyDescent="0.2">
      <c r="A494" s="47" t="s">
        <v>1189</v>
      </c>
      <c r="C494" s="48">
        <v>0</v>
      </c>
      <c r="D494" s="48">
        <v>1.1100000000000001</v>
      </c>
      <c r="E494" s="48">
        <v>0</v>
      </c>
      <c r="F494" s="48">
        <v>9.66</v>
      </c>
      <c r="G494" s="48">
        <v>9.66</v>
      </c>
      <c r="H494" s="48">
        <v>0</v>
      </c>
      <c r="I494" s="48">
        <v>0</v>
      </c>
      <c r="J494" s="48">
        <v>0</v>
      </c>
      <c r="K494" s="48">
        <v>0</v>
      </c>
      <c r="L494" s="48">
        <v>9.41</v>
      </c>
      <c r="M494" s="48">
        <v>3.67</v>
      </c>
      <c r="N494" s="48">
        <v>2.39</v>
      </c>
      <c r="O494" s="48">
        <v>2.41</v>
      </c>
      <c r="P494" s="48">
        <v>0.94</v>
      </c>
      <c r="Q494" s="48">
        <v>3.67</v>
      </c>
    </row>
    <row r="495" spans="1:17" x14ac:dyDescent="0.2">
      <c r="A495" s="47" t="s">
        <v>1190</v>
      </c>
      <c r="C495" s="48">
        <v>0</v>
      </c>
      <c r="D495" s="48">
        <v>1.96</v>
      </c>
      <c r="E495" s="48">
        <v>0</v>
      </c>
      <c r="F495" s="48">
        <v>30.85</v>
      </c>
      <c r="G495" s="48">
        <v>30.85</v>
      </c>
      <c r="H495" s="48">
        <v>0</v>
      </c>
      <c r="I495" s="48">
        <v>0</v>
      </c>
      <c r="J495" s="48">
        <v>0</v>
      </c>
      <c r="K495" s="48">
        <v>0</v>
      </c>
      <c r="L495" s="48">
        <v>30.11</v>
      </c>
      <c r="M495" s="48">
        <v>13.63</v>
      </c>
      <c r="N495" s="48">
        <v>6.98</v>
      </c>
      <c r="O495" s="48">
        <v>6.82</v>
      </c>
      <c r="P495" s="48">
        <v>2.69</v>
      </c>
      <c r="Q495" s="48">
        <v>13.63</v>
      </c>
    </row>
    <row r="496" spans="1:17" x14ac:dyDescent="0.2">
      <c r="A496" s="47" t="s">
        <v>1191</v>
      </c>
      <c r="C496" s="48">
        <v>0</v>
      </c>
      <c r="D496" s="48">
        <v>0.99</v>
      </c>
      <c r="E496" s="48">
        <v>0</v>
      </c>
      <c r="F496" s="48">
        <v>16.16</v>
      </c>
      <c r="G496" s="48">
        <v>16.16</v>
      </c>
      <c r="H496" s="48">
        <v>0</v>
      </c>
      <c r="I496" s="48">
        <v>0</v>
      </c>
      <c r="J496" s="48">
        <v>0</v>
      </c>
      <c r="K496" s="48">
        <v>0</v>
      </c>
      <c r="L496" s="48">
        <v>15.76</v>
      </c>
      <c r="M496" s="48">
        <v>7.29</v>
      </c>
      <c r="N496" s="48">
        <v>3.53</v>
      </c>
      <c r="O496" s="48">
        <v>3.52</v>
      </c>
      <c r="P496" s="48">
        <v>1.41</v>
      </c>
      <c r="Q496" s="48">
        <v>7.29</v>
      </c>
    </row>
    <row r="497" spans="1:17" x14ac:dyDescent="0.2">
      <c r="A497" s="47" t="s">
        <v>1192</v>
      </c>
      <c r="C497" s="48">
        <v>0</v>
      </c>
      <c r="D497" s="48">
        <v>0.44</v>
      </c>
      <c r="E497" s="48">
        <v>0.1</v>
      </c>
      <c r="F497" s="48">
        <v>18.100000000000001</v>
      </c>
      <c r="G497" s="48">
        <v>17.64</v>
      </c>
      <c r="H497" s="48">
        <v>0.46</v>
      </c>
      <c r="I497" s="48">
        <v>0</v>
      </c>
      <c r="J497" s="48">
        <v>0</v>
      </c>
      <c r="K497" s="48">
        <v>0</v>
      </c>
      <c r="L497" s="48">
        <v>17.72</v>
      </c>
      <c r="M497" s="48">
        <v>9.5500000000000007</v>
      </c>
      <c r="N497" s="48">
        <v>3.53</v>
      </c>
      <c r="O497" s="48">
        <v>3.31</v>
      </c>
      <c r="P497" s="48">
        <v>1.33</v>
      </c>
      <c r="Q497" s="48">
        <v>9.5500000000000007</v>
      </c>
    </row>
    <row r="498" spans="1:17" x14ac:dyDescent="0.2">
      <c r="A498" s="47" t="s">
        <v>1193</v>
      </c>
      <c r="C498" s="48">
        <v>0</v>
      </c>
      <c r="D498" s="48">
        <v>0</v>
      </c>
      <c r="E498" s="48">
        <v>0.36</v>
      </c>
      <c r="F498" s="48">
        <v>5.56</v>
      </c>
      <c r="G498" s="48">
        <v>5.24</v>
      </c>
      <c r="H498" s="48">
        <v>0.32</v>
      </c>
      <c r="I498" s="48">
        <v>0</v>
      </c>
      <c r="J498" s="48">
        <v>0</v>
      </c>
      <c r="K498" s="48">
        <v>0</v>
      </c>
      <c r="L498" s="48">
        <v>5.46</v>
      </c>
      <c r="M498" s="48">
        <v>3.14</v>
      </c>
      <c r="N498" s="48">
        <v>1.02</v>
      </c>
      <c r="O498" s="48">
        <v>0.92</v>
      </c>
      <c r="P498" s="48">
        <v>0.37</v>
      </c>
      <c r="Q498" s="48">
        <v>3.14</v>
      </c>
    </row>
    <row r="499" spans="1:17" x14ac:dyDescent="0.2">
      <c r="A499" s="47" t="s">
        <v>1194</v>
      </c>
      <c r="C499" s="48">
        <v>0</v>
      </c>
      <c r="D499" s="48">
        <v>0</v>
      </c>
      <c r="E499" s="48">
        <v>2.48</v>
      </c>
      <c r="F499" s="48">
        <v>35.51</v>
      </c>
      <c r="G499" s="48">
        <v>35.29</v>
      </c>
      <c r="H499" s="48">
        <v>0.22</v>
      </c>
      <c r="I499" s="48">
        <v>0</v>
      </c>
      <c r="J499" s="48">
        <v>0</v>
      </c>
      <c r="K499" s="48">
        <v>0</v>
      </c>
      <c r="L499" s="48">
        <v>34.74</v>
      </c>
      <c r="M499" s="48">
        <v>18.27</v>
      </c>
      <c r="N499" s="48">
        <v>7.08</v>
      </c>
      <c r="O499" s="48">
        <v>6.7</v>
      </c>
      <c r="P499" s="48">
        <v>2.69</v>
      </c>
      <c r="Q499" s="48">
        <v>18.27</v>
      </c>
    </row>
    <row r="500" spans="1:17" x14ac:dyDescent="0.2">
      <c r="A500" s="47" t="s">
        <v>1195</v>
      </c>
      <c r="C500" s="48">
        <v>0</v>
      </c>
      <c r="D500" s="48">
        <v>0</v>
      </c>
      <c r="E500" s="48">
        <v>2.35</v>
      </c>
      <c r="F500" s="48">
        <v>30.46</v>
      </c>
      <c r="G500" s="48">
        <v>30.46</v>
      </c>
      <c r="H500" s="48">
        <v>0</v>
      </c>
      <c r="I500" s="48">
        <v>0</v>
      </c>
      <c r="J500" s="48">
        <v>0</v>
      </c>
      <c r="K500" s="48">
        <v>0</v>
      </c>
      <c r="L500" s="48">
        <v>29.69</v>
      </c>
      <c r="M500" s="48">
        <v>13.6</v>
      </c>
      <c r="N500" s="48">
        <v>6.7</v>
      </c>
      <c r="O500" s="48">
        <v>6.7</v>
      </c>
      <c r="P500" s="48">
        <v>2.69</v>
      </c>
      <c r="Q500" s="48">
        <v>13.6</v>
      </c>
    </row>
    <row r="501" spans="1:17" x14ac:dyDescent="0.2">
      <c r="A501" s="47" t="s">
        <v>1196</v>
      </c>
      <c r="C501" s="48">
        <v>0</v>
      </c>
      <c r="D501" s="48">
        <v>0</v>
      </c>
      <c r="E501" s="48">
        <v>2.66</v>
      </c>
      <c r="F501" s="48">
        <v>33.43</v>
      </c>
      <c r="G501" s="48">
        <v>33.43</v>
      </c>
      <c r="H501" s="48">
        <v>0</v>
      </c>
      <c r="I501" s="48">
        <v>0</v>
      </c>
      <c r="J501" s="48">
        <v>0</v>
      </c>
      <c r="K501" s="48">
        <v>0</v>
      </c>
      <c r="L501" s="48">
        <v>32.549999999999997</v>
      </c>
      <c r="M501" s="48">
        <v>14.21</v>
      </c>
      <c r="N501" s="48">
        <v>7.57</v>
      </c>
      <c r="O501" s="48">
        <v>7.68</v>
      </c>
      <c r="P501" s="48">
        <v>3.09</v>
      </c>
      <c r="Q501" s="48">
        <v>14.21</v>
      </c>
    </row>
    <row r="502" spans="1:17" x14ac:dyDescent="0.2">
      <c r="A502" s="47" t="s">
        <v>1197</v>
      </c>
      <c r="C502" s="48">
        <v>0</v>
      </c>
      <c r="D502" s="48">
        <v>0</v>
      </c>
      <c r="E502" s="48">
        <v>1.81</v>
      </c>
      <c r="F502" s="48">
        <v>23.32</v>
      </c>
      <c r="G502" s="48">
        <v>23.32</v>
      </c>
      <c r="H502" s="48">
        <v>0</v>
      </c>
      <c r="I502" s="48">
        <v>0</v>
      </c>
      <c r="J502" s="48">
        <v>0</v>
      </c>
      <c r="K502" s="48">
        <v>0</v>
      </c>
      <c r="L502" s="48">
        <v>22.73</v>
      </c>
      <c r="M502" s="48">
        <v>10.35</v>
      </c>
      <c r="N502" s="48">
        <v>5.15</v>
      </c>
      <c r="O502" s="48">
        <v>5.16</v>
      </c>
      <c r="P502" s="48">
        <v>2.0699999999999998</v>
      </c>
      <c r="Q502" s="48">
        <v>10.35</v>
      </c>
    </row>
    <row r="503" spans="1:17" x14ac:dyDescent="0.2">
      <c r="A503" s="47" t="s">
        <v>1198</v>
      </c>
      <c r="C503" s="48">
        <v>0</v>
      </c>
      <c r="D503" s="48">
        <v>0</v>
      </c>
      <c r="E503" s="48">
        <v>1.81</v>
      </c>
      <c r="F503" s="48">
        <v>23.32</v>
      </c>
      <c r="G503" s="48">
        <v>23.32</v>
      </c>
      <c r="H503" s="48">
        <v>0</v>
      </c>
      <c r="I503" s="48">
        <v>0</v>
      </c>
      <c r="J503" s="48">
        <v>0</v>
      </c>
      <c r="K503" s="48">
        <v>0</v>
      </c>
      <c r="L503" s="48">
        <v>22.73</v>
      </c>
      <c r="M503" s="48">
        <v>10.35</v>
      </c>
      <c r="N503" s="48">
        <v>5.15</v>
      </c>
      <c r="O503" s="48">
        <v>5.16</v>
      </c>
      <c r="P503" s="48">
        <v>2.0699999999999998</v>
      </c>
      <c r="Q503" s="48">
        <v>10.35</v>
      </c>
    </row>
    <row r="504" spans="1:17" x14ac:dyDescent="0.2">
      <c r="A504" s="47" t="s">
        <v>1199</v>
      </c>
      <c r="C504" s="48">
        <v>0</v>
      </c>
      <c r="D504" s="48">
        <v>0</v>
      </c>
      <c r="E504" s="48">
        <v>1.89</v>
      </c>
      <c r="F504" s="48">
        <v>24.43</v>
      </c>
      <c r="G504" s="48">
        <v>24.43</v>
      </c>
      <c r="H504" s="48">
        <v>0</v>
      </c>
      <c r="I504" s="48">
        <v>0</v>
      </c>
      <c r="J504" s="48">
        <v>0</v>
      </c>
      <c r="K504" s="48">
        <v>0</v>
      </c>
      <c r="L504" s="48">
        <v>23.81</v>
      </c>
      <c r="M504" s="48">
        <v>10.84</v>
      </c>
      <c r="N504" s="48">
        <v>5.39</v>
      </c>
      <c r="O504" s="48">
        <v>5.4</v>
      </c>
      <c r="P504" s="48">
        <v>2.17</v>
      </c>
      <c r="Q504" s="48">
        <v>10.84</v>
      </c>
    </row>
    <row r="505" spans="1:17" x14ac:dyDescent="0.2">
      <c r="A505" s="47" t="s">
        <v>1200</v>
      </c>
      <c r="C505" s="48">
        <v>0</v>
      </c>
      <c r="D505" s="48">
        <v>0</v>
      </c>
      <c r="E505" s="48">
        <v>1.89</v>
      </c>
      <c r="F505" s="48">
        <v>24.43</v>
      </c>
      <c r="G505" s="48">
        <v>24.43</v>
      </c>
      <c r="H505" s="48">
        <v>0</v>
      </c>
      <c r="I505" s="48">
        <v>0</v>
      </c>
      <c r="J505" s="48">
        <v>0</v>
      </c>
      <c r="K505" s="48">
        <v>0</v>
      </c>
      <c r="L505" s="48">
        <v>23.81</v>
      </c>
      <c r="M505" s="48">
        <v>10.84</v>
      </c>
      <c r="N505" s="48">
        <v>5.39</v>
      </c>
      <c r="O505" s="48">
        <v>5.4</v>
      </c>
      <c r="P505" s="48">
        <v>2.17</v>
      </c>
      <c r="Q505" s="48">
        <v>10.84</v>
      </c>
    </row>
    <row r="506" spans="1:17" x14ac:dyDescent="0.2">
      <c r="A506" s="47" t="s">
        <v>1201</v>
      </c>
      <c r="C506" s="48">
        <v>0</v>
      </c>
      <c r="D506" s="48">
        <v>0</v>
      </c>
      <c r="E506" s="48">
        <v>1.1399999999999999</v>
      </c>
      <c r="F506" s="48">
        <v>14.74</v>
      </c>
      <c r="G506" s="48">
        <v>14.74</v>
      </c>
      <c r="H506" s="48">
        <v>0</v>
      </c>
      <c r="I506" s="48">
        <v>0</v>
      </c>
      <c r="J506" s="48">
        <v>0</v>
      </c>
      <c r="K506" s="48">
        <v>0</v>
      </c>
      <c r="L506" s="48">
        <v>14.37</v>
      </c>
      <c r="M506" s="48">
        <v>6.55</v>
      </c>
      <c r="N506" s="48">
        <v>3.25</v>
      </c>
      <c r="O506" s="48">
        <v>3.26</v>
      </c>
      <c r="P506" s="48">
        <v>1.31</v>
      </c>
      <c r="Q506" s="48">
        <v>6.55</v>
      </c>
    </row>
    <row r="507" spans="1:17" x14ac:dyDescent="0.2">
      <c r="A507" s="47" t="s">
        <v>1202</v>
      </c>
      <c r="C507" s="48">
        <v>0</v>
      </c>
      <c r="D507" s="48">
        <v>0</v>
      </c>
      <c r="E507" s="48">
        <v>0.66</v>
      </c>
      <c r="F507" s="48">
        <v>8.52</v>
      </c>
      <c r="G507" s="48">
        <v>8.52</v>
      </c>
      <c r="H507" s="48">
        <v>0</v>
      </c>
      <c r="I507" s="48">
        <v>0</v>
      </c>
      <c r="J507" s="48">
        <v>0</v>
      </c>
      <c r="K507" s="48">
        <v>0</v>
      </c>
      <c r="L507" s="48">
        <v>8.3000000000000007</v>
      </c>
      <c r="M507" s="48">
        <v>3.78</v>
      </c>
      <c r="N507" s="48">
        <v>1.88</v>
      </c>
      <c r="O507" s="48">
        <v>1.88</v>
      </c>
      <c r="P507" s="48">
        <v>0.76</v>
      </c>
      <c r="Q507" s="48">
        <v>3.78</v>
      </c>
    </row>
    <row r="508" spans="1:17" x14ac:dyDescent="0.2">
      <c r="A508" s="47" t="s">
        <v>1203</v>
      </c>
      <c r="C508" s="48">
        <v>0</v>
      </c>
      <c r="D508" s="48">
        <v>0</v>
      </c>
      <c r="E508" s="48">
        <v>1.74</v>
      </c>
      <c r="F508" s="48">
        <v>22.47</v>
      </c>
      <c r="G508" s="48">
        <v>22.47</v>
      </c>
      <c r="H508" s="48">
        <v>0</v>
      </c>
      <c r="I508" s="48">
        <v>0</v>
      </c>
      <c r="J508" s="48">
        <v>0</v>
      </c>
      <c r="K508" s="48">
        <v>0</v>
      </c>
      <c r="L508" s="48">
        <v>21.9</v>
      </c>
      <c r="M508" s="48">
        <v>9.98</v>
      </c>
      <c r="N508" s="48">
        <v>4.96</v>
      </c>
      <c r="O508" s="48">
        <v>4.97</v>
      </c>
      <c r="P508" s="48">
        <v>2</v>
      </c>
      <c r="Q508" s="48">
        <v>9.98</v>
      </c>
    </row>
    <row r="509" spans="1:17" x14ac:dyDescent="0.2">
      <c r="A509" s="47" t="s">
        <v>1204</v>
      </c>
      <c r="C509" s="48">
        <v>1.33</v>
      </c>
      <c r="D509" s="48">
        <v>0</v>
      </c>
      <c r="E509" s="48">
        <v>1.07</v>
      </c>
      <c r="F509" s="48">
        <v>21.81</v>
      </c>
      <c r="G509" s="48">
        <v>21.81</v>
      </c>
      <c r="H509" s="48">
        <v>0</v>
      </c>
      <c r="I509" s="48">
        <v>0</v>
      </c>
      <c r="J509" s="48">
        <v>0</v>
      </c>
      <c r="K509" s="48">
        <v>0</v>
      </c>
      <c r="L509" s="48">
        <v>21.25</v>
      </c>
      <c r="M509" s="48">
        <v>11.24</v>
      </c>
      <c r="N509" s="48">
        <v>3.04</v>
      </c>
      <c r="O509" s="48">
        <v>4.97</v>
      </c>
      <c r="P509" s="48">
        <v>2</v>
      </c>
      <c r="Q509" s="48">
        <v>11.24</v>
      </c>
    </row>
    <row r="510" spans="1:17" x14ac:dyDescent="0.2">
      <c r="A510" s="47" t="s">
        <v>1205</v>
      </c>
      <c r="C510" s="48">
        <v>4.5</v>
      </c>
      <c r="D510" s="48">
        <v>0</v>
      </c>
      <c r="E510" s="48">
        <v>0</v>
      </c>
      <c r="F510" s="48">
        <v>27.21</v>
      </c>
      <c r="G510" s="48">
        <v>27.21</v>
      </c>
      <c r="H510" s="48">
        <v>0</v>
      </c>
      <c r="I510" s="48">
        <v>0</v>
      </c>
      <c r="J510" s="48">
        <v>0</v>
      </c>
      <c r="K510" s="48">
        <v>0</v>
      </c>
      <c r="L510" s="48">
        <v>26.46</v>
      </c>
      <c r="M510" s="48">
        <v>17.34</v>
      </c>
      <c r="N510" s="48">
        <v>0</v>
      </c>
      <c r="O510" s="48">
        <v>6.51</v>
      </c>
      <c r="P510" s="48">
        <v>2.62</v>
      </c>
      <c r="Q510" s="48">
        <v>17.34</v>
      </c>
    </row>
    <row r="511" spans="1:17" x14ac:dyDescent="0.2">
      <c r="A511" s="47" t="s">
        <v>1206</v>
      </c>
      <c r="C511" s="48">
        <v>4.16</v>
      </c>
      <c r="D511" s="48">
        <v>0</v>
      </c>
      <c r="E511" s="48">
        <v>0</v>
      </c>
      <c r="F511" s="48">
        <v>25.11</v>
      </c>
      <c r="G511" s="48">
        <v>25.11</v>
      </c>
      <c r="H511" s="48">
        <v>0</v>
      </c>
      <c r="I511" s="48">
        <v>0</v>
      </c>
      <c r="J511" s="48">
        <v>0</v>
      </c>
      <c r="K511" s="48">
        <v>0</v>
      </c>
      <c r="L511" s="48">
        <v>24.42</v>
      </c>
      <c r="M511" s="48">
        <v>16</v>
      </c>
      <c r="N511" s="48">
        <v>0</v>
      </c>
      <c r="O511" s="48">
        <v>6</v>
      </c>
      <c r="P511" s="48">
        <v>2.41</v>
      </c>
      <c r="Q511" s="48">
        <v>16</v>
      </c>
    </row>
    <row r="512" spans="1:17" x14ac:dyDescent="0.2">
      <c r="A512" s="47" t="s">
        <v>1207</v>
      </c>
      <c r="C512" s="48">
        <v>5.1100000000000003</v>
      </c>
      <c r="D512" s="48">
        <v>0</v>
      </c>
      <c r="E512" s="48">
        <v>0</v>
      </c>
      <c r="F512" s="48">
        <v>30.86</v>
      </c>
      <c r="G512" s="48">
        <v>30.86</v>
      </c>
      <c r="H512" s="48">
        <v>0</v>
      </c>
      <c r="I512" s="48">
        <v>0</v>
      </c>
      <c r="J512" s="48">
        <v>0</v>
      </c>
      <c r="K512" s="48">
        <v>0</v>
      </c>
      <c r="L512" s="48">
        <v>30.02</v>
      </c>
      <c r="M512" s="48">
        <v>19.670000000000002</v>
      </c>
      <c r="N512" s="48">
        <v>0</v>
      </c>
      <c r="O512" s="48">
        <v>7.38</v>
      </c>
      <c r="P512" s="48">
        <v>2.97</v>
      </c>
      <c r="Q512" s="48">
        <v>19.670000000000002</v>
      </c>
    </row>
    <row r="513" spans="1:17" x14ac:dyDescent="0.2">
      <c r="A513" s="47" t="s">
        <v>1208</v>
      </c>
      <c r="C513" s="48">
        <v>4.07</v>
      </c>
      <c r="D513" s="48">
        <v>0</v>
      </c>
      <c r="E513" s="48">
        <v>0</v>
      </c>
      <c r="F513" s="48">
        <v>24.57</v>
      </c>
      <c r="G513" s="48">
        <v>24.57</v>
      </c>
      <c r="H513" s="48">
        <v>0</v>
      </c>
      <c r="I513" s="48">
        <v>0</v>
      </c>
      <c r="J513" s="48">
        <v>0</v>
      </c>
      <c r="K513" s="48">
        <v>0</v>
      </c>
      <c r="L513" s="48">
        <v>23.89</v>
      </c>
      <c r="M513" s="48">
        <v>15.66</v>
      </c>
      <c r="N513" s="48">
        <v>0</v>
      </c>
      <c r="O513" s="48">
        <v>5.88</v>
      </c>
      <c r="P513" s="48">
        <v>2.36</v>
      </c>
      <c r="Q513" s="48">
        <v>15.66</v>
      </c>
    </row>
    <row r="514" spans="1:17" x14ac:dyDescent="0.2">
      <c r="A514" s="47" t="s">
        <v>1209</v>
      </c>
      <c r="C514" s="48">
        <v>2.11</v>
      </c>
      <c r="D514" s="48">
        <v>0</v>
      </c>
      <c r="E514" s="48">
        <v>0</v>
      </c>
      <c r="F514" s="48">
        <v>12.75</v>
      </c>
      <c r="G514" s="48">
        <v>12.75</v>
      </c>
      <c r="H514" s="48">
        <v>0</v>
      </c>
      <c r="I514" s="48">
        <v>0</v>
      </c>
      <c r="J514" s="48">
        <v>0</v>
      </c>
      <c r="K514" s="48">
        <v>0</v>
      </c>
      <c r="L514" s="48">
        <v>12.41</v>
      </c>
      <c r="M514" s="48">
        <v>8.1300000000000008</v>
      </c>
      <c r="N514" s="48">
        <v>0</v>
      </c>
      <c r="O514" s="48">
        <v>3.05</v>
      </c>
      <c r="P514" s="48">
        <v>1.23</v>
      </c>
      <c r="Q514" s="48">
        <v>8.1300000000000008</v>
      </c>
    </row>
    <row r="515" spans="1:17" x14ac:dyDescent="0.2">
      <c r="A515" s="47" t="s">
        <v>1210</v>
      </c>
      <c r="C515" s="48">
        <v>1.58</v>
      </c>
      <c r="D515" s="48">
        <v>0</v>
      </c>
      <c r="E515" s="48">
        <v>0</v>
      </c>
      <c r="F515" s="48">
        <v>9.5399999999999991</v>
      </c>
      <c r="G515" s="48">
        <v>9.5399999999999991</v>
      </c>
      <c r="H515" s="48">
        <v>0</v>
      </c>
      <c r="I515" s="48">
        <v>0</v>
      </c>
      <c r="J515" s="48">
        <v>0</v>
      </c>
      <c r="K515" s="48">
        <v>0</v>
      </c>
      <c r="L515" s="48">
        <v>9.2799999999999994</v>
      </c>
      <c r="M515" s="48">
        <v>6.08</v>
      </c>
      <c r="N515" s="48">
        <v>0</v>
      </c>
      <c r="O515" s="48">
        <v>2.2799999999999998</v>
      </c>
      <c r="P515" s="48">
        <v>0.92</v>
      </c>
      <c r="Q515" s="48">
        <v>6.08</v>
      </c>
    </row>
    <row r="516" spans="1:17" x14ac:dyDescent="0.2">
      <c r="A516" s="47" t="s">
        <v>660</v>
      </c>
      <c r="C516" s="48">
        <v>22.01</v>
      </c>
      <c r="D516" s="48">
        <v>347.01</v>
      </c>
      <c r="E516" s="48">
        <v>32.29</v>
      </c>
      <c r="F516" s="48">
        <v>5773.13</v>
      </c>
      <c r="G516" s="48">
        <v>5770.21</v>
      </c>
      <c r="H516" s="48">
        <v>2.93</v>
      </c>
      <c r="I516" s="48">
        <v>0</v>
      </c>
      <c r="J516" s="48">
        <v>0</v>
      </c>
      <c r="K516" s="48">
        <v>0</v>
      </c>
      <c r="L516" s="48">
        <v>5676.06</v>
      </c>
      <c r="M516" s="48">
        <v>3294.51</v>
      </c>
      <c r="N516" s="48">
        <v>843.17</v>
      </c>
      <c r="O516" s="48">
        <v>1141.7</v>
      </c>
      <c r="P516" s="48">
        <v>396.67</v>
      </c>
      <c r="Q516" s="48">
        <v>3294.51</v>
      </c>
    </row>
    <row r="517" spans="1:17" x14ac:dyDescent="0.2">
      <c r="A517" s="47" t="s">
        <v>661</v>
      </c>
      <c r="C517" s="48">
        <v>22.01</v>
      </c>
      <c r="D517" s="48">
        <v>47.33</v>
      </c>
      <c r="E517" s="48">
        <v>20.04</v>
      </c>
      <c r="F517" s="48">
        <v>847.48</v>
      </c>
      <c r="G517" s="48">
        <v>847.48</v>
      </c>
      <c r="H517" s="48">
        <v>0</v>
      </c>
      <c r="I517" s="48">
        <v>0</v>
      </c>
      <c r="J517" s="48">
        <v>0</v>
      </c>
      <c r="K517" s="48">
        <v>0</v>
      </c>
      <c r="L517" s="48">
        <v>828.33</v>
      </c>
      <c r="M517" s="48">
        <v>402.98</v>
      </c>
      <c r="N517" s="48">
        <v>163.89</v>
      </c>
      <c r="O517" s="48">
        <v>188.71</v>
      </c>
      <c r="P517" s="48">
        <v>72.75</v>
      </c>
      <c r="Q517" s="48">
        <v>402.98</v>
      </c>
    </row>
    <row r="518" spans="1:17" x14ac:dyDescent="0.2">
      <c r="A518" s="47" t="s">
        <v>1211</v>
      </c>
      <c r="C518" s="48">
        <v>0.52</v>
      </c>
      <c r="D518" s="48">
        <v>0</v>
      </c>
      <c r="E518" s="48">
        <v>0</v>
      </c>
      <c r="F518" s="48">
        <v>13.38</v>
      </c>
      <c r="G518" s="48">
        <v>13.38</v>
      </c>
      <c r="H518" s="48">
        <v>0</v>
      </c>
      <c r="I518" s="48">
        <v>0</v>
      </c>
      <c r="J518" s="48">
        <v>0</v>
      </c>
      <c r="K518" s="48">
        <v>0</v>
      </c>
      <c r="L518" s="48">
        <v>13.12</v>
      </c>
      <c r="M518" s="48">
        <v>9.36</v>
      </c>
      <c r="N518" s="48">
        <v>0</v>
      </c>
      <c r="O518" s="48">
        <v>2.8</v>
      </c>
      <c r="P518" s="48">
        <v>0.97</v>
      </c>
      <c r="Q518" s="48">
        <v>9.36</v>
      </c>
    </row>
    <row r="519" spans="1:17" x14ac:dyDescent="0.2">
      <c r="A519" s="47" t="s">
        <v>1212</v>
      </c>
      <c r="C519" s="48">
        <v>2.1</v>
      </c>
      <c r="D519" s="48">
        <v>0</v>
      </c>
      <c r="E519" s="48">
        <v>0</v>
      </c>
      <c r="F519" s="48">
        <v>12.78</v>
      </c>
      <c r="G519" s="48">
        <v>12.78</v>
      </c>
      <c r="H519" s="48">
        <v>0</v>
      </c>
      <c r="I519" s="48">
        <v>0</v>
      </c>
      <c r="J519" s="48">
        <v>0</v>
      </c>
      <c r="K519" s="48">
        <v>0</v>
      </c>
      <c r="L519" s="48">
        <v>12.43</v>
      </c>
      <c r="M519" s="48">
        <v>8.2100000000000009</v>
      </c>
      <c r="N519" s="48">
        <v>0</v>
      </c>
      <c r="O519" s="48">
        <v>3.02</v>
      </c>
      <c r="P519" s="48">
        <v>1.21</v>
      </c>
      <c r="Q519" s="48">
        <v>8.2100000000000009</v>
      </c>
    </row>
    <row r="520" spans="1:17" x14ac:dyDescent="0.2">
      <c r="A520" s="47" t="s">
        <v>1213</v>
      </c>
      <c r="C520" s="48">
        <v>4.07</v>
      </c>
      <c r="D520" s="48">
        <v>0</v>
      </c>
      <c r="E520" s="48">
        <v>0</v>
      </c>
      <c r="F520" s="48">
        <v>25.01</v>
      </c>
      <c r="G520" s="48">
        <v>25.01</v>
      </c>
      <c r="H520" s="48">
        <v>0</v>
      </c>
      <c r="I520" s="48">
        <v>0</v>
      </c>
      <c r="J520" s="48">
        <v>0</v>
      </c>
      <c r="K520" s="48">
        <v>0</v>
      </c>
      <c r="L520" s="48">
        <v>24.34</v>
      </c>
      <c r="M520" s="48">
        <v>16.16</v>
      </c>
      <c r="N520" s="48">
        <v>0</v>
      </c>
      <c r="O520" s="48">
        <v>5.83</v>
      </c>
      <c r="P520" s="48">
        <v>2.34</v>
      </c>
      <c r="Q520" s="48">
        <v>16.16</v>
      </c>
    </row>
    <row r="521" spans="1:17" x14ac:dyDescent="0.2">
      <c r="A521" s="47" t="s">
        <v>1214</v>
      </c>
      <c r="C521" s="48">
        <v>5.0999999999999996</v>
      </c>
      <c r="D521" s="48">
        <v>0</v>
      </c>
      <c r="E521" s="48">
        <v>0</v>
      </c>
      <c r="F521" s="48">
        <v>30.87</v>
      </c>
      <c r="G521" s="48">
        <v>30.87</v>
      </c>
      <c r="H521" s="48">
        <v>0</v>
      </c>
      <c r="I521" s="48">
        <v>0</v>
      </c>
      <c r="J521" s="48">
        <v>0</v>
      </c>
      <c r="K521" s="48">
        <v>0</v>
      </c>
      <c r="L521" s="48">
        <v>30.03</v>
      </c>
      <c r="M521" s="48">
        <v>19.690000000000001</v>
      </c>
      <c r="N521" s="48">
        <v>0</v>
      </c>
      <c r="O521" s="48">
        <v>7.37</v>
      </c>
      <c r="P521" s="48">
        <v>2.96</v>
      </c>
      <c r="Q521" s="48">
        <v>19.690000000000001</v>
      </c>
    </row>
    <row r="522" spans="1:17" x14ac:dyDescent="0.2">
      <c r="A522" s="47" t="s">
        <v>1215</v>
      </c>
      <c r="C522" s="48">
        <v>4.1399999999999997</v>
      </c>
      <c r="D522" s="48">
        <v>0</v>
      </c>
      <c r="E522" s="48">
        <v>0</v>
      </c>
      <c r="F522" s="48">
        <v>24.99</v>
      </c>
      <c r="G522" s="48">
        <v>24.99</v>
      </c>
      <c r="H522" s="48">
        <v>0</v>
      </c>
      <c r="I522" s="48">
        <v>0</v>
      </c>
      <c r="J522" s="48">
        <v>0</v>
      </c>
      <c r="K522" s="48">
        <v>0</v>
      </c>
      <c r="L522" s="48">
        <v>24.31</v>
      </c>
      <c r="M522" s="48">
        <v>15.9</v>
      </c>
      <c r="N522" s="48">
        <v>0</v>
      </c>
      <c r="O522" s="48">
        <v>5.99</v>
      </c>
      <c r="P522" s="48">
        <v>2.41</v>
      </c>
      <c r="Q522" s="48">
        <v>15.9</v>
      </c>
    </row>
    <row r="523" spans="1:17" x14ac:dyDescent="0.2">
      <c r="A523" s="47" t="s">
        <v>1216</v>
      </c>
      <c r="C523" s="48">
        <v>4.5</v>
      </c>
      <c r="D523" s="48">
        <v>0</v>
      </c>
      <c r="E523" s="48">
        <v>0</v>
      </c>
      <c r="F523" s="48">
        <v>27.11</v>
      </c>
      <c r="G523" s="48">
        <v>27.11</v>
      </c>
      <c r="H523" s="48">
        <v>0</v>
      </c>
      <c r="I523" s="48">
        <v>0</v>
      </c>
      <c r="J523" s="48">
        <v>0</v>
      </c>
      <c r="K523" s="48">
        <v>0</v>
      </c>
      <c r="L523" s="48">
        <v>26.37</v>
      </c>
      <c r="M523" s="48">
        <v>17.25</v>
      </c>
      <c r="N523" s="48">
        <v>0</v>
      </c>
      <c r="O523" s="48">
        <v>6.5</v>
      </c>
      <c r="P523" s="48">
        <v>2.61</v>
      </c>
      <c r="Q523" s="48">
        <v>17.25</v>
      </c>
    </row>
    <row r="524" spans="1:17" x14ac:dyDescent="0.2">
      <c r="A524" s="47" t="s">
        <v>1217</v>
      </c>
      <c r="C524" s="48">
        <v>1.58</v>
      </c>
      <c r="D524" s="48">
        <v>0</v>
      </c>
      <c r="E524" s="48">
        <v>0.68</v>
      </c>
      <c r="F524" s="48">
        <v>21.58</v>
      </c>
      <c r="G524" s="48">
        <v>21.58</v>
      </c>
      <c r="H524" s="48">
        <v>0</v>
      </c>
      <c r="I524" s="48">
        <v>0</v>
      </c>
      <c r="J524" s="48">
        <v>0</v>
      </c>
      <c r="K524" s="48">
        <v>0</v>
      </c>
      <c r="L524" s="48">
        <v>21.01</v>
      </c>
      <c r="M524" s="48">
        <v>11.72</v>
      </c>
      <c r="N524" s="48">
        <v>2.31</v>
      </c>
      <c r="O524" s="48">
        <v>4.9800000000000004</v>
      </c>
      <c r="P524" s="48">
        <v>2</v>
      </c>
      <c r="Q524" s="48">
        <v>11.72</v>
      </c>
    </row>
    <row r="525" spans="1:17" x14ac:dyDescent="0.2">
      <c r="A525" s="47" t="s">
        <v>1218</v>
      </c>
      <c r="C525" s="48">
        <v>0</v>
      </c>
      <c r="D525" s="48">
        <v>0</v>
      </c>
      <c r="E525" s="48">
        <v>1.74</v>
      </c>
      <c r="F525" s="48">
        <v>22.51</v>
      </c>
      <c r="G525" s="48">
        <v>22.51</v>
      </c>
      <c r="H525" s="48">
        <v>0</v>
      </c>
      <c r="I525" s="48">
        <v>0</v>
      </c>
      <c r="J525" s="48">
        <v>0</v>
      </c>
      <c r="K525" s="48">
        <v>0</v>
      </c>
      <c r="L525" s="48">
        <v>21.94</v>
      </c>
      <c r="M525" s="48">
        <v>9.99</v>
      </c>
      <c r="N525" s="48">
        <v>4.97</v>
      </c>
      <c r="O525" s="48">
        <v>4.9800000000000004</v>
      </c>
      <c r="P525" s="48">
        <v>2</v>
      </c>
      <c r="Q525" s="48">
        <v>9.99</v>
      </c>
    </row>
    <row r="526" spans="1:17" x14ac:dyDescent="0.2">
      <c r="A526" s="47" t="s">
        <v>1219</v>
      </c>
      <c r="C526" s="48">
        <v>0</v>
      </c>
      <c r="D526" s="48">
        <v>0</v>
      </c>
      <c r="E526" s="48">
        <v>0.67</v>
      </c>
      <c r="F526" s="48">
        <v>8.64</v>
      </c>
      <c r="G526" s="48">
        <v>8.64</v>
      </c>
      <c r="H526" s="48">
        <v>0</v>
      </c>
      <c r="I526" s="48">
        <v>0</v>
      </c>
      <c r="J526" s="48">
        <v>0</v>
      </c>
      <c r="K526" s="48">
        <v>0</v>
      </c>
      <c r="L526" s="48">
        <v>8.42</v>
      </c>
      <c r="M526" s="48">
        <v>3.84</v>
      </c>
      <c r="N526" s="48">
        <v>1.91</v>
      </c>
      <c r="O526" s="48">
        <v>1.91</v>
      </c>
      <c r="P526" s="48">
        <v>0.77</v>
      </c>
      <c r="Q526" s="48">
        <v>3.84</v>
      </c>
    </row>
    <row r="527" spans="1:17" x14ac:dyDescent="0.2">
      <c r="A527" s="47" t="s">
        <v>1220</v>
      </c>
      <c r="C527" s="48">
        <v>0</v>
      </c>
      <c r="D527" s="48">
        <v>0</v>
      </c>
      <c r="E527" s="48">
        <v>1.1499999999999999</v>
      </c>
      <c r="F527" s="48">
        <v>14.8</v>
      </c>
      <c r="G527" s="48">
        <v>14.8</v>
      </c>
      <c r="H527" s="48">
        <v>0</v>
      </c>
      <c r="I527" s="48">
        <v>0</v>
      </c>
      <c r="J527" s="48">
        <v>0</v>
      </c>
      <c r="K527" s="48">
        <v>0</v>
      </c>
      <c r="L527" s="48">
        <v>14.42</v>
      </c>
      <c r="M527" s="48">
        <v>6.55</v>
      </c>
      <c r="N527" s="48">
        <v>3.27</v>
      </c>
      <c r="O527" s="48">
        <v>3.28</v>
      </c>
      <c r="P527" s="48">
        <v>1.32</v>
      </c>
      <c r="Q527" s="48">
        <v>6.55</v>
      </c>
    </row>
    <row r="528" spans="1:17" x14ac:dyDescent="0.2">
      <c r="A528" s="47" t="s">
        <v>1221</v>
      </c>
      <c r="C528" s="48">
        <v>0</v>
      </c>
      <c r="D528" s="48">
        <v>0</v>
      </c>
      <c r="E528" s="48">
        <v>1.89</v>
      </c>
      <c r="F528" s="48">
        <v>24.54</v>
      </c>
      <c r="G528" s="48">
        <v>24.54</v>
      </c>
      <c r="H528" s="48">
        <v>0</v>
      </c>
      <c r="I528" s="48">
        <v>0</v>
      </c>
      <c r="J528" s="48">
        <v>0</v>
      </c>
      <c r="K528" s="48">
        <v>0</v>
      </c>
      <c r="L528" s="48">
        <v>23.92</v>
      </c>
      <c r="M528" s="48">
        <v>10.96</v>
      </c>
      <c r="N528" s="48">
        <v>5.4</v>
      </c>
      <c r="O528" s="48">
        <v>5.4</v>
      </c>
      <c r="P528" s="48">
        <v>2.17</v>
      </c>
      <c r="Q528" s="48">
        <v>10.96</v>
      </c>
    </row>
    <row r="529" spans="1:17" x14ac:dyDescent="0.2">
      <c r="A529" s="47" t="s">
        <v>1222</v>
      </c>
      <c r="C529" s="48">
        <v>0</v>
      </c>
      <c r="D529" s="48">
        <v>0</v>
      </c>
      <c r="E529" s="48">
        <v>1.89</v>
      </c>
      <c r="F529" s="48">
        <v>24.25</v>
      </c>
      <c r="G529" s="48">
        <v>24.25</v>
      </c>
      <c r="H529" s="48">
        <v>0</v>
      </c>
      <c r="I529" s="48">
        <v>0</v>
      </c>
      <c r="J529" s="48">
        <v>0</v>
      </c>
      <c r="K529" s="48">
        <v>0</v>
      </c>
      <c r="L529" s="48">
        <v>23.64</v>
      </c>
      <c r="M529" s="48">
        <v>10.7</v>
      </c>
      <c r="N529" s="48">
        <v>5.38</v>
      </c>
      <c r="O529" s="48">
        <v>5.4</v>
      </c>
      <c r="P529" s="48">
        <v>2.17</v>
      </c>
      <c r="Q529" s="48">
        <v>10.7</v>
      </c>
    </row>
    <row r="530" spans="1:17" x14ac:dyDescent="0.2">
      <c r="A530" s="47" t="s">
        <v>1223</v>
      </c>
      <c r="C530" s="48">
        <v>0</v>
      </c>
      <c r="D530" s="48">
        <v>0</v>
      </c>
      <c r="E530" s="48">
        <v>3.15</v>
      </c>
      <c r="F530" s="48">
        <v>40.69</v>
      </c>
      <c r="G530" s="48">
        <v>40.69</v>
      </c>
      <c r="H530" s="48">
        <v>0</v>
      </c>
      <c r="I530" s="48">
        <v>0</v>
      </c>
      <c r="J530" s="48">
        <v>0</v>
      </c>
      <c r="K530" s="48">
        <v>0</v>
      </c>
      <c r="L530" s="48">
        <v>39.659999999999997</v>
      </c>
      <c r="M530" s="48">
        <v>18.13</v>
      </c>
      <c r="N530" s="48">
        <v>8.9600000000000009</v>
      </c>
      <c r="O530" s="48">
        <v>8.9700000000000006</v>
      </c>
      <c r="P530" s="48">
        <v>3.6</v>
      </c>
      <c r="Q530" s="48">
        <v>18.13</v>
      </c>
    </row>
    <row r="531" spans="1:17" x14ac:dyDescent="0.2">
      <c r="A531" s="47" t="s">
        <v>1224</v>
      </c>
      <c r="C531" s="48">
        <v>0</v>
      </c>
      <c r="D531" s="48">
        <v>0</v>
      </c>
      <c r="E531" s="48">
        <v>3.04</v>
      </c>
      <c r="F531" s="48">
        <v>36.49</v>
      </c>
      <c r="G531" s="48">
        <v>36.49</v>
      </c>
      <c r="H531" s="48">
        <v>0</v>
      </c>
      <c r="I531" s="48">
        <v>0</v>
      </c>
      <c r="J531" s="48">
        <v>0</v>
      </c>
      <c r="K531" s="48">
        <v>0</v>
      </c>
      <c r="L531" s="48">
        <v>35.46</v>
      </c>
      <c r="M531" s="48">
        <v>14.26</v>
      </c>
      <c r="N531" s="48">
        <v>8.6300000000000008</v>
      </c>
      <c r="O531" s="48">
        <v>8.9700000000000006</v>
      </c>
      <c r="P531" s="48">
        <v>3.6</v>
      </c>
      <c r="Q531" s="48">
        <v>14.26</v>
      </c>
    </row>
    <row r="532" spans="1:17" x14ac:dyDescent="0.2">
      <c r="A532" s="47" t="s">
        <v>1225</v>
      </c>
      <c r="C532" s="48">
        <v>0</v>
      </c>
      <c r="D532" s="48">
        <v>0</v>
      </c>
      <c r="E532" s="48">
        <v>2.35</v>
      </c>
      <c r="F532" s="48">
        <v>30.81</v>
      </c>
      <c r="G532" s="48">
        <v>30.81</v>
      </c>
      <c r="H532" s="48">
        <v>0</v>
      </c>
      <c r="I532" s="48">
        <v>0</v>
      </c>
      <c r="J532" s="48">
        <v>0</v>
      </c>
      <c r="K532" s="48">
        <v>0</v>
      </c>
      <c r="L532" s="48">
        <v>30.04</v>
      </c>
      <c r="M532" s="48">
        <v>13.98</v>
      </c>
      <c r="N532" s="48">
        <v>6.71</v>
      </c>
      <c r="O532" s="48">
        <v>6.67</v>
      </c>
      <c r="P532" s="48">
        <v>2.68</v>
      </c>
      <c r="Q532" s="48">
        <v>13.98</v>
      </c>
    </row>
    <row r="533" spans="1:17" x14ac:dyDescent="0.2">
      <c r="A533" s="47" t="s">
        <v>1226</v>
      </c>
      <c r="C533" s="48">
        <v>0</v>
      </c>
      <c r="D533" s="48">
        <v>0</v>
      </c>
      <c r="E533" s="48">
        <v>2.36</v>
      </c>
      <c r="F533" s="48">
        <v>30.96</v>
      </c>
      <c r="G533" s="48">
        <v>30.96</v>
      </c>
      <c r="H533" s="48">
        <v>0</v>
      </c>
      <c r="I533" s="48">
        <v>0</v>
      </c>
      <c r="J533" s="48">
        <v>0</v>
      </c>
      <c r="K533" s="48">
        <v>0</v>
      </c>
      <c r="L533" s="48">
        <v>30.19</v>
      </c>
      <c r="M533" s="48">
        <v>14.11</v>
      </c>
      <c r="N533" s="48">
        <v>6.72</v>
      </c>
      <c r="O533" s="48">
        <v>6.67</v>
      </c>
      <c r="P533" s="48">
        <v>2.68</v>
      </c>
      <c r="Q533" s="48">
        <v>14.11</v>
      </c>
    </row>
    <row r="534" spans="1:17" x14ac:dyDescent="0.2">
      <c r="A534" s="47" t="s">
        <v>1227</v>
      </c>
      <c r="C534" s="48">
        <v>0</v>
      </c>
      <c r="D534" s="48">
        <v>0</v>
      </c>
      <c r="E534" s="48">
        <v>0.28999999999999998</v>
      </c>
      <c r="F534" s="48">
        <v>3.91</v>
      </c>
      <c r="G534" s="48">
        <v>3.91</v>
      </c>
      <c r="H534" s="48">
        <v>0</v>
      </c>
      <c r="I534" s="48">
        <v>0</v>
      </c>
      <c r="J534" s="48">
        <v>0</v>
      </c>
      <c r="K534" s="48">
        <v>0</v>
      </c>
      <c r="L534" s="48">
        <v>3.82</v>
      </c>
      <c r="M534" s="48">
        <v>1.86</v>
      </c>
      <c r="N534" s="48">
        <v>0.83</v>
      </c>
      <c r="O534" s="48">
        <v>0.81</v>
      </c>
      <c r="P534" s="48">
        <v>0.32</v>
      </c>
      <c r="Q534" s="48">
        <v>1.86</v>
      </c>
    </row>
    <row r="535" spans="1:17" x14ac:dyDescent="0.2">
      <c r="A535" s="47" t="s">
        <v>1228</v>
      </c>
      <c r="C535" s="48">
        <v>0</v>
      </c>
      <c r="D535" s="48">
        <v>0.09</v>
      </c>
      <c r="E535" s="48">
        <v>0.83</v>
      </c>
      <c r="F535" s="48">
        <v>17.12</v>
      </c>
      <c r="G535" s="48">
        <v>17.12</v>
      </c>
      <c r="H535" s="48">
        <v>0</v>
      </c>
      <c r="I535" s="48">
        <v>0</v>
      </c>
      <c r="J535" s="48">
        <v>0</v>
      </c>
      <c r="K535" s="48">
        <v>0</v>
      </c>
      <c r="L535" s="48">
        <v>16.73</v>
      </c>
      <c r="M535" s="48">
        <v>8.49</v>
      </c>
      <c r="N535" s="48">
        <v>3.51</v>
      </c>
      <c r="O535" s="48">
        <v>3.38</v>
      </c>
      <c r="P535" s="48">
        <v>1.36</v>
      </c>
      <c r="Q535" s="48">
        <v>8.49</v>
      </c>
    </row>
    <row r="536" spans="1:17" x14ac:dyDescent="0.2">
      <c r="A536" s="47" t="s">
        <v>1229</v>
      </c>
      <c r="C536" s="48">
        <v>0</v>
      </c>
      <c r="D536" s="48">
        <v>1.03</v>
      </c>
      <c r="E536" s="48">
        <v>0</v>
      </c>
      <c r="F536" s="48">
        <v>16.940000000000001</v>
      </c>
      <c r="G536" s="48">
        <v>16.940000000000001</v>
      </c>
      <c r="H536" s="48">
        <v>0</v>
      </c>
      <c r="I536" s="48">
        <v>0</v>
      </c>
      <c r="J536" s="48">
        <v>0</v>
      </c>
      <c r="K536" s="48">
        <v>0</v>
      </c>
      <c r="L536" s="48">
        <v>16.52</v>
      </c>
      <c r="M536" s="48">
        <v>7.7</v>
      </c>
      <c r="N536" s="48">
        <v>3.69</v>
      </c>
      <c r="O536" s="48">
        <v>3.66</v>
      </c>
      <c r="P536" s="48">
        <v>1.47</v>
      </c>
      <c r="Q536" s="48">
        <v>7.7</v>
      </c>
    </row>
    <row r="537" spans="1:17" x14ac:dyDescent="0.2">
      <c r="A537" s="47" t="s">
        <v>1230</v>
      </c>
      <c r="C537" s="48">
        <v>0</v>
      </c>
      <c r="D537" s="48">
        <v>1.54</v>
      </c>
      <c r="E537" s="48">
        <v>0</v>
      </c>
      <c r="F537" s="48">
        <v>23.77</v>
      </c>
      <c r="G537" s="48">
        <v>23.77</v>
      </c>
      <c r="H537" s="48">
        <v>0</v>
      </c>
      <c r="I537" s="48">
        <v>0</v>
      </c>
      <c r="J537" s="48">
        <v>0</v>
      </c>
      <c r="K537" s="48">
        <v>0</v>
      </c>
      <c r="L537" s="48">
        <v>23.12</v>
      </c>
      <c r="M537" s="48">
        <v>9.77</v>
      </c>
      <c r="N537" s="48">
        <v>5.48</v>
      </c>
      <c r="O537" s="48">
        <v>5.62</v>
      </c>
      <c r="P537" s="48">
        <v>2.2599999999999998</v>
      </c>
      <c r="Q537" s="48">
        <v>9.77</v>
      </c>
    </row>
    <row r="538" spans="1:17" x14ac:dyDescent="0.2">
      <c r="A538" s="47" t="s">
        <v>1231</v>
      </c>
      <c r="C538" s="48">
        <v>0</v>
      </c>
      <c r="D538" s="48">
        <v>0.65</v>
      </c>
      <c r="E538" s="48">
        <v>0</v>
      </c>
      <c r="F538" s="48">
        <v>7.95</v>
      </c>
      <c r="G538" s="48">
        <v>7.95</v>
      </c>
      <c r="H538" s="48">
        <v>0</v>
      </c>
      <c r="I538" s="48">
        <v>0</v>
      </c>
      <c r="J538" s="48">
        <v>0</v>
      </c>
      <c r="K538" s="48">
        <v>0</v>
      </c>
      <c r="L538" s="48">
        <v>7.77</v>
      </c>
      <c r="M538" s="48">
        <v>3.54</v>
      </c>
      <c r="N538" s="48">
        <v>1.82</v>
      </c>
      <c r="O538" s="48">
        <v>1.74</v>
      </c>
      <c r="P538" s="48">
        <v>0.68</v>
      </c>
      <c r="Q538" s="48">
        <v>3.54</v>
      </c>
    </row>
    <row r="539" spans="1:17" x14ac:dyDescent="0.2">
      <c r="A539" s="47" t="s">
        <v>1232</v>
      </c>
      <c r="C539" s="48">
        <v>0</v>
      </c>
      <c r="D539" s="48">
        <v>3.8</v>
      </c>
      <c r="E539" s="48">
        <v>0</v>
      </c>
      <c r="F539" s="48">
        <v>33.729999999999997</v>
      </c>
      <c r="G539" s="48">
        <v>33.729999999999997</v>
      </c>
      <c r="H539" s="48">
        <v>0</v>
      </c>
      <c r="I539" s="48">
        <v>0</v>
      </c>
      <c r="J539" s="48">
        <v>0</v>
      </c>
      <c r="K539" s="48">
        <v>0</v>
      </c>
      <c r="L539" s="48">
        <v>33.1</v>
      </c>
      <c r="M539" s="48">
        <v>14.95</v>
      </c>
      <c r="N539" s="48">
        <v>8.15</v>
      </c>
      <c r="O539" s="48">
        <v>7.3</v>
      </c>
      <c r="P539" s="48">
        <v>2.68</v>
      </c>
      <c r="Q539" s="48">
        <v>14.95</v>
      </c>
    </row>
    <row r="540" spans="1:17" x14ac:dyDescent="0.2">
      <c r="A540" s="47" t="s">
        <v>1233</v>
      </c>
      <c r="C540" s="48">
        <v>0</v>
      </c>
      <c r="D540" s="48">
        <v>2.65</v>
      </c>
      <c r="E540" s="48">
        <v>0</v>
      </c>
      <c r="F540" s="48">
        <v>23.51</v>
      </c>
      <c r="G540" s="48">
        <v>23.51</v>
      </c>
      <c r="H540" s="48">
        <v>0</v>
      </c>
      <c r="I540" s="48">
        <v>0</v>
      </c>
      <c r="J540" s="48">
        <v>0</v>
      </c>
      <c r="K540" s="48">
        <v>0</v>
      </c>
      <c r="L540" s="48">
        <v>23.07</v>
      </c>
      <c r="M540" s="48">
        <v>10.41</v>
      </c>
      <c r="N540" s="48">
        <v>5.69</v>
      </c>
      <c r="O540" s="48">
        <v>5.0999999999999996</v>
      </c>
      <c r="P540" s="48">
        <v>1.87</v>
      </c>
      <c r="Q540" s="48">
        <v>10.41</v>
      </c>
    </row>
    <row r="541" spans="1:17" x14ac:dyDescent="0.2">
      <c r="A541" s="47" t="s">
        <v>1234</v>
      </c>
      <c r="C541" s="48">
        <v>0</v>
      </c>
      <c r="D541" s="48">
        <v>6.04</v>
      </c>
      <c r="E541" s="48">
        <v>0</v>
      </c>
      <c r="F541" s="48">
        <v>54.07</v>
      </c>
      <c r="G541" s="48">
        <v>54.07</v>
      </c>
      <c r="H541" s="48">
        <v>0</v>
      </c>
      <c r="I541" s="48">
        <v>0</v>
      </c>
      <c r="J541" s="48">
        <v>0</v>
      </c>
      <c r="K541" s="48">
        <v>0</v>
      </c>
      <c r="L541" s="48">
        <v>53.07</v>
      </c>
      <c r="M541" s="48">
        <v>24.35</v>
      </c>
      <c r="N541" s="48">
        <v>12.95</v>
      </c>
      <c r="O541" s="48">
        <v>11.53</v>
      </c>
      <c r="P541" s="48">
        <v>4.24</v>
      </c>
      <c r="Q541" s="48">
        <v>24.35</v>
      </c>
    </row>
    <row r="542" spans="1:17" x14ac:dyDescent="0.2">
      <c r="A542" s="47" t="s">
        <v>1235</v>
      </c>
      <c r="C542" s="48">
        <v>0</v>
      </c>
      <c r="D542" s="48">
        <v>4.71</v>
      </c>
      <c r="E542" s="48">
        <v>0</v>
      </c>
      <c r="F542" s="48">
        <v>41.78</v>
      </c>
      <c r="G542" s="48">
        <v>41.78</v>
      </c>
      <c r="H542" s="48">
        <v>0</v>
      </c>
      <c r="I542" s="48">
        <v>0</v>
      </c>
      <c r="J542" s="48">
        <v>0</v>
      </c>
      <c r="K542" s="48">
        <v>0</v>
      </c>
      <c r="L542" s="48">
        <v>41</v>
      </c>
      <c r="M542" s="48">
        <v>18.53</v>
      </c>
      <c r="N542" s="48">
        <v>10.1</v>
      </c>
      <c r="O542" s="48">
        <v>9.0399999999999991</v>
      </c>
      <c r="P542" s="48">
        <v>3.32</v>
      </c>
      <c r="Q542" s="48">
        <v>18.53</v>
      </c>
    </row>
    <row r="543" spans="1:17" x14ac:dyDescent="0.2">
      <c r="A543" s="47" t="s">
        <v>1236</v>
      </c>
      <c r="C543" s="48">
        <v>0</v>
      </c>
      <c r="D543" s="48">
        <v>3.84</v>
      </c>
      <c r="E543" s="48">
        <v>0</v>
      </c>
      <c r="F543" s="48">
        <v>34.03</v>
      </c>
      <c r="G543" s="48">
        <v>34.03</v>
      </c>
      <c r="H543" s="48">
        <v>0</v>
      </c>
      <c r="I543" s="48">
        <v>0</v>
      </c>
      <c r="J543" s="48">
        <v>0</v>
      </c>
      <c r="K543" s="48">
        <v>0</v>
      </c>
      <c r="L543" s="48">
        <v>33.4</v>
      </c>
      <c r="M543" s="48">
        <v>15.09</v>
      </c>
      <c r="N543" s="48">
        <v>8.23</v>
      </c>
      <c r="O543" s="48">
        <v>7.37</v>
      </c>
      <c r="P543" s="48">
        <v>2.71</v>
      </c>
      <c r="Q543" s="48">
        <v>15.09</v>
      </c>
    </row>
    <row r="544" spans="1:17" x14ac:dyDescent="0.2">
      <c r="A544" s="47" t="s">
        <v>1237</v>
      </c>
      <c r="C544" s="48">
        <v>0</v>
      </c>
      <c r="D544" s="48">
        <v>2.95</v>
      </c>
      <c r="E544" s="48">
        <v>0</v>
      </c>
      <c r="F544" s="48">
        <v>26.16</v>
      </c>
      <c r="G544" s="48">
        <v>26.16</v>
      </c>
      <c r="H544" s="48">
        <v>0</v>
      </c>
      <c r="I544" s="48">
        <v>0</v>
      </c>
      <c r="J544" s="48">
        <v>0</v>
      </c>
      <c r="K544" s="48">
        <v>0</v>
      </c>
      <c r="L544" s="48">
        <v>25.67</v>
      </c>
      <c r="M544" s="48">
        <v>11.6</v>
      </c>
      <c r="N544" s="48">
        <v>6.33</v>
      </c>
      <c r="O544" s="48">
        <v>5.67</v>
      </c>
      <c r="P544" s="48">
        <v>2.08</v>
      </c>
      <c r="Q544" s="48">
        <v>11.6</v>
      </c>
    </row>
    <row r="545" spans="1:17" x14ac:dyDescent="0.2">
      <c r="A545" s="47" t="s">
        <v>1238</v>
      </c>
      <c r="C545" s="48">
        <v>0</v>
      </c>
      <c r="D545" s="48">
        <v>6.33</v>
      </c>
      <c r="E545" s="48">
        <v>0</v>
      </c>
      <c r="F545" s="48">
        <v>53.88</v>
      </c>
      <c r="G545" s="48">
        <v>53.88</v>
      </c>
      <c r="H545" s="48">
        <v>0</v>
      </c>
      <c r="I545" s="48">
        <v>0</v>
      </c>
      <c r="J545" s="48">
        <v>0</v>
      </c>
      <c r="K545" s="48">
        <v>0</v>
      </c>
      <c r="L545" s="48">
        <v>52.8</v>
      </c>
      <c r="M545" s="48">
        <v>22.21</v>
      </c>
      <c r="N545" s="48">
        <v>13.54</v>
      </c>
      <c r="O545" s="48">
        <v>12.47</v>
      </c>
      <c r="P545" s="48">
        <v>4.58</v>
      </c>
      <c r="Q545" s="48">
        <v>22.21</v>
      </c>
    </row>
    <row r="546" spans="1:17" x14ac:dyDescent="0.2">
      <c r="A546" s="47" t="s">
        <v>1239</v>
      </c>
      <c r="C546" s="48">
        <v>0</v>
      </c>
      <c r="D546" s="48">
        <v>2.15</v>
      </c>
      <c r="E546" s="48">
        <v>0</v>
      </c>
      <c r="F546" s="48">
        <v>19.079999999999998</v>
      </c>
      <c r="G546" s="48">
        <v>19.079999999999998</v>
      </c>
      <c r="H546" s="48">
        <v>0</v>
      </c>
      <c r="I546" s="48">
        <v>0</v>
      </c>
      <c r="J546" s="48">
        <v>0</v>
      </c>
      <c r="K546" s="48">
        <v>0</v>
      </c>
      <c r="L546" s="48">
        <v>18.73</v>
      </c>
      <c r="M546" s="48">
        <v>8.4600000000000009</v>
      </c>
      <c r="N546" s="48">
        <v>4.6100000000000003</v>
      </c>
      <c r="O546" s="48">
        <v>4.13</v>
      </c>
      <c r="P546" s="48">
        <v>1.52</v>
      </c>
      <c r="Q546" s="48">
        <v>8.4600000000000009</v>
      </c>
    </row>
    <row r="547" spans="1:17" x14ac:dyDescent="0.2">
      <c r="A547" s="47" t="s">
        <v>1240</v>
      </c>
      <c r="C547" s="48">
        <v>0</v>
      </c>
      <c r="D547" s="48">
        <v>1.87</v>
      </c>
      <c r="E547" s="48">
        <v>0</v>
      </c>
      <c r="F547" s="48">
        <v>16.5</v>
      </c>
      <c r="G547" s="48">
        <v>16.5</v>
      </c>
      <c r="H547" s="48">
        <v>0</v>
      </c>
      <c r="I547" s="48">
        <v>0</v>
      </c>
      <c r="J547" s="48">
        <v>0</v>
      </c>
      <c r="K547" s="48">
        <v>0</v>
      </c>
      <c r="L547" s="48">
        <v>16.190000000000001</v>
      </c>
      <c r="M547" s="48">
        <v>7.29</v>
      </c>
      <c r="N547" s="48">
        <v>4</v>
      </c>
      <c r="O547" s="48">
        <v>3.59</v>
      </c>
      <c r="P547" s="48">
        <v>1.32</v>
      </c>
      <c r="Q547" s="48">
        <v>7.29</v>
      </c>
    </row>
    <row r="548" spans="1:17" x14ac:dyDescent="0.2">
      <c r="A548" s="47" t="s">
        <v>1241</v>
      </c>
      <c r="C548" s="48">
        <v>0</v>
      </c>
      <c r="D548" s="48">
        <v>2.2999999999999998</v>
      </c>
      <c r="E548" s="48">
        <v>0</v>
      </c>
      <c r="F548" s="48">
        <v>20.440000000000001</v>
      </c>
      <c r="G548" s="48">
        <v>20.440000000000001</v>
      </c>
      <c r="H548" s="48">
        <v>0</v>
      </c>
      <c r="I548" s="48">
        <v>0</v>
      </c>
      <c r="J548" s="48">
        <v>0</v>
      </c>
      <c r="K548" s="48">
        <v>0</v>
      </c>
      <c r="L548" s="48">
        <v>20.059999999999999</v>
      </c>
      <c r="M548" s="48">
        <v>9.11</v>
      </c>
      <c r="N548" s="48">
        <v>4.93</v>
      </c>
      <c r="O548" s="48">
        <v>4.4000000000000004</v>
      </c>
      <c r="P548" s="48">
        <v>1.62</v>
      </c>
      <c r="Q548" s="48">
        <v>9.11</v>
      </c>
    </row>
    <row r="549" spans="1:17" x14ac:dyDescent="0.2">
      <c r="A549" s="47" t="s">
        <v>1242</v>
      </c>
      <c r="C549" s="48">
        <v>0</v>
      </c>
      <c r="D549" s="48">
        <v>2.2999999999999998</v>
      </c>
      <c r="E549" s="48">
        <v>0</v>
      </c>
      <c r="F549" s="48">
        <v>20.420000000000002</v>
      </c>
      <c r="G549" s="48">
        <v>20.420000000000002</v>
      </c>
      <c r="H549" s="48">
        <v>0</v>
      </c>
      <c r="I549" s="48">
        <v>0</v>
      </c>
      <c r="J549" s="48">
        <v>0</v>
      </c>
      <c r="K549" s="48">
        <v>0</v>
      </c>
      <c r="L549" s="48">
        <v>20.03</v>
      </c>
      <c r="M549" s="48">
        <v>9.0500000000000007</v>
      </c>
      <c r="N549" s="48">
        <v>4.9400000000000004</v>
      </c>
      <c r="O549" s="48">
        <v>4.42</v>
      </c>
      <c r="P549" s="48">
        <v>1.62</v>
      </c>
      <c r="Q549" s="48">
        <v>9.0500000000000007</v>
      </c>
    </row>
    <row r="550" spans="1:17" x14ac:dyDescent="0.2">
      <c r="A550" s="47" t="s">
        <v>1243</v>
      </c>
      <c r="C550" s="48">
        <v>0</v>
      </c>
      <c r="D550" s="48">
        <v>1.58</v>
      </c>
      <c r="E550" s="48">
        <v>0</v>
      </c>
      <c r="F550" s="48">
        <v>14.02</v>
      </c>
      <c r="G550" s="48">
        <v>14.02</v>
      </c>
      <c r="H550" s="48">
        <v>0</v>
      </c>
      <c r="I550" s="48">
        <v>0</v>
      </c>
      <c r="J550" s="48">
        <v>0</v>
      </c>
      <c r="K550" s="48">
        <v>0</v>
      </c>
      <c r="L550" s="48">
        <v>13.76</v>
      </c>
      <c r="M550" s="48">
        <v>6.22</v>
      </c>
      <c r="N550" s="48">
        <v>3.39</v>
      </c>
      <c r="O550" s="48">
        <v>3.04</v>
      </c>
      <c r="P550" s="48">
        <v>1.1200000000000001</v>
      </c>
      <c r="Q550" s="48">
        <v>6.22</v>
      </c>
    </row>
    <row r="551" spans="1:17" x14ac:dyDescent="0.2">
      <c r="A551" s="47" t="s">
        <v>1244</v>
      </c>
      <c r="C551" s="48">
        <v>0</v>
      </c>
      <c r="D551" s="48">
        <v>3.48</v>
      </c>
      <c r="E551" s="48">
        <v>0</v>
      </c>
      <c r="F551" s="48">
        <v>30.75</v>
      </c>
      <c r="G551" s="48">
        <v>30.75</v>
      </c>
      <c r="H551" s="48">
        <v>0</v>
      </c>
      <c r="I551" s="48">
        <v>0</v>
      </c>
      <c r="J551" s="48">
        <v>0</v>
      </c>
      <c r="K551" s="48">
        <v>0</v>
      </c>
      <c r="L551" s="48">
        <v>30.18</v>
      </c>
      <c r="M551" s="48">
        <v>13.55</v>
      </c>
      <c r="N551" s="48">
        <v>7.46</v>
      </c>
      <c r="O551" s="48">
        <v>6.7</v>
      </c>
      <c r="P551" s="48">
        <v>2.46</v>
      </c>
      <c r="Q551" s="48">
        <v>13.55</v>
      </c>
    </row>
    <row r="552" spans="1:17" x14ac:dyDescent="0.2">
      <c r="A552" s="47" t="s">
        <v>662</v>
      </c>
      <c r="C552" s="48">
        <v>0</v>
      </c>
      <c r="D552" s="48">
        <v>65.13</v>
      </c>
      <c r="E552" s="48">
        <v>0</v>
      </c>
      <c r="F552" s="48">
        <v>1336.72</v>
      </c>
      <c r="G552" s="48">
        <v>1336.72</v>
      </c>
      <c r="H552" s="48">
        <v>0</v>
      </c>
      <c r="I552" s="48">
        <v>0</v>
      </c>
      <c r="J552" s="48">
        <v>0</v>
      </c>
      <c r="K552" s="48">
        <v>0</v>
      </c>
      <c r="L552" s="48">
        <v>1316.74</v>
      </c>
      <c r="M552" s="48">
        <v>845.09</v>
      </c>
      <c r="N552" s="48">
        <v>139.58000000000001</v>
      </c>
      <c r="O552" s="48">
        <v>249.76</v>
      </c>
      <c r="P552" s="48">
        <v>82.3</v>
      </c>
      <c r="Q552" s="48">
        <v>845.09</v>
      </c>
    </row>
    <row r="553" spans="1:17" x14ac:dyDescent="0.2">
      <c r="A553" s="47" t="s">
        <v>1245</v>
      </c>
      <c r="C553" s="48">
        <v>0</v>
      </c>
      <c r="D553" s="48">
        <v>0</v>
      </c>
      <c r="E553" s="48">
        <v>0</v>
      </c>
      <c r="F553" s="48">
        <v>14.67</v>
      </c>
      <c r="G553" s="48">
        <v>14.67</v>
      </c>
      <c r="H553" s="48">
        <v>0</v>
      </c>
      <c r="I553" s="48">
        <v>0</v>
      </c>
      <c r="J553" s="48">
        <v>0</v>
      </c>
      <c r="K553" s="48">
        <v>0</v>
      </c>
      <c r="L553" s="48">
        <v>14.49</v>
      </c>
      <c r="M553" s="48">
        <v>11.44</v>
      </c>
      <c r="N553" s="48">
        <v>0</v>
      </c>
      <c r="O553" s="48">
        <v>2.37</v>
      </c>
      <c r="P553" s="48">
        <v>0.69</v>
      </c>
      <c r="Q553" s="48">
        <v>11.44</v>
      </c>
    </row>
    <row r="554" spans="1:17" x14ac:dyDescent="0.2">
      <c r="A554" s="47" t="s">
        <v>1246</v>
      </c>
      <c r="C554" s="48">
        <v>0</v>
      </c>
      <c r="D554" s="48">
        <v>0</v>
      </c>
      <c r="E554" s="48">
        <v>0</v>
      </c>
      <c r="F554" s="48">
        <v>46.88</v>
      </c>
      <c r="G554" s="48">
        <v>46.88</v>
      </c>
      <c r="H554" s="48">
        <v>0</v>
      </c>
      <c r="I554" s="48">
        <v>0</v>
      </c>
      <c r="J554" s="48">
        <v>0</v>
      </c>
      <c r="K554" s="48">
        <v>0</v>
      </c>
      <c r="L554" s="48">
        <v>46.33</v>
      </c>
      <c r="M554" s="48">
        <v>36.58</v>
      </c>
      <c r="N554" s="48">
        <v>0</v>
      </c>
      <c r="O554" s="48">
        <v>7.54</v>
      </c>
      <c r="P554" s="48">
        <v>2.2000000000000002</v>
      </c>
      <c r="Q554" s="48">
        <v>36.58</v>
      </c>
    </row>
    <row r="555" spans="1:17" x14ac:dyDescent="0.2">
      <c r="A555" s="47" t="s">
        <v>134</v>
      </c>
      <c r="C555" s="48">
        <v>0</v>
      </c>
      <c r="D555" s="48">
        <v>0</v>
      </c>
      <c r="E555" s="48">
        <v>0</v>
      </c>
      <c r="F555" s="48">
        <v>28.47</v>
      </c>
      <c r="G555" s="48">
        <v>28.47</v>
      </c>
      <c r="H555" s="48">
        <v>0</v>
      </c>
      <c r="I555" s="48">
        <v>0</v>
      </c>
      <c r="J555" s="48">
        <v>0</v>
      </c>
      <c r="K555" s="48">
        <v>0</v>
      </c>
      <c r="L555" s="48">
        <v>28.12</v>
      </c>
      <c r="M555" s="48">
        <v>21.95</v>
      </c>
      <c r="N555" s="48">
        <v>0</v>
      </c>
      <c r="O555" s="48">
        <v>4.78</v>
      </c>
      <c r="P555" s="48">
        <v>1.39</v>
      </c>
      <c r="Q555" s="48">
        <v>21.95</v>
      </c>
    </row>
    <row r="556" spans="1:17" x14ac:dyDescent="0.2">
      <c r="A556" s="47" t="s">
        <v>135</v>
      </c>
      <c r="C556" s="48">
        <v>0</v>
      </c>
      <c r="D556" s="48">
        <v>0</v>
      </c>
      <c r="E556" s="48">
        <v>0</v>
      </c>
      <c r="F556" s="48">
        <v>23.16</v>
      </c>
      <c r="G556" s="48">
        <v>23.16</v>
      </c>
      <c r="H556" s="48">
        <v>0</v>
      </c>
      <c r="I556" s="48">
        <v>0</v>
      </c>
      <c r="J556" s="48">
        <v>0</v>
      </c>
      <c r="K556" s="48">
        <v>0</v>
      </c>
      <c r="L556" s="48">
        <v>22.87</v>
      </c>
      <c r="M556" s="48">
        <v>17.850000000000001</v>
      </c>
      <c r="N556" s="48">
        <v>0</v>
      </c>
      <c r="O556" s="48">
        <v>3.89</v>
      </c>
      <c r="P556" s="48">
        <v>1.1299999999999999</v>
      </c>
      <c r="Q556" s="48">
        <v>17.850000000000001</v>
      </c>
    </row>
    <row r="557" spans="1:17" x14ac:dyDescent="0.2">
      <c r="A557" s="47" t="s">
        <v>136</v>
      </c>
      <c r="C557" s="48">
        <v>0</v>
      </c>
      <c r="D557" s="48">
        <v>0</v>
      </c>
      <c r="E557" s="48">
        <v>0</v>
      </c>
      <c r="F557" s="48">
        <v>23.09</v>
      </c>
      <c r="G557" s="48">
        <v>23.09</v>
      </c>
      <c r="H557" s="48">
        <v>0</v>
      </c>
      <c r="I557" s="48">
        <v>0</v>
      </c>
      <c r="J557" s="48">
        <v>0</v>
      </c>
      <c r="K557" s="48">
        <v>0</v>
      </c>
      <c r="L557" s="48">
        <v>22.81</v>
      </c>
      <c r="M557" s="48">
        <v>17.8</v>
      </c>
      <c r="N557" s="48">
        <v>0</v>
      </c>
      <c r="O557" s="48">
        <v>3.87</v>
      </c>
      <c r="P557" s="48">
        <v>1.1299999999999999</v>
      </c>
      <c r="Q557" s="48">
        <v>17.8</v>
      </c>
    </row>
    <row r="558" spans="1:17" x14ac:dyDescent="0.2">
      <c r="A558" s="47" t="s">
        <v>137</v>
      </c>
      <c r="C558" s="48">
        <v>0</v>
      </c>
      <c r="D558" s="48">
        <v>0</v>
      </c>
      <c r="E558" s="48">
        <v>0</v>
      </c>
      <c r="F558" s="48">
        <v>23.08</v>
      </c>
      <c r="G558" s="48">
        <v>23.08</v>
      </c>
      <c r="H558" s="48">
        <v>0</v>
      </c>
      <c r="I558" s="48">
        <v>0</v>
      </c>
      <c r="J558" s="48">
        <v>0</v>
      </c>
      <c r="K558" s="48">
        <v>0</v>
      </c>
      <c r="L558" s="48">
        <v>22.79</v>
      </c>
      <c r="M558" s="48">
        <v>17.77</v>
      </c>
      <c r="N558" s="48">
        <v>0</v>
      </c>
      <c r="O558" s="48">
        <v>3.89</v>
      </c>
      <c r="P558" s="48">
        <v>1.1299999999999999</v>
      </c>
      <c r="Q558" s="48">
        <v>17.77</v>
      </c>
    </row>
    <row r="559" spans="1:17" x14ac:dyDescent="0.2">
      <c r="A559" s="47" t="s">
        <v>138</v>
      </c>
      <c r="C559" s="48">
        <v>0</v>
      </c>
      <c r="D559" s="48">
        <v>0</v>
      </c>
      <c r="E559" s="48">
        <v>0</v>
      </c>
      <c r="F559" s="48">
        <v>21.6</v>
      </c>
      <c r="G559" s="48">
        <v>21.6</v>
      </c>
      <c r="H559" s="48">
        <v>0</v>
      </c>
      <c r="I559" s="48">
        <v>0</v>
      </c>
      <c r="J559" s="48">
        <v>0</v>
      </c>
      <c r="K559" s="48">
        <v>0</v>
      </c>
      <c r="L559" s="48">
        <v>21.34</v>
      </c>
      <c r="M559" s="48">
        <v>16.66</v>
      </c>
      <c r="N559" s="48">
        <v>0</v>
      </c>
      <c r="O559" s="48">
        <v>3.62</v>
      </c>
      <c r="P559" s="48">
        <v>1.06</v>
      </c>
      <c r="Q559" s="48">
        <v>16.66</v>
      </c>
    </row>
    <row r="560" spans="1:17" x14ac:dyDescent="0.2">
      <c r="A560" s="47" t="s">
        <v>139</v>
      </c>
      <c r="C560" s="48">
        <v>0</v>
      </c>
      <c r="D560" s="48">
        <v>0</v>
      </c>
      <c r="E560" s="48">
        <v>0</v>
      </c>
      <c r="F560" s="48">
        <v>20.74</v>
      </c>
      <c r="G560" s="48">
        <v>20.74</v>
      </c>
      <c r="H560" s="48">
        <v>0</v>
      </c>
      <c r="I560" s="48">
        <v>0</v>
      </c>
      <c r="J560" s="48">
        <v>0</v>
      </c>
      <c r="K560" s="48">
        <v>0</v>
      </c>
      <c r="L560" s="48">
        <v>20.48</v>
      </c>
      <c r="M560" s="48">
        <v>16</v>
      </c>
      <c r="N560" s="48">
        <v>0</v>
      </c>
      <c r="O560" s="48">
        <v>3.47</v>
      </c>
      <c r="P560" s="48">
        <v>1.01</v>
      </c>
      <c r="Q560" s="48">
        <v>16</v>
      </c>
    </row>
    <row r="561" spans="1:17" x14ac:dyDescent="0.2">
      <c r="A561" s="47" t="s">
        <v>140</v>
      </c>
      <c r="C561" s="48">
        <v>0</v>
      </c>
      <c r="D561" s="48">
        <v>0</v>
      </c>
      <c r="E561" s="48">
        <v>0</v>
      </c>
      <c r="F561" s="48">
        <v>13.19</v>
      </c>
      <c r="G561" s="48">
        <v>13.19</v>
      </c>
      <c r="H561" s="48">
        <v>0</v>
      </c>
      <c r="I561" s="48">
        <v>0</v>
      </c>
      <c r="J561" s="48">
        <v>0</v>
      </c>
      <c r="K561" s="48">
        <v>0</v>
      </c>
      <c r="L561" s="48">
        <v>13.03</v>
      </c>
      <c r="M561" s="48">
        <v>10.17</v>
      </c>
      <c r="N561" s="48">
        <v>0</v>
      </c>
      <c r="O561" s="48">
        <v>2.21</v>
      </c>
      <c r="P561" s="48">
        <v>0.65</v>
      </c>
      <c r="Q561" s="48">
        <v>10.17</v>
      </c>
    </row>
    <row r="562" spans="1:17" x14ac:dyDescent="0.2">
      <c r="A562" s="47" t="s">
        <v>141</v>
      </c>
      <c r="C562" s="48">
        <v>0</v>
      </c>
      <c r="D562" s="48">
        <v>0</v>
      </c>
      <c r="E562" s="48">
        <v>0</v>
      </c>
      <c r="F562" s="48">
        <v>19.41</v>
      </c>
      <c r="G562" s="48">
        <v>19.41</v>
      </c>
      <c r="H562" s="48">
        <v>0</v>
      </c>
      <c r="I562" s="48">
        <v>0</v>
      </c>
      <c r="J562" s="48">
        <v>0</v>
      </c>
      <c r="K562" s="48">
        <v>0</v>
      </c>
      <c r="L562" s="48">
        <v>19.170000000000002</v>
      </c>
      <c r="M562" s="48">
        <v>14.97</v>
      </c>
      <c r="N562" s="48">
        <v>0</v>
      </c>
      <c r="O562" s="48">
        <v>3.26</v>
      </c>
      <c r="P562" s="48">
        <v>0.95</v>
      </c>
      <c r="Q562" s="48">
        <v>14.97</v>
      </c>
    </row>
    <row r="563" spans="1:17" x14ac:dyDescent="0.2">
      <c r="A563" s="47" t="s">
        <v>142</v>
      </c>
      <c r="C563" s="48">
        <v>0</v>
      </c>
      <c r="D563" s="48">
        <v>0</v>
      </c>
      <c r="E563" s="48">
        <v>0</v>
      </c>
      <c r="F563" s="48">
        <v>17.13</v>
      </c>
      <c r="G563" s="48">
        <v>17.13</v>
      </c>
      <c r="H563" s="48">
        <v>0</v>
      </c>
      <c r="I563" s="48">
        <v>0</v>
      </c>
      <c r="J563" s="48">
        <v>0</v>
      </c>
      <c r="K563" s="48">
        <v>0</v>
      </c>
      <c r="L563" s="48">
        <v>16.920000000000002</v>
      </c>
      <c r="M563" s="48">
        <v>13.24</v>
      </c>
      <c r="N563" s="48">
        <v>0</v>
      </c>
      <c r="O563" s="48">
        <v>2.85</v>
      </c>
      <c r="P563" s="48">
        <v>0.83</v>
      </c>
      <c r="Q563" s="48">
        <v>13.24</v>
      </c>
    </row>
    <row r="564" spans="1:17" x14ac:dyDescent="0.2">
      <c r="A564" s="47" t="s">
        <v>143</v>
      </c>
      <c r="C564" s="48">
        <v>0</v>
      </c>
      <c r="D564" s="48">
        <v>0</v>
      </c>
      <c r="E564" s="48">
        <v>0</v>
      </c>
      <c r="F564" s="48">
        <v>18.600000000000001</v>
      </c>
      <c r="G564" s="48">
        <v>18.600000000000001</v>
      </c>
      <c r="H564" s="48">
        <v>0</v>
      </c>
      <c r="I564" s="48">
        <v>0</v>
      </c>
      <c r="J564" s="48">
        <v>0</v>
      </c>
      <c r="K564" s="48">
        <v>0</v>
      </c>
      <c r="L564" s="48">
        <v>18.38</v>
      </c>
      <c r="M564" s="48">
        <v>14.57</v>
      </c>
      <c r="N564" s="48">
        <v>0</v>
      </c>
      <c r="O564" s="48">
        <v>2.95</v>
      </c>
      <c r="P564" s="48">
        <v>0.86</v>
      </c>
      <c r="Q564" s="48">
        <v>14.57</v>
      </c>
    </row>
    <row r="565" spans="1:17" x14ac:dyDescent="0.2">
      <c r="A565" s="47" t="s">
        <v>144</v>
      </c>
      <c r="C565" s="48">
        <v>0</v>
      </c>
      <c r="D565" s="48">
        <v>0</v>
      </c>
      <c r="E565" s="48">
        <v>0</v>
      </c>
      <c r="F565" s="48">
        <v>16.09</v>
      </c>
      <c r="G565" s="48">
        <v>16.09</v>
      </c>
      <c r="H565" s="48">
        <v>0</v>
      </c>
      <c r="I565" s="48">
        <v>0</v>
      </c>
      <c r="J565" s="48">
        <v>0</v>
      </c>
      <c r="K565" s="48">
        <v>0</v>
      </c>
      <c r="L565" s="48">
        <v>15.92</v>
      </c>
      <c r="M565" s="48">
        <v>12.86</v>
      </c>
      <c r="N565" s="48">
        <v>0</v>
      </c>
      <c r="O565" s="48">
        <v>2.37</v>
      </c>
      <c r="P565" s="48">
        <v>0.69</v>
      </c>
      <c r="Q565" s="48">
        <v>12.86</v>
      </c>
    </row>
    <row r="566" spans="1:17" x14ac:dyDescent="0.2">
      <c r="A566" s="47" t="s">
        <v>145</v>
      </c>
      <c r="C566" s="48">
        <v>0</v>
      </c>
      <c r="D566" s="48">
        <v>0</v>
      </c>
      <c r="E566" s="48">
        <v>0</v>
      </c>
      <c r="F566" s="48">
        <v>67.34</v>
      </c>
      <c r="G566" s="48">
        <v>67.34</v>
      </c>
      <c r="H566" s="48">
        <v>0</v>
      </c>
      <c r="I566" s="48">
        <v>0</v>
      </c>
      <c r="J566" s="48">
        <v>0</v>
      </c>
      <c r="K566" s="48">
        <v>0</v>
      </c>
      <c r="L566" s="48">
        <v>66.650000000000006</v>
      </c>
      <c r="M566" s="48">
        <v>54.45</v>
      </c>
      <c r="N566" s="48">
        <v>0</v>
      </c>
      <c r="O566" s="48">
        <v>9.44</v>
      </c>
      <c r="P566" s="48">
        <v>2.75</v>
      </c>
      <c r="Q566" s="48">
        <v>54.45</v>
      </c>
    </row>
    <row r="567" spans="1:17" x14ac:dyDescent="0.2">
      <c r="A567" s="47" t="s">
        <v>146</v>
      </c>
      <c r="C567" s="48">
        <v>0</v>
      </c>
      <c r="D567" s="48">
        <v>0</v>
      </c>
      <c r="E567" s="48">
        <v>0</v>
      </c>
      <c r="F567" s="48">
        <v>60.22</v>
      </c>
      <c r="G567" s="48">
        <v>60.22</v>
      </c>
      <c r="H567" s="48">
        <v>0</v>
      </c>
      <c r="I567" s="48">
        <v>0</v>
      </c>
      <c r="J567" s="48">
        <v>0</v>
      </c>
      <c r="K567" s="48">
        <v>0</v>
      </c>
      <c r="L567" s="48">
        <v>59.58</v>
      </c>
      <c r="M567" s="48">
        <v>48.4</v>
      </c>
      <c r="N567" s="48">
        <v>0</v>
      </c>
      <c r="O567" s="48">
        <v>8.65</v>
      </c>
      <c r="P567" s="48">
        <v>2.52</v>
      </c>
      <c r="Q567" s="48">
        <v>48.4</v>
      </c>
    </row>
    <row r="568" spans="1:17" x14ac:dyDescent="0.2">
      <c r="A568" s="47" t="s">
        <v>147</v>
      </c>
      <c r="C568" s="48">
        <v>0</v>
      </c>
      <c r="D568" s="48">
        <v>0</v>
      </c>
      <c r="E568" s="48">
        <v>0</v>
      </c>
      <c r="F568" s="48">
        <v>53.83</v>
      </c>
      <c r="G568" s="48">
        <v>53.83</v>
      </c>
      <c r="H568" s="48">
        <v>0</v>
      </c>
      <c r="I568" s="48">
        <v>0</v>
      </c>
      <c r="J568" s="48">
        <v>0</v>
      </c>
      <c r="K568" s="48">
        <v>0</v>
      </c>
      <c r="L568" s="48">
        <v>53.19</v>
      </c>
      <c r="M568" s="48">
        <v>42.01</v>
      </c>
      <c r="N568" s="48">
        <v>0</v>
      </c>
      <c r="O568" s="48">
        <v>8.65</v>
      </c>
      <c r="P568" s="48">
        <v>2.52</v>
      </c>
      <c r="Q568" s="48">
        <v>42.01</v>
      </c>
    </row>
    <row r="569" spans="1:17" x14ac:dyDescent="0.2">
      <c r="A569" s="47" t="s">
        <v>148</v>
      </c>
      <c r="C569" s="48">
        <v>0</v>
      </c>
      <c r="D569" s="48">
        <v>0</v>
      </c>
      <c r="E569" s="48">
        <v>0</v>
      </c>
      <c r="F569" s="48">
        <v>40.99</v>
      </c>
      <c r="G569" s="48">
        <v>40.99</v>
      </c>
      <c r="H569" s="48">
        <v>0</v>
      </c>
      <c r="I569" s="48">
        <v>0</v>
      </c>
      <c r="J569" s="48">
        <v>0</v>
      </c>
      <c r="K569" s="48">
        <v>0</v>
      </c>
      <c r="L569" s="48">
        <v>40.46</v>
      </c>
      <c r="M569" s="48">
        <v>31.26</v>
      </c>
      <c r="N569" s="48">
        <v>0</v>
      </c>
      <c r="O569" s="48">
        <v>7.13</v>
      </c>
      <c r="P569" s="48">
        <v>2.08</v>
      </c>
      <c r="Q569" s="48">
        <v>31.26</v>
      </c>
    </row>
    <row r="570" spans="1:17" x14ac:dyDescent="0.2">
      <c r="A570" s="47" t="s">
        <v>149</v>
      </c>
      <c r="C570" s="48">
        <v>0</v>
      </c>
      <c r="D570" s="48">
        <v>0</v>
      </c>
      <c r="E570" s="48">
        <v>0</v>
      </c>
      <c r="F570" s="48">
        <v>35.26</v>
      </c>
      <c r="G570" s="48">
        <v>35.26</v>
      </c>
      <c r="H570" s="48">
        <v>0</v>
      </c>
      <c r="I570" s="48">
        <v>0</v>
      </c>
      <c r="J570" s="48">
        <v>0</v>
      </c>
      <c r="K570" s="48">
        <v>0</v>
      </c>
      <c r="L570" s="48">
        <v>34.729999999999997</v>
      </c>
      <c r="M570" s="48">
        <v>25.53</v>
      </c>
      <c r="N570" s="48">
        <v>0</v>
      </c>
      <c r="O570" s="48">
        <v>7.13</v>
      </c>
      <c r="P570" s="48">
        <v>2.08</v>
      </c>
      <c r="Q570" s="48">
        <v>25.53</v>
      </c>
    </row>
    <row r="571" spans="1:17" x14ac:dyDescent="0.2">
      <c r="A571" s="47" t="s">
        <v>150</v>
      </c>
      <c r="C571" s="48">
        <v>0</v>
      </c>
      <c r="D571" s="48">
        <v>0</v>
      </c>
      <c r="E571" s="48">
        <v>0</v>
      </c>
      <c r="F571" s="48">
        <v>12.24</v>
      </c>
      <c r="G571" s="48">
        <v>12.24</v>
      </c>
      <c r="H571" s="48">
        <v>0</v>
      </c>
      <c r="I571" s="48">
        <v>0</v>
      </c>
      <c r="J571" s="48">
        <v>0</v>
      </c>
      <c r="K571" s="48">
        <v>0</v>
      </c>
      <c r="L571" s="48">
        <v>12.07</v>
      </c>
      <c r="M571" s="48">
        <v>9</v>
      </c>
      <c r="N571" s="48">
        <v>0</v>
      </c>
      <c r="O571" s="48">
        <v>2.37</v>
      </c>
      <c r="P571" s="48">
        <v>0.69</v>
      </c>
      <c r="Q571" s="48">
        <v>9</v>
      </c>
    </row>
    <row r="572" spans="1:17" x14ac:dyDescent="0.2">
      <c r="A572" s="47" t="s">
        <v>151</v>
      </c>
      <c r="C572" s="48">
        <v>0</v>
      </c>
      <c r="D572" s="48">
        <v>0</v>
      </c>
      <c r="E572" s="48">
        <v>0</v>
      </c>
      <c r="F572" s="48">
        <v>24.61</v>
      </c>
      <c r="G572" s="48">
        <v>24.61</v>
      </c>
      <c r="H572" s="48">
        <v>0</v>
      </c>
      <c r="I572" s="48">
        <v>0</v>
      </c>
      <c r="J572" s="48">
        <v>0</v>
      </c>
      <c r="K572" s="48">
        <v>0</v>
      </c>
      <c r="L572" s="48">
        <v>24.31</v>
      </c>
      <c r="M572" s="48">
        <v>19.07</v>
      </c>
      <c r="N572" s="48">
        <v>0</v>
      </c>
      <c r="O572" s="48">
        <v>4.0599999999999996</v>
      </c>
      <c r="P572" s="48">
        <v>1.18</v>
      </c>
      <c r="Q572" s="48">
        <v>19.07</v>
      </c>
    </row>
    <row r="573" spans="1:17" x14ac:dyDescent="0.2">
      <c r="A573" s="47" t="s">
        <v>152</v>
      </c>
      <c r="C573" s="48">
        <v>0</v>
      </c>
      <c r="D573" s="48">
        <v>0</v>
      </c>
      <c r="E573" s="48">
        <v>0</v>
      </c>
      <c r="F573" s="48">
        <v>25.84</v>
      </c>
      <c r="G573" s="48">
        <v>25.84</v>
      </c>
      <c r="H573" s="48">
        <v>0</v>
      </c>
      <c r="I573" s="48">
        <v>0</v>
      </c>
      <c r="J573" s="48">
        <v>0</v>
      </c>
      <c r="K573" s="48">
        <v>0</v>
      </c>
      <c r="L573" s="48">
        <v>25.52</v>
      </c>
      <c r="M573" s="48">
        <v>19.920000000000002</v>
      </c>
      <c r="N573" s="48">
        <v>0</v>
      </c>
      <c r="O573" s="48">
        <v>4.33</v>
      </c>
      <c r="P573" s="48">
        <v>1.26</v>
      </c>
      <c r="Q573" s="48">
        <v>19.920000000000002</v>
      </c>
    </row>
    <row r="574" spans="1:17" x14ac:dyDescent="0.2">
      <c r="A574" s="47" t="s">
        <v>153</v>
      </c>
      <c r="C574" s="48">
        <v>0</v>
      </c>
      <c r="D574" s="48">
        <v>0</v>
      </c>
      <c r="E574" s="48">
        <v>0</v>
      </c>
      <c r="F574" s="48">
        <v>25.41</v>
      </c>
      <c r="G574" s="48">
        <v>25.41</v>
      </c>
      <c r="H574" s="48">
        <v>0</v>
      </c>
      <c r="I574" s="48">
        <v>0</v>
      </c>
      <c r="J574" s="48">
        <v>0</v>
      </c>
      <c r="K574" s="48">
        <v>0</v>
      </c>
      <c r="L574" s="48">
        <v>25.1</v>
      </c>
      <c r="M574" s="48">
        <v>19.62</v>
      </c>
      <c r="N574" s="48">
        <v>0</v>
      </c>
      <c r="O574" s="48">
        <v>4.24</v>
      </c>
      <c r="P574" s="48">
        <v>1.24</v>
      </c>
      <c r="Q574" s="48">
        <v>19.62</v>
      </c>
    </row>
    <row r="575" spans="1:17" x14ac:dyDescent="0.2">
      <c r="A575" s="47" t="s">
        <v>154</v>
      </c>
      <c r="C575" s="48">
        <v>0</v>
      </c>
      <c r="D575" s="48">
        <v>0</v>
      </c>
      <c r="E575" s="48">
        <v>0</v>
      </c>
      <c r="F575" s="48">
        <v>27.75</v>
      </c>
      <c r="G575" s="48">
        <v>27.75</v>
      </c>
      <c r="H575" s="48">
        <v>0</v>
      </c>
      <c r="I575" s="48">
        <v>0</v>
      </c>
      <c r="J575" s="48">
        <v>0</v>
      </c>
      <c r="K575" s="48">
        <v>0</v>
      </c>
      <c r="L575" s="48">
        <v>27.41</v>
      </c>
      <c r="M575" s="48">
        <v>21.4</v>
      </c>
      <c r="N575" s="48">
        <v>0</v>
      </c>
      <c r="O575" s="48">
        <v>4.6500000000000004</v>
      </c>
      <c r="P575" s="48">
        <v>1.36</v>
      </c>
      <c r="Q575" s="48">
        <v>21.4</v>
      </c>
    </row>
    <row r="576" spans="1:17" x14ac:dyDescent="0.2">
      <c r="A576" s="47" t="s">
        <v>155</v>
      </c>
      <c r="C576" s="48">
        <v>0</v>
      </c>
      <c r="D576" s="48">
        <v>0</v>
      </c>
      <c r="E576" s="48">
        <v>0</v>
      </c>
      <c r="F576" s="48">
        <v>25.62</v>
      </c>
      <c r="G576" s="48">
        <v>25.62</v>
      </c>
      <c r="H576" s="48">
        <v>0</v>
      </c>
      <c r="I576" s="48">
        <v>0</v>
      </c>
      <c r="J576" s="48">
        <v>0</v>
      </c>
      <c r="K576" s="48">
        <v>0</v>
      </c>
      <c r="L576" s="48">
        <v>25.3</v>
      </c>
      <c r="M576" s="48">
        <v>19.809999999999999</v>
      </c>
      <c r="N576" s="48">
        <v>0</v>
      </c>
      <c r="O576" s="48">
        <v>4.25</v>
      </c>
      <c r="P576" s="48">
        <v>1.24</v>
      </c>
      <c r="Q576" s="48">
        <v>19.809999999999999</v>
      </c>
    </row>
    <row r="577" spans="1:17" x14ac:dyDescent="0.2">
      <c r="A577" s="47" t="s">
        <v>156</v>
      </c>
      <c r="C577" s="48">
        <v>0</v>
      </c>
      <c r="D577" s="48">
        <v>0</v>
      </c>
      <c r="E577" s="48">
        <v>0</v>
      </c>
      <c r="F577" s="48">
        <v>27.14</v>
      </c>
      <c r="G577" s="48">
        <v>27.14</v>
      </c>
      <c r="H577" s="48">
        <v>0</v>
      </c>
      <c r="I577" s="48">
        <v>0</v>
      </c>
      <c r="J577" s="48">
        <v>0</v>
      </c>
      <c r="K577" s="48">
        <v>0</v>
      </c>
      <c r="L577" s="48">
        <v>26.81</v>
      </c>
      <c r="M577" s="48">
        <v>20.97</v>
      </c>
      <c r="N577" s="48">
        <v>0</v>
      </c>
      <c r="O577" s="48">
        <v>4.5199999999999996</v>
      </c>
      <c r="P577" s="48">
        <v>1.32</v>
      </c>
      <c r="Q577" s="48">
        <v>20.97</v>
      </c>
    </row>
    <row r="578" spans="1:17" x14ac:dyDescent="0.2">
      <c r="A578" s="47" t="s">
        <v>157</v>
      </c>
      <c r="C578" s="48">
        <v>0</v>
      </c>
      <c r="D578" s="48">
        <v>0</v>
      </c>
      <c r="E578" s="48">
        <v>0</v>
      </c>
      <c r="F578" s="48">
        <v>33.14</v>
      </c>
      <c r="G578" s="48">
        <v>33.14</v>
      </c>
      <c r="H578" s="48">
        <v>0</v>
      </c>
      <c r="I578" s="48">
        <v>0</v>
      </c>
      <c r="J578" s="48">
        <v>0</v>
      </c>
      <c r="K578" s="48">
        <v>0</v>
      </c>
      <c r="L578" s="48">
        <v>32.71</v>
      </c>
      <c r="M578" s="48">
        <v>25.09</v>
      </c>
      <c r="N578" s="48">
        <v>0</v>
      </c>
      <c r="O578" s="48">
        <v>5.9</v>
      </c>
      <c r="P578" s="48">
        <v>1.72</v>
      </c>
      <c r="Q578" s="48">
        <v>25.09</v>
      </c>
    </row>
    <row r="579" spans="1:17" x14ac:dyDescent="0.2">
      <c r="A579" s="47" t="s">
        <v>1247</v>
      </c>
      <c r="C579" s="48">
        <v>0</v>
      </c>
      <c r="D579" s="48">
        <v>2.69</v>
      </c>
      <c r="E579" s="48">
        <v>0</v>
      </c>
      <c r="F579" s="48">
        <v>37.64</v>
      </c>
      <c r="G579" s="48">
        <v>37.64</v>
      </c>
      <c r="H579" s="48">
        <v>0</v>
      </c>
      <c r="I579" s="48">
        <v>0</v>
      </c>
      <c r="J579" s="48">
        <v>0</v>
      </c>
      <c r="K579" s="48">
        <v>0</v>
      </c>
      <c r="L579" s="48">
        <v>37.020000000000003</v>
      </c>
      <c r="M579" s="48">
        <v>21.2</v>
      </c>
      <c r="N579" s="48">
        <v>5.77</v>
      </c>
      <c r="O579" s="48">
        <v>7.48</v>
      </c>
      <c r="P579" s="48">
        <v>2.57</v>
      </c>
      <c r="Q579" s="48">
        <v>21.2</v>
      </c>
    </row>
    <row r="580" spans="1:17" x14ac:dyDescent="0.2">
      <c r="A580" s="47" t="s">
        <v>1248</v>
      </c>
      <c r="C580" s="48">
        <v>0</v>
      </c>
      <c r="D580" s="48">
        <v>4.46</v>
      </c>
      <c r="E580" s="48">
        <v>0</v>
      </c>
      <c r="F580" s="48">
        <v>39.56</v>
      </c>
      <c r="G580" s="48">
        <v>39.56</v>
      </c>
      <c r="H580" s="48">
        <v>0</v>
      </c>
      <c r="I580" s="48">
        <v>0</v>
      </c>
      <c r="J580" s="48">
        <v>0</v>
      </c>
      <c r="K580" s="48">
        <v>0</v>
      </c>
      <c r="L580" s="48">
        <v>38.82</v>
      </c>
      <c r="M580" s="48">
        <v>17.54</v>
      </c>
      <c r="N580" s="48">
        <v>9.56</v>
      </c>
      <c r="O580" s="48">
        <v>8.57</v>
      </c>
      <c r="P580" s="48">
        <v>3.15</v>
      </c>
      <c r="Q580" s="48">
        <v>17.54</v>
      </c>
    </row>
    <row r="581" spans="1:17" x14ac:dyDescent="0.2">
      <c r="A581" s="47" t="s">
        <v>1249</v>
      </c>
      <c r="C581" s="48">
        <v>0</v>
      </c>
      <c r="D581" s="48">
        <v>6.79</v>
      </c>
      <c r="E581" s="48">
        <v>0</v>
      </c>
      <c r="F581" s="48">
        <v>59.52</v>
      </c>
      <c r="G581" s="48">
        <v>59.52</v>
      </c>
      <c r="H581" s="48">
        <v>0</v>
      </c>
      <c r="I581" s="48">
        <v>0</v>
      </c>
      <c r="J581" s="48">
        <v>0</v>
      </c>
      <c r="K581" s="48">
        <v>0</v>
      </c>
      <c r="L581" s="48">
        <v>58.39</v>
      </c>
      <c r="M581" s="48">
        <v>25.86</v>
      </c>
      <c r="N581" s="48">
        <v>14.55</v>
      </c>
      <c r="O581" s="48">
        <v>13.14</v>
      </c>
      <c r="P581" s="48">
        <v>4.83</v>
      </c>
      <c r="Q581" s="48">
        <v>25.86</v>
      </c>
    </row>
    <row r="582" spans="1:17" x14ac:dyDescent="0.2">
      <c r="A582" s="47" t="s">
        <v>1250</v>
      </c>
      <c r="C582" s="48">
        <v>0</v>
      </c>
      <c r="D582" s="48">
        <v>3.5</v>
      </c>
      <c r="E582" s="48">
        <v>0</v>
      </c>
      <c r="F582" s="48">
        <v>30.94</v>
      </c>
      <c r="G582" s="48">
        <v>30.94</v>
      </c>
      <c r="H582" s="48">
        <v>0</v>
      </c>
      <c r="I582" s="48">
        <v>0</v>
      </c>
      <c r="J582" s="48">
        <v>0</v>
      </c>
      <c r="K582" s="48">
        <v>0</v>
      </c>
      <c r="L582" s="48">
        <v>30.36</v>
      </c>
      <c r="M582" s="48">
        <v>13.65</v>
      </c>
      <c r="N582" s="48">
        <v>7.5</v>
      </c>
      <c r="O582" s="48">
        <v>6.73</v>
      </c>
      <c r="P582" s="48">
        <v>2.4700000000000002</v>
      </c>
      <c r="Q582" s="48">
        <v>13.65</v>
      </c>
    </row>
    <row r="583" spans="1:17" x14ac:dyDescent="0.2">
      <c r="A583" s="47" t="s">
        <v>1251</v>
      </c>
      <c r="C583" s="48">
        <v>0</v>
      </c>
      <c r="D583" s="48">
        <v>2.11</v>
      </c>
      <c r="E583" s="48">
        <v>0</v>
      </c>
      <c r="F583" s="48">
        <v>18.54</v>
      </c>
      <c r="G583" s="48">
        <v>18.54</v>
      </c>
      <c r="H583" s="48">
        <v>0</v>
      </c>
      <c r="I583" s="48">
        <v>0</v>
      </c>
      <c r="J583" s="48">
        <v>0</v>
      </c>
      <c r="K583" s="48">
        <v>0</v>
      </c>
      <c r="L583" s="48">
        <v>18.190000000000001</v>
      </c>
      <c r="M583" s="48">
        <v>8.1300000000000008</v>
      </c>
      <c r="N583" s="48">
        <v>4.51</v>
      </c>
      <c r="O583" s="48">
        <v>4.0599999999999996</v>
      </c>
      <c r="P583" s="48">
        <v>1.49</v>
      </c>
      <c r="Q583" s="48">
        <v>8.1300000000000008</v>
      </c>
    </row>
    <row r="584" spans="1:17" x14ac:dyDescent="0.2">
      <c r="A584" s="47" t="s">
        <v>1252</v>
      </c>
      <c r="C584" s="48">
        <v>0</v>
      </c>
      <c r="D584" s="48">
        <v>5.37</v>
      </c>
      <c r="E584" s="48">
        <v>0</v>
      </c>
      <c r="F584" s="48">
        <v>47.6</v>
      </c>
      <c r="G584" s="48">
        <v>47.6</v>
      </c>
      <c r="H584" s="48">
        <v>0</v>
      </c>
      <c r="I584" s="48">
        <v>0</v>
      </c>
      <c r="J584" s="48">
        <v>0</v>
      </c>
      <c r="K584" s="48">
        <v>0</v>
      </c>
      <c r="L584" s="48">
        <v>46.71</v>
      </c>
      <c r="M584" s="48">
        <v>21.07</v>
      </c>
      <c r="N584" s="48">
        <v>11.52</v>
      </c>
      <c r="O584" s="48">
        <v>10.32</v>
      </c>
      <c r="P584" s="48">
        <v>3.79</v>
      </c>
      <c r="Q584" s="48">
        <v>21.07</v>
      </c>
    </row>
    <row r="585" spans="1:17" x14ac:dyDescent="0.2">
      <c r="A585" s="47" t="s">
        <v>1253</v>
      </c>
      <c r="C585" s="48">
        <v>0</v>
      </c>
      <c r="D585" s="48">
        <v>9.6300000000000008</v>
      </c>
      <c r="E585" s="48">
        <v>0</v>
      </c>
      <c r="F585" s="48">
        <v>86.03</v>
      </c>
      <c r="G585" s="48">
        <v>86.03</v>
      </c>
      <c r="H585" s="48">
        <v>0</v>
      </c>
      <c r="I585" s="48">
        <v>0</v>
      </c>
      <c r="J585" s="48">
        <v>0</v>
      </c>
      <c r="K585" s="48">
        <v>0</v>
      </c>
      <c r="L585" s="48">
        <v>84.44</v>
      </c>
      <c r="M585" s="48">
        <v>38.619999999999997</v>
      </c>
      <c r="N585" s="48">
        <v>20.65</v>
      </c>
      <c r="O585" s="48">
        <v>18.399999999999999</v>
      </c>
      <c r="P585" s="48">
        <v>6.76</v>
      </c>
      <c r="Q585" s="48">
        <v>38.619999999999997</v>
      </c>
    </row>
    <row r="586" spans="1:17" x14ac:dyDescent="0.2">
      <c r="A586" s="47" t="s">
        <v>1254</v>
      </c>
      <c r="C586" s="48">
        <v>0</v>
      </c>
      <c r="D586" s="48">
        <v>3.48</v>
      </c>
      <c r="E586" s="48">
        <v>0</v>
      </c>
      <c r="F586" s="48">
        <v>30.87</v>
      </c>
      <c r="G586" s="48">
        <v>30.87</v>
      </c>
      <c r="H586" s="48">
        <v>0</v>
      </c>
      <c r="I586" s="48">
        <v>0</v>
      </c>
      <c r="J586" s="48">
        <v>0</v>
      </c>
      <c r="K586" s="48">
        <v>0</v>
      </c>
      <c r="L586" s="48">
        <v>30.29</v>
      </c>
      <c r="M586" s="48">
        <v>13.69</v>
      </c>
      <c r="N586" s="48">
        <v>7.46</v>
      </c>
      <c r="O586" s="48">
        <v>6.69</v>
      </c>
      <c r="P586" s="48">
        <v>2.46</v>
      </c>
      <c r="Q586" s="48">
        <v>13.69</v>
      </c>
    </row>
    <row r="587" spans="1:17" x14ac:dyDescent="0.2">
      <c r="A587" s="47" t="s">
        <v>1255</v>
      </c>
      <c r="C587" s="48">
        <v>0</v>
      </c>
      <c r="D587" s="48">
        <v>2.75</v>
      </c>
      <c r="E587" s="48">
        <v>0</v>
      </c>
      <c r="F587" s="48">
        <v>24.41</v>
      </c>
      <c r="G587" s="48">
        <v>24.41</v>
      </c>
      <c r="H587" s="48">
        <v>0</v>
      </c>
      <c r="I587" s="48">
        <v>0</v>
      </c>
      <c r="J587" s="48">
        <v>0</v>
      </c>
      <c r="K587" s="48">
        <v>0</v>
      </c>
      <c r="L587" s="48">
        <v>23.96</v>
      </c>
      <c r="M587" s="48">
        <v>10.83</v>
      </c>
      <c r="N587" s="48">
        <v>5.9</v>
      </c>
      <c r="O587" s="48">
        <v>5.29</v>
      </c>
      <c r="P587" s="48">
        <v>1.94</v>
      </c>
      <c r="Q587" s="48">
        <v>10.83</v>
      </c>
    </row>
    <row r="588" spans="1:17" x14ac:dyDescent="0.2">
      <c r="A588" s="47" t="s">
        <v>1256</v>
      </c>
      <c r="C588" s="48">
        <v>0</v>
      </c>
      <c r="D588" s="48">
        <v>3.44</v>
      </c>
      <c r="E588" s="48">
        <v>0</v>
      </c>
      <c r="F588" s="48">
        <v>30.9</v>
      </c>
      <c r="G588" s="48">
        <v>30.9</v>
      </c>
      <c r="H588" s="48">
        <v>0</v>
      </c>
      <c r="I588" s="48">
        <v>0</v>
      </c>
      <c r="J588" s="48">
        <v>0</v>
      </c>
      <c r="K588" s="48">
        <v>0</v>
      </c>
      <c r="L588" s="48">
        <v>30.33</v>
      </c>
      <c r="M588" s="48">
        <v>14.01</v>
      </c>
      <c r="N588" s="48">
        <v>7.37</v>
      </c>
      <c r="O588" s="48">
        <v>6.54</v>
      </c>
      <c r="P588" s="48">
        <v>2.4</v>
      </c>
      <c r="Q588" s="48">
        <v>14.01</v>
      </c>
    </row>
    <row r="589" spans="1:17" x14ac:dyDescent="0.2">
      <c r="A589" s="47" t="s">
        <v>1257</v>
      </c>
      <c r="C589" s="48">
        <v>0</v>
      </c>
      <c r="D589" s="48">
        <v>2.9</v>
      </c>
      <c r="E589" s="48">
        <v>0</v>
      </c>
      <c r="F589" s="48">
        <v>25.76</v>
      </c>
      <c r="G589" s="48">
        <v>25.76</v>
      </c>
      <c r="H589" s="48">
        <v>0</v>
      </c>
      <c r="I589" s="48">
        <v>0</v>
      </c>
      <c r="J589" s="48">
        <v>0</v>
      </c>
      <c r="K589" s="48">
        <v>0</v>
      </c>
      <c r="L589" s="48">
        <v>25.28</v>
      </c>
      <c r="M589" s="48">
        <v>11.43</v>
      </c>
      <c r="N589" s="48">
        <v>6.23</v>
      </c>
      <c r="O589" s="48">
        <v>5.58</v>
      </c>
      <c r="P589" s="48">
        <v>2.0499999999999998</v>
      </c>
      <c r="Q589" s="48">
        <v>11.43</v>
      </c>
    </row>
    <row r="590" spans="1:17" x14ac:dyDescent="0.2">
      <c r="A590" s="47" t="s">
        <v>1258</v>
      </c>
      <c r="C590" s="48">
        <v>0</v>
      </c>
      <c r="D590" s="48">
        <v>3.68</v>
      </c>
      <c r="E590" s="48">
        <v>0</v>
      </c>
      <c r="F590" s="48">
        <v>33.1</v>
      </c>
      <c r="G590" s="48">
        <v>33.1</v>
      </c>
      <c r="H590" s="48">
        <v>0</v>
      </c>
      <c r="I590" s="48">
        <v>0</v>
      </c>
      <c r="J590" s="48">
        <v>0</v>
      </c>
      <c r="K590" s="48">
        <v>0</v>
      </c>
      <c r="L590" s="48">
        <v>32.49</v>
      </c>
      <c r="M590" s="48">
        <v>15.01</v>
      </c>
      <c r="N590" s="48">
        <v>7.9</v>
      </c>
      <c r="O590" s="48">
        <v>7.01</v>
      </c>
      <c r="P590" s="48">
        <v>2.58</v>
      </c>
      <c r="Q590" s="48">
        <v>15.01</v>
      </c>
    </row>
    <row r="591" spans="1:17" x14ac:dyDescent="0.2">
      <c r="A591" s="47" t="s">
        <v>1259</v>
      </c>
      <c r="C591" s="48">
        <v>0</v>
      </c>
      <c r="D591" s="48">
        <v>5.65</v>
      </c>
      <c r="E591" s="48">
        <v>0</v>
      </c>
      <c r="F591" s="48">
        <v>49.95</v>
      </c>
      <c r="G591" s="48">
        <v>49.95</v>
      </c>
      <c r="H591" s="48">
        <v>0</v>
      </c>
      <c r="I591" s="48">
        <v>0</v>
      </c>
      <c r="J591" s="48">
        <v>0</v>
      </c>
      <c r="K591" s="48">
        <v>0</v>
      </c>
      <c r="L591" s="48">
        <v>49.01</v>
      </c>
      <c r="M591" s="48">
        <v>22.05</v>
      </c>
      <c r="N591" s="48">
        <v>12.1</v>
      </c>
      <c r="O591" s="48">
        <v>10.86</v>
      </c>
      <c r="P591" s="48">
        <v>3.99</v>
      </c>
      <c r="Q591" s="48">
        <v>22.05</v>
      </c>
    </row>
    <row r="592" spans="1:17" x14ac:dyDescent="0.2">
      <c r="A592" s="47" t="s">
        <v>1260</v>
      </c>
      <c r="C592" s="48">
        <v>0</v>
      </c>
      <c r="D592" s="48">
        <v>6.77</v>
      </c>
      <c r="E592" s="48">
        <v>0</v>
      </c>
      <c r="F592" s="48">
        <v>59.9</v>
      </c>
      <c r="G592" s="48">
        <v>59.9</v>
      </c>
      <c r="H592" s="48">
        <v>0</v>
      </c>
      <c r="I592" s="48">
        <v>0</v>
      </c>
      <c r="J592" s="48">
        <v>0</v>
      </c>
      <c r="K592" s="48">
        <v>0</v>
      </c>
      <c r="L592" s="48">
        <v>58.77</v>
      </c>
      <c r="M592" s="48">
        <v>26.48</v>
      </c>
      <c r="N592" s="48">
        <v>14.5</v>
      </c>
      <c r="O592" s="48">
        <v>13.01</v>
      </c>
      <c r="P592" s="48">
        <v>4.78</v>
      </c>
      <c r="Q592" s="48">
        <v>26.48</v>
      </c>
    </row>
    <row r="593" spans="1:17" x14ac:dyDescent="0.2">
      <c r="A593" s="47" t="s">
        <v>1261</v>
      </c>
      <c r="C593" s="48">
        <v>0</v>
      </c>
      <c r="D593" s="48">
        <v>1.89</v>
      </c>
      <c r="E593" s="48">
        <v>0</v>
      </c>
      <c r="F593" s="48">
        <v>16.5</v>
      </c>
      <c r="G593" s="48">
        <v>16.5</v>
      </c>
      <c r="H593" s="48">
        <v>0</v>
      </c>
      <c r="I593" s="48">
        <v>0</v>
      </c>
      <c r="J593" s="48">
        <v>0</v>
      </c>
      <c r="K593" s="48">
        <v>0</v>
      </c>
      <c r="L593" s="48">
        <v>16.190000000000001</v>
      </c>
      <c r="M593" s="48">
        <v>7.11</v>
      </c>
      <c r="N593" s="48">
        <v>4.05</v>
      </c>
      <c r="O593" s="48">
        <v>3.67</v>
      </c>
      <c r="P593" s="48">
        <v>1.35</v>
      </c>
      <c r="Q593" s="48">
        <v>7.11</v>
      </c>
    </row>
    <row r="594" spans="1:17" x14ac:dyDescent="0.2">
      <c r="A594" s="47" t="s">
        <v>663</v>
      </c>
      <c r="C594" s="48">
        <v>0</v>
      </c>
      <c r="D594" s="48">
        <v>81.489999999999995</v>
      </c>
      <c r="E594" s="48">
        <v>0</v>
      </c>
      <c r="F594" s="48">
        <v>1185.93</v>
      </c>
      <c r="G594" s="48">
        <v>1185.93</v>
      </c>
      <c r="H594" s="48">
        <v>0</v>
      </c>
      <c r="I594" s="48">
        <v>0</v>
      </c>
      <c r="J594" s="48">
        <v>0</v>
      </c>
      <c r="K594" s="48">
        <v>0</v>
      </c>
      <c r="L594" s="48">
        <v>1166.73</v>
      </c>
      <c r="M594" s="48">
        <v>678.43</v>
      </c>
      <c r="N594" s="48">
        <v>174.66</v>
      </c>
      <c r="O594" s="48">
        <v>233.65</v>
      </c>
      <c r="P594" s="48">
        <v>79.989999999999995</v>
      </c>
      <c r="Q594" s="48">
        <v>678.43</v>
      </c>
    </row>
    <row r="595" spans="1:17" x14ac:dyDescent="0.2">
      <c r="A595" s="47" t="s">
        <v>158</v>
      </c>
      <c r="C595" s="48">
        <v>0</v>
      </c>
      <c r="D595" s="48">
        <v>0</v>
      </c>
      <c r="E595" s="48">
        <v>0</v>
      </c>
      <c r="F595" s="48">
        <v>25.78</v>
      </c>
      <c r="G595" s="48">
        <v>25.78</v>
      </c>
      <c r="H595" s="48">
        <v>0</v>
      </c>
      <c r="I595" s="48">
        <v>0</v>
      </c>
      <c r="J595" s="48">
        <v>0</v>
      </c>
      <c r="K595" s="48">
        <v>0</v>
      </c>
      <c r="L595" s="48">
        <v>25.46</v>
      </c>
      <c r="M595" s="48">
        <v>19.88</v>
      </c>
      <c r="N595" s="48">
        <v>0</v>
      </c>
      <c r="O595" s="48">
        <v>4.33</v>
      </c>
      <c r="P595" s="48">
        <v>1.26</v>
      </c>
      <c r="Q595" s="48">
        <v>19.88</v>
      </c>
    </row>
    <row r="596" spans="1:17" x14ac:dyDescent="0.2">
      <c r="A596" s="47" t="s">
        <v>159</v>
      </c>
      <c r="C596" s="48">
        <v>0</v>
      </c>
      <c r="D596" s="48">
        <v>0</v>
      </c>
      <c r="E596" s="48">
        <v>0</v>
      </c>
      <c r="F596" s="48">
        <v>41.84</v>
      </c>
      <c r="G596" s="48">
        <v>41.84</v>
      </c>
      <c r="H596" s="48">
        <v>0</v>
      </c>
      <c r="I596" s="48">
        <v>0</v>
      </c>
      <c r="J596" s="48">
        <v>0</v>
      </c>
      <c r="K596" s="48">
        <v>0</v>
      </c>
      <c r="L596" s="48">
        <v>41.33</v>
      </c>
      <c r="M596" s="48">
        <v>32.340000000000003</v>
      </c>
      <c r="N596" s="48">
        <v>0</v>
      </c>
      <c r="O596" s="48">
        <v>6.96</v>
      </c>
      <c r="P596" s="48">
        <v>2.0299999999999998</v>
      </c>
      <c r="Q596" s="48">
        <v>32.340000000000003</v>
      </c>
    </row>
    <row r="597" spans="1:17" x14ac:dyDescent="0.2">
      <c r="A597" s="47" t="s">
        <v>160</v>
      </c>
      <c r="C597" s="48">
        <v>0</v>
      </c>
      <c r="D597" s="48">
        <v>0</v>
      </c>
      <c r="E597" s="48">
        <v>0</v>
      </c>
      <c r="F597" s="48">
        <v>32.47</v>
      </c>
      <c r="G597" s="48">
        <v>32.47</v>
      </c>
      <c r="H597" s="48">
        <v>0</v>
      </c>
      <c r="I597" s="48">
        <v>0</v>
      </c>
      <c r="J597" s="48">
        <v>0</v>
      </c>
      <c r="K597" s="48">
        <v>0</v>
      </c>
      <c r="L597" s="48">
        <v>32.07</v>
      </c>
      <c r="M597" s="48">
        <v>25.03</v>
      </c>
      <c r="N597" s="48">
        <v>0</v>
      </c>
      <c r="O597" s="48">
        <v>5.45</v>
      </c>
      <c r="P597" s="48">
        <v>1.59</v>
      </c>
      <c r="Q597" s="48">
        <v>25.03</v>
      </c>
    </row>
    <row r="598" spans="1:17" x14ac:dyDescent="0.2">
      <c r="A598" s="47" t="s">
        <v>161</v>
      </c>
      <c r="C598" s="48">
        <v>0</v>
      </c>
      <c r="D598" s="48">
        <v>0</v>
      </c>
      <c r="E598" s="48">
        <v>0</v>
      </c>
      <c r="F598" s="48">
        <v>37.020000000000003</v>
      </c>
      <c r="G598" s="48">
        <v>37.020000000000003</v>
      </c>
      <c r="H598" s="48">
        <v>0</v>
      </c>
      <c r="I598" s="48">
        <v>0</v>
      </c>
      <c r="J598" s="48">
        <v>0</v>
      </c>
      <c r="K598" s="48">
        <v>0</v>
      </c>
      <c r="L598" s="48">
        <v>36.57</v>
      </c>
      <c r="M598" s="48">
        <v>28.54</v>
      </c>
      <c r="N598" s="48">
        <v>0</v>
      </c>
      <c r="O598" s="48">
        <v>6.21</v>
      </c>
      <c r="P598" s="48">
        <v>1.81</v>
      </c>
      <c r="Q598" s="48">
        <v>28.54</v>
      </c>
    </row>
    <row r="599" spans="1:17" x14ac:dyDescent="0.2">
      <c r="A599" s="47" t="s">
        <v>162</v>
      </c>
      <c r="C599" s="48">
        <v>0</v>
      </c>
      <c r="D599" s="48">
        <v>0</v>
      </c>
      <c r="E599" s="48">
        <v>0</v>
      </c>
      <c r="F599" s="48">
        <v>109.9</v>
      </c>
      <c r="G599" s="48">
        <v>109.9</v>
      </c>
      <c r="H599" s="48">
        <v>0</v>
      </c>
      <c r="I599" s="48">
        <v>0</v>
      </c>
      <c r="J599" s="48">
        <v>0</v>
      </c>
      <c r="K599" s="48">
        <v>0</v>
      </c>
      <c r="L599" s="48">
        <v>108.58</v>
      </c>
      <c r="M599" s="48">
        <v>85.45</v>
      </c>
      <c r="N599" s="48">
        <v>0</v>
      </c>
      <c r="O599" s="48">
        <v>17.91</v>
      </c>
      <c r="P599" s="48">
        <v>5.22</v>
      </c>
      <c r="Q599" s="48">
        <v>85.45</v>
      </c>
    </row>
    <row r="600" spans="1:17" x14ac:dyDescent="0.2">
      <c r="A600" s="47" t="s">
        <v>163</v>
      </c>
      <c r="C600" s="48">
        <v>0</v>
      </c>
      <c r="D600" s="48">
        <v>0</v>
      </c>
      <c r="E600" s="48">
        <v>0</v>
      </c>
      <c r="F600" s="48">
        <v>54.61</v>
      </c>
      <c r="G600" s="48">
        <v>54.61</v>
      </c>
      <c r="H600" s="48">
        <v>0</v>
      </c>
      <c r="I600" s="48">
        <v>0</v>
      </c>
      <c r="J600" s="48">
        <v>0</v>
      </c>
      <c r="K600" s="48">
        <v>0</v>
      </c>
      <c r="L600" s="48">
        <v>53.93</v>
      </c>
      <c r="M600" s="48">
        <v>41.91</v>
      </c>
      <c r="N600" s="48">
        <v>0</v>
      </c>
      <c r="O600" s="48">
        <v>9.3000000000000007</v>
      </c>
      <c r="P600" s="48">
        <v>2.71</v>
      </c>
      <c r="Q600" s="48">
        <v>41.91</v>
      </c>
    </row>
    <row r="601" spans="1:17" x14ac:dyDescent="0.2">
      <c r="A601" s="47" t="s">
        <v>164</v>
      </c>
      <c r="C601" s="48">
        <v>0</v>
      </c>
      <c r="D601" s="48">
        <v>0</v>
      </c>
      <c r="E601" s="48">
        <v>0</v>
      </c>
      <c r="F601" s="48">
        <v>136.80000000000001</v>
      </c>
      <c r="G601" s="48">
        <v>136.80000000000001</v>
      </c>
      <c r="H601" s="48">
        <v>0</v>
      </c>
      <c r="I601" s="48">
        <v>0</v>
      </c>
      <c r="J601" s="48">
        <v>0</v>
      </c>
      <c r="K601" s="48">
        <v>0</v>
      </c>
      <c r="L601" s="48">
        <v>135.12</v>
      </c>
      <c r="M601" s="48">
        <v>105.66</v>
      </c>
      <c r="N601" s="48">
        <v>0</v>
      </c>
      <c r="O601" s="48">
        <v>22.81</v>
      </c>
      <c r="P601" s="48">
        <v>6.65</v>
      </c>
      <c r="Q601" s="48">
        <v>105.66</v>
      </c>
    </row>
    <row r="602" spans="1:17" x14ac:dyDescent="0.2">
      <c r="A602" s="47" t="s">
        <v>165</v>
      </c>
      <c r="C602" s="48">
        <v>0</v>
      </c>
      <c r="D602" s="48">
        <v>0.54</v>
      </c>
      <c r="E602" s="48">
        <v>0</v>
      </c>
      <c r="F602" s="48">
        <v>29.7</v>
      </c>
      <c r="G602" s="48">
        <v>29.7</v>
      </c>
      <c r="H602" s="48">
        <v>0</v>
      </c>
      <c r="I602" s="48">
        <v>0</v>
      </c>
      <c r="J602" s="48">
        <v>0</v>
      </c>
      <c r="K602" s="48">
        <v>0</v>
      </c>
      <c r="L602" s="48">
        <v>29.31</v>
      </c>
      <c r="M602" s="48">
        <v>21.34</v>
      </c>
      <c r="N602" s="48">
        <v>1.1499999999999999</v>
      </c>
      <c r="O602" s="48">
        <v>5.21</v>
      </c>
      <c r="P602" s="48">
        <v>1.6</v>
      </c>
      <c r="Q602" s="48">
        <v>21.34</v>
      </c>
    </row>
    <row r="603" spans="1:17" x14ac:dyDescent="0.2">
      <c r="A603" s="47" t="s">
        <v>166</v>
      </c>
      <c r="C603" s="48">
        <v>0</v>
      </c>
      <c r="D603" s="48">
        <v>7.21</v>
      </c>
      <c r="E603" s="48">
        <v>0</v>
      </c>
      <c r="F603" s="48">
        <v>63.92</v>
      </c>
      <c r="G603" s="48">
        <v>63.92</v>
      </c>
      <c r="H603" s="48">
        <v>0</v>
      </c>
      <c r="I603" s="48">
        <v>0</v>
      </c>
      <c r="J603" s="48">
        <v>0</v>
      </c>
      <c r="K603" s="48">
        <v>0</v>
      </c>
      <c r="L603" s="48">
        <v>62.73</v>
      </c>
      <c r="M603" s="48">
        <v>28.34</v>
      </c>
      <c r="N603" s="48">
        <v>15.45</v>
      </c>
      <c r="O603" s="48">
        <v>13.84</v>
      </c>
      <c r="P603" s="48">
        <v>5.09</v>
      </c>
      <c r="Q603" s="48">
        <v>28.34</v>
      </c>
    </row>
    <row r="604" spans="1:17" x14ac:dyDescent="0.2">
      <c r="A604" s="47" t="s">
        <v>167</v>
      </c>
      <c r="C604" s="48">
        <v>0</v>
      </c>
      <c r="D604" s="48">
        <v>9.7100000000000009</v>
      </c>
      <c r="E604" s="48">
        <v>0</v>
      </c>
      <c r="F604" s="48">
        <v>85.13</v>
      </c>
      <c r="G604" s="48">
        <v>85.13</v>
      </c>
      <c r="H604" s="48">
        <v>0</v>
      </c>
      <c r="I604" s="48">
        <v>0</v>
      </c>
      <c r="J604" s="48">
        <v>0</v>
      </c>
      <c r="K604" s="48">
        <v>0</v>
      </c>
      <c r="L604" s="48">
        <v>83.5</v>
      </c>
      <c r="M604" s="48">
        <v>37.04</v>
      </c>
      <c r="N604" s="48">
        <v>20.8</v>
      </c>
      <c r="O604" s="48">
        <v>18.77</v>
      </c>
      <c r="P604" s="48">
        <v>6.9</v>
      </c>
      <c r="Q604" s="48">
        <v>37.04</v>
      </c>
    </row>
    <row r="605" spans="1:17" x14ac:dyDescent="0.2">
      <c r="A605" s="47" t="s">
        <v>168</v>
      </c>
      <c r="C605" s="48">
        <v>0</v>
      </c>
      <c r="D605" s="48">
        <v>2.5</v>
      </c>
      <c r="E605" s="48">
        <v>0</v>
      </c>
      <c r="F605" s="48">
        <v>22.92</v>
      </c>
      <c r="G605" s="48">
        <v>22.92</v>
      </c>
      <c r="H605" s="48">
        <v>0</v>
      </c>
      <c r="I605" s="48">
        <v>0</v>
      </c>
      <c r="J605" s="48">
        <v>0</v>
      </c>
      <c r="K605" s="48">
        <v>0</v>
      </c>
      <c r="L605" s="48">
        <v>22.52</v>
      </c>
      <c r="M605" s="48">
        <v>10.73</v>
      </c>
      <c r="N605" s="48">
        <v>5.37</v>
      </c>
      <c r="O605" s="48">
        <v>4.7</v>
      </c>
      <c r="P605" s="48">
        <v>1.73</v>
      </c>
      <c r="Q605" s="48">
        <v>10.73</v>
      </c>
    </row>
    <row r="606" spans="1:17" x14ac:dyDescent="0.2">
      <c r="A606" s="47" t="s">
        <v>169</v>
      </c>
      <c r="C606" s="48">
        <v>0</v>
      </c>
      <c r="D606" s="48">
        <v>2.06</v>
      </c>
      <c r="E606" s="48">
        <v>0</v>
      </c>
      <c r="F606" s="48">
        <v>17.739999999999998</v>
      </c>
      <c r="G606" s="48">
        <v>17.739999999999998</v>
      </c>
      <c r="H606" s="48">
        <v>0</v>
      </c>
      <c r="I606" s="48">
        <v>0</v>
      </c>
      <c r="J606" s="48">
        <v>0</v>
      </c>
      <c r="K606" s="48">
        <v>0</v>
      </c>
      <c r="L606" s="48">
        <v>17.39</v>
      </c>
      <c r="M606" s="48">
        <v>7.47</v>
      </c>
      <c r="N606" s="48">
        <v>4.4000000000000004</v>
      </c>
      <c r="O606" s="48">
        <v>4.04</v>
      </c>
      <c r="P606" s="48">
        <v>1.48</v>
      </c>
      <c r="Q606" s="48">
        <v>7.47</v>
      </c>
    </row>
    <row r="607" spans="1:17" x14ac:dyDescent="0.2">
      <c r="A607" s="47" t="s">
        <v>170</v>
      </c>
      <c r="C607" s="48">
        <v>0</v>
      </c>
      <c r="D607" s="48">
        <v>5.71</v>
      </c>
      <c r="E607" s="48">
        <v>0</v>
      </c>
      <c r="F607" s="48">
        <v>50.46</v>
      </c>
      <c r="G607" s="48">
        <v>50.46</v>
      </c>
      <c r="H607" s="48">
        <v>0</v>
      </c>
      <c r="I607" s="48">
        <v>0</v>
      </c>
      <c r="J607" s="48">
        <v>0</v>
      </c>
      <c r="K607" s="48">
        <v>0</v>
      </c>
      <c r="L607" s="48">
        <v>49.51</v>
      </c>
      <c r="M607" s="48">
        <v>22.26</v>
      </c>
      <c r="N607" s="48">
        <v>12.23</v>
      </c>
      <c r="O607" s="48">
        <v>10.98</v>
      </c>
      <c r="P607" s="48">
        <v>4.03</v>
      </c>
      <c r="Q607" s="48">
        <v>22.26</v>
      </c>
    </row>
    <row r="608" spans="1:17" x14ac:dyDescent="0.2">
      <c r="A608" s="47" t="s">
        <v>171</v>
      </c>
      <c r="C608" s="48">
        <v>0</v>
      </c>
      <c r="D608" s="48">
        <v>6.72</v>
      </c>
      <c r="E608" s="48">
        <v>0</v>
      </c>
      <c r="F608" s="48">
        <v>59.54</v>
      </c>
      <c r="G608" s="48">
        <v>59.54</v>
      </c>
      <c r="H608" s="48">
        <v>0</v>
      </c>
      <c r="I608" s="48">
        <v>0</v>
      </c>
      <c r="J608" s="48">
        <v>0</v>
      </c>
      <c r="K608" s="48">
        <v>0</v>
      </c>
      <c r="L608" s="48">
        <v>58.42</v>
      </c>
      <c r="M608" s="48">
        <v>26.34</v>
      </c>
      <c r="N608" s="48">
        <v>14.41</v>
      </c>
      <c r="O608" s="48">
        <v>12.92</v>
      </c>
      <c r="P608" s="48">
        <v>4.75</v>
      </c>
      <c r="Q608" s="48">
        <v>26.34</v>
      </c>
    </row>
    <row r="609" spans="1:17" x14ac:dyDescent="0.2">
      <c r="A609" s="47" t="s">
        <v>172</v>
      </c>
      <c r="C609" s="48">
        <v>0</v>
      </c>
      <c r="D609" s="48">
        <v>4.7300000000000004</v>
      </c>
      <c r="E609" s="48">
        <v>0</v>
      </c>
      <c r="F609" s="48">
        <v>40.94</v>
      </c>
      <c r="G609" s="48">
        <v>40.94</v>
      </c>
      <c r="H609" s="48">
        <v>0</v>
      </c>
      <c r="I609" s="48">
        <v>0</v>
      </c>
      <c r="J609" s="48">
        <v>0</v>
      </c>
      <c r="K609" s="48">
        <v>0</v>
      </c>
      <c r="L609" s="48">
        <v>40.14</v>
      </c>
      <c r="M609" s="48">
        <v>17.39</v>
      </c>
      <c r="N609" s="48">
        <v>10.130000000000001</v>
      </c>
      <c r="O609" s="48">
        <v>9.23</v>
      </c>
      <c r="P609" s="48">
        <v>3.39</v>
      </c>
      <c r="Q609" s="48">
        <v>17.39</v>
      </c>
    </row>
    <row r="610" spans="1:17" x14ac:dyDescent="0.2">
      <c r="A610" s="47" t="s">
        <v>173</v>
      </c>
      <c r="C610" s="48">
        <v>0</v>
      </c>
      <c r="D610" s="48">
        <v>4.7300000000000004</v>
      </c>
      <c r="E610" s="48">
        <v>0</v>
      </c>
      <c r="F610" s="48">
        <v>41.98</v>
      </c>
      <c r="G610" s="48">
        <v>41.98</v>
      </c>
      <c r="H610" s="48">
        <v>0</v>
      </c>
      <c r="I610" s="48">
        <v>0</v>
      </c>
      <c r="J610" s="48">
        <v>0</v>
      </c>
      <c r="K610" s="48">
        <v>0</v>
      </c>
      <c r="L610" s="48">
        <v>41.19</v>
      </c>
      <c r="M610" s="48">
        <v>18.61</v>
      </c>
      <c r="N610" s="48">
        <v>10.15</v>
      </c>
      <c r="O610" s="48">
        <v>9.09</v>
      </c>
      <c r="P610" s="48">
        <v>3.34</v>
      </c>
      <c r="Q610" s="48">
        <v>18.61</v>
      </c>
    </row>
    <row r="611" spans="1:17" x14ac:dyDescent="0.2">
      <c r="A611" s="47" t="s">
        <v>174</v>
      </c>
      <c r="C611" s="48">
        <v>0</v>
      </c>
      <c r="D611" s="48">
        <v>5.5</v>
      </c>
      <c r="E611" s="48">
        <v>0</v>
      </c>
      <c r="F611" s="48">
        <v>47.76</v>
      </c>
      <c r="G611" s="48">
        <v>47.76</v>
      </c>
      <c r="H611" s="48">
        <v>0</v>
      </c>
      <c r="I611" s="48">
        <v>0</v>
      </c>
      <c r="J611" s="48">
        <v>0</v>
      </c>
      <c r="K611" s="48">
        <v>0</v>
      </c>
      <c r="L611" s="48">
        <v>46.84</v>
      </c>
      <c r="M611" s="48">
        <v>20.399999999999999</v>
      </c>
      <c r="N611" s="48">
        <v>11.78</v>
      </c>
      <c r="O611" s="48">
        <v>10.71</v>
      </c>
      <c r="P611" s="48">
        <v>3.94</v>
      </c>
      <c r="Q611" s="48">
        <v>20.399999999999999</v>
      </c>
    </row>
    <row r="612" spans="1:17" x14ac:dyDescent="0.2">
      <c r="A612" s="47" t="s">
        <v>175</v>
      </c>
      <c r="C612" s="48">
        <v>0</v>
      </c>
      <c r="D612" s="48">
        <v>2.11</v>
      </c>
      <c r="E612" s="48">
        <v>0</v>
      </c>
      <c r="F612" s="48">
        <v>18.760000000000002</v>
      </c>
      <c r="G612" s="48">
        <v>18.760000000000002</v>
      </c>
      <c r="H612" s="48">
        <v>0</v>
      </c>
      <c r="I612" s="48">
        <v>0</v>
      </c>
      <c r="J612" s="48">
        <v>0</v>
      </c>
      <c r="K612" s="48">
        <v>0</v>
      </c>
      <c r="L612" s="48">
        <v>18.420000000000002</v>
      </c>
      <c r="M612" s="48">
        <v>8.3800000000000008</v>
      </c>
      <c r="N612" s="48">
        <v>4.5199999999999996</v>
      </c>
      <c r="O612" s="48">
        <v>4.03</v>
      </c>
      <c r="P612" s="48">
        <v>1.48</v>
      </c>
      <c r="Q612" s="48">
        <v>8.3800000000000008</v>
      </c>
    </row>
    <row r="613" spans="1:17" x14ac:dyDescent="0.2">
      <c r="A613" s="47" t="s">
        <v>176</v>
      </c>
      <c r="C613" s="48">
        <v>0</v>
      </c>
      <c r="D613" s="48">
        <v>4.7699999999999996</v>
      </c>
      <c r="E613" s="48">
        <v>0</v>
      </c>
      <c r="F613" s="48">
        <v>42.03</v>
      </c>
      <c r="G613" s="48">
        <v>42.03</v>
      </c>
      <c r="H613" s="48">
        <v>0</v>
      </c>
      <c r="I613" s="48">
        <v>0</v>
      </c>
      <c r="J613" s="48">
        <v>0</v>
      </c>
      <c r="K613" s="48">
        <v>0</v>
      </c>
      <c r="L613" s="48">
        <v>41.23</v>
      </c>
      <c r="M613" s="48">
        <v>18.440000000000001</v>
      </c>
      <c r="N613" s="48">
        <v>10.220000000000001</v>
      </c>
      <c r="O613" s="48">
        <v>9.1999999999999993</v>
      </c>
      <c r="P613" s="48">
        <v>3.38</v>
      </c>
      <c r="Q613" s="48">
        <v>18.440000000000001</v>
      </c>
    </row>
    <row r="614" spans="1:17" x14ac:dyDescent="0.2">
      <c r="A614" s="47" t="s">
        <v>177</v>
      </c>
      <c r="C614" s="48">
        <v>0</v>
      </c>
      <c r="D614" s="48">
        <v>10.15</v>
      </c>
      <c r="E614" s="48">
        <v>0</v>
      </c>
      <c r="F614" s="48">
        <v>93.25</v>
      </c>
      <c r="G614" s="48">
        <v>93.25</v>
      </c>
      <c r="H614" s="48">
        <v>0</v>
      </c>
      <c r="I614" s="48">
        <v>0</v>
      </c>
      <c r="J614" s="48">
        <v>0</v>
      </c>
      <c r="K614" s="48">
        <v>0</v>
      </c>
      <c r="L614" s="48">
        <v>91.61</v>
      </c>
      <c r="M614" s="48">
        <v>43.78</v>
      </c>
      <c r="N614" s="48">
        <v>21.79</v>
      </c>
      <c r="O614" s="48">
        <v>19.04</v>
      </c>
      <c r="P614" s="48">
        <v>7</v>
      </c>
      <c r="Q614" s="48">
        <v>43.78</v>
      </c>
    </row>
    <row r="615" spans="1:17" x14ac:dyDescent="0.2">
      <c r="A615" s="47" t="s">
        <v>178</v>
      </c>
      <c r="C615" s="48">
        <v>0</v>
      </c>
      <c r="D615" s="48">
        <v>5.79</v>
      </c>
      <c r="E615" s="48">
        <v>0</v>
      </c>
      <c r="F615" s="48">
        <v>51.3</v>
      </c>
      <c r="G615" s="48">
        <v>51.3</v>
      </c>
      <c r="H615" s="48">
        <v>0</v>
      </c>
      <c r="I615" s="48">
        <v>0</v>
      </c>
      <c r="J615" s="48">
        <v>0</v>
      </c>
      <c r="K615" s="48">
        <v>0</v>
      </c>
      <c r="L615" s="48">
        <v>50.34</v>
      </c>
      <c r="M615" s="48">
        <v>22.75</v>
      </c>
      <c r="N615" s="48">
        <v>12.4</v>
      </c>
      <c r="O615" s="48">
        <v>11.11</v>
      </c>
      <c r="P615" s="48">
        <v>4.08</v>
      </c>
      <c r="Q615" s="48">
        <v>22.75</v>
      </c>
    </row>
    <row r="616" spans="1:17" x14ac:dyDescent="0.2">
      <c r="A616" s="47" t="s">
        <v>179</v>
      </c>
      <c r="C616" s="48">
        <v>0</v>
      </c>
      <c r="D616" s="48">
        <v>4.87</v>
      </c>
      <c r="E616" s="48">
        <v>0</v>
      </c>
      <c r="F616" s="48">
        <v>43.1</v>
      </c>
      <c r="G616" s="48">
        <v>43.1</v>
      </c>
      <c r="H616" s="48">
        <v>0</v>
      </c>
      <c r="I616" s="48">
        <v>0</v>
      </c>
      <c r="J616" s="48">
        <v>0</v>
      </c>
      <c r="K616" s="48">
        <v>0</v>
      </c>
      <c r="L616" s="48">
        <v>42.29</v>
      </c>
      <c r="M616" s="48">
        <v>19.02</v>
      </c>
      <c r="N616" s="48">
        <v>10.44</v>
      </c>
      <c r="O616" s="48">
        <v>9.3699999999999992</v>
      </c>
      <c r="P616" s="48">
        <v>3.44</v>
      </c>
      <c r="Q616" s="48">
        <v>19.02</v>
      </c>
    </row>
    <row r="617" spans="1:17" x14ac:dyDescent="0.2">
      <c r="A617" s="47" t="s">
        <v>180</v>
      </c>
      <c r="C617" s="48">
        <v>0</v>
      </c>
      <c r="D617" s="48">
        <v>4.3899999999999997</v>
      </c>
      <c r="E617" s="48">
        <v>0</v>
      </c>
      <c r="F617" s="48">
        <v>38.979999999999997</v>
      </c>
      <c r="G617" s="48">
        <v>38.979999999999997</v>
      </c>
      <c r="H617" s="48">
        <v>0</v>
      </c>
      <c r="I617" s="48">
        <v>0</v>
      </c>
      <c r="J617" s="48">
        <v>0</v>
      </c>
      <c r="K617" s="48">
        <v>0</v>
      </c>
      <c r="L617" s="48">
        <v>38.25</v>
      </c>
      <c r="M617" s="48">
        <v>17.329999999999998</v>
      </c>
      <c r="N617" s="48">
        <v>9.41</v>
      </c>
      <c r="O617" s="48">
        <v>8.42</v>
      </c>
      <c r="P617" s="48">
        <v>3.09</v>
      </c>
      <c r="Q617" s="48">
        <v>17.329999999999998</v>
      </c>
    </row>
    <row r="618" spans="1:17" x14ac:dyDescent="0.2">
      <c r="A618" s="47" t="s">
        <v>664</v>
      </c>
      <c r="C618" s="48">
        <v>0</v>
      </c>
      <c r="D618" s="48">
        <v>63.49</v>
      </c>
      <c r="E618" s="48">
        <v>0</v>
      </c>
      <c r="F618" s="48">
        <v>1291.56</v>
      </c>
      <c r="G618" s="48">
        <v>1288.6400000000001</v>
      </c>
      <c r="H618" s="48">
        <v>2.93</v>
      </c>
      <c r="I618" s="48">
        <v>0</v>
      </c>
      <c r="J618" s="48">
        <v>0</v>
      </c>
      <c r="K618" s="48">
        <v>0</v>
      </c>
      <c r="L618" s="48">
        <v>1272.5</v>
      </c>
      <c r="M618" s="48">
        <v>819.78</v>
      </c>
      <c r="N618" s="48">
        <v>136.1</v>
      </c>
      <c r="O618" s="48">
        <v>238.01</v>
      </c>
      <c r="P618" s="48">
        <v>78.61</v>
      </c>
      <c r="Q618" s="48">
        <v>819.78</v>
      </c>
    </row>
    <row r="619" spans="1:17" x14ac:dyDescent="0.2">
      <c r="A619" s="47" t="s">
        <v>181</v>
      </c>
      <c r="C619" s="48">
        <v>0</v>
      </c>
      <c r="D619" s="48">
        <v>0</v>
      </c>
      <c r="E619" s="48">
        <v>0</v>
      </c>
      <c r="F619" s="48">
        <v>43.77</v>
      </c>
      <c r="G619" s="48">
        <v>43.77</v>
      </c>
      <c r="H619" s="48">
        <v>0</v>
      </c>
      <c r="I619" s="48">
        <v>0</v>
      </c>
      <c r="J619" s="48">
        <v>0</v>
      </c>
      <c r="K619" s="48">
        <v>0</v>
      </c>
      <c r="L619" s="48">
        <v>43.24</v>
      </c>
      <c r="M619" s="48">
        <v>33.86</v>
      </c>
      <c r="N619" s="48">
        <v>0</v>
      </c>
      <c r="O619" s="48">
        <v>7.26</v>
      </c>
      <c r="P619" s="48">
        <v>2.12</v>
      </c>
      <c r="Q619" s="48">
        <v>33.86</v>
      </c>
    </row>
    <row r="620" spans="1:17" x14ac:dyDescent="0.2">
      <c r="A620" s="47" t="s">
        <v>182</v>
      </c>
      <c r="C620" s="48">
        <v>0</v>
      </c>
      <c r="D620" s="48">
        <v>0</v>
      </c>
      <c r="E620" s="48">
        <v>0</v>
      </c>
      <c r="F620" s="48">
        <v>87.93</v>
      </c>
      <c r="G620" s="48">
        <v>85.94</v>
      </c>
      <c r="H620" s="48">
        <v>2</v>
      </c>
      <c r="I620" s="48">
        <v>0</v>
      </c>
      <c r="J620" s="48">
        <v>0</v>
      </c>
      <c r="K620" s="48">
        <v>0</v>
      </c>
      <c r="L620" s="48">
        <v>87.11</v>
      </c>
      <c r="M620" s="48">
        <v>72.709999999999994</v>
      </c>
      <c r="N620" s="48">
        <v>0</v>
      </c>
      <c r="O620" s="48">
        <v>11.15</v>
      </c>
      <c r="P620" s="48">
        <v>3.25</v>
      </c>
      <c r="Q620" s="48">
        <v>72.709999999999994</v>
      </c>
    </row>
    <row r="621" spans="1:17" x14ac:dyDescent="0.2">
      <c r="A621" s="47" t="s">
        <v>183</v>
      </c>
      <c r="C621" s="48">
        <v>0</v>
      </c>
      <c r="D621" s="48">
        <v>0</v>
      </c>
      <c r="E621" s="48">
        <v>0</v>
      </c>
      <c r="F621" s="48">
        <v>51.45</v>
      </c>
      <c r="G621" s="48">
        <v>50.52</v>
      </c>
      <c r="H621" s="48">
        <v>0.93</v>
      </c>
      <c r="I621" s="48">
        <v>0</v>
      </c>
      <c r="J621" s="48">
        <v>0</v>
      </c>
      <c r="K621" s="48">
        <v>0</v>
      </c>
      <c r="L621" s="48">
        <v>50.93</v>
      </c>
      <c r="M621" s="48">
        <v>41.73</v>
      </c>
      <c r="N621" s="48">
        <v>0</v>
      </c>
      <c r="O621" s="48">
        <v>7.13</v>
      </c>
      <c r="P621" s="48">
        <v>2.08</v>
      </c>
      <c r="Q621" s="48">
        <v>41.73</v>
      </c>
    </row>
    <row r="622" spans="1:17" x14ac:dyDescent="0.2">
      <c r="A622" s="47" t="s">
        <v>184</v>
      </c>
      <c r="C622" s="48">
        <v>0</v>
      </c>
      <c r="D622" s="48">
        <v>0</v>
      </c>
      <c r="E622" s="48">
        <v>0</v>
      </c>
      <c r="F622" s="48">
        <v>63.35</v>
      </c>
      <c r="G622" s="48">
        <v>63.35</v>
      </c>
      <c r="H622" s="48">
        <v>0</v>
      </c>
      <c r="I622" s="48">
        <v>0</v>
      </c>
      <c r="J622" s="48">
        <v>0</v>
      </c>
      <c r="K622" s="48">
        <v>0</v>
      </c>
      <c r="L622" s="48">
        <v>62.58</v>
      </c>
      <c r="M622" s="48">
        <v>48.98</v>
      </c>
      <c r="N622" s="48">
        <v>0</v>
      </c>
      <c r="O622" s="48">
        <v>10.53</v>
      </c>
      <c r="P622" s="48">
        <v>3.07</v>
      </c>
      <c r="Q622" s="48">
        <v>48.98</v>
      </c>
    </row>
    <row r="623" spans="1:17" x14ac:dyDescent="0.2">
      <c r="A623" s="47" t="s">
        <v>185</v>
      </c>
      <c r="C623" s="48">
        <v>0</v>
      </c>
      <c r="D623" s="48">
        <v>0</v>
      </c>
      <c r="E623" s="48">
        <v>0</v>
      </c>
      <c r="F623" s="48">
        <v>59.49</v>
      </c>
      <c r="G623" s="48">
        <v>59.49</v>
      </c>
      <c r="H623" s="48">
        <v>0</v>
      </c>
      <c r="I623" s="48">
        <v>0</v>
      </c>
      <c r="J623" s="48">
        <v>0</v>
      </c>
      <c r="K623" s="48">
        <v>0</v>
      </c>
      <c r="L623" s="48">
        <v>58.82</v>
      </c>
      <c r="M623" s="48">
        <v>46.96</v>
      </c>
      <c r="N623" s="48">
        <v>0</v>
      </c>
      <c r="O623" s="48">
        <v>9.18</v>
      </c>
      <c r="P623" s="48">
        <v>2.68</v>
      </c>
      <c r="Q623" s="48">
        <v>46.96</v>
      </c>
    </row>
    <row r="624" spans="1:17" x14ac:dyDescent="0.2">
      <c r="A624" s="47" t="s">
        <v>186</v>
      </c>
      <c r="C624" s="48">
        <v>0</v>
      </c>
      <c r="D624" s="48">
        <v>0</v>
      </c>
      <c r="E624" s="48">
        <v>0</v>
      </c>
      <c r="F624" s="48">
        <v>67.349999999999994</v>
      </c>
      <c r="G624" s="48">
        <v>67.349999999999994</v>
      </c>
      <c r="H624" s="48">
        <v>0</v>
      </c>
      <c r="I624" s="48">
        <v>0</v>
      </c>
      <c r="J624" s="48">
        <v>0</v>
      </c>
      <c r="K624" s="48">
        <v>0</v>
      </c>
      <c r="L624" s="48">
        <v>66.62</v>
      </c>
      <c r="M624" s="48">
        <v>53.81</v>
      </c>
      <c r="N624" s="48">
        <v>0</v>
      </c>
      <c r="O624" s="48">
        <v>9.92</v>
      </c>
      <c r="P624" s="48">
        <v>2.89</v>
      </c>
      <c r="Q624" s="48">
        <v>53.81</v>
      </c>
    </row>
    <row r="625" spans="1:17" x14ac:dyDescent="0.2">
      <c r="A625" s="47" t="s">
        <v>187</v>
      </c>
      <c r="C625" s="48">
        <v>0</v>
      </c>
      <c r="D625" s="48">
        <v>0</v>
      </c>
      <c r="E625" s="48">
        <v>0</v>
      </c>
      <c r="F625" s="48">
        <v>81.73</v>
      </c>
      <c r="G625" s="48">
        <v>81.73</v>
      </c>
      <c r="H625" s="48">
        <v>0</v>
      </c>
      <c r="I625" s="48">
        <v>0</v>
      </c>
      <c r="J625" s="48">
        <v>0</v>
      </c>
      <c r="K625" s="48">
        <v>0</v>
      </c>
      <c r="L625" s="48">
        <v>80.72</v>
      </c>
      <c r="M625" s="48">
        <v>62.97</v>
      </c>
      <c r="N625" s="48">
        <v>0</v>
      </c>
      <c r="O625" s="48">
        <v>13.75</v>
      </c>
      <c r="P625" s="48">
        <v>4.01</v>
      </c>
      <c r="Q625" s="48">
        <v>62.97</v>
      </c>
    </row>
    <row r="626" spans="1:17" x14ac:dyDescent="0.2">
      <c r="A626" s="47" t="s">
        <v>188</v>
      </c>
      <c r="C626" s="48">
        <v>0</v>
      </c>
      <c r="D626" s="48">
        <v>0</v>
      </c>
      <c r="E626" s="48">
        <v>0</v>
      </c>
      <c r="F626" s="48">
        <v>47.9</v>
      </c>
      <c r="G626" s="48">
        <v>47.9</v>
      </c>
      <c r="H626" s="48">
        <v>0</v>
      </c>
      <c r="I626" s="48">
        <v>0</v>
      </c>
      <c r="J626" s="48">
        <v>0</v>
      </c>
      <c r="K626" s="48">
        <v>0</v>
      </c>
      <c r="L626" s="48">
        <v>47.31</v>
      </c>
      <c r="M626" s="48">
        <v>36.979999999999997</v>
      </c>
      <c r="N626" s="48">
        <v>0</v>
      </c>
      <c r="O626" s="48">
        <v>8</v>
      </c>
      <c r="P626" s="48">
        <v>2.33</v>
      </c>
      <c r="Q626" s="48">
        <v>36.979999999999997</v>
      </c>
    </row>
    <row r="627" spans="1:17" x14ac:dyDescent="0.2">
      <c r="A627" s="47" t="s">
        <v>189</v>
      </c>
      <c r="C627" s="48">
        <v>0</v>
      </c>
      <c r="D627" s="48">
        <v>0</v>
      </c>
      <c r="E627" s="48">
        <v>0</v>
      </c>
      <c r="F627" s="48">
        <v>49.67</v>
      </c>
      <c r="G627" s="48">
        <v>49.67</v>
      </c>
      <c r="H627" s="48">
        <v>0</v>
      </c>
      <c r="I627" s="48">
        <v>0</v>
      </c>
      <c r="J627" s="48">
        <v>0</v>
      </c>
      <c r="K627" s="48">
        <v>0</v>
      </c>
      <c r="L627" s="48">
        <v>49.08</v>
      </c>
      <c r="M627" s="48">
        <v>38.619999999999997</v>
      </c>
      <c r="N627" s="48">
        <v>0</v>
      </c>
      <c r="O627" s="48">
        <v>8.09</v>
      </c>
      <c r="P627" s="48">
        <v>2.36</v>
      </c>
      <c r="Q627" s="48">
        <v>38.619999999999997</v>
      </c>
    </row>
    <row r="628" spans="1:17" x14ac:dyDescent="0.2">
      <c r="A628" s="47" t="s">
        <v>190</v>
      </c>
      <c r="C628" s="48">
        <v>0</v>
      </c>
      <c r="D628" s="48">
        <v>0</v>
      </c>
      <c r="E628" s="48">
        <v>0</v>
      </c>
      <c r="F628" s="48">
        <v>91.39</v>
      </c>
      <c r="G628" s="48">
        <v>91.39</v>
      </c>
      <c r="H628" s="48">
        <v>0</v>
      </c>
      <c r="I628" s="48">
        <v>0</v>
      </c>
      <c r="J628" s="48">
        <v>0</v>
      </c>
      <c r="K628" s="48">
        <v>0</v>
      </c>
      <c r="L628" s="48">
        <v>90.16</v>
      </c>
      <c r="M628" s="48">
        <v>68.510000000000005</v>
      </c>
      <c r="N628" s="48">
        <v>0</v>
      </c>
      <c r="O628" s="48">
        <v>16.760000000000002</v>
      </c>
      <c r="P628" s="48">
        <v>4.8899999999999997</v>
      </c>
      <c r="Q628" s="48">
        <v>68.510000000000005</v>
      </c>
    </row>
    <row r="629" spans="1:17" x14ac:dyDescent="0.2">
      <c r="A629" s="47" t="s">
        <v>191</v>
      </c>
      <c r="C629" s="48">
        <v>0</v>
      </c>
      <c r="D629" s="48">
        <v>0</v>
      </c>
      <c r="E629" s="48">
        <v>0</v>
      </c>
      <c r="F629" s="48">
        <v>68.319999999999993</v>
      </c>
      <c r="G629" s="48">
        <v>68.319999999999993</v>
      </c>
      <c r="H629" s="48">
        <v>0</v>
      </c>
      <c r="I629" s="48">
        <v>0</v>
      </c>
      <c r="J629" s="48">
        <v>0</v>
      </c>
      <c r="K629" s="48">
        <v>0</v>
      </c>
      <c r="L629" s="48">
        <v>67.41</v>
      </c>
      <c r="M629" s="48">
        <v>51.38</v>
      </c>
      <c r="N629" s="48">
        <v>0</v>
      </c>
      <c r="O629" s="48">
        <v>12.41</v>
      </c>
      <c r="P629" s="48">
        <v>3.62</v>
      </c>
      <c r="Q629" s="48">
        <v>51.38</v>
      </c>
    </row>
    <row r="630" spans="1:17" x14ac:dyDescent="0.2">
      <c r="A630" s="47" t="s">
        <v>192</v>
      </c>
      <c r="C630" s="48">
        <v>0</v>
      </c>
      <c r="D630" s="48">
        <v>2.17</v>
      </c>
      <c r="E630" s="48">
        <v>0</v>
      </c>
      <c r="F630" s="48">
        <v>32.76</v>
      </c>
      <c r="G630" s="48">
        <v>32.76</v>
      </c>
      <c r="H630" s="48">
        <v>0</v>
      </c>
      <c r="I630" s="48">
        <v>0</v>
      </c>
      <c r="J630" s="48">
        <v>0</v>
      </c>
      <c r="K630" s="48">
        <v>0</v>
      </c>
      <c r="L630" s="48">
        <v>32.229999999999997</v>
      </c>
      <c r="M630" s="48">
        <v>18.87</v>
      </c>
      <c r="N630" s="48">
        <v>4.66</v>
      </c>
      <c r="O630" s="48">
        <v>6.49</v>
      </c>
      <c r="P630" s="48">
        <v>2.21</v>
      </c>
      <c r="Q630" s="48">
        <v>18.87</v>
      </c>
    </row>
    <row r="631" spans="1:17" x14ac:dyDescent="0.2">
      <c r="A631" s="47" t="s">
        <v>193</v>
      </c>
      <c r="C631" s="48">
        <v>0</v>
      </c>
      <c r="D631" s="48">
        <v>3.97</v>
      </c>
      <c r="E631" s="48">
        <v>0</v>
      </c>
      <c r="F631" s="48">
        <v>36.020000000000003</v>
      </c>
      <c r="G631" s="48">
        <v>36.020000000000003</v>
      </c>
      <c r="H631" s="48">
        <v>0</v>
      </c>
      <c r="I631" s="48">
        <v>0</v>
      </c>
      <c r="J631" s="48">
        <v>0</v>
      </c>
      <c r="K631" s="48">
        <v>0</v>
      </c>
      <c r="L631" s="48">
        <v>35.369999999999997</v>
      </c>
      <c r="M631" s="48">
        <v>16.559999999999999</v>
      </c>
      <c r="N631" s="48">
        <v>8.52</v>
      </c>
      <c r="O631" s="48">
        <v>7.52</v>
      </c>
      <c r="P631" s="48">
        <v>2.76</v>
      </c>
      <c r="Q631" s="48">
        <v>16.559999999999999</v>
      </c>
    </row>
    <row r="632" spans="1:17" x14ac:dyDescent="0.2">
      <c r="A632" s="47" t="s">
        <v>194</v>
      </c>
      <c r="C632" s="48">
        <v>0</v>
      </c>
      <c r="D632" s="48">
        <v>7.3</v>
      </c>
      <c r="E632" s="48">
        <v>0</v>
      </c>
      <c r="F632" s="48">
        <v>64.34</v>
      </c>
      <c r="G632" s="48">
        <v>64.34</v>
      </c>
      <c r="H632" s="48">
        <v>0</v>
      </c>
      <c r="I632" s="48">
        <v>0</v>
      </c>
      <c r="J632" s="48">
        <v>0</v>
      </c>
      <c r="K632" s="48">
        <v>0</v>
      </c>
      <c r="L632" s="48">
        <v>63.12</v>
      </c>
      <c r="M632" s="48">
        <v>28.22</v>
      </c>
      <c r="N632" s="48">
        <v>15.64</v>
      </c>
      <c r="O632" s="48">
        <v>14.08</v>
      </c>
      <c r="P632" s="48">
        <v>5.17</v>
      </c>
      <c r="Q632" s="48">
        <v>28.22</v>
      </c>
    </row>
    <row r="633" spans="1:17" x14ac:dyDescent="0.2">
      <c r="A633" s="47" t="s">
        <v>195</v>
      </c>
      <c r="C633" s="48">
        <v>0</v>
      </c>
      <c r="D633" s="48">
        <v>9.59</v>
      </c>
      <c r="E633" s="48">
        <v>0</v>
      </c>
      <c r="F633" s="48">
        <v>85.03</v>
      </c>
      <c r="G633" s="48">
        <v>85.03</v>
      </c>
      <c r="H633" s="48">
        <v>0</v>
      </c>
      <c r="I633" s="48">
        <v>0</v>
      </c>
      <c r="J633" s="48">
        <v>0</v>
      </c>
      <c r="K633" s="48">
        <v>0</v>
      </c>
      <c r="L633" s="48">
        <v>83.44</v>
      </c>
      <c r="M633" s="48">
        <v>37.700000000000003</v>
      </c>
      <c r="N633" s="48">
        <v>20.56</v>
      </c>
      <c r="O633" s="48">
        <v>18.420000000000002</v>
      </c>
      <c r="P633" s="48">
        <v>6.77</v>
      </c>
      <c r="Q633" s="48">
        <v>37.700000000000003</v>
      </c>
    </row>
    <row r="634" spans="1:17" x14ac:dyDescent="0.2">
      <c r="A634" s="47" t="s">
        <v>196</v>
      </c>
      <c r="C634" s="48">
        <v>0</v>
      </c>
      <c r="D634" s="48">
        <v>3.34</v>
      </c>
      <c r="E634" s="48">
        <v>0</v>
      </c>
      <c r="F634" s="48">
        <v>29.65</v>
      </c>
      <c r="G634" s="48">
        <v>29.65</v>
      </c>
      <c r="H634" s="48">
        <v>0</v>
      </c>
      <c r="I634" s="48">
        <v>0</v>
      </c>
      <c r="J634" s="48">
        <v>0</v>
      </c>
      <c r="K634" s="48">
        <v>0</v>
      </c>
      <c r="L634" s="48">
        <v>29.09</v>
      </c>
      <c r="M634" s="48">
        <v>13.15</v>
      </c>
      <c r="N634" s="48">
        <v>7.17</v>
      </c>
      <c r="O634" s="48">
        <v>6.42</v>
      </c>
      <c r="P634" s="48">
        <v>2.36</v>
      </c>
      <c r="Q634" s="48">
        <v>13.15</v>
      </c>
    </row>
    <row r="635" spans="1:17" x14ac:dyDescent="0.2">
      <c r="A635" s="47" t="s">
        <v>197</v>
      </c>
      <c r="C635" s="48">
        <v>0</v>
      </c>
      <c r="D635" s="48">
        <v>3.33</v>
      </c>
      <c r="E635" s="48">
        <v>0</v>
      </c>
      <c r="F635" s="48">
        <v>29.53</v>
      </c>
      <c r="G635" s="48">
        <v>29.53</v>
      </c>
      <c r="H635" s="48">
        <v>0</v>
      </c>
      <c r="I635" s="48">
        <v>0</v>
      </c>
      <c r="J635" s="48">
        <v>0</v>
      </c>
      <c r="K635" s="48">
        <v>0</v>
      </c>
      <c r="L635" s="48">
        <v>28.98</v>
      </c>
      <c r="M635" s="48">
        <v>13.09</v>
      </c>
      <c r="N635" s="48">
        <v>7.14</v>
      </c>
      <c r="O635" s="48">
        <v>6.4</v>
      </c>
      <c r="P635" s="48">
        <v>2.35</v>
      </c>
      <c r="Q635" s="48">
        <v>13.09</v>
      </c>
    </row>
    <row r="636" spans="1:17" x14ac:dyDescent="0.2">
      <c r="A636" s="47" t="s">
        <v>198</v>
      </c>
      <c r="C636" s="48">
        <v>0</v>
      </c>
      <c r="D636" s="48">
        <v>6.03</v>
      </c>
      <c r="E636" s="48">
        <v>0</v>
      </c>
      <c r="F636" s="48">
        <v>53.59</v>
      </c>
      <c r="G636" s="48">
        <v>53.59</v>
      </c>
      <c r="H636" s="48">
        <v>0</v>
      </c>
      <c r="I636" s="48">
        <v>0</v>
      </c>
      <c r="J636" s="48">
        <v>0</v>
      </c>
      <c r="K636" s="48">
        <v>0</v>
      </c>
      <c r="L636" s="48">
        <v>52.59</v>
      </c>
      <c r="M636" s="48">
        <v>23.84</v>
      </c>
      <c r="N636" s="48">
        <v>12.93</v>
      </c>
      <c r="O636" s="48">
        <v>11.57</v>
      </c>
      <c r="P636" s="48">
        <v>4.25</v>
      </c>
      <c r="Q636" s="48">
        <v>23.84</v>
      </c>
    </row>
    <row r="637" spans="1:17" x14ac:dyDescent="0.2">
      <c r="A637" s="47" t="s">
        <v>199</v>
      </c>
      <c r="C637" s="48">
        <v>0</v>
      </c>
      <c r="D637" s="48">
        <v>2.1</v>
      </c>
      <c r="E637" s="48">
        <v>0</v>
      </c>
      <c r="F637" s="48">
        <v>18.739999999999998</v>
      </c>
      <c r="G637" s="48">
        <v>18.739999999999998</v>
      </c>
      <c r="H637" s="48">
        <v>0</v>
      </c>
      <c r="I637" s="48">
        <v>0</v>
      </c>
      <c r="J637" s="48">
        <v>0</v>
      </c>
      <c r="K637" s="48">
        <v>0</v>
      </c>
      <c r="L637" s="48">
        <v>18.39</v>
      </c>
      <c r="M637" s="48">
        <v>8.3699999999999992</v>
      </c>
      <c r="N637" s="48">
        <v>4.51</v>
      </c>
      <c r="O637" s="48">
        <v>4.03</v>
      </c>
      <c r="P637" s="48">
        <v>1.48</v>
      </c>
      <c r="Q637" s="48">
        <v>8.3699999999999992</v>
      </c>
    </row>
    <row r="638" spans="1:17" x14ac:dyDescent="0.2">
      <c r="A638" s="47" t="s">
        <v>200</v>
      </c>
      <c r="C638" s="48">
        <v>0</v>
      </c>
      <c r="D638" s="48">
        <v>6.28</v>
      </c>
      <c r="E638" s="48">
        <v>0</v>
      </c>
      <c r="F638" s="48">
        <v>57.89</v>
      </c>
      <c r="G638" s="48">
        <v>57.89</v>
      </c>
      <c r="H638" s="48">
        <v>0</v>
      </c>
      <c r="I638" s="48">
        <v>0</v>
      </c>
      <c r="J638" s="48">
        <v>0</v>
      </c>
      <c r="K638" s="48">
        <v>0</v>
      </c>
      <c r="L638" s="48">
        <v>56.88</v>
      </c>
      <c r="M638" s="48">
        <v>27.3</v>
      </c>
      <c r="N638" s="48">
        <v>13.49</v>
      </c>
      <c r="O638" s="48">
        <v>11.77</v>
      </c>
      <c r="P638" s="48">
        <v>4.32</v>
      </c>
      <c r="Q638" s="48">
        <v>27.3</v>
      </c>
    </row>
    <row r="639" spans="1:17" x14ac:dyDescent="0.2">
      <c r="A639" s="47" t="s">
        <v>201</v>
      </c>
      <c r="C639" s="48">
        <v>0</v>
      </c>
      <c r="D639" s="48">
        <v>4.18</v>
      </c>
      <c r="E639" s="48">
        <v>0</v>
      </c>
      <c r="F639" s="48">
        <v>37.03</v>
      </c>
      <c r="G639" s="48">
        <v>37.03</v>
      </c>
      <c r="H639" s="48">
        <v>0</v>
      </c>
      <c r="I639" s="48">
        <v>0</v>
      </c>
      <c r="J639" s="48">
        <v>0</v>
      </c>
      <c r="K639" s="48">
        <v>0</v>
      </c>
      <c r="L639" s="48">
        <v>36.340000000000003</v>
      </c>
      <c r="M639" s="48">
        <v>16.420000000000002</v>
      </c>
      <c r="N639" s="48">
        <v>8.9499999999999993</v>
      </c>
      <c r="O639" s="48">
        <v>8.02</v>
      </c>
      <c r="P639" s="48">
        <v>2.95</v>
      </c>
      <c r="Q639" s="48">
        <v>16.420000000000002</v>
      </c>
    </row>
    <row r="640" spans="1:17" x14ac:dyDescent="0.2">
      <c r="A640" s="47" t="s">
        <v>202</v>
      </c>
      <c r="C640" s="48">
        <v>0</v>
      </c>
      <c r="D640" s="48">
        <v>7.42</v>
      </c>
      <c r="E640" s="48">
        <v>0</v>
      </c>
      <c r="F640" s="48">
        <v>65.709999999999994</v>
      </c>
      <c r="G640" s="48">
        <v>65.709999999999994</v>
      </c>
      <c r="H640" s="48">
        <v>0</v>
      </c>
      <c r="I640" s="48">
        <v>0</v>
      </c>
      <c r="J640" s="48">
        <v>0</v>
      </c>
      <c r="K640" s="48">
        <v>0</v>
      </c>
      <c r="L640" s="48">
        <v>64.48</v>
      </c>
      <c r="M640" s="48">
        <v>29.09</v>
      </c>
      <c r="N640" s="48">
        <v>15.9</v>
      </c>
      <c r="O640" s="48">
        <v>14.25</v>
      </c>
      <c r="P640" s="48">
        <v>5.24</v>
      </c>
      <c r="Q640" s="48">
        <v>29.09</v>
      </c>
    </row>
    <row r="641" spans="1:17" x14ac:dyDescent="0.2">
      <c r="A641" s="47" t="s">
        <v>1262</v>
      </c>
      <c r="C641" s="48">
        <v>0</v>
      </c>
      <c r="D641" s="48">
        <v>7.76</v>
      </c>
      <c r="E641" s="48">
        <v>0</v>
      </c>
      <c r="F641" s="48">
        <v>68.91</v>
      </c>
      <c r="G641" s="48">
        <v>68.91</v>
      </c>
      <c r="H641" s="48">
        <v>0</v>
      </c>
      <c r="I641" s="48">
        <v>0</v>
      </c>
      <c r="J641" s="48">
        <v>0</v>
      </c>
      <c r="K641" s="48">
        <v>0</v>
      </c>
      <c r="L641" s="48">
        <v>67.62</v>
      </c>
      <c r="M641" s="48">
        <v>30.65</v>
      </c>
      <c r="N641" s="48">
        <v>16.63</v>
      </c>
      <c r="O641" s="48">
        <v>14.88</v>
      </c>
      <c r="P641" s="48">
        <v>5.47</v>
      </c>
      <c r="Q641" s="48">
        <v>30.65</v>
      </c>
    </row>
    <row r="642" spans="1:17" x14ac:dyDescent="0.2">
      <c r="A642" s="47" t="s">
        <v>665</v>
      </c>
      <c r="C642" s="48">
        <v>0</v>
      </c>
      <c r="D642" s="48">
        <v>89.57</v>
      </c>
      <c r="E642" s="48">
        <v>12.25</v>
      </c>
      <c r="F642" s="48">
        <v>1111.44</v>
      </c>
      <c r="G642" s="48">
        <v>1111.44</v>
      </c>
      <c r="H642" s="48">
        <v>0</v>
      </c>
      <c r="I642" s="48">
        <v>0</v>
      </c>
      <c r="J642" s="48">
        <v>0</v>
      </c>
      <c r="K642" s="48">
        <v>0</v>
      </c>
      <c r="L642" s="48">
        <v>1091.76</v>
      </c>
      <c r="M642" s="48">
        <v>548.23</v>
      </c>
      <c r="N642" s="48">
        <v>228.94</v>
      </c>
      <c r="O642" s="48">
        <v>231.57</v>
      </c>
      <c r="P642" s="48">
        <v>83.03</v>
      </c>
      <c r="Q642" s="48">
        <v>548.23</v>
      </c>
    </row>
    <row r="643" spans="1:17" x14ac:dyDescent="0.2">
      <c r="A643" s="47" t="s">
        <v>203</v>
      </c>
      <c r="C643" s="48">
        <v>0</v>
      </c>
      <c r="D643" s="48">
        <v>0</v>
      </c>
      <c r="E643" s="48">
        <v>0</v>
      </c>
      <c r="F643" s="48">
        <v>70.819999999999993</v>
      </c>
      <c r="G643" s="48">
        <v>70.819999999999993</v>
      </c>
      <c r="H643" s="48">
        <v>0</v>
      </c>
      <c r="I643" s="48">
        <v>0</v>
      </c>
      <c r="J643" s="48">
        <v>0</v>
      </c>
      <c r="K643" s="48">
        <v>0</v>
      </c>
      <c r="L643" s="48">
        <v>69.930000000000007</v>
      </c>
      <c r="M643" s="48">
        <v>54.31</v>
      </c>
      <c r="N643" s="48">
        <v>0</v>
      </c>
      <c r="O643" s="48">
        <v>12.09</v>
      </c>
      <c r="P643" s="48">
        <v>3.53</v>
      </c>
      <c r="Q643" s="48">
        <v>54.31</v>
      </c>
    </row>
    <row r="644" spans="1:17" x14ac:dyDescent="0.2">
      <c r="A644" s="47" t="s">
        <v>204</v>
      </c>
      <c r="C644" s="48">
        <v>0</v>
      </c>
      <c r="D644" s="48">
        <v>0</v>
      </c>
      <c r="E644" s="48">
        <v>0</v>
      </c>
      <c r="F644" s="48">
        <v>53.83</v>
      </c>
      <c r="G644" s="48">
        <v>53.83</v>
      </c>
      <c r="H644" s="48">
        <v>0</v>
      </c>
      <c r="I644" s="48">
        <v>0</v>
      </c>
      <c r="J644" s="48">
        <v>0</v>
      </c>
      <c r="K644" s="48">
        <v>0</v>
      </c>
      <c r="L644" s="48">
        <v>53.17</v>
      </c>
      <c r="M644" s="48">
        <v>41.5</v>
      </c>
      <c r="N644" s="48">
        <v>0</v>
      </c>
      <c r="O644" s="48">
        <v>9.0299999999999994</v>
      </c>
      <c r="P644" s="48">
        <v>2.63</v>
      </c>
      <c r="Q644" s="48">
        <v>41.5</v>
      </c>
    </row>
    <row r="645" spans="1:17" x14ac:dyDescent="0.2">
      <c r="A645" s="47" t="s">
        <v>205</v>
      </c>
      <c r="C645" s="48">
        <v>0</v>
      </c>
      <c r="D645" s="48">
        <v>2.65</v>
      </c>
      <c r="E645" s="48">
        <v>0</v>
      </c>
      <c r="F645" s="48">
        <v>63.71</v>
      </c>
      <c r="G645" s="48">
        <v>63.71</v>
      </c>
      <c r="H645" s="48">
        <v>0</v>
      </c>
      <c r="I645" s="48">
        <v>0</v>
      </c>
      <c r="J645" s="48">
        <v>0</v>
      </c>
      <c r="K645" s="48">
        <v>0</v>
      </c>
      <c r="L645" s="48">
        <v>62.75</v>
      </c>
      <c r="M645" s="48">
        <v>39.96</v>
      </c>
      <c r="N645" s="48">
        <v>6.78</v>
      </c>
      <c r="O645" s="48">
        <v>12.03</v>
      </c>
      <c r="P645" s="48">
        <v>3.97</v>
      </c>
      <c r="Q645" s="48">
        <v>39.96</v>
      </c>
    </row>
    <row r="646" spans="1:17" x14ac:dyDescent="0.2">
      <c r="A646" s="47" t="s">
        <v>206</v>
      </c>
      <c r="C646" s="48">
        <v>0</v>
      </c>
      <c r="D646" s="48">
        <v>0.63</v>
      </c>
      <c r="E646" s="48">
        <v>0</v>
      </c>
      <c r="F646" s="48">
        <v>5.58</v>
      </c>
      <c r="G646" s="48">
        <v>5.58</v>
      </c>
      <c r="H646" s="48">
        <v>0</v>
      </c>
      <c r="I646" s="48">
        <v>0</v>
      </c>
      <c r="J646" s="48">
        <v>0</v>
      </c>
      <c r="K646" s="48">
        <v>0</v>
      </c>
      <c r="L646" s="48">
        <v>5.48</v>
      </c>
      <c r="M646" s="48">
        <v>2.4700000000000002</v>
      </c>
      <c r="N646" s="48">
        <v>1.35</v>
      </c>
      <c r="O646" s="48">
        <v>1.21</v>
      </c>
      <c r="P646" s="48">
        <v>0.44</v>
      </c>
      <c r="Q646" s="48">
        <v>2.4700000000000002</v>
      </c>
    </row>
    <row r="647" spans="1:17" x14ac:dyDescent="0.2">
      <c r="A647" s="47" t="s">
        <v>207</v>
      </c>
      <c r="C647" s="48">
        <v>0</v>
      </c>
      <c r="D647" s="48">
        <v>7.58</v>
      </c>
      <c r="E647" s="48">
        <v>0</v>
      </c>
      <c r="F647" s="48">
        <v>67.010000000000005</v>
      </c>
      <c r="G647" s="48">
        <v>67.010000000000005</v>
      </c>
      <c r="H647" s="48">
        <v>0</v>
      </c>
      <c r="I647" s="48">
        <v>0</v>
      </c>
      <c r="J647" s="48">
        <v>0</v>
      </c>
      <c r="K647" s="48">
        <v>0</v>
      </c>
      <c r="L647" s="48">
        <v>65.75</v>
      </c>
      <c r="M647" s="48">
        <v>29.58</v>
      </c>
      <c r="N647" s="48">
        <v>16.239999999999998</v>
      </c>
      <c r="O647" s="48">
        <v>14.58</v>
      </c>
      <c r="P647" s="48">
        <v>5.36</v>
      </c>
      <c r="Q647" s="48">
        <v>29.58</v>
      </c>
    </row>
    <row r="648" spans="1:17" x14ac:dyDescent="0.2">
      <c r="A648" s="47" t="s">
        <v>208</v>
      </c>
      <c r="C648" s="48">
        <v>0</v>
      </c>
      <c r="D648" s="48">
        <v>4.68</v>
      </c>
      <c r="E648" s="48">
        <v>0</v>
      </c>
      <c r="F648" s="48">
        <v>41.22</v>
      </c>
      <c r="G648" s="48">
        <v>41.22</v>
      </c>
      <c r="H648" s="48">
        <v>0</v>
      </c>
      <c r="I648" s="48">
        <v>0</v>
      </c>
      <c r="J648" s="48">
        <v>0</v>
      </c>
      <c r="K648" s="48">
        <v>0</v>
      </c>
      <c r="L648" s="48">
        <v>40.44</v>
      </c>
      <c r="M648" s="48">
        <v>18.05</v>
      </c>
      <c r="N648" s="48">
        <v>10.039999999999999</v>
      </c>
      <c r="O648" s="48">
        <v>9.0399999999999991</v>
      </c>
      <c r="P648" s="48">
        <v>3.32</v>
      </c>
      <c r="Q648" s="48">
        <v>18.05</v>
      </c>
    </row>
    <row r="649" spans="1:17" x14ac:dyDescent="0.2">
      <c r="A649" s="47" t="s">
        <v>209</v>
      </c>
      <c r="C649" s="48">
        <v>0</v>
      </c>
      <c r="D649" s="48">
        <v>5.2</v>
      </c>
      <c r="E649" s="48">
        <v>0</v>
      </c>
      <c r="F649" s="48">
        <v>46.05</v>
      </c>
      <c r="G649" s="48">
        <v>46.05</v>
      </c>
      <c r="H649" s="48">
        <v>0</v>
      </c>
      <c r="I649" s="48">
        <v>0</v>
      </c>
      <c r="J649" s="48">
        <v>0</v>
      </c>
      <c r="K649" s="48">
        <v>0</v>
      </c>
      <c r="L649" s="48">
        <v>45.19</v>
      </c>
      <c r="M649" s="48">
        <v>20.41</v>
      </c>
      <c r="N649" s="48">
        <v>11.14</v>
      </c>
      <c r="O649" s="48">
        <v>9.98</v>
      </c>
      <c r="P649" s="48">
        <v>3.67</v>
      </c>
      <c r="Q649" s="48">
        <v>20.41</v>
      </c>
    </row>
    <row r="650" spans="1:17" x14ac:dyDescent="0.2">
      <c r="A650" s="47" t="s">
        <v>210</v>
      </c>
      <c r="C650" s="48">
        <v>0</v>
      </c>
      <c r="D650" s="48">
        <v>3.88</v>
      </c>
      <c r="E650" s="48">
        <v>0</v>
      </c>
      <c r="F650" s="48">
        <v>33.72</v>
      </c>
      <c r="G650" s="48">
        <v>33.72</v>
      </c>
      <c r="H650" s="48">
        <v>0</v>
      </c>
      <c r="I650" s="48">
        <v>0</v>
      </c>
      <c r="J650" s="48">
        <v>0</v>
      </c>
      <c r="K650" s="48">
        <v>0</v>
      </c>
      <c r="L650" s="48">
        <v>33.07</v>
      </c>
      <c r="M650" s="48">
        <v>14.47</v>
      </c>
      <c r="N650" s="48">
        <v>8.3000000000000007</v>
      </c>
      <c r="O650" s="48">
        <v>7.53</v>
      </c>
      <c r="P650" s="48">
        <v>2.77</v>
      </c>
      <c r="Q650" s="48">
        <v>14.47</v>
      </c>
    </row>
    <row r="651" spans="1:17" x14ac:dyDescent="0.2">
      <c r="A651" s="47" t="s">
        <v>211</v>
      </c>
      <c r="C651" s="48">
        <v>0</v>
      </c>
      <c r="D651" s="48">
        <v>6.95</v>
      </c>
      <c r="E651" s="48">
        <v>0</v>
      </c>
      <c r="F651" s="48">
        <v>61.68</v>
      </c>
      <c r="G651" s="48">
        <v>61.68</v>
      </c>
      <c r="H651" s="48">
        <v>0</v>
      </c>
      <c r="I651" s="48">
        <v>0</v>
      </c>
      <c r="J651" s="48">
        <v>0</v>
      </c>
      <c r="K651" s="48">
        <v>0</v>
      </c>
      <c r="L651" s="48">
        <v>60.53</v>
      </c>
      <c r="M651" s="48">
        <v>27.37</v>
      </c>
      <c r="N651" s="48">
        <v>14.91</v>
      </c>
      <c r="O651" s="48">
        <v>13.35</v>
      </c>
      <c r="P651" s="48">
        <v>4.9000000000000004</v>
      </c>
      <c r="Q651" s="48">
        <v>27.37</v>
      </c>
    </row>
    <row r="652" spans="1:17" x14ac:dyDescent="0.2">
      <c r="A652" s="47" t="s">
        <v>212</v>
      </c>
      <c r="C652" s="48">
        <v>0</v>
      </c>
      <c r="D652" s="48">
        <v>6.35</v>
      </c>
      <c r="E652" s="48">
        <v>0</v>
      </c>
      <c r="F652" s="48">
        <v>55.87</v>
      </c>
      <c r="G652" s="48">
        <v>55.87</v>
      </c>
      <c r="H652" s="48">
        <v>0</v>
      </c>
      <c r="I652" s="48">
        <v>0</v>
      </c>
      <c r="J652" s="48">
        <v>0</v>
      </c>
      <c r="K652" s="48">
        <v>0</v>
      </c>
      <c r="L652" s="48">
        <v>54.81</v>
      </c>
      <c r="M652" s="48">
        <v>24.44</v>
      </c>
      <c r="N652" s="48">
        <v>13.61</v>
      </c>
      <c r="O652" s="48">
        <v>12.26</v>
      </c>
      <c r="P652" s="48">
        <v>4.51</v>
      </c>
      <c r="Q652" s="48">
        <v>24.44</v>
      </c>
    </row>
    <row r="653" spans="1:17" x14ac:dyDescent="0.2">
      <c r="A653" s="47" t="s">
        <v>213</v>
      </c>
      <c r="C653" s="48">
        <v>0</v>
      </c>
      <c r="D653" s="48">
        <v>4.1100000000000003</v>
      </c>
      <c r="E653" s="48">
        <v>0</v>
      </c>
      <c r="F653" s="48">
        <v>36.380000000000003</v>
      </c>
      <c r="G653" s="48">
        <v>36.380000000000003</v>
      </c>
      <c r="H653" s="48">
        <v>0</v>
      </c>
      <c r="I653" s="48">
        <v>0</v>
      </c>
      <c r="J653" s="48">
        <v>0</v>
      </c>
      <c r="K653" s="48">
        <v>0</v>
      </c>
      <c r="L653" s="48">
        <v>35.700000000000003</v>
      </c>
      <c r="M653" s="48">
        <v>16.07</v>
      </c>
      <c r="N653" s="48">
        <v>8.81</v>
      </c>
      <c r="O653" s="48">
        <v>7.91</v>
      </c>
      <c r="P653" s="48">
        <v>2.91</v>
      </c>
      <c r="Q653" s="48">
        <v>16.07</v>
      </c>
    </row>
    <row r="654" spans="1:17" x14ac:dyDescent="0.2">
      <c r="A654" s="47" t="s">
        <v>214</v>
      </c>
      <c r="C654" s="48">
        <v>0</v>
      </c>
      <c r="D654" s="48">
        <v>3.1</v>
      </c>
      <c r="E654" s="48">
        <v>0</v>
      </c>
      <c r="F654" s="48">
        <v>27.96</v>
      </c>
      <c r="G654" s="48">
        <v>27.96</v>
      </c>
      <c r="H654" s="48">
        <v>0</v>
      </c>
      <c r="I654" s="48">
        <v>0</v>
      </c>
      <c r="J654" s="48">
        <v>0</v>
      </c>
      <c r="K654" s="48">
        <v>0</v>
      </c>
      <c r="L654" s="48">
        <v>27.45</v>
      </c>
      <c r="M654" s="48">
        <v>12.72</v>
      </c>
      <c r="N654" s="48">
        <v>6.66</v>
      </c>
      <c r="O654" s="48">
        <v>5.9</v>
      </c>
      <c r="P654" s="48">
        <v>2.17</v>
      </c>
      <c r="Q654" s="48">
        <v>12.72</v>
      </c>
    </row>
    <row r="655" spans="1:17" x14ac:dyDescent="0.2">
      <c r="A655" s="47" t="s">
        <v>215</v>
      </c>
      <c r="C655" s="48">
        <v>0</v>
      </c>
      <c r="D655" s="48">
        <v>6.5</v>
      </c>
      <c r="E655" s="48">
        <v>0</v>
      </c>
      <c r="F655" s="48">
        <v>57.58</v>
      </c>
      <c r="G655" s="48">
        <v>57.58</v>
      </c>
      <c r="H655" s="48">
        <v>0</v>
      </c>
      <c r="I655" s="48">
        <v>0</v>
      </c>
      <c r="J655" s="48">
        <v>0</v>
      </c>
      <c r="K655" s="48">
        <v>0</v>
      </c>
      <c r="L655" s="48">
        <v>56.5</v>
      </c>
      <c r="M655" s="48">
        <v>25.51</v>
      </c>
      <c r="N655" s="48">
        <v>13.93</v>
      </c>
      <c r="O655" s="48">
        <v>12.48</v>
      </c>
      <c r="P655" s="48">
        <v>4.58</v>
      </c>
      <c r="Q655" s="48">
        <v>25.51</v>
      </c>
    </row>
    <row r="656" spans="1:17" x14ac:dyDescent="0.2">
      <c r="A656" s="47" t="s">
        <v>216</v>
      </c>
      <c r="C656" s="48">
        <v>0</v>
      </c>
      <c r="D656" s="48">
        <v>8.83</v>
      </c>
      <c r="E656" s="48">
        <v>0</v>
      </c>
      <c r="F656" s="48">
        <v>81.22</v>
      </c>
      <c r="G656" s="48">
        <v>81.22</v>
      </c>
      <c r="H656" s="48">
        <v>0</v>
      </c>
      <c r="I656" s="48">
        <v>0</v>
      </c>
      <c r="J656" s="48">
        <v>0</v>
      </c>
      <c r="K656" s="48">
        <v>0</v>
      </c>
      <c r="L656" s="48">
        <v>79.790000000000006</v>
      </c>
      <c r="M656" s="48">
        <v>38.21</v>
      </c>
      <c r="N656" s="48">
        <v>18.95</v>
      </c>
      <c r="O656" s="48">
        <v>16.55</v>
      </c>
      <c r="P656" s="48">
        <v>6.08</v>
      </c>
      <c r="Q656" s="48">
        <v>38.21</v>
      </c>
    </row>
    <row r="657" spans="1:17" x14ac:dyDescent="0.2">
      <c r="A657" s="47" t="s">
        <v>217</v>
      </c>
      <c r="C657" s="48">
        <v>0</v>
      </c>
      <c r="D657" s="48">
        <v>5.15</v>
      </c>
      <c r="E657" s="48">
        <v>0</v>
      </c>
      <c r="F657" s="48">
        <v>45.64</v>
      </c>
      <c r="G657" s="48">
        <v>45.64</v>
      </c>
      <c r="H657" s="48">
        <v>0</v>
      </c>
      <c r="I657" s="48">
        <v>0</v>
      </c>
      <c r="J657" s="48">
        <v>0</v>
      </c>
      <c r="K657" s="48">
        <v>0</v>
      </c>
      <c r="L657" s="48">
        <v>44.78</v>
      </c>
      <c r="M657" s="48">
        <v>20.239999999999998</v>
      </c>
      <c r="N657" s="48">
        <v>11.03</v>
      </c>
      <c r="O657" s="48">
        <v>9.8800000000000008</v>
      </c>
      <c r="P657" s="48">
        <v>3.63</v>
      </c>
      <c r="Q657" s="48">
        <v>20.239999999999998</v>
      </c>
    </row>
    <row r="658" spans="1:17" x14ac:dyDescent="0.2">
      <c r="A658" s="47" t="s">
        <v>218</v>
      </c>
      <c r="C658" s="48">
        <v>0</v>
      </c>
      <c r="D658" s="48">
        <v>7.76</v>
      </c>
      <c r="E658" s="48">
        <v>0</v>
      </c>
      <c r="F658" s="48">
        <v>71.290000000000006</v>
      </c>
      <c r="G658" s="48">
        <v>71.290000000000006</v>
      </c>
      <c r="H658" s="48">
        <v>0</v>
      </c>
      <c r="I658" s="48">
        <v>0</v>
      </c>
      <c r="J658" s="48">
        <v>0</v>
      </c>
      <c r="K658" s="48">
        <v>0</v>
      </c>
      <c r="L658" s="48">
        <v>70.03</v>
      </c>
      <c r="M658" s="48">
        <v>33.479999999999997</v>
      </c>
      <c r="N658" s="48">
        <v>16.649999999999999</v>
      </c>
      <c r="O658" s="48">
        <v>14.55</v>
      </c>
      <c r="P658" s="48">
        <v>5.35</v>
      </c>
      <c r="Q658" s="48">
        <v>33.479999999999997</v>
      </c>
    </row>
    <row r="659" spans="1:17" x14ac:dyDescent="0.2">
      <c r="A659" s="47" t="s">
        <v>219</v>
      </c>
      <c r="C659" s="48">
        <v>0</v>
      </c>
      <c r="D659" s="48">
        <v>2.88</v>
      </c>
      <c r="E659" s="48">
        <v>0</v>
      </c>
      <c r="F659" s="48">
        <v>25.65</v>
      </c>
      <c r="G659" s="48">
        <v>25.65</v>
      </c>
      <c r="H659" s="48">
        <v>0</v>
      </c>
      <c r="I659" s="48">
        <v>0</v>
      </c>
      <c r="J659" s="48">
        <v>0</v>
      </c>
      <c r="K659" s="48">
        <v>0</v>
      </c>
      <c r="L659" s="48">
        <v>25.17</v>
      </c>
      <c r="M659" s="48">
        <v>11.48</v>
      </c>
      <c r="N659" s="48">
        <v>6.17</v>
      </c>
      <c r="O659" s="48">
        <v>5.5</v>
      </c>
      <c r="P659" s="48">
        <v>2.02</v>
      </c>
      <c r="Q659" s="48">
        <v>11.48</v>
      </c>
    </row>
    <row r="660" spans="1:17" x14ac:dyDescent="0.2">
      <c r="A660" s="47" t="s">
        <v>220</v>
      </c>
      <c r="C660" s="48">
        <v>0</v>
      </c>
      <c r="D660" s="48">
        <v>1.9</v>
      </c>
      <c r="E660" s="48">
        <v>0</v>
      </c>
      <c r="F660" s="48">
        <v>16.829999999999998</v>
      </c>
      <c r="G660" s="48">
        <v>16.829999999999998</v>
      </c>
      <c r="H660" s="48">
        <v>0</v>
      </c>
      <c r="I660" s="48">
        <v>0</v>
      </c>
      <c r="J660" s="48">
        <v>0</v>
      </c>
      <c r="K660" s="48">
        <v>0</v>
      </c>
      <c r="L660" s="48">
        <v>16.52</v>
      </c>
      <c r="M660" s="48">
        <v>7.45</v>
      </c>
      <c r="N660" s="48">
        <v>4.07</v>
      </c>
      <c r="O660" s="48">
        <v>3.65</v>
      </c>
      <c r="P660" s="48">
        <v>1.34</v>
      </c>
      <c r="Q660" s="48">
        <v>7.45</v>
      </c>
    </row>
    <row r="661" spans="1:17" x14ac:dyDescent="0.2">
      <c r="A661" s="47" t="s">
        <v>221</v>
      </c>
      <c r="C661" s="48">
        <v>0</v>
      </c>
      <c r="D661" s="48">
        <v>2.54</v>
      </c>
      <c r="E661" s="48">
        <v>0</v>
      </c>
      <c r="F661" s="48">
        <v>22.43</v>
      </c>
      <c r="G661" s="48">
        <v>22.43</v>
      </c>
      <c r="H661" s="48">
        <v>0</v>
      </c>
      <c r="I661" s="48">
        <v>0</v>
      </c>
      <c r="J661" s="48">
        <v>0</v>
      </c>
      <c r="K661" s="48">
        <v>0</v>
      </c>
      <c r="L661" s="48">
        <v>22.01</v>
      </c>
      <c r="M661" s="48">
        <v>9.91</v>
      </c>
      <c r="N661" s="48">
        <v>5.43</v>
      </c>
      <c r="O661" s="48">
        <v>4.88</v>
      </c>
      <c r="P661" s="48">
        <v>1.79</v>
      </c>
      <c r="Q661" s="48">
        <v>9.91</v>
      </c>
    </row>
    <row r="662" spans="1:17" x14ac:dyDescent="0.2">
      <c r="A662" s="47" t="s">
        <v>222</v>
      </c>
      <c r="C662" s="48">
        <v>0</v>
      </c>
      <c r="D662" s="48">
        <v>2.42</v>
      </c>
      <c r="E662" s="48">
        <v>0</v>
      </c>
      <c r="F662" s="48">
        <v>21.17</v>
      </c>
      <c r="G662" s="48">
        <v>21.17</v>
      </c>
      <c r="H662" s="48">
        <v>0</v>
      </c>
      <c r="I662" s="48">
        <v>0</v>
      </c>
      <c r="J662" s="48">
        <v>0</v>
      </c>
      <c r="K662" s="48">
        <v>0</v>
      </c>
      <c r="L662" s="48">
        <v>20.77</v>
      </c>
      <c r="M662" s="48">
        <v>9.1999999999999993</v>
      </c>
      <c r="N662" s="48">
        <v>5.18</v>
      </c>
      <c r="O662" s="48">
        <v>4.68</v>
      </c>
      <c r="P662" s="48">
        <v>1.72</v>
      </c>
      <c r="Q662" s="48">
        <v>9.1999999999999993</v>
      </c>
    </row>
    <row r="663" spans="1:17" x14ac:dyDescent="0.2">
      <c r="A663" s="47" t="s">
        <v>223</v>
      </c>
      <c r="C663" s="48">
        <v>0</v>
      </c>
      <c r="D663" s="48">
        <v>5.08</v>
      </c>
      <c r="E663" s="48">
        <v>0</v>
      </c>
      <c r="F663" s="48">
        <v>43.69</v>
      </c>
      <c r="G663" s="48">
        <v>43.69</v>
      </c>
      <c r="H663" s="48">
        <v>0</v>
      </c>
      <c r="I663" s="48">
        <v>0</v>
      </c>
      <c r="J663" s="48">
        <v>0</v>
      </c>
      <c r="K663" s="48">
        <v>0</v>
      </c>
      <c r="L663" s="48">
        <v>42.83</v>
      </c>
      <c r="M663" s="48">
        <v>18.34</v>
      </c>
      <c r="N663" s="48">
        <v>10.88</v>
      </c>
      <c r="O663" s="48">
        <v>9.9600000000000009</v>
      </c>
      <c r="P663" s="48">
        <v>3.66</v>
      </c>
      <c r="Q663" s="48">
        <v>18.34</v>
      </c>
    </row>
    <row r="664" spans="1:17" x14ac:dyDescent="0.2">
      <c r="A664" s="47" t="s">
        <v>224</v>
      </c>
      <c r="C664" s="48">
        <v>0</v>
      </c>
      <c r="D664" s="48">
        <v>1.39</v>
      </c>
      <c r="E664" s="48">
        <v>0.59</v>
      </c>
      <c r="F664" s="48">
        <v>25.27</v>
      </c>
      <c r="G664" s="48">
        <v>25.27</v>
      </c>
      <c r="H664" s="48">
        <v>0</v>
      </c>
      <c r="I664" s="48">
        <v>0</v>
      </c>
      <c r="J664" s="48">
        <v>0</v>
      </c>
      <c r="K664" s="48">
        <v>0</v>
      </c>
      <c r="L664" s="48">
        <v>24.79</v>
      </c>
      <c r="M664" s="48">
        <v>11.15</v>
      </c>
      <c r="N664" s="48">
        <v>6.13</v>
      </c>
      <c r="O664" s="48">
        <v>5.5</v>
      </c>
      <c r="P664" s="48">
        <v>2.02</v>
      </c>
      <c r="Q664" s="48">
        <v>11.15</v>
      </c>
    </row>
    <row r="665" spans="1:17" x14ac:dyDescent="0.2">
      <c r="A665" s="47" t="s">
        <v>225</v>
      </c>
      <c r="C665" s="48">
        <v>0</v>
      </c>
      <c r="D665" s="48">
        <v>0</v>
      </c>
      <c r="E665" s="48">
        <v>1.0900000000000001</v>
      </c>
      <c r="F665" s="48">
        <v>12.83</v>
      </c>
      <c r="G665" s="48">
        <v>12.83</v>
      </c>
      <c r="H665" s="48">
        <v>0</v>
      </c>
      <c r="I665" s="48">
        <v>0</v>
      </c>
      <c r="J665" s="48">
        <v>0</v>
      </c>
      <c r="K665" s="48">
        <v>0</v>
      </c>
      <c r="L665" s="48">
        <v>12.6</v>
      </c>
      <c r="M665" s="48">
        <v>5.83</v>
      </c>
      <c r="N665" s="48">
        <v>3.06</v>
      </c>
      <c r="O665" s="48">
        <v>2.71</v>
      </c>
      <c r="P665" s="48">
        <v>1</v>
      </c>
      <c r="Q665" s="48">
        <v>5.83</v>
      </c>
    </row>
    <row r="666" spans="1:17" x14ac:dyDescent="0.2">
      <c r="A666" s="47" t="s">
        <v>226</v>
      </c>
      <c r="C666" s="48">
        <v>0</v>
      </c>
      <c r="D666" s="48">
        <v>0</v>
      </c>
      <c r="E666" s="48">
        <v>1.54</v>
      </c>
      <c r="F666" s="48">
        <v>18.079999999999998</v>
      </c>
      <c r="G666" s="48">
        <v>18.079999999999998</v>
      </c>
      <c r="H666" s="48">
        <v>0</v>
      </c>
      <c r="I666" s="48">
        <v>0</v>
      </c>
      <c r="J666" s="48">
        <v>0</v>
      </c>
      <c r="K666" s="48">
        <v>0</v>
      </c>
      <c r="L666" s="48">
        <v>17.75</v>
      </c>
      <c r="M666" s="48">
        <v>8.2200000000000006</v>
      </c>
      <c r="N666" s="48">
        <v>4.3099999999999996</v>
      </c>
      <c r="O666" s="48">
        <v>3.82</v>
      </c>
      <c r="P666" s="48">
        <v>1.4</v>
      </c>
      <c r="Q666" s="48">
        <v>8.2200000000000006</v>
      </c>
    </row>
    <row r="667" spans="1:17" x14ac:dyDescent="0.2">
      <c r="A667" s="47" t="s">
        <v>227</v>
      </c>
      <c r="C667" s="48">
        <v>0</v>
      </c>
      <c r="D667" s="48">
        <v>0</v>
      </c>
      <c r="E667" s="48">
        <v>2.56</v>
      </c>
      <c r="F667" s="48">
        <v>28.86</v>
      </c>
      <c r="G667" s="48">
        <v>28.86</v>
      </c>
      <c r="H667" s="48">
        <v>0</v>
      </c>
      <c r="I667" s="48">
        <v>0</v>
      </c>
      <c r="J667" s="48">
        <v>0</v>
      </c>
      <c r="K667" s="48">
        <v>0</v>
      </c>
      <c r="L667" s="48">
        <v>28.3</v>
      </c>
      <c r="M667" s="48">
        <v>12.19</v>
      </c>
      <c r="N667" s="48">
        <v>7.16</v>
      </c>
      <c r="O667" s="48">
        <v>6.54</v>
      </c>
      <c r="P667" s="48">
        <v>2.4</v>
      </c>
      <c r="Q667" s="48">
        <v>12.19</v>
      </c>
    </row>
    <row r="668" spans="1:17" x14ac:dyDescent="0.2">
      <c r="A668" s="47" t="s">
        <v>228</v>
      </c>
      <c r="C668" s="48">
        <v>0</v>
      </c>
      <c r="D668" s="48">
        <v>0</v>
      </c>
      <c r="E668" s="48">
        <v>2.2400000000000002</v>
      </c>
      <c r="F668" s="48">
        <v>27.18</v>
      </c>
      <c r="G668" s="48">
        <v>27.18</v>
      </c>
      <c r="H668" s="48">
        <v>0</v>
      </c>
      <c r="I668" s="48">
        <v>0</v>
      </c>
      <c r="J668" s="48">
        <v>0</v>
      </c>
      <c r="K668" s="48">
        <v>0</v>
      </c>
      <c r="L668" s="48">
        <v>26.71</v>
      </c>
      <c r="M668" s="48">
        <v>12.98</v>
      </c>
      <c r="N668" s="48">
        <v>6.28</v>
      </c>
      <c r="O668" s="48">
        <v>5.45</v>
      </c>
      <c r="P668" s="48">
        <v>2</v>
      </c>
      <c r="Q668" s="48">
        <v>12.98</v>
      </c>
    </row>
    <row r="669" spans="1:17" x14ac:dyDescent="0.2">
      <c r="A669" s="47" t="s">
        <v>229</v>
      </c>
      <c r="C669" s="48">
        <v>0</v>
      </c>
      <c r="D669" s="48">
        <v>0</v>
      </c>
      <c r="E669" s="48">
        <v>1.78</v>
      </c>
      <c r="F669" s="48">
        <v>20.96</v>
      </c>
      <c r="G669" s="48">
        <v>20.96</v>
      </c>
      <c r="H669" s="48">
        <v>0</v>
      </c>
      <c r="I669" s="48">
        <v>0</v>
      </c>
      <c r="J669" s="48">
        <v>0</v>
      </c>
      <c r="K669" s="48">
        <v>0</v>
      </c>
      <c r="L669" s="48">
        <v>20.58</v>
      </c>
      <c r="M669" s="48">
        <v>9.5299999999999994</v>
      </c>
      <c r="N669" s="48">
        <v>4.99</v>
      </c>
      <c r="O669" s="48">
        <v>4.43</v>
      </c>
      <c r="P669" s="48">
        <v>1.63</v>
      </c>
      <c r="Q669" s="48">
        <v>9.5299999999999994</v>
      </c>
    </row>
    <row r="670" spans="1:17" x14ac:dyDescent="0.2">
      <c r="A670" s="47" t="s">
        <v>230</v>
      </c>
      <c r="C670" s="48">
        <v>0</v>
      </c>
      <c r="D670" s="48">
        <v>0</v>
      </c>
      <c r="E670" s="48">
        <v>2.46</v>
      </c>
      <c r="F670" s="48">
        <v>28.89</v>
      </c>
      <c r="G670" s="48">
        <v>28.89</v>
      </c>
      <c r="H670" s="48">
        <v>0</v>
      </c>
      <c r="I670" s="48">
        <v>0</v>
      </c>
      <c r="J670" s="48">
        <v>0</v>
      </c>
      <c r="K670" s="48">
        <v>0</v>
      </c>
      <c r="L670" s="48">
        <v>28.36</v>
      </c>
      <c r="M670" s="48">
        <v>13.14</v>
      </c>
      <c r="N670" s="48">
        <v>6.88</v>
      </c>
      <c r="O670" s="48">
        <v>6.1</v>
      </c>
      <c r="P670" s="48">
        <v>2.2400000000000002</v>
      </c>
      <c r="Q670" s="48">
        <v>13.14</v>
      </c>
    </row>
    <row r="671" spans="1:17" x14ac:dyDescent="0.2">
      <c r="A671" s="47" t="s">
        <v>666</v>
      </c>
      <c r="C671" s="48">
        <v>180.15</v>
      </c>
      <c r="D671" s="48">
        <v>269.45</v>
      </c>
      <c r="E671" s="48">
        <v>1.52</v>
      </c>
      <c r="F671" s="48">
        <v>3788.98</v>
      </c>
      <c r="G671" s="48">
        <v>3788.98</v>
      </c>
      <c r="H671" s="48">
        <v>0</v>
      </c>
      <c r="I671" s="48">
        <v>0</v>
      </c>
      <c r="J671" s="48">
        <v>0</v>
      </c>
      <c r="K671" s="48">
        <v>0</v>
      </c>
      <c r="L671" s="48">
        <v>3738.83</v>
      </c>
      <c r="M671" s="48">
        <v>2165.66</v>
      </c>
      <c r="N671" s="48">
        <v>587.32000000000005</v>
      </c>
      <c r="O671" s="48">
        <v>770.29</v>
      </c>
      <c r="P671" s="48">
        <v>215.56</v>
      </c>
      <c r="Q671" s="48">
        <v>2165.66</v>
      </c>
    </row>
    <row r="672" spans="1:17" x14ac:dyDescent="0.2">
      <c r="A672" s="47" t="s">
        <v>726</v>
      </c>
      <c r="C672" s="48">
        <v>149.33000000000001</v>
      </c>
      <c r="D672" s="48">
        <v>0</v>
      </c>
      <c r="E672" s="48">
        <v>0</v>
      </c>
      <c r="F672" s="48">
        <v>792.73</v>
      </c>
      <c r="G672" s="48">
        <v>792.73</v>
      </c>
      <c r="H672" s="48">
        <v>0</v>
      </c>
      <c r="I672" s="48">
        <v>0</v>
      </c>
      <c r="J672" s="48">
        <v>0</v>
      </c>
      <c r="K672" s="48">
        <v>0</v>
      </c>
      <c r="L672" s="48">
        <v>782.69</v>
      </c>
      <c r="M672" s="48">
        <v>565.91999999999996</v>
      </c>
      <c r="N672" s="48">
        <v>0</v>
      </c>
      <c r="O672" s="48">
        <v>169.97</v>
      </c>
      <c r="P672" s="48">
        <v>46.8</v>
      </c>
      <c r="Q672" s="48">
        <v>565.91999999999996</v>
      </c>
    </row>
    <row r="673" spans="1:17" x14ac:dyDescent="0.2">
      <c r="A673" s="47" t="s">
        <v>231</v>
      </c>
      <c r="C673" s="48">
        <v>0</v>
      </c>
      <c r="D673" s="48">
        <v>0</v>
      </c>
      <c r="E673" s="48">
        <v>0</v>
      </c>
      <c r="F673" s="48">
        <v>4.68</v>
      </c>
      <c r="G673" s="48">
        <v>4.68</v>
      </c>
      <c r="H673" s="48">
        <v>0</v>
      </c>
      <c r="I673" s="48">
        <v>0</v>
      </c>
      <c r="J673" s="48">
        <v>0</v>
      </c>
      <c r="K673" s="48">
        <v>0</v>
      </c>
      <c r="L673" s="48">
        <v>4.6399999999999997</v>
      </c>
      <c r="M673" s="48">
        <v>3.78</v>
      </c>
      <c r="N673" s="48">
        <v>0</v>
      </c>
      <c r="O673" s="48">
        <v>0.7</v>
      </c>
      <c r="P673" s="48">
        <v>0.16</v>
      </c>
      <c r="Q673" s="48">
        <v>3.78</v>
      </c>
    </row>
    <row r="674" spans="1:17" x14ac:dyDescent="0.2">
      <c r="A674" s="47" t="s">
        <v>232</v>
      </c>
      <c r="C674" s="48">
        <v>0</v>
      </c>
      <c r="D674" s="48">
        <v>0</v>
      </c>
      <c r="E674" s="48">
        <v>0</v>
      </c>
      <c r="F674" s="48">
        <v>8.41</v>
      </c>
      <c r="G674" s="48">
        <v>8.41</v>
      </c>
      <c r="H674" s="48">
        <v>0</v>
      </c>
      <c r="I674" s="48">
        <v>0</v>
      </c>
      <c r="J674" s="48">
        <v>0</v>
      </c>
      <c r="K674" s="48">
        <v>0</v>
      </c>
      <c r="L674" s="48">
        <v>8.33</v>
      </c>
      <c r="M674" s="48">
        <v>6.52</v>
      </c>
      <c r="N674" s="48">
        <v>0</v>
      </c>
      <c r="O674" s="48">
        <v>1.45</v>
      </c>
      <c r="P674" s="48">
        <v>0.36</v>
      </c>
      <c r="Q674" s="48">
        <v>6.52</v>
      </c>
    </row>
    <row r="675" spans="1:17" x14ac:dyDescent="0.2">
      <c r="A675" s="47" t="s">
        <v>233</v>
      </c>
      <c r="C675" s="48">
        <v>2.75</v>
      </c>
      <c r="D675" s="48">
        <v>0</v>
      </c>
      <c r="E675" s="48">
        <v>0</v>
      </c>
      <c r="F675" s="48">
        <v>14.49</v>
      </c>
      <c r="G675" s="48">
        <v>14.49</v>
      </c>
      <c r="H675" s="48">
        <v>0</v>
      </c>
      <c r="I675" s="48">
        <v>0</v>
      </c>
      <c r="J675" s="48">
        <v>0</v>
      </c>
      <c r="K675" s="48">
        <v>0</v>
      </c>
      <c r="L675" s="48">
        <v>14.31</v>
      </c>
      <c r="M675" s="48">
        <v>10.38</v>
      </c>
      <c r="N675" s="48">
        <v>0</v>
      </c>
      <c r="O675" s="48">
        <v>3.08</v>
      </c>
      <c r="P675" s="48">
        <v>0.85</v>
      </c>
      <c r="Q675" s="48">
        <v>10.38</v>
      </c>
    </row>
    <row r="676" spans="1:17" x14ac:dyDescent="0.2">
      <c r="A676" s="47" t="s">
        <v>234</v>
      </c>
      <c r="C676" s="48">
        <v>9.65</v>
      </c>
      <c r="D676" s="48">
        <v>0</v>
      </c>
      <c r="E676" s="48">
        <v>0</v>
      </c>
      <c r="F676" s="48">
        <v>50.82</v>
      </c>
      <c r="G676" s="48">
        <v>50.82</v>
      </c>
      <c r="H676" s="48">
        <v>0</v>
      </c>
      <c r="I676" s="48">
        <v>0</v>
      </c>
      <c r="J676" s="48">
        <v>0</v>
      </c>
      <c r="K676" s="48">
        <v>0</v>
      </c>
      <c r="L676" s="48">
        <v>50.18</v>
      </c>
      <c r="M676" s="48">
        <v>36.409999999999997</v>
      </c>
      <c r="N676" s="48">
        <v>0</v>
      </c>
      <c r="O676" s="48">
        <v>10.79</v>
      </c>
      <c r="P676" s="48">
        <v>2.98</v>
      </c>
      <c r="Q676" s="48">
        <v>36.409999999999997</v>
      </c>
    </row>
    <row r="677" spans="1:17" x14ac:dyDescent="0.2">
      <c r="A677" s="47" t="s">
        <v>235</v>
      </c>
      <c r="C677" s="48">
        <v>1.96</v>
      </c>
      <c r="D677" s="48">
        <v>0</v>
      </c>
      <c r="E677" s="48">
        <v>0</v>
      </c>
      <c r="F677" s="48">
        <v>10.31</v>
      </c>
      <c r="G677" s="48">
        <v>10.31</v>
      </c>
      <c r="H677" s="48">
        <v>0</v>
      </c>
      <c r="I677" s="48">
        <v>0</v>
      </c>
      <c r="J677" s="48">
        <v>0</v>
      </c>
      <c r="K677" s="48">
        <v>0</v>
      </c>
      <c r="L677" s="48">
        <v>10.19</v>
      </c>
      <c r="M677" s="48">
        <v>7.39</v>
      </c>
      <c r="N677" s="48">
        <v>0</v>
      </c>
      <c r="O677" s="48">
        <v>2.19</v>
      </c>
      <c r="P677" s="48">
        <v>0.6</v>
      </c>
      <c r="Q677" s="48">
        <v>7.39</v>
      </c>
    </row>
    <row r="678" spans="1:17" x14ac:dyDescent="0.2">
      <c r="A678" s="47" t="s">
        <v>236</v>
      </c>
      <c r="C678" s="48">
        <v>5.83</v>
      </c>
      <c r="D678" s="48">
        <v>0</v>
      </c>
      <c r="E678" s="48">
        <v>0</v>
      </c>
      <c r="F678" s="48">
        <v>30.13</v>
      </c>
      <c r="G678" s="48">
        <v>30.13</v>
      </c>
      <c r="H678" s="48">
        <v>0</v>
      </c>
      <c r="I678" s="48">
        <v>0</v>
      </c>
      <c r="J678" s="48">
        <v>0</v>
      </c>
      <c r="K678" s="48">
        <v>0</v>
      </c>
      <c r="L678" s="48">
        <v>29.74</v>
      </c>
      <c r="M678" s="48">
        <v>21.32</v>
      </c>
      <c r="N678" s="48">
        <v>0</v>
      </c>
      <c r="O678" s="48">
        <v>6.6</v>
      </c>
      <c r="P678" s="48">
        <v>1.82</v>
      </c>
      <c r="Q678" s="48">
        <v>21.32</v>
      </c>
    </row>
    <row r="679" spans="1:17" x14ac:dyDescent="0.2">
      <c r="A679" s="47" t="s">
        <v>237</v>
      </c>
      <c r="C679" s="48">
        <v>5.59</v>
      </c>
      <c r="D679" s="48">
        <v>0</v>
      </c>
      <c r="E679" s="48">
        <v>0</v>
      </c>
      <c r="F679" s="48">
        <v>26.99</v>
      </c>
      <c r="G679" s="48">
        <v>26.99</v>
      </c>
      <c r="H679" s="48">
        <v>0</v>
      </c>
      <c r="I679" s="48">
        <v>0</v>
      </c>
      <c r="J679" s="48">
        <v>0</v>
      </c>
      <c r="K679" s="48">
        <v>0</v>
      </c>
      <c r="L679" s="48">
        <v>26.6</v>
      </c>
      <c r="M679" s="48">
        <v>18.18</v>
      </c>
      <c r="N679" s="48">
        <v>0</v>
      </c>
      <c r="O679" s="48">
        <v>6.6</v>
      </c>
      <c r="P679" s="48">
        <v>1.82</v>
      </c>
      <c r="Q679" s="48">
        <v>18.18</v>
      </c>
    </row>
    <row r="680" spans="1:17" x14ac:dyDescent="0.2">
      <c r="A680" s="47" t="s">
        <v>238</v>
      </c>
      <c r="C680" s="48">
        <v>2.04</v>
      </c>
      <c r="D680" s="48">
        <v>0</v>
      </c>
      <c r="E680" s="48">
        <v>0</v>
      </c>
      <c r="F680" s="48">
        <v>10.79</v>
      </c>
      <c r="G680" s="48">
        <v>10.79</v>
      </c>
      <c r="H680" s="48">
        <v>0</v>
      </c>
      <c r="I680" s="48">
        <v>0</v>
      </c>
      <c r="J680" s="48">
        <v>0</v>
      </c>
      <c r="K680" s="48">
        <v>0</v>
      </c>
      <c r="L680" s="48">
        <v>10.66</v>
      </c>
      <c r="M680" s="48">
        <v>7.76</v>
      </c>
      <c r="N680" s="48">
        <v>0</v>
      </c>
      <c r="O680" s="48">
        <v>2.27</v>
      </c>
      <c r="P680" s="48">
        <v>0.63</v>
      </c>
      <c r="Q680" s="48">
        <v>7.76</v>
      </c>
    </row>
    <row r="681" spans="1:17" x14ac:dyDescent="0.2">
      <c r="A681" s="47" t="s">
        <v>239</v>
      </c>
      <c r="C681" s="48">
        <v>5.73</v>
      </c>
      <c r="D681" s="48">
        <v>0</v>
      </c>
      <c r="E681" s="48">
        <v>0</v>
      </c>
      <c r="F681" s="48">
        <v>30.84</v>
      </c>
      <c r="G681" s="48">
        <v>30.84</v>
      </c>
      <c r="H681" s="48">
        <v>0</v>
      </c>
      <c r="I681" s="48">
        <v>0</v>
      </c>
      <c r="J681" s="48">
        <v>0</v>
      </c>
      <c r="K681" s="48">
        <v>0</v>
      </c>
      <c r="L681" s="48">
        <v>30.47</v>
      </c>
      <c r="M681" s="48">
        <v>22.4</v>
      </c>
      <c r="N681" s="48">
        <v>0</v>
      </c>
      <c r="O681" s="48">
        <v>6.32</v>
      </c>
      <c r="P681" s="48">
        <v>1.74</v>
      </c>
      <c r="Q681" s="48">
        <v>22.4</v>
      </c>
    </row>
    <row r="682" spans="1:17" x14ac:dyDescent="0.2">
      <c r="A682" s="47" t="s">
        <v>240</v>
      </c>
      <c r="C682" s="48">
        <v>3.98</v>
      </c>
      <c r="D682" s="48">
        <v>0</v>
      </c>
      <c r="E682" s="48">
        <v>0</v>
      </c>
      <c r="F682" s="48">
        <v>21.11</v>
      </c>
      <c r="G682" s="48">
        <v>21.11</v>
      </c>
      <c r="H682" s="48">
        <v>0</v>
      </c>
      <c r="I682" s="48">
        <v>0</v>
      </c>
      <c r="J682" s="48">
        <v>0</v>
      </c>
      <c r="K682" s="48">
        <v>0</v>
      </c>
      <c r="L682" s="48">
        <v>20.85</v>
      </c>
      <c r="M682" s="48">
        <v>15.19</v>
      </c>
      <c r="N682" s="48">
        <v>0</v>
      </c>
      <c r="O682" s="48">
        <v>4.43</v>
      </c>
      <c r="P682" s="48">
        <v>1.22</v>
      </c>
      <c r="Q682" s="48">
        <v>15.19</v>
      </c>
    </row>
    <row r="683" spans="1:17" x14ac:dyDescent="0.2">
      <c r="A683" s="47" t="s">
        <v>241</v>
      </c>
      <c r="C683" s="48">
        <v>3.88</v>
      </c>
      <c r="D683" s="48">
        <v>0</v>
      </c>
      <c r="E683" s="48">
        <v>0</v>
      </c>
      <c r="F683" s="48">
        <v>19.75</v>
      </c>
      <c r="G683" s="48">
        <v>19.75</v>
      </c>
      <c r="H683" s="48">
        <v>0</v>
      </c>
      <c r="I683" s="48">
        <v>0</v>
      </c>
      <c r="J683" s="48">
        <v>0</v>
      </c>
      <c r="K683" s="48">
        <v>0</v>
      </c>
      <c r="L683" s="48">
        <v>19.489999999999998</v>
      </c>
      <c r="M683" s="48">
        <v>13.83</v>
      </c>
      <c r="N683" s="48">
        <v>0</v>
      </c>
      <c r="O683" s="48">
        <v>4.43</v>
      </c>
      <c r="P683" s="48">
        <v>1.22</v>
      </c>
      <c r="Q683" s="48">
        <v>13.83</v>
      </c>
    </row>
    <row r="684" spans="1:17" x14ac:dyDescent="0.2">
      <c r="A684" s="47" t="s">
        <v>242</v>
      </c>
      <c r="C684" s="48">
        <v>3.55</v>
      </c>
      <c r="D684" s="48">
        <v>0</v>
      </c>
      <c r="E684" s="48">
        <v>0</v>
      </c>
      <c r="F684" s="48">
        <v>19.21</v>
      </c>
      <c r="G684" s="48">
        <v>19.21</v>
      </c>
      <c r="H684" s="48">
        <v>0</v>
      </c>
      <c r="I684" s="48">
        <v>0</v>
      </c>
      <c r="J684" s="48">
        <v>0</v>
      </c>
      <c r="K684" s="48">
        <v>0</v>
      </c>
      <c r="L684" s="48">
        <v>18.98</v>
      </c>
      <c r="M684" s="48">
        <v>14</v>
      </c>
      <c r="N684" s="48">
        <v>0</v>
      </c>
      <c r="O684" s="48">
        <v>3.9</v>
      </c>
      <c r="P684" s="48">
        <v>1.08</v>
      </c>
      <c r="Q684" s="48">
        <v>14</v>
      </c>
    </row>
    <row r="685" spans="1:17" x14ac:dyDescent="0.2">
      <c r="A685" s="47" t="s">
        <v>243</v>
      </c>
      <c r="C685" s="48">
        <v>2.29</v>
      </c>
      <c r="D685" s="48">
        <v>0</v>
      </c>
      <c r="E685" s="48">
        <v>0</v>
      </c>
      <c r="F685" s="48">
        <v>12.04</v>
      </c>
      <c r="G685" s="48">
        <v>12.04</v>
      </c>
      <c r="H685" s="48">
        <v>0</v>
      </c>
      <c r="I685" s="48">
        <v>0</v>
      </c>
      <c r="J685" s="48">
        <v>0</v>
      </c>
      <c r="K685" s="48">
        <v>0</v>
      </c>
      <c r="L685" s="48">
        <v>11.88</v>
      </c>
      <c r="M685" s="48">
        <v>8.6199999999999992</v>
      </c>
      <c r="N685" s="48">
        <v>0</v>
      </c>
      <c r="O685" s="48">
        <v>2.56</v>
      </c>
      <c r="P685" s="48">
        <v>0.71</v>
      </c>
      <c r="Q685" s="48">
        <v>8.6199999999999992</v>
      </c>
    </row>
    <row r="686" spans="1:17" x14ac:dyDescent="0.2">
      <c r="A686" s="47" t="s">
        <v>244</v>
      </c>
      <c r="C686" s="48">
        <v>4.59</v>
      </c>
      <c r="D686" s="48">
        <v>0</v>
      </c>
      <c r="E686" s="48">
        <v>0</v>
      </c>
      <c r="F686" s="48">
        <v>24.41</v>
      </c>
      <c r="G686" s="48">
        <v>24.41</v>
      </c>
      <c r="H686" s="48">
        <v>0</v>
      </c>
      <c r="I686" s="48">
        <v>0</v>
      </c>
      <c r="J686" s="48">
        <v>0</v>
      </c>
      <c r="K686" s="48">
        <v>0</v>
      </c>
      <c r="L686" s="48">
        <v>24.1</v>
      </c>
      <c r="M686" s="48">
        <v>17.600000000000001</v>
      </c>
      <c r="N686" s="48">
        <v>0</v>
      </c>
      <c r="O686" s="48">
        <v>5.0999999999999996</v>
      </c>
      <c r="P686" s="48">
        <v>1.41</v>
      </c>
      <c r="Q686" s="48">
        <v>17.600000000000001</v>
      </c>
    </row>
    <row r="687" spans="1:17" x14ac:dyDescent="0.2">
      <c r="A687" s="47" t="s">
        <v>245</v>
      </c>
      <c r="C687" s="48">
        <v>3.02</v>
      </c>
      <c r="D687" s="48">
        <v>0</v>
      </c>
      <c r="E687" s="48">
        <v>0</v>
      </c>
      <c r="F687" s="48">
        <v>15.72</v>
      </c>
      <c r="G687" s="48">
        <v>15.72</v>
      </c>
      <c r="H687" s="48">
        <v>0</v>
      </c>
      <c r="I687" s="48">
        <v>0</v>
      </c>
      <c r="J687" s="48">
        <v>0</v>
      </c>
      <c r="K687" s="48">
        <v>0</v>
      </c>
      <c r="L687" s="48">
        <v>15.52</v>
      </c>
      <c r="M687" s="48">
        <v>11.19</v>
      </c>
      <c r="N687" s="48">
        <v>0</v>
      </c>
      <c r="O687" s="48">
        <v>3.4</v>
      </c>
      <c r="P687" s="48">
        <v>0.94</v>
      </c>
      <c r="Q687" s="48">
        <v>11.19</v>
      </c>
    </row>
    <row r="688" spans="1:17" x14ac:dyDescent="0.2">
      <c r="A688" s="47" t="s">
        <v>246</v>
      </c>
      <c r="C688" s="48">
        <v>4.5599999999999996</v>
      </c>
      <c r="D688" s="48">
        <v>0</v>
      </c>
      <c r="E688" s="48">
        <v>0</v>
      </c>
      <c r="F688" s="48">
        <v>24.03</v>
      </c>
      <c r="G688" s="48">
        <v>24.03</v>
      </c>
      <c r="H688" s="48">
        <v>0</v>
      </c>
      <c r="I688" s="48">
        <v>0</v>
      </c>
      <c r="J688" s="48">
        <v>0</v>
      </c>
      <c r="K688" s="48">
        <v>0</v>
      </c>
      <c r="L688" s="48">
        <v>23.73</v>
      </c>
      <c r="M688" s="48">
        <v>17.22</v>
      </c>
      <c r="N688" s="48">
        <v>0</v>
      </c>
      <c r="O688" s="48">
        <v>5.0999999999999996</v>
      </c>
      <c r="P688" s="48">
        <v>1.41</v>
      </c>
      <c r="Q688" s="48">
        <v>17.22</v>
      </c>
    </row>
    <row r="689" spans="1:17" x14ac:dyDescent="0.2">
      <c r="A689" s="47" t="s">
        <v>247</v>
      </c>
      <c r="C689" s="48">
        <v>3.11</v>
      </c>
      <c r="D689" s="48">
        <v>0</v>
      </c>
      <c r="E689" s="48">
        <v>0</v>
      </c>
      <c r="F689" s="48">
        <v>16.36</v>
      </c>
      <c r="G689" s="48">
        <v>16.36</v>
      </c>
      <c r="H689" s="48">
        <v>0</v>
      </c>
      <c r="I689" s="48">
        <v>0</v>
      </c>
      <c r="J689" s="48">
        <v>0</v>
      </c>
      <c r="K689" s="48">
        <v>0</v>
      </c>
      <c r="L689" s="48">
        <v>16.149999999999999</v>
      </c>
      <c r="M689" s="48">
        <v>11.73</v>
      </c>
      <c r="N689" s="48">
        <v>0</v>
      </c>
      <c r="O689" s="48">
        <v>3.47</v>
      </c>
      <c r="P689" s="48">
        <v>0.96</v>
      </c>
      <c r="Q689" s="48">
        <v>11.73</v>
      </c>
    </row>
    <row r="690" spans="1:17" x14ac:dyDescent="0.2">
      <c r="A690" s="47" t="s">
        <v>248</v>
      </c>
      <c r="C690" s="48">
        <v>6.51</v>
      </c>
      <c r="D690" s="48">
        <v>0</v>
      </c>
      <c r="E690" s="48">
        <v>0</v>
      </c>
      <c r="F690" s="48">
        <v>34.82</v>
      </c>
      <c r="G690" s="48">
        <v>34.82</v>
      </c>
      <c r="H690" s="48">
        <v>0</v>
      </c>
      <c r="I690" s="48">
        <v>0</v>
      </c>
      <c r="J690" s="48">
        <v>0</v>
      </c>
      <c r="K690" s="48">
        <v>0</v>
      </c>
      <c r="L690" s="48">
        <v>34.39</v>
      </c>
      <c r="M690" s="48">
        <v>25.2</v>
      </c>
      <c r="N690" s="48">
        <v>0</v>
      </c>
      <c r="O690" s="48">
        <v>7.21</v>
      </c>
      <c r="P690" s="48">
        <v>1.99</v>
      </c>
      <c r="Q690" s="48">
        <v>25.2</v>
      </c>
    </row>
    <row r="691" spans="1:17" x14ac:dyDescent="0.2">
      <c r="A691" s="47" t="s">
        <v>249</v>
      </c>
      <c r="C691" s="48">
        <v>5.47</v>
      </c>
      <c r="D691" s="48">
        <v>0</v>
      </c>
      <c r="E691" s="48">
        <v>0</v>
      </c>
      <c r="F691" s="48">
        <v>29.08</v>
      </c>
      <c r="G691" s="48">
        <v>29.08</v>
      </c>
      <c r="H691" s="48">
        <v>0</v>
      </c>
      <c r="I691" s="48">
        <v>0</v>
      </c>
      <c r="J691" s="48">
        <v>0</v>
      </c>
      <c r="K691" s="48">
        <v>0</v>
      </c>
      <c r="L691" s="48">
        <v>28.72</v>
      </c>
      <c r="M691" s="48">
        <v>20.97</v>
      </c>
      <c r="N691" s="48">
        <v>0</v>
      </c>
      <c r="O691" s="48">
        <v>6.08</v>
      </c>
      <c r="P691" s="48">
        <v>1.68</v>
      </c>
      <c r="Q691" s="48">
        <v>20.97</v>
      </c>
    </row>
    <row r="692" spans="1:17" x14ac:dyDescent="0.2">
      <c r="A692" s="47" t="s">
        <v>250</v>
      </c>
      <c r="C692" s="48">
        <v>6.64</v>
      </c>
      <c r="D692" s="48">
        <v>0</v>
      </c>
      <c r="E692" s="48">
        <v>0</v>
      </c>
      <c r="F692" s="48">
        <v>33.53</v>
      </c>
      <c r="G692" s="48">
        <v>33.53</v>
      </c>
      <c r="H692" s="48">
        <v>0</v>
      </c>
      <c r="I692" s="48">
        <v>0</v>
      </c>
      <c r="J692" s="48">
        <v>0</v>
      </c>
      <c r="K692" s="48">
        <v>0</v>
      </c>
      <c r="L692" s="48">
        <v>33.08</v>
      </c>
      <c r="M692" s="48">
        <v>23.36</v>
      </c>
      <c r="N692" s="48">
        <v>0</v>
      </c>
      <c r="O692" s="48">
        <v>7.62</v>
      </c>
      <c r="P692" s="48">
        <v>2.1</v>
      </c>
      <c r="Q692" s="48">
        <v>23.36</v>
      </c>
    </row>
    <row r="693" spans="1:17" x14ac:dyDescent="0.2">
      <c r="A693" s="47" t="s">
        <v>251</v>
      </c>
      <c r="C693" s="48">
        <v>5.99</v>
      </c>
      <c r="D693" s="48">
        <v>0</v>
      </c>
      <c r="E693" s="48">
        <v>0</v>
      </c>
      <c r="F693" s="48">
        <v>30.95</v>
      </c>
      <c r="G693" s="48">
        <v>30.95</v>
      </c>
      <c r="H693" s="48">
        <v>0</v>
      </c>
      <c r="I693" s="48">
        <v>0</v>
      </c>
      <c r="J693" s="48">
        <v>0</v>
      </c>
      <c r="K693" s="48">
        <v>0</v>
      </c>
      <c r="L693" s="48">
        <v>30.55</v>
      </c>
      <c r="M693" s="48">
        <v>21.92</v>
      </c>
      <c r="N693" s="48">
        <v>0</v>
      </c>
      <c r="O693" s="48">
        <v>6.77</v>
      </c>
      <c r="P693" s="48">
        <v>1.87</v>
      </c>
      <c r="Q693" s="48">
        <v>21.92</v>
      </c>
    </row>
    <row r="694" spans="1:17" x14ac:dyDescent="0.2">
      <c r="A694" s="47" t="s">
        <v>252</v>
      </c>
      <c r="C694" s="48">
        <v>7</v>
      </c>
      <c r="D694" s="48">
        <v>0</v>
      </c>
      <c r="E694" s="48">
        <v>0</v>
      </c>
      <c r="F694" s="48">
        <v>33.81</v>
      </c>
      <c r="G694" s="48">
        <v>33.81</v>
      </c>
      <c r="H694" s="48">
        <v>0</v>
      </c>
      <c r="I694" s="48">
        <v>0</v>
      </c>
      <c r="J694" s="48">
        <v>0</v>
      </c>
      <c r="K694" s="48">
        <v>0</v>
      </c>
      <c r="L694" s="48">
        <v>33.32</v>
      </c>
      <c r="M694" s="48">
        <v>22.79</v>
      </c>
      <c r="N694" s="48">
        <v>0</v>
      </c>
      <c r="O694" s="48">
        <v>8.26</v>
      </c>
      <c r="P694" s="48">
        <v>2.2799999999999998</v>
      </c>
      <c r="Q694" s="48">
        <v>22.79</v>
      </c>
    </row>
    <row r="695" spans="1:17" x14ac:dyDescent="0.2">
      <c r="A695" s="47" t="s">
        <v>253</v>
      </c>
      <c r="C695" s="48">
        <v>5.28</v>
      </c>
      <c r="D695" s="48">
        <v>0</v>
      </c>
      <c r="E695" s="48">
        <v>0</v>
      </c>
      <c r="F695" s="48">
        <v>27.86</v>
      </c>
      <c r="G695" s="48">
        <v>27.86</v>
      </c>
      <c r="H695" s="48">
        <v>0</v>
      </c>
      <c r="I695" s="48">
        <v>0</v>
      </c>
      <c r="J695" s="48">
        <v>0</v>
      </c>
      <c r="K695" s="48">
        <v>0</v>
      </c>
      <c r="L695" s="48">
        <v>27.51</v>
      </c>
      <c r="M695" s="48">
        <v>19.989999999999998</v>
      </c>
      <c r="N695" s="48">
        <v>0</v>
      </c>
      <c r="O695" s="48">
        <v>5.89</v>
      </c>
      <c r="P695" s="48">
        <v>1.63</v>
      </c>
      <c r="Q695" s="48">
        <v>19.989999999999998</v>
      </c>
    </row>
    <row r="696" spans="1:17" x14ac:dyDescent="0.2">
      <c r="A696" s="47" t="s">
        <v>254</v>
      </c>
      <c r="C696" s="48">
        <v>5.15</v>
      </c>
      <c r="D696" s="48">
        <v>0</v>
      </c>
      <c r="E696" s="48">
        <v>0</v>
      </c>
      <c r="F696" s="48">
        <v>27.11</v>
      </c>
      <c r="G696" s="48">
        <v>27.11</v>
      </c>
      <c r="H696" s="48">
        <v>0</v>
      </c>
      <c r="I696" s="48">
        <v>0</v>
      </c>
      <c r="J696" s="48">
        <v>0</v>
      </c>
      <c r="K696" s="48">
        <v>0</v>
      </c>
      <c r="L696" s="48">
        <v>26.77</v>
      </c>
      <c r="M696" s="48">
        <v>19.43</v>
      </c>
      <c r="N696" s="48">
        <v>0</v>
      </c>
      <c r="O696" s="48">
        <v>5.76</v>
      </c>
      <c r="P696" s="48">
        <v>1.59</v>
      </c>
      <c r="Q696" s="48">
        <v>19.43</v>
      </c>
    </row>
    <row r="697" spans="1:17" x14ac:dyDescent="0.2">
      <c r="A697" s="47" t="s">
        <v>255</v>
      </c>
      <c r="C697" s="48">
        <v>4.1900000000000004</v>
      </c>
      <c r="D697" s="48">
        <v>0</v>
      </c>
      <c r="E697" s="48">
        <v>0</v>
      </c>
      <c r="F697" s="48">
        <v>22.06</v>
      </c>
      <c r="G697" s="48">
        <v>22.06</v>
      </c>
      <c r="H697" s="48">
        <v>0</v>
      </c>
      <c r="I697" s="48">
        <v>0</v>
      </c>
      <c r="J697" s="48">
        <v>0</v>
      </c>
      <c r="K697" s="48">
        <v>0</v>
      </c>
      <c r="L697" s="48">
        <v>21.79</v>
      </c>
      <c r="M697" s="48">
        <v>15.81</v>
      </c>
      <c r="N697" s="48">
        <v>0</v>
      </c>
      <c r="O697" s="48">
        <v>4.6900000000000004</v>
      </c>
      <c r="P697" s="48">
        <v>1.29</v>
      </c>
      <c r="Q697" s="48">
        <v>15.81</v>
      </c>
    </row>
    <row r="698" spans="1:17" x14ac:dyDescent="0.2">
      <c r="A698" s="47" t="s">
        <v>256</v>
      </c>
      <c r="C698" s="48">
        <v>10.96</v>
      </c>
      <c r="D698" s="48">
        <v>0</v>
      </c>
      <c r="E698" s="48">
        <v>0</v>
      </c>
      <c r="F698" s="48">
        <v>57.83</v>
      </c>
      <c r="G698" s="48">
        <v>57.83</v>
      </c>
      <c r="H698" s="48">
        <v>0</v>
      </c>
      <c r="I698" s="48">
        <v>0</v>
      </c>
      <c r="J698" s="48">
        <v>0</v>
      </c>
      <c r="K698" s="48">
        <v>0</v>
      </c>
      <c r="L698" s="48">
        <v>57.1</v>
      </c>
      <c r="M698" s="48">
        <v>41.5</v>
      </c>
      <c r="N698" s="48">
        <v>0</v>
      </c>
      <c r="O698" s="48">
        <v>12.23</v>
      </c>
      <c r="P698" s="48">
        <v>3.37</v>
      </c>
      <c r="Q698" s="48">
        <v>41.5</v>
      </c>
    </row>
    <row r="699" spans="1:17" x14ac:dyDescent="0.2">
      <c r="A699" s="47" t="s">
        <v>257</v>
      </c>
      <c r="C699" s="48">
        <v>2.78</v>
      </c>
      <c r="D699" s="48">
        <v>0</v>
      </c>
      <c r="E699" s="48">
        <v>0</v>
      </c>
      <c r="F699" s="48">
        <v>14.78</v>
      </c>
      <c r="G699" s="48">
        <v>14.78</v>
      </c>
      <c r="H699" s="48">
        <v>0</v>
      </c>
      <c r="I699" s="48">
        <v>0</v>
      </c>
      <c r="J699" s="48">
        <v>0</v>
      </c>
      <c r="K699" s="48">
        <v>0</v>
      </c>
      <c r="L699" s="48">
        <v>14.6</v>
      </c>
      <c r="M699" s="48">
        <v>10.66</v>
      </c>
      <c r="N699" s="48">
        <v>0</v>
      </c>
      <c r="O699" s="48">
        <v>3.08</v>
      </c>
      <c r="P699" s="48">
        <v>0.85</v>
      </c>
      <c r="Q699" s="48">
        <v>10.66</v>
      </c>
    </row>
    <row r="700" spans="1:17" x14ac:dyDescent="0.2">
      <c r="A700" s="47" t="s">
        <v>258</v>
      </c>
      <c r="C700" s="48">
        <v>4.55</v>
      </c>
      <c r="D700" s="48">
        <v>0</v>
      </c>
      <c r="E700" s="48">
        <v>0</v>
      </c>
      <c r="F700" s="48">
        <v>23.99</v>
      </c>
      <c r="G700" s="48">
        <v>23.99</v>
      </c>
      <c r="H700" s="48">
        <v>0</v>
      </c>
      <c r="I700" s="48">
        <v>0</v>
      </c>
      <c r="J700" s="48">
        <v>0</v>
      </c>
      <c r="K700" s="48">
        <v>0</v>
      </c>
      <c r="L700" s="48">
        <v>23.69</v>
      </c>
      <c r="M700" s="48">
        <v>17.21</v>
      </c>
      <c r="N700" s="48">
        <v>0</v>
      </c>
      <c r="O700" s="48">
        <v>5.08</v>
      </c>
      <c r="P700" s="48">
        <v>1.4</v>
      </c>
      <c r="Q700" s="48">
        <v>17.21</v>
      </c>
    </row>
    <row r="701" spans="1:17" x14ac:dyDescent="0.2">
      <c r="A701" s="47" t="s">
        <v>259</v>
      </c>
      <c r="C701" s="48">
        <v>4.3600000000000003</v>
      </c>
      <c r="D701" s="48">
        <v>0</v>
      </c>
      <c r="E701" s="48">
        <v>0</v>
      </c>
      <c r="F701" s="48">
        <v>23.07</v>
      </c>
      <c r="G701" s="48">
        <v>23.07</v>
      </c>
      <c r="H701" s="48">
        <v>0</v>
      </c>
      <c r="I701" s="48">
        <v>0</v>
      </c>
      <c r="J701" s="48">
        <v>0</v>
      </c>
      <c r="K701" s="48">
        <v>0</v>
      </c>
      <c r="L701" s="48">
        <v>22.78</v>
      </c>
      <c r="M701" s="48">
        <v>16.59</v>
      </c>
      <c r="N701" s="48">
        <v>0</v>
      </c>
      <c r="O701" s="48">
        <v>4.8600000000000003</v>
      </c>
      <c r="P701" s="48">
        <v>1.34</v>
      </c>
      <c r="Q701" s="48">
        <v>16.59</v>
      </c>
    </row>
    <row r="702" spans="1:17" x14ac:dyDescent="0.2">
      <c r="A702" s="47" t="s">
        <v>260</v>
      </c>
      <c r="C702" s="48">
        <v>9.4600000000000009</v>
      </c>
      <c r="D702" s="48">
        <v>0</v>
      </c>
      <c r="E702" s="48">
        <v>0</v>
      </c>
      <c r="F702" s="48">
        <v>49.52</v>
      </c>
      <c r="G702" s="48">
        <v>49.52</v>
      </c>
      <c r="H702" s="48">
        <v>0</v>
      </c>
      <c r="I702" s="48">
        <v>0</v>
      </c>
      <c r="J702" s="48">
        <v>0</v>
      </c>
      <c r="K702" s="48">
        <v>0</v>
      </c>
      <c r="L702" s="48">
        <v>48.89</v>
      </c>
      <c r="M702" s="48">
        <v>35.35</v>
      </c>
      <c r="N702" s="48">
        <v>0</v>
      </c>
      <c r="O702" s="48">
        <v>10.62</v>
      </c>
      <c r="P702" s="48">
        <v>2.93</v>
      </c>
      <c r="Q702" s="48">
        <v>35.35</v>
      </c>
    </row>
    <row r="703" spans="1:17" x14ac:dyDescent="0.2">
      <c r="A703" s="47" t="s">
        <v>261</v>
      </c>
      <c r="C703" s="48">
        <v>5.78</v>
      </c>
      <c r="D703" s="48">
        <v>0</v>
      </c>
      <c r="E703" s="48">
        <v>0</v>
      </c>
      <c r="F703" s="48">
        <v>30.41</v>
      </c>
      <c r="G703" s="48">
        <v>30.41</v>
      </c>
      <c r="H703" s="48">
        <v>0</v>
      </c>
      <c r="I703" s="48">
        <v>0</v>
      </c>
      <c r="J703" s="48">
        <v>0</v>
      </c>
      <c r="K703" s="48">
        <v>0</v>
      </c>
      <c r="L703" s="48">
        <v>30.03</v>
      </c>
      <c r="M703" s="48">
        <v>21.79</v>
      </c>
      <c r="N703" s="48">
        <v>0</v>
      </c>
      <c r="O703" s="48">
        <v>6.46</v>
      </c>
      <c r="P703" s="48">
        <v>1.78</v>
      </c>
      <c r="Q703" s="48">
        <v>21.79</v>
      </c>
    </row>
    <row r="704" spans="1:17" x14ac:dyDescent="0.2">
      <c r="A704" s="47" t="s">
        <v>262</v>
      </c>
      <c r="C704" s="48">
        <v>2.65</v>
      </c>
      <c r="D704" s="48">
        <v>0</v>
      </c>
      <c r="E704" s="48">
        <v>0</v>
      </c>
      <c r="F704" s="48">
        <v>13.8</v>
      </c>
      <c r="G704" s="48">
        <v>13.8</v>
      </c>
      <c r="H704" s="48">
        <v>0</v>
      </c>
      <c r="I704" s="48">
        <v>0</v>
      </c>
      <c r="J704" s="48">
        <v>0</v>
      </c>
      <c r="K704" s="48">
        <v>0</v>
      </c>
      <c r="L704" s="48">
        <v>13.63</v>
      </c>
      <c r="M704" s="48">
        <v>9.82</v>
      </c>
      <c r="N704" s="48">
        <v>0</v>
      </c>
      <c r="O704" s="48">
        <v>2.98</v>
      </c>
      <c r="P704" s="48">
        <v>0.82</v>
      </c>
      <c r="Q704" s="48">
        <v>9.82</v>
      </c>
    </row>
    <row r="705" spans="1:17" x14ac:dyDescent="0.2">
      <c r="A705" s="47" t="s">
        <v>727</v>
      </c>
      <c r="C705" s="48">
        <v>30.82</v>
      </c>
      <c r="D705" s="48">
        <v>79.14</v>
      </c>
      <c r="E705" s="48">
        <v>0</v>
      </c>
      <c r="F705" s="48">
        <v>872.13</v>
      </c>
      <c r="G705" s="48">
        <v>872.13</v>
      </c>
      <c r="H705" s="48">
        <v>0</v>
      </c>
      <c r="I705" s="48">
        <v>0</v>
      </c>
      <c r="J705" s="48">
        <v>0</v>
      </c>
      <c r="K705" s="48">
        <v>0</v>
      </c>
      <c r="L705" s="48">
        <v>861.82</v>
      </c>
      <c r="M705" s="48">
        <v>469.74</v>
      </c>
      <c r="N705" s="48">
        <v>169.08</v>
      </c>
      <c r="O705" s="48">
        <v>174.99</v>
      </c>
      <c r="P705" s="48">
        <v>48.01</v>
      </c>
      <c r="Q705" s="48">
        <v>469.74</v>
      </c>
    </row>
    <row r="706" spans="1:17" x14ac:dyDescent="0.2">
      <c r="A706" s="47" t="s">
        <v>263</v>
      </c>
      <c r="C706" s="48">
        <v>2.14</v>
      </c>
      <c r="D706" s="48">
        <v>0</v>
      </c>
      <c r="E706" s="48">
        <v>0</v>
      </c>
      <c r="F706" s="48">
        <v>45.71</v>
      </c>
      <c r="G706" s="48">
        <v>45.71</v>
      </c>
      <c r="H706" s="48">
        <v>0</v>
      </c>
      <c r="I706" s="48">
        <v>0</v>
      </c>
      <c r="J706" s="48">
        <v>0</v>
      </c>
      <c r="K706" s="48">
        <v>0</v>
      </c>
      <c r="L706" s="48">
        <v>45.26</v>
      </c>
      <c r="M706" s="48">
        <v>34.86</v>
      </c>
      <c r="N706" s="48">
        <v>0</v>
      </c>
      <c r="O706" s="48">
        <v>8.36</v>
      </c>
      <c r="P706" s="48">
        <v>2.0499999999999998</v>
      </c>
      <c r="Q706" s="48">
        <v>34.86</v>
      </c>
    </row>
    <row r="707" spans="1:17" x14ac:dyDescent="0.2">
      <c r="A707" s="47" t="s">
        <v>264</v>
      </c>
      <c r="C707" s="48">
        <v>1.78</v>
      </c>
      <c r="D707" s="48">
        <v>0</v>
      </c>
      <c r="E707" s="48">
        <v>0</v>
      </c>
      <c r="F707" s="48">
        <v>9.36</v>
      </c>
      <c r="G707" s="48">
        <v>9.36</v>
      </c>
      <c r="H707" s="48">
        <v>0</v>
      </c>
      <c r="I707" s="48">
        <v>0</v>
      </c>
      <c r="J707" s="48">
        <v>0</v>
      </c>
      <c r="K707" s="48">
        <v>0</v>
      </c>
      <c r="L707" s="48">
        <v>9.25</v>
      </c>
      <c r="M707" s="48">
        <v>6.71</v>
      </c>
      <c r="N707" s="48">
        <v>0</v>
      </c>
      <c r="O707" s="48">
        <v>1.99</v>
      </c>
      <c r="P707" s="48">
        <v>0.55000000000000004</v>
      </c>
      <c r="Q707" s="48">
        <v>6.71</v>
      </c>
    </row>
    <row r="708" spans="1:17" x14ac:dyDescent="0.2">
      <c r="A708" s="47" t="s">
        <v>265</v>
      </c>
      <c r="C708" s="48">
        <v>5.93</v>
      </c>
      <c r="D708" s="48">
        <v>0</v>
      </c>
      <c r="E708" s="48">
        <v>0</v>
      </c>
      <c r="F708" s="48">
        <v>31.22</v>
      </c>
      <c r="G708" s="48">
        <v>31.22</v>
      </c>
      <c r="H708" s="48">
        <v>0</v>
      </c>
      <c r="I708" s="48">
        <v>0</v>
      </c>
      <c r="J708" s="48">
        <v>0</v>
      </c>
      <c r="K708" s="48">
        <v>0</v>
      </c>
      <c r="L708" s="48">
        <v>30.83</v>
      </c>
      <c r="M708" s="48">
        <v>22.37</v>
      </c>
      <c r="N708" s="48">
        <v>0</v>
      </c>
      <c r="O708" s="48">
        <v>6.63</v>
      </c>
      <c r="P708" s="48">
        <v>1.83</v>
      </c>
      <c r="Q708" s="48">
        <v>22.37</v>
      </c>
    </row>
    <row r="709" spans="1:17" x14ac:dyDescent="0.2">
      <c r="A709" s="47" t="s">
        <v>266</v>
      </c>
      <c r="C709" s="48">
        <v>4.97</v>
      </c>
      <c r="D709" s="48">
        <v>0</v>
      </c>
      <c r="E709" s="48">
        <v>0</v>
      </c>
      <c r="F709" s="48">
        <v>26.16</v>
      </c>
      <c r="G709" s="48">
        <v>26.16</v>
      </c>
      <c r="H709" s="48">
        <v>0</v>
      </c>
      <c r="I709" s="48">
        <v>0</v>
      </c>
      <c r="J709" s="48">
        <v>0</v>
      </c>
      <c r="K709" s="48">
        <v>0</v>
      </c>
      <c r="L709" s="48">
        <v>25.84</v>
      </c>
      <c r="M709" s="48">
        <v>18.75</v>
      </c>
      <c r="N709" s="48">
        <v>0</v>
      </c>
      <c r="O709" s="48">
        <v>5.56</v>
      </c>
      <c r="P709" s="48">
        <v>1.53</v>
      </c>
      <c r="Q709" s="48">
        <v>18.75</v>
      </c>
    </row>
    <row r="710" spans="1:17" x14ac:dyDescent="0.2">
      <c r="A710" s="47" t="s">
        <v>267</v>
      </c>
      <c r="C710" s="48">
        <v>4.78</v>
      </c>
      <c r="D710" s="48">
        <v>0</v>
      </c>
      <c r="E710" s="48">
        <v>0</v>
      </c>
      <c r="F710" s="48">
        <v>25.15</v>
      </c>
      <c r="G710" s="48">
        <v>25.15</v>
      </c>
      <c r="H710" s="48">
        <v>0</v>
      </c>
      <c r="I710" s="48">
        <v>0</v>
      </c>
      <c r="J710" s="48">
        <v>0</v>
      </c>
      <c r="K710" s="48">
        <v>0</v>
      </c>
      <c r="L710" s="48">
        <v>24.84</v>
      </c>
      <c r="M710" s="48">
        <v>18.02</v>
      </c>
      <c r="N710" s="48">
        <v>0</v>
      </c>
      <c r="O710" s="48">
        <v>5.34</v>
      </c>
      <c r="P710" s="48">
        <v>1.47</v>
      </c>
      <c r="Q710" s="48">
        <v>18.02</v>
      </c>
    </row>
    <row r="711" spans="1:17" x14ac:dyDescent="0.2">
      <c r="A711" s="47" t="s">
        <v>268</v>
      </c>
      <c r="C711" s="48">
        <v>6.86</v>
      </c>
      <c r="D711" s="48">
        <v>0</v>
      </c>
      <c r="E711" s="48">
        <v>0</v>
      </c>
      <c r="F711" s="48">
        <v>36.39</v>
      </c>
      <c r="G711" s="48">
        <v>36.39</v>
      </c>
      <c r="H711" s="48">
        <v>0</v>
      </c>
      <c r="I711" s="48">
        <v>0</v>
      </c>
      <c r="J711" s="48">
        <v>0</v>
      </c>
      <c r="K711" s="48">
        <v>0</v>
      </c>
      <c r="L711" s="48">
        <v>35.94</v>
      </c>
      <c r="M711" s="48">
        <v>26.21</v>
      </c>
      <c r="N711" s="48">
        <v>0</v>
      </c>
      <c r="O711" s="48">
        <v>7.63</v>
      </c>
      <c r="P711" s="48">
        <v>2.1</v>
      </c>
      <c r="Q711" s="48">
        <v>26.21</v>
      </c>
    </row>
    <row r="712" spans="1:17" x14ac:dyDescent="0.2">
      <c r="A712" s="47" t="s">
        <v>269</v>
      </c>
      <c r="C712" s="48">
        <v>4.3600000000000003</v>
      </c>
      <c r="D712" s="48">
        <v>0.59</v>
      </c>
      <c r="E712" s="48">
        <v>0</v>
      </c>
      <c r="F712" s="48">
        <v>28.59</v>
      </c>
      <c r="G712" s="48">
        <v>28.59</v>
      </c>
      <c r="H712" s="48">
        <v>0</v>
      </c>
      <c r="I712" s="48">
        <v>0</v>
      </c>
      <c r="J712" s="48">
        <v>0</v>
      </c>
      <c r="K712" s="48">
        <v>0</v>
      </c>
      <c r="L712" s="48">
        <v>28.23</v>
      </c>
      <c r="M712" s="48">
        <v>19.079999999999998</v>
      </c>
      <c r="N712" s="48">
        <v>1.38</v>
      </c>
      <c r="O712" s="48">
        <v>6.1</v>
      </c>
      <c r="P712" s="48">
        <v>1.68</v>
      </c>
      <c r="Q712" s="48">
        <v>19.079999999999998</v>
      </c>
    </row>
    <row r="713" spans="1:17" x14ac:dyDescent="0.2">
      <c r="A713" s="47" t="s">
        <v>270</v>
      </c>
      <c r="C713" s="48">
        <v>0</v>
      </c>
      <c r="D713" s="48">
        <v>4.3899999999999997</v>
      </c>
      <c r="E713" s="48">
        <v>0</v>
      </c>
      <c r="F713" s="48">
        <v>36.08</v>
      </c>
      <c r="G713" s="48">
        <v>36.08</v>
      </c>
      <c r="H713" s="48">
        <v>0</v>
      </c>
      <c r="I713" s="48">
        <v>0</v>
      </c>
      <c r="J713" s="48">
        <v>0</v>
      </c>
      <c r="K713" s="48">
        <v>0</v>
      </c>
      <c r="L713" s="48">
        <v>35.619999999999997</v>
      </c>
      <c r="M713" s="48">
        <v>16.5</v>
      </c>
      <c r="N713" s="48">
        <v>9.36</v>
      </c>
      <c r="O713" s="48">
        <v>7.65</v>
      </c>
      <c r="P713" s="48">
        <v>2.11</v>
      </c>
      <c r="Q713" s="48">
        <v>16.5</v>
      </c>
    </row>
    <row r="714" spans="1:17" x14ac:dyDescent="0.2">
      <c r="A714" s="47" t="s">
        <v>271</v>
      </c>
      <c r="C714" s="48">
        <v>0</v>
      </c>
      <c r="D714" s="48">
        <v>2.35</v>
      </c>
      <c r="E714" s="48">
        <v>0</v>
      </c>
      <c r="F714" s="48">
        <v>20.010000000000002</v>
      </c>
      <c r="G714" s="48">
        <v>20.010000000000002</v>
      </c>
      <c r="H714" s="48">
        <v>0</v>
      </c>
      <c r="I714" s="48">
        <v>0</v>
      </c>
      <c r="J714" s="48">
        <v>0</v>
      </c>
      <c r="K714" s="48">
        <v>0</v>
      </c>
      <c r="L714" s="48">
        <v>19.77</v>
      </c>
      <c r="M714" s="48">
        <v>9.67</v>
      </c>
      <c r="N714" s="48">
        <v>5.01</v>
      </c>
      <c r="O714" s="48">
        <v>3.99</v>
      </c>
      <c r="P714" s="48">
        <v>1.1000000000000001</v>
      </c>
      <c r="Q714" s="48">
        <v>9.67</v>
      </c>
    </row>
    <row r="715" spans="1:17" x14ac:dyDescent="0.2">
      <c r="A715" s="47" t="s">
        <v>272</v>
      </c>
      <c r="C715" s="48">
        <v>0</v>
      </c>
      <c r="D715" s="48">
        <v>8.24</v>
      </c>
      <c r="E715" s="48">
        <v>0</v>
      </c>
      <c r="F715" s="48">
        <v>70.17</v>
      </c>
      <c r="G715" s="48">
        <v>70.17</v>
      </c>
      <c r="H715" s="48">
        <v>0</v>
      </c>
      <c r="I715" s="48">
        <v>0</v>
      </c>
      <c r="J715" s="48">
        <v>0</v>
      </c>
      <c r="K715" s="48">
        <v>0</v>
      </c>
      <c r="L715" s="48">
        <v>69.34</v>
      </c>
      <c r="M715" s="48">
        <v>33.89</v>
      </c>
      <c r="N715" s="48">
        <v>17.59</v>
      </c>
      <c r="O715" s="48">
        <v>14</v>
      </c>
      <c r="P715" s="48">
        <v>3.86</v>
      </c>
      <c r="Q715" s="48">
        <v>33.89</v>
      </c>
    </row>
    <row r="716" spans="1:17" x14ac:dyDescent="0.2">
      <c r="A716" s="47" t="s">
        <v>273</v>
      </c>
      <c r="C716" s="48">
        <v>0</v>
      </c>
      <c r="D716" s="48">
        <v>2.5499999999999998</v>
      </c>
      <c r="E716" s="48">
        <v>0</v>
      </c>
      <c r="F716" s="48">
        <v>21.74</v>
      </c>
      <c r="G716" s="48">
        <v>21.74</v>
      </c>
      <c r="H716" s="48">
        <v>0</v>
      </c>
      <c r="I716" s="48">
        <v>0</v>
      </c>
      <c r="J716" s="48">
        <v>0</v>
      </c>
      <c r="K716" s="48">
        <v>0</v>
      </c>
      <c r="L716" s="48">
        <v>21.48</v>
      </c>
      <c r="M716" s="48">
        <v>10.5</v>
      </c>
      <c r="N716" s="48">
        <v>5.45</v>
      </c>
      <c r="O716" s="48">
        <v>4.33</v>
      </c>
      <c r="P716" s="48">
        <v>1.2</v>
      </c>
      <c r="Q716" s="48">
        <v>10.5</v>
      </c>
    </row>
    <row r="717" spans="1:17" x14ac:dyDescent="0.2">
      <c r="A717" s="47" t="s">
        <v>274</v>
      </c>
      <c r="C717" s="48">
        <v>0</v>
      </c>
      <c r="D717" s="48">
        <v>4.68</v>
      </c>
      <c r="E717" s="48">
        <v>0</v>
      </c>
      <c r="F717" s="48">
        <v>39.020000000000003</v>
      </c>
      <c r="G717" s="48">
        <v>39.020000000000003</v>
      </c>
      <c r="H717" s="48">
        <v>0</v>
      </c>
      <c r="I717" s="48">
        <v>0</v>
      </c>
      <c r="J717" s="48">
        <v>0</v>
      </c>
      <c r="K717" s="48">
        <v>0</v>
      </c>
      <c r="L717" s="48">
        <v>38.54</v>
      </c>
      <c r="M717" s="48">
        <v>18.29</v>
      </c>
      <c r="N717" s="48">
        <v>9.98</v>
      </c>
      <c r="O717" s="48">
        <v>8.06</v>
      </c>
      <c r="P717" s="48">
        <v>2.2200000000000002</v>
      </c>
      <c r="Q717" s="48">
        <v>18.29</v>
      </c>
    </row>
    <row r="718" spans="1:17" x14ac:dyDescent="0.2">
      <c r="A718" s="47" t="s">
        <v>275</v>
      </c>
      <c r="C718" s="48">
        <v>0</v>
      </c>
      <c r="D718" s="48">
        <v>10.61</v>
      </c>
      <c r="E718" s="48">
        <v>0</v>
      </c>
      <c r="F718" s="48">
        <v>91.08</v>
      </c>
      <c r="G718" s="48">
        <v>91.08</v>
      </c>
      <c r="H718" s="48">
        <v>0</v>
      </c>
      <c r="I718" s="48">
        <v>0</v>
      </c>
      <c r="J718" s="48">
        <v>0</v>
      </c>
      <c r="K718" s="48">
        <v>0</v>
      </c>
      <c r="L718" s="48">
        <v>90.02</v>
      </c>
      <c r="M718" s="48">
        <v>44.46</v>
      </c>
      <c r="N718" s="48">
        <v>22.67</v>
      </c>
      <c r="O718" s="48">
        <v>17.940000000000001</v>
      </c>
      <c r="P718" s="48">
        <v>4.95</v>
      </c>
      <c r="Q718" s="48">
        <v>44.46</v>
      </c>
    </row>
    <row r="719" spans="1:17" x14ac:dyDescent="0.2">
      <c r="A719" s="47" t="s">
        <v>276</v>
      </c>
      <c r="C719" s="48">
        <v>0</v>
      </c>
      <c r="D719" s="48">
        <v>13.44</v>
      </c>
      <c r="E719" s="48">
        <v>0</v>
      </c>
      <c r="F719" s="48">
        <v>115.04</v>
      </c>
      <c r="G719" s="48">
        <v>115.04</v>
      </c>
      <c r="H719" s="48">
        <v>0</v>
      </c>
      <c r="I719" s="48">
        <v>0</v>
      </c>
      <c r="J719" s="48">
        <v>0</v>
      </c>
      <c r="K719" s="48">
        <v>0</v>
      </c>
      <c r="L719" s="48">
        <v>113.69</v>
      </c>
      <c r="M719" s="48">
        <v>55.94</v>
      </c>
      <c r="N719" s="48">
        <v>28.71</v>
      </c>
      <c r="O719" s="48">
        <v>22.77</v>
      </c>
      <c r="P719" s="48">
        <v>6.28</v>
      </c>
      <c r="Q719" s="48">
        <v>55.94</v>
      </c>
    </row>
    <row r="720" spans="1:17" x14ac:dyDescent="0.2">
      <c r="A720" s="47" t="s">
        <v>277</v>
      </c>
      <c r="C720" s="48">
        <v>0</v>
      </c>
      <c r="D720" s="48">
        <v>3.88</v>
      </c>
      <c r="E720" s="48">
        <v>0</v>
      </c>
      <c r="F720" s="48">
        <v>33.01</v>
      </c>
      <c r="G720" s="48">
        <v>33.01</v>
      </c>
      <c r="H720" s="48">
        <v>0</v>
      </c>
      <c r="I720" s="48">
        <v>0</v>
      </c>
      <c r="J720" s="48">
        <v>0</v>
      </c>
      <c r="K720" s="48">
        <v>0</v>
      </c>
      <c r="L720" s="48">
        <v>32.619999999999997</v>
      </c>
      <c r="M720" s="48">
        <v>15.95</v>
      </c>
      <c r="N720" s="48">
        <v>8.27</v>
      </c>
      <c r="O720" s="48">
        <v>6.58</v>
      </c>
      <c r="P720" s="48">
        <v>1.82</v>
      </c>
      <c r="Q720" s="48">
        <v>15.95</v>
      </c>
    </row>
    <row r="721" spans="1:17" x14ac:dyDescent="0.2">
      <c r="A721" s="47" t="s">
        <v>278</v>
      </c>
      <c r="C721" s="48">
        <v>0</v>
      </c>
      <c r="D721" s="48">
        <v>3.67</v>
      </c>
      <c r="E721" s="48">
        <v>0</v>
      </c>
      <c r="F721" s="48">
        <v>30.57</v>
      </c>
      <c r="G721" s="48">
        <v>30.57</v>
      </c>
      <c r="H721" s="48">
        <v>0</v>
      </c>
      <c r="I721" s="48">
        <v>0</v>
      </c>
      <c r="J721" s="48">
        <v>0</v>
      </c>
      <c r="K721" s="48">
        <v>0</v>
      </c>
      <c r="L721" s="48">
        <v>30.2</v>
      </c>
      <c r="M721" s="48">
        <v>14.27</v>
      </c>
      <c r="N721" s="48">
        <v>7.84</v>
      </c>
      <c r="O721" s="48">
        <v>6.34</v>
      </c>
      <c r="P721" s="48">
        <v>1.75</v>
      </c>
      <c r="Q721" s="48">
        <v>14.27</v>
      </c>
    </row>
    <row r="722" spans="1:17" x14ac:dyDescent="0.2">
      <c r="A722" s="47" t="s">
        <v>279</v>
      </c>
      <c r="C722" s="48">
        <v>0</v>
      </c>
      <c r="D722" s="48">
        <v>3.44</v>
      </c>
      <c r="E722" s="48">
        <v>0</v>
      </c>
      <c r="F722" s="48">
        <v>29.34</v>
      </c>
      <c r="G722" s="48">
        <v>29.34</v>
      </c>
      <c r="H722" s="48">
        <v>0</v>
      </c>
      <c r="I722" s="48">
        <v>0</v>
      </c>
      <c r="J722" s="48">
        <v>0</v>
      </c>
      <c r="K722" s="48">
        <v>0</v>
      </c>
      <c r="L722" s="48">
        <v>28.99</v>
      </c>
      <c r="M722" s="48">
        <v>14.23</v>
      </c>
      <c r="N722" s="48">
        <v>7.34</v>
      </c>
      <c r="O722" s="48">
        <v>5.83</v>
      </c>
      <c r="P722" s="48">
        <v>1.61</v>
      </c>
      <c r="Q722" s="48">
        <v>14.23</v>
      </c>
    </row>
    <row r="723" spans="1:17" x14ac:dyDescent="0.2">
      <c r="A723" s="47" t="s">
        <v>280</v>
      </c>
      <c r="C723" s="48">
        <v>0</v>
      </c>
      <c r="D723" s="48">
        <v>3.08</v>
      </c>
      <c r="E723" s="48">
        <v>0</v>
      </c>
      <c r="F723" s="48">
        <v>26.28</v>
      </c>
      <c r="G723" s="48">
        <v>26.28</v>
      </c>
      <c r="H723" s="48">
        <v>0</v>
      </c>
      <c r="I723" s="48">
        <v>0</v>
      </c>
      <c r="J723" s="48">
        <v>0</v>
      </c>
      <c r="K723" s="48">
        <v>0</v>
      </c>
      <c r="L723" s="48">
        <v>25.97</v>
      </c>
      <c r="M723" s="48">
        <v>12.74</v>
      </c>
      <c r="N723" s="48">
        <v>6.57</v>
      </c>
      <c r="O723" s="48">
        <v>5.22</v>
      </c>
      <c r="P723" s="48">
        <v>1.44</v>
      </c>
      <c r="Q723" s="48">
        <v>12.74</v>
      </c>
    </row>
    <row r="724" spans="1:17" x14ac:dyDescent="0.2">
      <c r="A724" s="47" t="s">
        <v>281</v>
      </c>
      <c r="C724" s="48">
        <v>0</v>
      </c>
      <c r="D724" s="48">
        <v>6.84</v>
      </c>
      <c r="E724" s="48">
        <v>0</v>
      </c>
      <c r="F724" s="48">
        <v>60.75</v>
      </c>
      <c r="G724" s="48">
        <v>60.75</v>
      </c>
      <c r="H724" s="48">
        <v>0</v>
      </c>
      <c r="I724" s="48">
        <v>0</v>
      </c>
      <c r="J724" s="48">
        <v>0</v>
      </c>
      <c r="K724" s="48">
        <v>0</v>
      </c>
      <c r="L724" s="48">
        <v>60.08</v>
      </c>
      <c r="M724" s="48">
        <v>31.01</v>
      </c>
      <c r="N724" s="48">
        <v>14.64</v>
      </c>
      <c r="O724" s="48">
        <v>11.31</v>
      </c>
      <c r="P724" s="48">
        <v>3.12</v>
      </c>
      <c r="Q724" s="48">
        <v>31.01</v>
      </c>
    </row>
    <row r="725" spans="1:17" x14ac:dyDescent="0.2">
      <c r="A725" s="47" t="s">
        <v>282</v>
      </c>
      <c r="C725" s="48">
        <v>0</v>
      </c>
      <c r="D725" s="48">
        <v>2.38</v>
      </c>
      <c r="E725" s="48">
        <v>0</v>
      </c>
      <c r="F725" s="48">
        <v>20.3</v>
      </c>
      <c r="G725" s="48">
        <v>20.3</v>
      </c>
      <c r="H725" s="48">
        <v>0</v>
      </c>
      <c r="I725" s="48">
        <v>0</v>
      </c>
      <c r="J725" s="48">
        <v>0</v>
      </c>
      <c r="K725" s="48">
        <v>0</v>
      </c>
      <c r="L725" s="48">
        <v>20.059999999999999</v>
      </c>
      <c r="M725" s="48">
        <v>9.81</v>
      </c>
      <c r="N725" s="48">
        <v>5.09</v>
      </c>
      <c r="O725" s="48">
        <v>4.05</v>
      </c>
      <c r="P725" s="48">
        <v>1.1200000000000001</v>
      </c>
      <c r="Q725" s="48">
        <v>9.81</v>
      </c>
    </row>
    <row r="726" spans="1:17" x14ac:dyDescent="0.2">
      <c r="A726" s="47" t="s">
        <v>283</v>
      </c>
      <c r="C726" s="48">
        <v>0</v>
      </c>
      <c r="D726" s="48">
        <v>2.19</v>
      </c>
      <c r="E726" s="48">
        <v>0</v>
      </c>
      <c r="F726" s="48">
        <v>18.52</v>
      </c>
      <c r="G726" s="48">
        <v>18.52</v>
      </c>
      <c r="H726" s="48">
        <v>0</v>
      </c>
      <c r="I726" s="48">
        <v>0</v>
      </c>
      <c r="J726" s="48">
        <v>0</v>
      </c>
      <c r="K726" s="48">
        <v>0</v>
      </c>
      <c r="L726" s="48">
        <v>18.3</v>
      </c>
      <c r="M726" s="48">
        <v>8.85</v>
      </c>
      <c r="N726" s="48">
        <v>4.68</v>
      </c>
      <c r="O726" s="48">
        <v>3.74</v>
      </c>
      <c r="P726" s="48">
        <v>1.03</v>
      </c>
      <c r="Q726" s="48">
        <v>8.85</v>
      </c>
    </row>
    <row r="727" spans="1:17" x14ac:dyDescent="0.2">
      <c r="A727" s="47" t="s">
        <v>1263</v>
      </c>
      <c r="C727" s="48">
        <v>0</v>
      </c>
      <c r="D727" s="48">
        <v>1.76</v>
      </c>
      <c r="E727" s="48">
        <v>0</v>
      </c>
      <c r="F727" s="48">
        <v>14.99</v>
      </c>
      <c r="G727" s="48">
        <v>14.99</v>
      </c>
      <c r="H727" s="48">
        <v>0</v>
      </c>
      <c r="I727" s="48">
        <v>0</v>
      </c>
      <c r="J727" s="48">
        <v>0</v>
      </c>
      <c r="K727" s="48">
        <v>0</v>
      </c>
      <c r="L727" s="48">
        <v>14.81</v>
      </c>
      <c r="M727" s="48">
        <v>7.22</v>
      </c>
      <c r="N727" s="48">
        <v>3.76</v>
      </c>
      <c r="O727" s="48">
        <v>3</v>
      </c>
      <c r="P727" s="48">
        <v>0.83</v>
      </c>
      <c r="Q727" s="48">
        <v>7.22</v>
      </c>
    </row>
    <row r="728" spans="1:17" x14ac:dyDescent="0.2">
      <c r="A728" s="47" t="s">
        <v>1264</v>
      </c>
      <c r="C728" s="48">
        <v>0</v>
      </c>
      <c r="D728" s="48">
        <v>1.53</v>
      </c>
      <c r="E728" s="48">
        <v>0</v>
      </c>
      <c r="F728" s="48">
        <v>13.06</v>
      </c>
      <c r="G728" s="48">
        <v>13.06</v>
      </c>
      <c r="H728" s="48">
        <v>0</v>
      </c>
      <c r="I728" s="48">
        <v>0</v>
      </c>
      <c r="J728" s="48">
        <v>0</v>
      </c>
      <c r="K728" s="48">
        <v>0</v>
      </c>
      <c r="L728" s="48">
        <v>12.91</v>
      </c>
      <c r="M728" s="48">
        <v>6.31</v>
      </c>
      <c r="N728" s="48">
        <v>3.27</v>
      </c>
      <c r="O728" s="48">
        <v>2.6</v>
      </c>
      <c r="P728" s="48">
        <v>0.72</v>
      </c>
      <c r="Q728" s="48">
        <v>6.31</v>
      </c>
    </row>
    <row r="729" spans="1:17" x14ac:dyDescent="0.2">
      <c r="A729" s="47" t="s">
        <v>1265</v>
      </c>
      <c r="C729" s="48">
        <v>0</v>
      </c>
      <c r="D729" s="48">
        <v>1.36</v>
      </c>
      <c r="E729" s="48">
        <v>0</v>
      </c>
      <c r="F729" s="48">
        <v>11.56</v>
      </c>
      <c r="G729" s="48">
        <v>11.56</v>
      </c>
      <c r="H729" s="48">
        <v>0</v>
      </c>
      <c r="I729" s="48">
        <v>0</v>
      </c>
      <c r="J729" s="48">
        <v>0</v>
      </c>
      <c r="K729" s="48">
        <v>0</v>
      </c>
      <c r="L729" s="48">
        <v>11.42</v>
      </c>
      <c r="M729" s="48">
        <v>5.58</v>
      </c>
      <c r="N729" s="48">
        <v>2.9</v>
      </c>
      <c r="O729" s="48">
        <v>2.2999999999999998</v>
      </c>
      <c r="P729" s="48">
        <v>0.64</v>
      </c>
      <c r="Q729" s="48">
        <v>5.58</v>
      </c>
    </row>
    <row r="730" spans="1:17" x14ac:dyDescent="0.2">
      <c r="A730" s="47" t="s">
        <v>1266</v>
      </c>
      <c r="C730" s="48">
        <v>0</v>
      </c>
      <c r="D730" s="48">
        <v>2.15</v>
      </c>
      <c r="E730" s="48">
        <v>0</v>
      </c>
      <c r="F730" s="48">
        <v>18.04</v>
      </c>
      <c r="G730" s="48">
        <v>18.04</v>
      </c>
      <c r="H730" s="48">
        <v>0</v>
      </c>
      <c r="I730" s="48">
        <v>0</v>
      </c>
      <c r="J730" s="48">
        <v>0</v>
      </c>
      <c r="K730" s="48">
        <v>0</v>
      </c>
      <c r="L730" s="48">
        <v>17.82</v>
      </c>
      <c r="M730" s="48">
        <v>8.5399999999999991</v>
      </c>
      <c r="N730" s="48">
        <v>4.58</v>
      </c>
      <c r="O730" s="48">
        <v>3.68</v>
      </c>
      <c r="P730" s="48">
        <v>1.02</v>
      </c>
      <c r="Q730" s="48">
        <v>8.5399999999999991</v>
      </c>
    </row>
    <row r="731" spans="1:17" x14ac:dyDescent="0.2">
      <c r="A731" s="47" t="s">
        <v>728</v>
      </c>
      <c r="C731" s="48">
        <v>0</v>
      </c>
      <c r="D731" s="48">
        <v>72.790000000000006</v>
      </c>
      <c r="E731" s="48">
        <v>0</v>
      </c>
      <c r="F731" s="48">
        <v>866.97</v>
      </c>
      <c r="G731" s="48">
        <v>866.97</v>
      </c>
      <c r="H731" s="48">
        <v>0</v>
      </c>
      <c r="I731" s="48">
        <v>0</v>
      </c>
      <c r="J731" s="48">
        <v>0</v>
      </c>
      <c r="K731" s="48">
        <v>0</v>
      </c>
      <c r="L731" s="48">
        <v>856.82</v>
      </c>
      <c r="M731" s="48">
        <v>490.09</v>
      </c>
      <c r="N731" s="48">
        <v>156.88999999999999</v>
      </c>
      <c r="O731" s="48">
        <v>165.17</v>
      </c>
      <c r="P731" s="48">
        <v>44.66</v>
      </c>
      <c r="Q731" s="48">
        <v>490.09</v>
      </c>
    </row>
    <row r="732" spans="1:17" x14ac:dyDescent="0.2">
      <c r="A732" s="47" t="s">
        <v>284</v>
      </c>
      <c r="C732" s="48">
        <v>0</v>
      </c>
      <c r="D732" s="48">
        <v>0</v>
      </c>
      <c r="E732" s="48">
        <v>0</v>
      </c>
      <c r="F732" s="48">
        <v>24.58</v>
      </c>
      <c r="G732" s="48">
        <v>24.58</v>
      </c>
      <c r="H732" s="48">
        <v>0</v>
      </c>
      <c r="I732" s="48">
        <v>0</v>
      </c>
      <c r="J732" s="48">
        <v>0</v>
      </c>
      <c r="K732" s="48">
        <v>0</v>
      </c>
      <c r="L732" s="48">
        <v>24.39</v>
      </c>
      <c r="M732" s="48">
        <v>19.87</v>
      </c>
      <c r="N732" s="48">
        <v>0</v>
      </c>
      <c r="O732" s="48">
        <v>3.69</v>
      </c>
      <c r="P732" s="48">
        <v>0.83</v>
      </c>
      <c r="Q732" s="48">
        <v>19.87</v>
      </c>
    </row>
    <row r="733" spans="1:17" x14ac:dyDescent="0.2">
      <c r="A733" s="47" t="s">
        <v>285</v>
      </c>
      <c r="C733" s="48">
        <v>0</v>
      </c>
      <c r="D733" s="48">
        <v>0</v>
      </c>
      <c r="E733" s="48">
        <v>0</v>
      </c>
      <c r="F733" s="48">
        <v>25.56</v>
      </c>
      <c r="G733" s="48">
        <v>25.56</v>
      </c>
      <c r="H733" s="48">
        <v>0</v>
      </c>
      <c r="I733" s="48">
        <v>0</v>
      </c>
      <c r="J733" s="48">
        <v>0</v>
      </c>
      <c r="K733" s="48">
        <v>0</v>
      </c>
      <c r="L733" s="48">
        <v>25.37</v>
      </c>
      <c r="M733" s="48">
        <v>20.67</v>
      </c>
      <c r="N733" s="48">
        <v>0</v>
      </c>
      <c r="O733" s="48">
        <v>3.84</v>
      </c>
      <c r="P733" s="48">
        <v>0.86</v>
      </c>
      <c r="Q733" s="48">
        <v>20.67</v>
      </c>
    </row>
    <row r="734" spans="1:17" x14ac:dyDescent="0.2">
      <c r="A734" s="47" t="s">
        <v>286</v>
      </c>
      <c r="C734" s="48">
        <v>0</v>
      </c>
      <c r="D734" s="48">
        <v>0</v>
      </c>
      <c r="E734" s="48">
        <v>0</v>
      </c>
      <c r="F734" s="48">
        <v>84</v>
      </c>
      <c r="G734" s="48">
        <v>84</v>
      </c>
      <c r="H734" s="48">
        <v>0</v>
      </c>
      <c r="I734" s="48">
        <v>0</v>
      </c>
      <c r="J734" s="48">
        <v>0</v>
      </c>
      <c r="K734" s="48">
        <v>0</v>
      </c>
      <c r="L734" s="48">
        <v>83.38</v>
      </c>
      <c r="M734" s="48">
        <v>68.010000000000005</v>
      </c>
      <c r="N734" s="48">
        <v>0</v>
      </c>
      <c r="O734" s="48">
        <v>12.54</v>
      </c>
      <c r="P734" s="48">
        <v>2.83</v>
      </c>
      <c r="Q734" s="48">
        <v>68.010000000000005</v>
      </c>
    </row>
    <row r="735" spans="1:17" x14ac:dyDescent="0.2">
      <c r="A735" s="47" t="s">
        <v>287</v>
      </c>
      <c r="C735" s="48">
        <v>0</v>
      </c>
      <c r="D735" s="48">
        <v>0</v>
      </c>
      <c r="E735" s="48">
        <v>0</v>
      </c>
      <c r="F735" s="48">
        <v>24.79</v>
      </c>
      <c r="G735" s="48">
        <v>24.79</v>
      </c>
      <c r="H735" s="48">
        <v>0</v>
      </c>
      <c r="I735" s="48">
        <v>0</v>
      </c>
      <c r="J735" s="48">
        <v>0</v>
      </c>
      <c r="K735" s="48">
        <v>0</v>
      </c>
      <c r="L735" s="48">
        <v>24.61</v>
      </c>
      <c r="M735" s="48">
        <v>20.05</v>
      </c>
      <c r="N735" s="48">
        <v>0</v>
      </c>
      <c r="O735" s="48">
        <v>3.72</v>
      </c>
      <c r="P735" s="48">
        <v>0.84</v>
      </c>
      <c r="Q735" s="48">
        <v>20.05</v>
      </c>
    </row>
    <row r="736" spans="1:17" x14ac:dyDescent="0.2">
      <c r="A736" s="47" t="s">
        <v>288</v>
      </c>
      <c r="C736" s="48">
        <v>0</v>
      </c>
      <c r="D736" s="48">
        <v>0</v>
      </c>
      <c r="E736" s="48">
        <v>0</v>
      </c>
      <c r="F736" s="48">
        <v>22.56</v>
      </c>
      <c r="G736" s="48">
        <v>22.56</v>
      </c>
      <c r="H736" s="48">
        <v>0</v>
      </c>
      <c r="I736" s="48">
        <v>0</v>
      </c>
      <c r="J736" s="48">
        <v>0</v>
      </c>
      <c r="K736" s="48">
        <v>0</v>
      </c>
      <c r="L736" s="48">
        <v>22.39</v>
      </c>
      <c r="M736" s="48">
        <v>18.239999999999998</v>
      </c>
      <c r="N736" s="48">
        <v>0</v>
      </c>
      <c r="O736" s="48">
        <v>3.39</v>
      </c>
      <c r="P736" s="48">
        <v>0.76</v>
      </c>
      <c r="Q736" s="48">
        <v>18.239999999999998</v>
      </c>
    </row>
    <row r="737" spans="1:17" x14ac:dyDescent="0.2">
      <c r="A737" s="47" t="s">
        <v>289</v>
      </c>
      <c r="C737" s="48">
        <v>0</v>
      </c>
      <c r="D737" s="48">
        <v>0</v>
      </c>
      <c r="E737" s="48">
        <v>0</v>
      </c>
      <c r="F737" s="48">
        <v>29.07</v>
      </c>
      <c r="G737" s="48">
        <v>29.07</v>
      </c>
      <c r="H737" s="48">
        <v>0</v>
      </c>
      <c r="I737" s="48">
        <v>0</v>
      </c>
      <c r="J737" s="48">
        <v>0</v>
      </c>
      <c r="K737" s="48">
        <v>0</v>
      </c>
      <c r="L737" s="48">
        <v>28.86</v>
      </c>
      <c r="M737" s="48">
        <v>23.52</v>
      </c>
      <c r="N737" s="48">
        <v>0</v>
      </c>
      <c r="O737" s="48">
        <v>4.3499999999999996</v>
      </c>
      <c r="P737" s="48">
        <v>0.98</v>
      </c>
      <c r="Q737" s="48">
        <v>23.52</v>
      </c>
    </row>
    <row r="738" spans="1:17" x14ac:dyDescent="0.2">
      <c r="A738" s="47" t="s">
        <v>290</v>
      </c>
      <c r="C738" s="48">
        <v>0</v>
      </c>
      <c r="D738" s="48">
        <v>0.74</v>
      </c>
      <c r="E738" s="48">
        <v>0</v>
      </c>
      <c r="F738" s="48">
        <v>31.54</v>
      </c>
      <c r="G738" s="48">
        <v>31.54</v>
      </c>
      <c r="H738" s="48">
        <v>0</v>
      </c>
      <c r="I738" s="48">
        <v>0</v>
      </c>
      <c r="J738" s="48">
        <v>0</v>
      </c>
      <c r="K738" s="48">
        <v>0</v>
      </c>
      <c r="L738" s="48">
        <v>31.27</v>
      </c>
      <c r="M738" s="48">
        <v>22.44</v>
      </c>
      <c r="N738" s="48">
        <v>2.36</v>
      </c>
      <c r="O738" s="48">
        <v>5.2</v>
      </c>
      <c r="P738" s="48">
        <v>1.27</v>
      </c>
      <c r="Q738" s="48">
        <v>22.44</v>
      </c>
    </row>
    <row r="739" spans="1:17" x14ac:dyDescent="0.2">
      <c r="A739" s="47" t="s">
        <v>291</v>
      </c>
      <c r="C739" s="48">
        <v>0</v>
      </c>
      <c r="D739" s="48">
        <v>10</v>
      </c>
      <c r="E739" s="48">
        <v>0</v>
      </c>
      <c r="F739" s="48">
        <v>85.15</v>
      </c>
      <c r="G739" s="48">
        <v>85.15</v>
      </c>
      <c r="H739" s="48">
        <v>0</v>
      </c>
      <c r="I739" s="48">
        <v>0</v>
      </c>
      <c r="J739" s="48">
        <v>0</v>
      </c>
      <c r="K739" s="48">
        <v>0</v>
      </c>
      <c r="L739" s="48">
        <v>84.14</v>
      </c>
      <c r="M739" s="48">
        <v>41.14</v>
      </c>
      <c r="N739" s="48">
        <v>21.34</v>
      </c>
      <c r="O739" s="48">
        <v>16.98</v>
      </c>
      <c r="P739" s="48">
        <v>4.68</v>
      </c>
      <c r="Q739" s="48">
        <v>41.14</v>
      </c>
    </row>
    <row r="740" spans="1:17" x14ac:dyDescent="0.2">
      <c r="A740" s="47" t="s">
        <v>292</v>
      </c>
      <c r="C740" s="48">
        <v>0</v>
      </c>
      <c r="D740" s="48">
        <v>1.92</v>
      </c>
      <c r="E740" s="48">
        <v>0</v>
      </c>
      <c r="F740" s="48">
        <v>16.38</v>
      </c>
      <c r="G740" s="48">
        <v>16.38</v>
      </c>
      <c r="H740" s="48">
        <v>0</v>
      </c>
      <c r="I740" s="48">
        <v>0</v>
      </c>
      <c r="J740" s="48">
        <v>0</v>
      </c>
      <c r="K740" s="48">
        <v>0</v>
      </c>
      <c r="L740" s="48">
        <v>16.190000000000001</v>
      </c>
      <c r="M740" s="48">
        <v>7.92</v>
      </c>
      <c r="N740" s="48">
        <v>4.0999999999999996</v>
      </c>
      <c r="O740" s="48">
        <v>3.26</v>
      </c>
      <c r="P740" s="48">
        <v>0.9</v>
      </c>
      <c r="Q740" s="48">
        <v>7.92</v>
      </c>
    </row>
    <row r="741" spans="1:17" x14ac:dyDescent="0.2">
      <c r="A741" s="47" t="s">
        <v>293</v>
      </c>
      <c r="C741" s="48">
        <v>0</v>
      </c>
      <c r="D741" s="48">
        <v>2.08</v>
      </c>
      <c r="E741" s="48">
        <v>0</v>
      </c>
      <c r="F741" s="48">
        <v>17.760000000000002</v>
      </c>
      <c r="G741" s="48">
        <v>17.760000000000002</v>
      </c>
      <c r="H741" s="48">
        <v>0</v>
      </c>
      <c r="I741" s="48">
        <v>0</v>
      </c>
      <c r="J741" s="48">
        <v>0</v>
      </c>
      <c r="K741" s="48">
        <v>0</v>
      </c>
      <c r="L741" s="48">
        <v>17.559999999999999</v>
      </c>
      <c r="M741" s="48">
        <v>8.6199999999999992</v>
      </c>
      <c r="N741" s="48">
        <v>4.4400000000000004</v>
      </c>
      <c r="O741" s="48">
        <v>3.53</v>
      </c>
      <c r="P741" s="48">
        <v>0.97</v>
      </c>
      <c r="Q741" s="48">
        <v>8.6199999999999992</v>
      </c>
    </row>
    <row r="742" spans="1:17" x14ac:dyDescent="0.2">
      <c r="A742" s="47" t="s">
        <v>294</v>
      </c>
      <c r="C742" s="48">
        <v>0</v>
      </c>
      <c r="D742" s="48">
        <v>1.57</v>
      </c>
      <c r="E742" s="48">
        <v>0</v>
      </c>
      <c r="F742" s="48">
        <v>13.36</v>
      </c>
      <c r="G742" s="48">
        <v>13.36</v>
      </c>
      <c r="H742" s="48">
        <v>0</v>
      </c>
      <c r="I742" s="48">
        <v>0</v>
      </c>
      <c r="J742" s="48">
        <v>0</v>
      </c>
      <c r="K742" s="48">
        <v>0</v>
      </c>
      <c r="L742" s="48">
        <v>13.2</v>
      </c>
      <c r="M742" s="48">
        <v>6.46</v>
      </c>
      <c r="N742" s="48">
        <v>3.35</v>
      </c>
      <c r="O742" s="48">
        <v>2.66</v>
      </c>
      <c r="P742" s="48">
        <v>0.73</v>
      </c>
      <c r="Q742" s="48">
        <v>6.46</v>
      </c>
    </row>
    <row r="743" spans="1:17" x14ac:dyDescent="0.2">
      <c r="A743" s="47" t="s">
        <v>295</v>
      </c>
      <c r="C743" s="48">
        <v>0</v>
      </c>
      <c r="D743" s="48">
        <v>1.51</v>
      </c>
      <c r="E743" s="48">
        <v>0</v>
      </c>
      <c r="F743" s="48">
        <v>12.89</v>
      </c>
      <c r="G743" s="48">
        <v>12.89</v>
      </c>
      <c r="H743" s="48">
        <v>0</v>
      </c>
      <c r="I743" s="48">
        <v>0</v>
      </c>
      <c r="J743" s="48">
        <v>0</v>
      </c>
      <c r="K743" s="48">
        <v>0</v>
      </c>
      <c r="L743" s="48">
        <v>12.74</v>
      </c>
      <c r="M743" s="48">
        <v>6.26</v>
      </c>
      <c r="N743" s="48">
        <v>3.22</v>
      </c>
      <c r="O743" s="48">
        <v>2.56</v>
      </c>
      <c r="P743" s="48">
        <v>0.71</v>
      </c>
      <c r="Q743" s="48">
        <v>6.26</v>
      </c>
    </row>
    <row r="744" spans="1:17" x14ac:dyDescent="0.2">
      <c r="A744" s="47" t="s">
        <v>296</v>
      </c>
      <c r="C744" s="48">
        <v>0</v>
      </c>
      <c r="D744" s="48">
        <v>1.22</v>
      </c>
      <c r="E744" s="48">
        <v>0</v>
      </c>
      <c r="F744" s="48">
        <v>10.4</v>
      </c>
      <c r="G744" s="48">
        <v>10.4</v>
      </c>
      <c r="H744" s="48">
        <v>0</v>
      </c>
      <c r="I744" s="48">
        <v>0</v>
      </c>
      <c r="J744" s="48">
        <v>0</v>
      </c>
      <c r="K744" s="48">
        <v>0</v>
      </c>
      <c r="L744" s="48">
        <v>10.28</v>
      </c>
      <c r="M744" s="48">
        <v>5.0199999999999996</v>
      </c>
      <c r="N744" s="48">
        <v>2.61</v>
      </c>
      <c r="O744" s="48">
        <v>2.0699999999999998</v>
      </c>
      <c r="P744" s="48">
        <v>0.56999999999999995</v>
      </c>
      <c r="Q744" s="48">
        <v>5.0199999999999996</v>
      </c>
    </row>
    <row r="745" spans="1:17" x14ac:dyDescent="0.2">
      <c r="A745" s="47" t="s">
        <v>297</v>
      </c>
      <c r="C745" s="48">
        <v>0</v>
      </c>
      <c r="D745" s="48">
        <v>1.43</v>
      </c>
      <c r="E745" s="48">
        <v>0</v>
      </c>
      <c r="F745" s="48">
        <v>12.14</v>
      </c>
      <c r="G745" s="48">
        <v>12.14</v>
      </c>
      <c r="H745" s="48">
        <v>0</v>
      </c>
      <c r="I745" s="48">
        <v>0</v>
      </c>
      <c r="J745" s="48">
        <v>0</v>
      </c>
      <c r="K745" s="48">
        <v>0</v>
      </c>
      <c r="L745" s="48">
        <v>12</v>
      </c>
      <c r="M745" s="48">
        <v>5.84</v>
      </c>
      <c r="N745" s="48">
        <v>3.05</v>
      </c>
      <c r="O745" s="48">
        <v>2.44</v>
      </c>
      <c r="P745" s="48">
        <v>0.67</v>
      </c>
      <c r="Q745" s="48">
        <v>5.84</v>
      </c>
    </row>
    <row r="746" spans="1:17" x14ac:dyDescent="0.2">
      <c r="A746" s="47" t="s">
        <v>298</v>
      </c>
      <c r="C746" s="48">
        <v>0</v>
      </c>
      <c r="D746" s="48">
        <v>1.06</v>
      </c>
      <c r="E746" s="48">
        <v>0</v>
      </c>
      <c r="F746" s="48">
        <v>9.07</v>
      </c>
      <c r="G746" s="48">
        <v>9.07</v>
      </c>
      <c r="H746" s="48">
        <v>0</v>
      </c>
      <c r="I746" s="48">
        <v>0</v>
      </c>
      <c r="J746" s="48">
        <v>0</v>
      </c>
      <c r="K746" s="48">
        <v>0</v>
      </c>
      <c r="L746" s="48">
        <v>8.9600000000000009</v>
      </c>
      <c r="M746" s="48">
        <v>4.38</v>
      </c>
      <c r="N746" s="48">
        <v>2.27</v>
      </c>
      <c r="O746" s="48">
        <v>1.81</v>
      </c>
      <c r="P746" s="48">
        <v>0.5</v>
      </c>
      <c r="Q746" s="48">
        <v>4.38</v>
      </c>
    </row>
    <row r="747" spans="1:17" x14ac:dyDescent="0.2">
      <c r="A747" s="47" t="s">
        <v>299</v>
      </c>
      <c r="C747" s="48">
        <v>0</v>
      </c>
      <c r="D747" s="48">
        <v>2.08</v>
      </c>
      <c r="E747" s="48">
        <v>0</v>
      </c>
      <c r="F747" s="48">
        <v>17.73</v>
      </c>
      <c r="G747" s="48">
        <v>17.73</v>
      </c>
      <c r="H747" s="48">
        <v>0</v>
      </c>
      <c r="I747" s="48">
        <v>0</v>
      </c>
      <c r="J747" s="48">
        <v>0</v>
      </c>
      <c r="K747" s="48">
        <v>0</v>
      </c>
      <c r="L747" s="48">
        <v>17.52</v>
      </c>
      <c r="M747" s="48">
        <v>8.57</v>
      </c>
      <c r="N747" s="48">
        <v>4.4400000000000004</v>
      </c>
      <c r="O747" s="48">
        <v>3.53</v>
      </c>
      <c r="P747" s="48">
        <v>0.97</v>
      </c>
      <c r="Q747" s="48">
        <v>8.57</v>
      </c>
    </row>
    <row r="748" spans="1:17" x14ac:dyDescent="0.2">
      <c r="A748" s="47" t="s">
        <v>300</v>
      </c>
      <c r="C748" s="48">
        <v>0</v>
      </c>
      <c r="D748" s="48">
        <v>4.2</v>
      </c>
      <c r="E748" s="48">
        <v>0</v>
      </c>
      <c r="F748" s="48">
        <v>35.58</v>
      </c>
      <c r="G748" s="48">
        <v>35.58</v>
      </c>
      <c r="H748" s="48">
        <v>0</v>
      </c>
      <c r="I748" s="48">
        <v>0</v>
      </c>
      <c r="J748" s="48">
        <v>0</v>
      </c>
      <c r="K748" s="48">
        <v>0</v>
      </c>
      <c r="L748" s="48">
        <v>35.15</v>
      </c>
      <c r="M748" s="48">
        <v>17.079999999999998</v>
      </c>
      <c r="N748" s="48">
        <v>8.9600000000000009</v>
      </c>
      <c r="O748" s="48">
        <v>7.15</v>
      </c>
      <c r="P748" s="48">
        <v>1.97</v>
      </c>
      <c r="Q748" s="48">
        <v>17.079999999999998</v>
      </c>
    </row>
    <row r="749" spans="1:17" x14ac:dyDescent="0.2">
      <c r="A749" s="47" t="s">
        <v>301</v>
      </c>
      <c r="C749" s="48">
        <v>0</v>
      </c>
      <c r="D749" s="48">
        <v>3.38</v>
      </c>
      <c r="E749" s="48">
        <v>0</v>
      </c>
      <c r="F749" s="48">
        <v>28.84</v>
      </c>
      <c r="G749" s="48">
        <v>28.84</v>
      </c>
      <c r="H749" s="48">
        <v>0</v>
      </c>
      <c r="I749" s="48">
        <v>0</v>
      </c>
      <c r="J749" s="48">
        <v>0</v>
      </c>
      <c r="K749" s="48">
        <v>0</v>
      </c>
      <c r="L749" s="48">
        <v>28.5</v>
      </c>
      <c r="M749" s="48">
        <v>13.96</v>
      </c>
      <c r="N749" s="48">
        <v>7.22</v>
      </c>
      <c r="O749" s="48">
        <v>5.74</v>
      </c>
      <c r="P749" s="48">
        <v>1.58</v>
      </c>
      <c r="Q749" s="48">
        <v>13.96</v>
      </c>
    </row>
    <row r="750" spans="1:17" x14ac:dyDescent="0.2">
      <c r="A750" s="47" t="s">
        <v>302</v>
      </c>
      <c r="C750" s="48">
        <v>0</v>
      </c>
      <c r="D750" s="48">
        <v>3.6</v>
      </c>
      <c r="E750" s="48">
        <v>0</v>
      </c>
      <c r="F750" s="48">
        <v>30.66</v>
      </c>
      <c r="G750" s="48">
        <v>30.66</v>
      </c>
      <c r="H750" s="48">
        <v>0</v>
      </c>
      <c r="I750" s="48">
        <v>0</v>
      </c>
      <c r="J750" s="48">
        <v>0</v>
      </c>
      <c r="K750" s="48">
        <v>0</v>
      </c>
      <c r="L750" s="48">
        <v>30.3</v>
      </c>
      <c r="M750" s="48">
        <v>14.82</v>
      </c>
      <c r="N750" s="48">
        <v>7.68</v>
      </c>
      <c r="O750" s="48">
        <v>6.11</v>
      </c>
      <c r="P750" s="48">
        <v>1.69</v>
      </c>
      <c r="Q750" s="48">
        <v>14.82</v>
      </c>
    </row>
    <row r="751" spans="1:17" x14ac:dyDescent="0.2">
      <c r="A751" s="47" t="s">
        <v>303</v>
      </c>
      <c r="C751" s="48">
        <v>0</v>
      </c>
      <c r="D751" s="48">
        <v>3.15</v>
      </c>
      <c r="E751" s="48">
        <v>0</v>
      </c>
      <c r="F751" s="48">
        <v>26.72</v>
      </c>
      <c r="G751" s="48">
        <v>26.72</v>
      </c>
      <c r="H751" s="48">
        <v>0</v>
      </c>
      <c r="I751" s="48">
        <v>0</v>
      </c>
      <c r="J751" s="48">
        <v>0</v>
      </c>
      <c r="K751" s="48">
        <v>0</v>
      </c>
      <c r="L751" s="48">
        <v>26.4</v>
      </c>
      <c r="M751" s="48">
        <v>12.81</v>
      </c>
      <c r="N751" s="48">
        <v>6.73</v>
      </c>
      <c r="O751" s="48">
        <v>5.38</v>
      </c>
      <c r="P751" s="48">
        <v>1.48</v>
      </c>
      <c r="Q751" s="48">
        <v>12.81</v>
      </c>
    </row>
    <row r="752" spans="1:17" x14ac:dyDescent="0.2">
      <c r="A752" s="47" t="s">
        <v>304</v>
      </c>
      <c r="C752" s="48">
        <v>0</v>
      </c>
      <c r="D752" s="48">
        <v>3.83</v>
      </c>
      <c r="E752" s="48">
        <v>0</v>
      </c>
      <c r="F752" s="48">
        <v>31.37</v>
      </c>
      <c r="G752" s="48">
        <v>31.37</v>
      </c>
      <c r="H752" s="48">
        <v>0</v>
      </c>
      <c r="I752" s="48">
        <v>0</v>
      </c>
      <c r="J752" s="48">
        <v>0</v>
      </c>
      <c r="K752" s="48">
        <v>0</v>
      </c>
      <c r="L752" s="48">
        <v>30.97</v>
      </c>
      <c r="M752" s="48">
        <v>14.29</v>
      </c>
      <c r="N752" s="48">
        <v>8.16</v>
      </c>
      <c r="O752" s="48">
        <v>6.68</v>
      </c>
      <c r="P752" s="48">
        <v>1.84</v>
      </c>
      <c r="Q752" s="48">
        <v>14.29</v>
      </c>
    </row>
    <row r="753" spans="1:17" x14ac:dyDescent="0.2">
      <c r="A753" s="47" t="s">
        <v>305</v>
      </c>
      <c r="C753" s="48">
        <v>0</v>
      </c>
      <c r="D753" s="48">
        <v>5.28</v>
      </c>
      <c r="E753" s="48">
        <v>0</v>
      </c>
      <c r="F753" s="48">
        <v>44.72</v>
      </c>
      <c r="G753" s="48">
        <v>44.72</v>
      </c>
      <c r="H753" s="48">
        <v>0</v>
      </c>
      <c r="I753" s="48">
        <v>0</v>
      </c>
      <c r="J753" s="48">
        <v>0</v>
      </c>
      <c r="K753" s="48">
        <v>0</v>
      </c>
      <c r="L753" s="48">
        <v>44.19</v>
      </c>
      <c r="M753" s="48">
        <v>21.41</v>
      </c>
      <c r="N753" s="48">
        <v>11.28</v>
      </c>
      <c r="O753" s="48">
        <v>9.01</v>
      </c>
      <c r="P753" s="48">
        <v>2.4900000000000002</v>
      </c>
      <c r="Q753" s="48">
        <v>21.41</v>
      </c>
    </row>
    <row r="754" spans="1:17" x14ac:dyDescent="0.2">
      <c r="A754" s="47" t="s">
        <v>306</v>
      </c>
      <c r="C754" s="48">
        <v>0</v>
      </c>
      <c r="D754" s="48">
        <v>3.79</v>
      </c>
      <c r="E754" s="48">
        <v>0</v>
      </c>
      <c r="F754" s="48">
        <v>32.869999999999997</v>
      </c>
      <c r="G754" s="48">
        <v>32.869999999999997</v>
      </c>
      <c r="H754" s="48">
        <v>0</v>
      </c>
      <c r="I754" s="48">
        <v>0</v>
      </c>
      <c r="J754" s="48">
        <v>0</v>
      </c>
      <c r="K754" s="48">
        <v>0</v>
      </c>
      <c r="L754" s="48">
        <v>32.49</v>
      </c>
      <c r="M754" s="48">
        <v>16.260000000000002</v>
      </c>
      <c r="N754" s="48">
        <v>8.1</v>
      </c>
      <c r="O754" s="48">
        <v>6.37</v>
      </c>
      <c r="P754" s="48">
        <v>1.76</v>
      </c>
      <c r="Q754" s="48">
        <v>16.260000000000002</v>
      </c>
    </row>
    <row r="755" spans="1:17" x14ac:dyDescent="0.2">
      <c r="A755" s="47" t="s">
        <v>307</v>
      </c>
      <c r="C755" s="48">
        <v>0</v>
      </c>
      <c r="D755" s="48">
        <v>2.1</v>
      </c>
      <c r="E755" s="48">
        <v>0</v>
      </c>
      <c r="F755" s="48">
        <v>17.86</v>
      </c>
      <c r="G755" s="48">
        <v>17.86</v>
      </c>
      <c r="H755" s="48">
        <v>0</v>
      </c>
      <c r="I755" s="48">
        <v>0</v>
      </c>
      <c r="J755" s="48">
        <v>0</v>
      </c>
      <c r="K755" s="48">
        <v>0</v>
      </c>
      <c r="L755" s="48">
        <v>17.64</v>
      </c>
      <c r="M755" s="48">
        <v>8.6300000000000008</v>
      </c>
      <c r="N755" s="48">
        <v>4.47</v>
      </c>
      <c r="O755" s="48">
        <v>3.56</v>
      </c>
      <c r="P755" s="48">
        <v>0.98</v>
      </c>
      <c r="Q755" s="48">
        <v>8.6300000000000008</v>
      </c>
    </row>
    <row r="756" spans="1:17" x14ac:dyDescent="0.2">
      <c r="A756" s="47" t="s">
        <v>1267</v>
      </c>
      <c r="C756" s="48">
        <v>0</v>
      </c>
      <c r="D756" s="48">
        <v>1.65</v>
      </c>
      <c r="E756" s="48">
        <v>0</v>
      </c>
      <c r="F756" s="48">
        <v>15.03</v>
      </c>
      <c r="G756" s="48">
        <v>15.03</v>
      </c>
      <c r="H756" s="48">
        <v>0</v>
      </c>
      <c r="I756" s="48">
        <v>0</v>
      </c>
      <c r="J756" s="48">
        <v>0</v>
      </c>
      <c r="K756" s="48">
        <v>0</v>
      </c>
      <c r="L756" s="48">
        <v>14.82</v>
      </c>
      <c r="M756" s="48">
        <v>7.37</v>
      </c>
      <c r="N756" s="48">
        <v>3.56</v>
      </c>
      <c r="O756" s="48">
        <v>3.02</v>
      </c>
      <c r="P756" s="48">
        <v>0.87</v>
      </c>
      <c r="Q756" s="48">
        <v>7.37</v>
      </c>
    </row>
    <row r="757" spans="1:17" x14ac:dyDescent="0.2">
      <c r="A757" s="47" t="s">
        <v>1268</v>
      </c>
      <c r="C757" s="48">
        <v>0</v>
      </c>
      <c r="D757" s="48">
        <v>1.69</v>
      </c>
      <c r="E757" s="48">
        <v>0</v>
      </c>
      <c r="F757" s="48">
        <v>15.79</v>
      </c>
      <c r="G757" s="48">
        <v>15.79</v>
      </c>
      <c r="H757" s="48">
        <v>0</v>
      </c>
      <c r="I757" s="48">
        <v>0</v>
      </c>
      <c r="J757" s="48">
        <v>0</v>
      </c>
      <c r="K757" s="48">
        <v>0</v>
      </c>
      <c r="L757" s="48">
        <v>15.53</v>
      </c>
      <c r="M757" s="48">
        <v>7.47</v>
      </c>
      <c r="N757" s="48">
        <v>3.68</v>
      </c>
      <c r="O757" s="48">
        <v>3.37</v>
      </c>
      <c r="P757" s="48">
        <v>1.01</v>
      </c>
      <c r="Q757" s="48">
        <v>7.47</v>
      </c>
    </row>
    <row r="758" spans="1:17" x14ac:dyDescent="0.2">
      <c r="A758" s="47" t="s">
        <v>1269</v>
      </c>
      <c r="C758" s="48">
        <v>0</v>
      </c>
      <c r="D758" s="48">
        <v>1.3</v>
      </c>
      <c r="E758" s="48">
        <v>0</v>
      </c>
      <c r="F758" s="48">
        <v>12.18</v>
      </c>
      <c r="G758" s="48">
        <v>12.18</v>
      </c>
      <c r="H758" s="48">
        <v>0</v>
      </c>
      <c r="I758" s="48">
        <v>0</v>
      </c>
      <c r="J758" s="48">
        <v>0</v>
      </c>
      <c r="K758" s="48">
        <v>0</v>
      </c>
      <c r="L758" s="48">
        <v>11.98</v>
      </c>
      <c r="M758" s="48">
        <v>5.78</v>
      </c>
      <c r="N758" s="48">
        <v>2.83</v>
      </c>
      <c r="O758" s="48">
        <v>2.59</v>
      </c>
      <c r="P758" s="48">
        <v>0.77</v>
      </c>
      <c r="Q758" s="48">
        <v>5.78</v>
      </c>
    </row>
    <row r="759" spans="1:17" x14ac:dyDescent="0.2">
      <c r="A759" s="47" t="s">
        <v>1270</v>
      </c>
      <c r="C759" s="48">
        <v>0</v>
      </c>
      <c r="D759" s="48">
        <v>1.55</v>
      </c>
      <c r="E759" s="48">
        <v>0</v>
      </c>
      <c r="F759" s="48">
        <v>14.08</v>
      </c>
      <c r="G759" s="48">
        <v>14.08</v>
      </c>
      <c r="H759" s="48">
        <v>0</v>
      </c>
      <c r="I759" s="48">
        <v>0</v>
      </c>
      <c r="J759" s="48">
        <v>0</v>
      </c>
      <c r="K759" s="48">
        <v>0</v>
      </c>
      <c r="L759" s="48">
        <v>13.84</v>
      </c>
      <c r="M759" s="48">
        <v>6.43</v>
      </c>
      <c r="N759" s="48">
        <v>3.36</v>
      </c>
      <c r="O759" s="48">
        <v>3.12</v>
      </c>
      <c r="P759" s="48">
        <v>0.93</v>
      </c>
      <c r="Q759" s="48">
        <v>6.43</v>
      </c>
    </row>
    <row r="760" spans="1:17" x14ac:dyDescent="0.2">
      <c r="A760" s="47" t="s">
        <v>1271</v>
      </c>
      <c r="C760" s="48">
        <v>0</v>
      </c>
      <c r="D760" s="48">
        <v>2.02</v>
      </c>
      <c r="E760" s="48">
        <v>0</v>
      </c>
      <c r="F760" s="48">
        <v>18.82</v>
      </c>
      <c r="G760" s="48">
        <v>18.82</v>
      </c>
      <c r="H760" s="48">
        <v>0</v>
      </c>
      <c r="I760" s="48">
        <v>0</v>
      </c>
      <c r="J760" s="48">
        <v>0</v>
      </c>
      <c r="K760" s="48">
        <v>0</v>
      </c>
      <c r="L760" s="48">
        <v>18.510000000000002</v>
      </c>
      <c r="M760" s="48">
        <v>8.91</v>
      </c>
      <c r="N760" s="48">
        <v>4.38</v>
      </c>
      <c r="O760" s="48">
        <v>4.01</v>
      </c>
      <c r="P760" s="48">
        <v>1.2</v>
      </c>
      <c r="Q760" s="48">
        <v>8.91</v>
      </c>
    </row>
    <row r="761" spans="1:17" x14ac:dyDescent="0.2">
      <c r="A761" s="47" t="s">
        <v>1272</v>
      </c>
      <c r="C761" s="48">
        <v>0</v>
      </c>
      <c r="D761" s="48">
        <v>3.36</v>
      </c>
      <c r="E761" s="48">
        <v>0</v>
      </c>
      <c r="F761" s="48">
        <v>30.95</v>
      </c>
      <c r="G761" s="48">
        <v>30.95</v>
      </c>
      <c r="H761" s="48">
        <v>0</v>
      </c>
      <c r="I761" s="48">
        <v>0</v>
      </c>
      <c r="J761" s="48">
        <v>0</v>
      </c>
      <c r="K761" s="48">
        <v>0</v>
      </c>
      <c r="L761" s="48">
        <v>30.43</v>
      </c>
      <c r="M761" s="48">
        <v>14.38</v>
      </c>
      <c r="N761" s="48">
        <v>7.3</v>
      </c>
      <c r="O761" s="48">
        <v>6.73</v>
      </c>
      <c r="P761" s="48">
        <v>2.0099999999999998</v>
      </c>
      <c r="Q761" s="48">
        <v>14.38</v>
      </c>
    </row>
    <row r="762" spans="1:17" x14ac:dyDescent="0.2">
      <c r="A762" s="47" t="s">
        <v>1273</v>
      </c>
      <c r="C762" s="48">
        <v>0</v>
      </c>
      <c r="D762" s="48">
        <v>2.17</v>
      </c>
      <c r="E762" s="48">
        <v>0</v>
      </c>
      <c r="F762" s="48">
        <v>19.010000000000002</v>
      </c>
      <c r="G762" s="48">
        <v>19.010000000000002</v>
      </c>
      <c r="H762" s="48">
        <v>0</v>
      </c>
      <c r="I762" s="48">
        <v>0</v>
      </c>
      <c r="J762" s="48">
        <v>0</v>
      </c>
      <c r="K762" s="48">
        <v>0</v>
      </c>
      <c r="L762" s="48">
        <v>18.66</v>
      </c>
      <c r="M762" s="48">
        <v>8.14</v>
      </c>
      <c r="N762" s="48">
        <v>4.72</v>
      </c>
      <c r="O762" s="48">
        <v>4.47</v>
      </c>
      <c r="P762" s="48">
        <v>1.33</v>
      </c>
      <c r="Q762" s="48">
        <v>8.14</v>
      </c>
    </row>
    <row r="763" spans="1:17" x14ac:dyDescent="0.2">
      <c r="A763" s="47" t="s">
        <v>1274</v>
      </c>
      <c r="C763" s="48">
        <v>0</v>
      </c>
      <c r="D763" s="48">
        <v>3.16</v>
      </c>
      <c r="E763" s="48">
        <v>0</v>
      </c>
      <c r="F763" s="48">
        <v>28.09</v>
      </c>
      <c r="G763" s="48">
        <v>28.09</v>
      </c>
      <c r="H763" s="48">
        <v>0</v>
      </c>
      <c r="I763" s="48">
        <v>0</v>
      </c>
      <c r="J763" s="48">
        <v>0</v>
      </c>
      <c r="K763" s="48">
        <v>0</v>
      </c>
      <c r="L763" s="48">
        <v>27.59</v>
      </c>
      <c r="M763" s="48">
        <v>12.37</v>
      </c>
      <c r="N763" s="48">
        <v>6.86</v>
      </c>
      <c r="O763" s="48">
        <v>6.44</v>
      </c>
      <c r="P763" s="48">
        <v>1.92</v>
      </c>
      <c r="Q763" s="48">
        <v>12.37</v>
      </c>
    </row>
    <row r="764" spans="1:17" x14ac:dyDescent="0.2">
      <c r="A764" s="47" t="s">
        <v>1275</v>
      </c>
      <c r="C764" s="48">
        <v>0</v>
      </c>
      <c r="D764" s="48">
        <v>2.94</v>
      </c>
      <c r="E764" s="48">
        <v>0</v>
      </c>
      <c r="F764" s="48">
        <v>27.43</v>
      </c>
      <c r="G764" s="48">
        <v>27.43</v>
      </c>
      <c r="H764" s="48">
        <v>0</v>
      </c>
      <c r="I764" s="48">
        <v>0</v>
      </c>
      <c r="J764" s="48">
        <v>0</v>
      </c>
      <c r="K764" s="48">
        <v>0</v>
      </c>
      <c r="L764" s="48">
        <v>26.98</v>
      </c>
      <c r="M764" s="48">
        <v>12.97</v>
      </c>
      <c r="N764" s="48">
        <v>6.4</v>
      </c>
      <c r="O764" s="48">
        <v>5.86</v>
      </c>
      <c r="P764" s="48">
        <v>1.75</v>
      </c>
      <c r="Q764" s="48">
        <v>12.97</v>
      </c>
    </row>
    <row r="765" spans="1:17" x14ac:dyDescent="0.2">
      <c r="A765" s="47" t="s">
        <v>729</v>
      </c>
      <c r="C765" s="48">
        <v>0</v>
      </c>
      <c r="D765" s="48">
        <v>66.400000000000006</v>
      </c>
      <c r="E765" s="48">
        <v>0</v>
      </c>
      <c r="F765" s="48">
        <v>620.67999999999995</v>
      </c>
      <c r="G765" s="48">
        <v>620.67999999999995</v>
      </c>
      <c r="H765" s="48">
        <v>0</v>
      </c>
      <c r="I765" s="48">
        <v>0</v>
      </c>
      <c r="J765" s="48">
        <v>0</v>
      </c>
      <c r="K765" s="48">
        <v>0</v>
      </c>
      <c r="L765" s="48">
        <v>610.4</v>
      </c>
      <c r="M765" s="48">
        <v>294.51</v>
      </c>
      <c r="N765" s="48">
        <v>144.41</v>
      </c>
      <c r="O765" s="48">
        <v>132.09</v>
      </c>
      <c r="P765" s="48">
        <v>39.409999999999997</v>
      </c>
      <c r="Q765" s="48">
        <v>294.51</v>
      </c>
    </row>
    <row r="766" spans="1:17" x14ac:dyDescent="0.2">
      <c r="A766" s="47" t="s">
        <v>308</v>
      </c>
      <c r="C766" s="48">
        <v>0</v>
      </c>
      <c r="D766" s="48">
        <v>1.34</v>
      </c>
      <c r="E766" s="48">
        <v>0</v>
      </c>
      <c r="F766" s="48">
        <v>12.48</v>
      </c>
      <c r="G766" s="48">
        <v>12.48</v>
      </c>
      <c r="H766" s="48">
        <v>0</v>
      </c>
      <c r="I766" s="48">
        <v>0</v>
      </c>
      <c r="J766" s="48">
        <v>0</v>
      </c>
      <c r="K766" s="48">
        <v>0</v>
      </c>
      <c r="L766" s="48">
        <v>12.27</v>
      </c>
      <c r="M766" s="48">
        <v>5.92</v>
      </c>
      <c r="N766" s="48">
        <v>2.9</v>
      </c>
      <c r="O766" s="48">
        <v>2.66</v>
      </c>
      <c r="P766" s="48">
        <v>0.79</v>
      </c>
      <c r="Q766" s="48">
        <v>5.92</v>
      </c>
    </row>
    <row r="767" spans="1:17" x14ac:dyDescent="0.2">
      <c r="A767" s="47" t="s">
        <v>309</v>
      </c>
      <c r="C767" s="48">
        <v>0</v>
      </c>
      <c r="D767" s="48">
        <v>2.1800000000000002</v>
      </c>
      <c r="E767" s="48">
        <v>0</v>
      </c>
      <c r="F767" s="48">
        <v>20.91</v>
      </c>
      <c r="G767" s="48">
        <v>20.91</v>
      </c>
      <c r="H767" s="48">
        <v>0</v>
      </c>
      <c r="I767" s="48">
        <v>0</v>
      </c>
      <c r="J767" s="48">
        <v>0</v>
      </c>
      <c r="K767" s="48">
        <v>0</v>
      </c>
      <c r="L767" s="48">
        <v>20.57</v>
      </c>
      <c r="M767" s="48">
        <v>10.25</v>
      </c>
      <c r="N767" s="48">
        <v>4.75</v>
      </c>
      <c r="O767" s="48">
        <v>4.29</v>
      </c>
      <c r="P767" s="48">
        <v>1.28</v>
      </c>
      <c r="Q767" s="48">
        <v>10.25</v>
      </c>
    </row>
    <row r="768" spans="1:17" x14ac:dyDescent="0.2">
      <c r="A768" s="47" t="s">
        <v>310</v>
      </c>
      <c r="C768" s="48">
        <v>0</v>
      </c>
      <c r="D768" s="48">
        <v>4.42</v>
      </c>
      <c r="E768" s="48">
        <v>0</v>
      </c>
      <c r="F768" s="48">
        <v>44.04</v>
      </c>
      <c r="G768" s="48">
        <v>44.04</v>
      </c>
      <c r="H768" s="48">
        <v>0</v>
      </c>
      <c r="I768" s="48">
        <v>0</v>
      </c>
      <c r="J768" s="48">
        <v>0</v>
      </c>
      <c r="K768" s="48">
        <v>0</v>
      </c>
      <c r="L768" s="48">
        <v>43.37</v>
      </c>
      <c r="M768" s="48">
        <v>22.66</v>
      </c>
      <c r="N768" s="48">
        <v>9.64</v>
      </c>
      <c r="O768" s="48">
        <v>8.5299999999999994</v>
      </c>
      <c r="P768" s="48">
        <v>2.54</v>
      </c>
      <c r="Q768" s="48">
        <v>22.66</v>
      </c>
    </row>
    <row r="769" spans="1:17" x14ac:dyDescent="0.2">
      <c r="A769" s="47" t="s">
        <v>311</v>
      </c>
      <c r="C769" s="48">
        <v>0</v>
      </c>
      <c r="D769" s="48">
        <v>1.44</v>
      </c>
      <c r="E769" s="48">
        <v>0</v>
      </c>
      <c r="F769" s="48">
        <v>13.21</v>
      </c>
      <c r="G769" s="48">
        <v>13.21</v>
      </c>
      <c r="H769" s="48">
        <v>0</v>
      </c>
      <c r="I769" s="48">
        <v>0</v>
      </c>
      <c r="J769" s="48">
        <v>0</v>
      </c>
      <c r="K769" s="48">
        <v>0</v>
      </c>
      <c r="L769" s="48">
        <v>12.98</v>
      </c>
      <c r="M769" s="48">
        <v>6.07</v>
      </c>
      <c r="N769" s="48">
        <v>3.14</v>
      </c>
      <c r="O769" s="48">
        <v>2.9</v>
      </c>
      <c r="P769" s="48">
        <v>0.87</v>
      </c>
      <c r="Q769" s="48">
        <v>6.07</v>
      </c>
    </row>
    <row r="770" spans="1:17" x14ac:dyDescent="0.2">
      <c r="A770" s="47" t="s">
        <v>312</v>
      </c>
      <c r="C770" s="48">
        <v>0</v>
      </c>
      <c r="D770" s="48">
        <v>2.46</v>
      </c>
      <c r="E770" s="48">
        <v>0</v>
      </c>
      <c r="F770" s="48">
        <v>22.35</v>
      </c>
      <c r="G770" s="48">
        <v>22.35</v>
      </c>
      <c r="H770" s="48">
        <v>0</v>
      </c>
      <c r="I770" s="48">
        <v>0</v>
      </c>
      <c r="J770" s="48">
        <v>0</v>
      </c>
      <c r="K770" s="48">
        <v>0</v>
      </c>
      <c r="L770" s="48">
        <v>21.96</v>
      </c>
      <c r="M770" s="48">
        <v>10.199999999999999</v>
      </c>
      <c r="N770" s="48">
        <v>5.34</v>
      </c>
      <c r="O770" s="48">
        <v>4.95</v>
      </c>
      <c r="P770" s="48">
        <v>1.48</v>
      </c>
      <c r="Q770" s="48">
        <v>10.199999999999999</v>
      </c>
    </row>
    <row r="771" spans="1:17" x14ac:dyDescent="0.2">
      <c r="A771" s="47" t="s">
        <v>313</v>
      </c>
      <c r="C771" s="48">
        <v>0</v>
      </c>
      <c r="D771" s="48">
        <v>1.69</v>
      </c>
      <c r="E771" s="48">
        <v>0</v>
      </c>
      <c r="F771" s="48">
        <v>15.79</v>
      </c>
      <c r="G771" s="48">
        <v>15.79</v>
      </c>
      <c r="H771" s="48">
        <v>0</v>
      </c>
      <c r="I771" s="48">
        <v>0</v>
      </c>
      <c r="J771" s="48">
        <v>0</v>
      </c>
      <c r="K771" s="48">
        <v>0</v>
      </c>
      <c r="L771" s="48">
        <v>15.53</v>
      </c>
      <c r="M771" s="48">
        <v>7.49</v>
      </c>
      <c r="N771" s="48">
        <v>3.67</v>
      </c>
      <c r="O771" s="48">
        <v>3.36</v>
      </c>
      <c r="P771" s="48">
        <v>1</v>
      </c>
      <c r="Q771" s="48">
        <v>7.49</v>
      </c>
    </row>
    <row r="772" spans="1:17" x14ac:dyDescent="0.2">
      <c r="A772" s="47" t="s">
        <v>314</v>
      </c>
      <c r="C772" s="48">
        <v>0</v>
      </c>
      <c r="D772" s="48">
        <v>1.28</v>
      </c>
      <c r="E772" s="48">
        <v>0</v>
      </c>
      <c r="F772" s="48">
        <v>11.87</v>
      </c>
      <c r="G772" s="48">
        <v>11.87</v>
      </c>
      <c r="H772" s="48">
        <v>0</v>
      </c>
      <c r="I772" s="48">
        <v>0</v>
      </c>
      <c r="J772" s="48">
        <v>0</v>
      </c>
      <c r="K772" s="48">
        <v>0</v>
      </c>
      <c r="L772" s="48">
        <v>11.67</v>
      </c>
      <c r="M772" s="48">
        <v>5.58</v>
      </c>
      <c r="N772" s="48">
        <v>2.78</v>
      </c>
      <c r="O772" s="48">
        <v>2.5499999999999998</v>
      </c>
      <c r="P772" s="48">
        <v>0.76</v>
      </c>
      <c r="Q772" s="48">
        <v>5.58</v>
      </c>
    </row>
    <row r="773" spans="1:17" x14ac:dyDescent="0.2">
      <c r="A773" s="47" t="s">
        <v>315</v>
      </c>
      <c r="C773" s="48">
        <v>0</v>
      </c>
      <c r="D773" s="48">
        <v>1.49</v>
      </c>
      <c r="E773" s="48">
        <v>0</v>
      </c>
      <c r="F773" s="48">
        <v>13.94</v>
      </c>
      <c r="G773" s="48">
        <v>13.94</v>
      </c>
      <c r="H773" s="48">
        <v>0</v>
      </c>
      <c r="I773" s="48">
        <v>0</v>
      </c>
      <c r="J773" s="48">
        <v>0</v>
      </c>
      <c r="K773" s="48">
        <v>0</v>
      </c>
      <c r="L773" s="48">
        <v>13.71</v>
      </c>
      <c r="M773" s="48">
        <v>6.61</v>
      </c>
      <c r="N773" s="48">
        <v>3.24</v>
      </c>
      <c r="O773" s="48">
        <v>2.97</v>
      </c>
      <c r="P773" s="48">
        <v>0.89</v>
      </c>
      <c r="Q773" s="48">
        <v>6.61</v>
      </c>
    </row>
    <row r="774" spans="1:17" x14ac:dyDescent="0.2">
      <c r="A774" s="47" t="s">
        <v>316</v>
      </c>
      <c r="C774" s="48">
        <v>0</v>
      </c>
      <c r="D774" s="48">
        <v>1.03</v>
      </c>
      <c r="E774" s="48">
        <v>0</v>
      </c>
      <c r="F774" s="48">
        <v>9.65</v>
      </c>
      <c r="G774" s="48">
        <v>9.65</v>
      </c>
      <c r="H774" s="48">
        <v>0</v>
      </c>
      <c r="I774" s="48">
        <v>0</v>
      </c>
      <c r="J774" s="48">
        <v>0</v>
      </c>
      <c r="K774" s="48">
        <v>0</v>
      </c>
      <c r="L774" s="48">
        <v>9.49</v>
      </c>
      <c r="M774" s="48">
        <v>4.58</v>
      </c>
      <c r="N774" s="48">
        <v>2.2400000000000002</v>
      </c>
      <c r="O774" s="48">
        <v>2.0499999999999998</v>
      </c>
      <c r="P774" s="48">
        <v>0.61</v>
      </c>
      <c r="Q774" s="48">
        <v>4.58</v>
      </c>
    </row>
    <row r="775" spans="1:17" x14ac:dyDescent="0.2">
      <c r="A775" s="47" t="s">
        <v>317</v>
      </c>
      <c r="C775" s="48">
        <v>0</v>
      </c>
      <c r="D775" s="48">
        <v>0.93</v>
      </c>
      <c r="E775" s="48">
        <v>0</v>
      </c>
      <c r="F775" s="48">
        <v>8.69</v>
      </c>
      <c r="G775" s="48">
        <v>8.69</v>
      </c>
      <c r="H775" s="48">
        <v>0</v>
      </c>
      <c r="I775" s="48">
        <v>0</v>
      </c>
      <c r="J775" s="48">
        <v>0</v>
      </c>
      <c r="K775" s="48">
        <v>0</v>
      </c>
      <c r="L775" s="48">
        <v>8.5399999999999991</v>
      </c>
      <c r="M775" s="48">
        <v>4.12</v>
      </c>
      <c r="N775" s="48">
        <v>2.02</v>
      </c>
      <c r="O775" s="48">
        <v>1.85</v>
      </c>
      <c r="P775" s="48">
        <v>0.55000000000000004</v>
      </c>
      <c r="Q775" s="48">
        <v>4.12</v>
      </c>
    </row>
    <row r="776" spans="1:17" x14ac:dyDescent="0.2">
      <c r="A776" s="47" t="s">
        <v>318</v>
      </c>
      <c r="C776" s="48">
        <v>0</v>
      </c>
      <c r="D776" s="48">
        <v>1.3</v>
      </c>
      <c r="E776" s="48">
        <v>0</v>
      </c>
      <c r="F776" s="48">
        <v>12.27</v>
      </c>
      <c r="G776" s="48">
        <v>12.27</v>
      </c>
      <c r="H776" s="48">
        <v>0</v>
      </c>
      <c r="I776" s="48">
        <v>0</v>
      </c>
      <c r="J776" s="48">
        <v>0</v>
      </c>
      <c r="K776" s="48">
        <v>0</v>
      </c>
      <c r="L776" s="48">
        <v>12.07</v>
      </c>
      <c r="M776" s="48">
        <v>5.88</v>
      </c>
      <c r="N776" s="48">
        <v>2.84</v>
      </c>
      <c r="O776" s="48">
        <v>2.58</v>
      </c>
      <c r="P776" s="48">
        <v>0.77</v>
      </c>
      <c r="Q776" s="48">
        <v>5.88</v>
      </c>
    </row>
    <row r="777" spans="1:17" x14ac:dyDescent="0.2">
      <c r="A777" s="47" t="s">
        <v>319</v>
      </c>
      <c r="C777" s="48">
        <v>0</v>
      </c>
      <c r="D777" s="48">
        <v>1.29</v>
      </c>
      <c r="E777" s="48">
        <v>0</v>
      </c>
      <c r="F777" s="48">
        <v>12.07</v>
      </c>
      <c r="G777" s="48">
        <v>12.07</v>
      </c>
      <c r="H777" s="48">
        <v>0</v>
      </c>
      <c r="I777" s="48">
        <v>0</v>
      </c>
      <c r="J777" s="48">
        <v>0</v>
      </c>
      <c r="K777" s="48">
        <v>0</v>
      </c>
      <c r="L777" s="48">
        <v>11.87</v>
      </c>
      <c r="M777" s="48">
        <v>5.73</v>
      </c>
      <c r="N777" s="48">
        <v>2.81</v>
      </c>
      <c r="O777" s="48">
        <v>2.57</v>
      </c>
      <c r="P777" s="48">
        <v>0.77</v>
      </c>
      <c r="Q777" s="48">
        <v>5.73</v>
      </c>
    </row>
    <row r="778" spans="1:17" x14ac:dyDescent="0.2">
      <c r="A778" s="47" t="s">
        <v>320</v>
      </c>
      <c r="C778" s="48">
        <v>0</v>
      </c>
      <c r="D778" s="48">
        <v>3.08</v>
      </c>
      <c r="E778" s="48">
        <v>0</v>
      </c>
      <c r="F778" s="48">
        <v>28.95</v>
      </c>
      <c r="G778" s="48">
        <v>28.95</v>
      </c>
      <c r="H778" s="48">
        <v>0</v>
      </c>
      <c r="I778" s="48">
        <v>0</v>
      </c>
      <c r="J778" s="48">
        <v>0</v>
      </c>
      <c r="K778" s="48">
        <v>0</v>
      </c>
      <c r="L778" s="48">
        <v>28.48</v>
      </c>
      <c r="M778" s="48">
        <v>13.86</v>
      </c>
      <c r="N778" s="48">
        <v>6.7</v>
      </c>
      <c r="O778" s="48">
        <v>6.1</v>
      </c>
      <c r="P778" s="48">
        <v>1.82</v>
      </c>
      <c r="Q778" s="48">
        <v>13.86</v>
      </c>
    </row>
    <row r="779" spans="1:17" x14ac:dyDescent="0.2">
      <c r="A779" s="47" t="s">
        <v>321</v>
      </c>
      <c r="C779" s="48">
        <v>0</v>
      </c>
      <c r="D779" s="48">
        <v>2.9</v>
      </c>
      <c r="E779" s="48">
        <v>0</v>
      </c>
      <c r="F779" s="48">
        <v>27.15</v>
      </c>
      <c r="G779" s="48">
        <v>27.15</v>
      </c>
      <c r="H779" s="48">
        <v>0</v>
      </c>
      <c r="I779" s="48">
        <v>0</v>
      </c>
      <c r="J779" s="48">
        <v>0</v>
      </c>
      <c r="K779" s="48">
        <v>0</v>
      </c>
      <c r="L779" s="48">
        <v>26.7</v>
      </c>
      <c r="M779" s="48">
        <v>12.88</v>
      </c>
      <c r="N779" s="48">
        <v>6.32</v>
      </c>
      <c r="O779" s="48">
        <v>5.78</v>
      </c>
      <c r="P779" s="48">
        <v>1.72</v>
      </c>
      <c r="Q779" s="48">
        <v>12.88</v>
      </c>
    </row>
    <row r="780" spans="1:17" x14ac:dyDescent="0.2">
      <c r="A780" s="47" t="s">
        <v>322</v>
      </c>
      <c r="C780" s="48">
        <v>0</v>
      </c>
      <c r="D780" s="48">
        <v>3.49</v>
      </c>
      <c r="E780" s="48">
        <v>0</v>
      </c>
      <c r="F780" s="48">
        <v>32.78</v>
      </c>
      <c r="G780" s="48">
        <v>32.78</v>
      </c>
      <c r="H780" s="48">
        <v>0</v>
      </c>
      <c r="I780" s="48">
        <v>0</v>
      </c>
      <c r="J780" s="48">
        <v>0</v>
      </c>
      <c r="K780" s="48">
        <v>0</v>
      </c>
      <c r="L780" s="48">
        <v>32.24</v>
      </c>
      <c r="M780" s="48">
        <v>15.64</v>
      </c>
      <c r="N780" s="48">
        <v>7.6</v>
      </c>
      <c r="O780" s="48">
        <v>6.93</v>
      </c>
      <c r="P780" s="48">
        <v>2.0699999999999998</v>
      </c>
      <c r="Q780" s="48">
        <v>15.64</v>
      </c>
    </row>
    <row r="781" spans="1:17" x14ac:dyDescent="0.2">
      <c r="A781" s="47" t="s">
        <v>323</v>
      </c>
      <c r="C781" s="48">
        <v>0</v>
      </c>
      <c r="D781" s="48">
        <v>2.4900000000000002</v>
      </c>
      <c r="E781" s="48">
        <v>0</v>
      </c>
      <c r="F781" s="48">
        <v>22.79</v>
      </c>
      <c r="G781" s="48">
        <v>22.79</v>
      </c>
      <c r="H781" s="48">
        <v>0</v>
      </c>
      <c r="I781" s="48">
        <v>0</v>
      </c>
      <c r="J781" s="48">
        <v>0</v>
      </c>
      <c r="K781" s="48">
        <v>0</v>
      </c>
      <c r="L781" s="48">
        <v>22.39</v>
      </c>
      <c r="M781" s="48">
        <v>10.46</v>
      </c>
      <c r="N781" s="48">
        <v>5.42</v>
      </c>
      <c r="O781" s="48">
        <v>5.0199999999999996</v>
      </c>
      <c r="P781" s="48">
        <v>1.5</v>
      </c>
      <c r="Q781" s="48">
        <v>10.46</v>
      </c>
    </row>
    <row r="782" spans="1:17" x14ac:dyDescent="0.2">
      <c r="A782" s="47" t="s">
        <v>324</v>
      </c>
      <c r="C782" s="48">
        <v>0</v>
      </c>
      <c r="D782" s="48">
        <v>2.5299999999999998</v>
      </c>
      <c r="E782" s="48">
        <v>0</v>
      </c>
      <c r="F782" s="48">
        <v>23.29</v>
      </c>
      <c r="G782" s="48">
        <v>23.29</v>
      </c>
      <c r="H782" s="48">
        <v>0</v>
      </c>
      <c r="I782" s="48">
        <v>0</v>
      </c>
      <c r="J782" s="48">
        <v>0</v>
      </c>
      <c r="K782" s="48">
        <v>0</v>
      </c>
      <c r="L782" s="48">
        <v>22.89</v>
      </c>
      <c r="M782" s="48">
        <v>10.82</v>
      </c>
      <c r="N782" s="48">
        <v>5.5</v>
      </c>
      <c r="O782" s="48">
        <v>5.07</v>
      </c>
      <c r="P782" s="48">
        <v>1.51</v>
      </c>
      <c r="Q782" s="48">
        <v>10.82</v>
      </c>
    </row>
    <row r="783" spans="1:17" x14ac:dyDescent="0.2">
      <c r="A783" s="47" t="s">
        <v>325</v>
      </c>
      <c r="C783" s="48">
        <v>0</v>
      </c>
      <c r="D783" s="48">
        <v>1.35</v>
      </c>
      <c r="E783" s="48">
        <v>0</v>
      </c>
      <c r="F783" s="48">
        <v>12.61</v>
      </c>
      <c r="G783" s="48">
        <v>12.61</v>
      </c>
      <c r="H783" s="48">
        <v>0</v>
      </c>
      <c r="I783" s="48">
        <v>0</v>
      </c>
      <c r="J783" s="48">
        <v>0</v>
      </c>
      <c r="K783" s="48">
        <v>0</v>
      </c>
      <c r="L783" s="48">
        <v>12.4</v>
      </c>
      <c r="M783" s="48">
        <v>5.98</v>
      </c>
      <c r="N783" s="48">
        <v>2.93</v>
      </c>
      <c r="O783" s="48">
        <v>2.68</v>
      </c>
      <c r="P783" s="48">
        <v>0.8</v>
      </c>
      <c r="Q783" s="48">
        <v>5.98</v>
      </c>
    </row>
    <row r="784" spans="1:17" x14ac:dyDescent="0.2">
      <c r="A784" s="47" t="s">
        <v>326</v>
      </c>
      <c r="C784" s="48">
        <v>0</v>
      </c>
      <c r="D784" s="48">
        <v>3.6</v>
      </c>
      <c r="E784" s="48">
        <v>0</v>
      </c>
      <c r="F784" s="48">
        <v>33.79</v>
      </c>
      <c r="G784" s="48">
        <v>33.79</v>
      </c>
      <c r="H784" s="48">
        <v>0</v>
      </c>
      <c r="I784" s="48">
        <v>0</v>
      </c>
      <c r="J784" s="48">
        <v>0</v>
      </c>
      <c r="K784" s="48">
        <v>0</v>
      </c>
      <c r="L784" s="48">
        <v>33.24</v>
      </c>
      <c r="M784" s="48">
        <v>16.12</v>
      </c>
      <c r="N784" s="48">
        <v>7.83</v>
      </c>
      <c r="O784" s="48">
        <v>7.15</v>
      </c>
      <c r="P784" s="48">
        <v>2.13</v>
      </c>
      <c r="Q784" s="48">
        <v>16.12</v>
      </c>
    </row>
    <row r="785" spans="1:17" x14ac:dyDescent="0.2">
      <c r="A785" s="47" t="s">
        <v>327</v>
      </c>
      <c r="C785" s="48">
        <v>0</v>
      </c>
      <c r="D785" s="48">
        <v>1.62</v>
      </c>
      <c r="E785" s="48">
        <v>0</v>
      </c>
      <c r="F785" s="48">
        <v>15.29</v>
      </c>
      <c r="G785" s="48">
        <v>15.29</v>
      </c>
      <c r="H785" s="48">
        <v>0</v>
      </c>
      <c r="I785" s="48">
        <v>0</v>
      </c>
      <c r="J785" s="48">
        <v>0</v>
      </c>
      <c r="K785" s="48">
        <v>0</v>
      </c>
      <c r="L785" s="48">
        <v>15.04</v>
      </c>
      <c r="M785" s="48">
        <v>7.36</v>
      </c>
      <c r="N785" s="48">
        <v>3.52</v>
      </c>
      <c r="O785" s="48">
        <v>3.2</v>
      </c>
      <c r="P785" s="48">
        <v>0.95</v>
      </c>
      <c r="Q785" s="48">
        <v>7.36</v>
      </c>
    </row>
    <row r="786" spans="1:17" x14ac:dyDescent="0.2">
      <c r="A786" s="47" t="s">
        <v>328</v>
      </c>
      <c r="C786" s="48">
        <v>0</v>
      </c>
      <c r="D786" s="48">
        <v>4.3899999999999997</v>
      </c>
      <c r="E786" s="48">
        <v>0</v>
      </c>
      <c r="F786" s="48">
        <v>41.75</v>
      </c>
      <c r="G786" s="48">
        <v>41.75</v>
      </c>
      <c r="H786" s="48">
        <v>0</v>
      </c>
      <c r="I786" s="48">
        <v>0</v>
      </c>
      <c r="J786" s="48">
        <v>0</v>
      </c>
      <c r="K786" s="48">
        <v>0</v>
      </c>
      <c r="L786" s="48">
        <v>41.08</v>
      </c>
      <c r="M786" s="48">
        <v>20.27</v>
      </c>
      <c r="N786" s="48">
        <v>9.56</v>
      </c>
      <c r="O786" s="48">
        <v>8.66</v>
      </c>
      <c r="P786" s="48">
        <v>2.58</v>
      </c>
      <c r="Q786" s="48">
        <v>20.27</v>
      </c>
    </row>
    <row r="787" spans="1:17" x14ac:dyDescent="0.2">
      <c r="A787" s="47" t="s">
        <v>329</v>
      </c>
      <c r="C787" s="48">
        <v>0</v>
      </c>
      <c r="D787" s="48">
        <v>3.34</v>
      </c>
      <c r="E787" s="48">
        <v>0</v>
      </c>
      <c r="F787" s="48">
        <v>31.2</v>
      </c>
      <c r="G787" s="48">
        <v>31.2</v>
      </c>
      <c r="H787" s="48">
        <v>0</v>
      </c>
      <c r="I787" s="48">
        <v>0</v>
      </c>
      <c r="J787" s="48">
        <v>0</v>
      </c>
      <c r="K787" s="48">
        <v>0</v>
      </c>
      <c r="L787" s="48">
        <v>30.68</v>
      </c>
      <c r="M787" s="48">
        <v>14.81</v>
      </c>
      <c r="N787" s="48">
        <v>7.26</v>
      </c>
      <c r="O787" s="48">
        <v>6.64</v>
      </c>
      <c r="P787" s="48">
        <v>1.98</v>
      </c>
      <c r="Q787" s="48">
        <v>14.81</v>
      </c>
    </row>
    <row r="788" spans="1:17" x14ac:dyDescent="0.2">
      <c r="A788" s="47" t="s">
        <v>330</v>
      </c>
      <c r="C788" s="48">
        <v>0</v>
      </c>
      <c r="D788" s="48">
        <v>1.1000000000000001</v>
      </c>
      <c r="E788" s="48">
        <v>0</v>
      </c>
      <c r="F788" s="48">
        <v>10.31</v>
      </c>
      <c r="G788" s="48">
        <v>10.31</v>
      </c>
      <c r="H788" s="48">
        <v>0</v>
      </c>
      <c r="I788" s="48">
        <v>0</v>
      </c>
      <c r="J788" s="48">
        <v>0</v>
      </c>
      <c r="K788" s="48">
        <v>0</v>
      </c>
      <c r="L788" s="48">
        <v>10.14</v>
      </c>
      <c r="M788" s="48">
        <v>4.92</v>
      </c>
      <c r="N788" s="48">
        <v>2.39</v>
      </c>
      <c r="O788" s="48">
        <v>2.1800000000000002</v>
      </c>
      <c r="P788" s="48">
        <v>0.65</v>
      </c>
      <c r="Q788" s="48">
        <v>4.92</v>
      </c>
    </row>
    <row r="789" spans="1:17" x14ac:dyDescent="0.2">
      <c r="A789" s="47" t="s">
        <v>331</v>
      </c>
      <c r="C789" s="48">
        <v>0</v>
      </c>
      <c r="D789" s="48">
        <v>2.17</v>
      </c>
      <c r="E789" s="48">
        <v>0</v>
      </c>
      <c r="F789" s="48">
        <v>20.29</v>
      </c>
      <c r="G789" s="48">
        <v>20.29</v>
      </c>
      <c r="H789" s="48">
        <v>0</v>
      </c>
      <c r="I789" s="48">
        <v>0</v>
      </c>
      <c r="J789" s="48">
        <v>0</v>
      </c>
      <c r="K789" s="48">
        <v>0</v>
      </c>
      <c r="L789" s="48">
        <v>19.95</v>
      </c>
      <c r="M789" s="48">
        <v>9.6300000000000008</v>
      </c>
      <c r="N789" s="48">
        <v>4.72</v>
      </c>
      <c r="O789" s="48">
        <v>4.32</v>
      </c>
      <c r="P789" s="48">
        <v>1.29</v>
      </c>
      <c r="Q789" s="48">
        <v>9.6300000000000008</v>
      </c>
    </row>
    <row r="790" spans="1:17" x14ac:dyDescent="0.2">
      <c r="A790" s="47" t="s">
        <v>332</v>
      </c>
      <c r="C790" s="48">
        <v>0</v>
      </c>
      <c r="D790" s="48">
        <v>3.97</v>
      </c>
      <c r="E790" s="48">
        <v>0</v>
      </c>
      <c r="F790" s="48">
        <v>36.83</v>
      </c>
      <c r="G790" s="48">
        <v>36.83</v>
      </c>
      <c r="H790" s="48">
        <v>0</v>
      </c>
      <c r="I790" s="48">
        <v>0</v>
      </c>
      <c r="J790" s="48">
        <v>0</v>
      </c>
      <c r="K790" s="48">
        <v>0</v>
      </c>
      <c r="L790" s="48">
        <v>36.22</v>
      </c>
      <c r="M790" s="48">
        <v>17.3</v>
      </c>
      <c r="N790" s="48">
        <v>8.6300000000000008</v>
      </c>
      <c r="O790" s="48">
        <v>7.92</v>
      </c>
      <c r="P790" s="48">
        <v>2.36</v>
      </c>
      <c r="Q790" s="48">
        <v>17.3</v>
      </c>
    </row>
    <row r="791" spans="1:17" x14ac:dyDescent="0.2">
      <c r="A791" s="47" t="s">
        <v>333</v>
      </c>
      <c r="C791" s="48">
        <v>0</v>
      </c>
      <c r="D791" s="48">
        <v>4.5599999999999996</v>
      </c>
      <c r="E791" s="48">
        <v>0</v>
      </c>
      <c r="F791" s="48">
        <v>41.7</v>
      </c>
      <c r="G791" s="48">
        <v>41.7</v>
      </c>
      <c r="H791" s="48">
        <v>0</v>
      </c>
      <c r="I791" s="48">
        <v>0</v>
      </c>
      <c r="J791" s="48">
        <v>0</v>
      </c>
      <c r="K791" s="48">
        <v>0</v>
      </c>
      <c r="L791" s="48">
        <v>40.99</v>
      </c>
      <c r="M791" s="48">
        <v>19.170000000000002</v>
      </c>
      <c r="N791" s="48">
        <v>9.91</v>
      </c>
      <c r="O791" s="48">
        <v>9.17</v>
      </c>
      <c r="P791" s="48">
        <v>2.74</v>
      </c>
      <c r="Q791" s="48">
        <v>19.170000000000002</v>
      </c>
    </row>
    <row r="792" spans="1:17" x14ac:dyDescent="0.2">
      <c r="A792" s="47" t="s">
        <v>334</v>
      </c>
      <c r="C792" s="48">
        <v>0</v>
      </c>
      <c r="D792" s="48">
        <v>3.32</v>
      </c>
      <c r="E792" s="48">
        <v>0</v>
      </c>
      <c r="F792" s="48">
        <v>29.51</v>
      </c>
      <c r="G792" s="48">
        <v>29.51</v>
      </c>
      <c r="H792" s="48">
        <v>0</v>
      </c>
      <c r="I792" s="48">
        <v>0</v>
      </c>
      <c r="J792" s="48">
        <v>0</v>
      </c>
      <c r="K792" s="48">
        <v>0</v>
      </c>
      <c r="L792" s="48">
        <v>28.99</v>
      </c>
      <c r="M792" s="48">
        <v>13.01</v>
      </c>
      <c r="N792" s="48">
        <v>7.2</v>
      </c>
      <c r="O792" s="48">
        <v>6.76</v>
      </c>
      <c r="P792" s="48">
        <v>2.02</v>
      </c>
      <c r="Q792" s="48">
        <v>13.01</v>
      </c>
    </row>
    <row r="793" spans="1:17" x14ac:dyDescent="0.2">
      <c r="A793" s="47" t="s">
        <v>1276</v>
      </c>
      <c r="C793" s="48">
        <v>0</v>
      </c>
      <c r="D793" s="48">
        <v>1.63</v>
      </c>
      <c r="E793" s="48">
        <v>0</v>
      </c>
      <c r="F793" s="48">
        <v>15.2</v>
      </c>
      <c r="G793" s="48">
        <v>15.2</v>
      </c>
      <c r="H793" s="48">
        <v>0</v>
      </c>
      <c r="I793" s="48">
        <v>0</v>
      </c>
      <c r="J793" s="48">
        <v>0</v>
      </c>
      <c r="K793" s="48">
        <v>0</v>
      </c>
      <c r="L793" s="48">
        <v>14.95</v>
      </c>
      <c r="M793" s="48">
        <v>7.18</v>
      </c>
      <c r="N793" s="48">
        <v>3.55</v>
      </c>
      <c r="O793" s="48">
        <v>3.25</v>
      </c>
      <c r="P793" s="48">
        <v>0.97</v>
      </c>
      <c r="Q793" s="48">
        <v>7.18</v>
      </c>
    </row>
    <row r="794" spans="1:17" x14ac:dyDescent="0.2">
      <c r="A794" s="47" t="s">
        <v>730</v>
      </c>
      <c r="C794" s="48">
        <v>0</v>
      </c>
      <c r="D794" s="48">
        <v>51.11</v>
      </c>
      <c r="E794" s="48">
        <v>1.52</v>
      </c>
      <c r="F794" s="48">
        <v>636.47</v>
      </c>
      <c r="G794" s="48">
        <v>636.47</v>
      </c>
      <c r="H794" s="48">
        <v>0</v>
      </c>
      <c r="I794" s="48">
        <v>0</v>
      </c>
      <c r="J794" s="48">
        <v>0</v>
      </c>
      <c r="K794" s="48">
        <v>0</v>
      </c>
      <c r="L794" s="48">
        <v>627.1</v>
      </c>
      <c r="M794" s="48">
        <v>345.4</v>
      </c>
      <c r="N794" s="48">
        <v>116.94</v>
      </c>
      <c r="O794" s="48">
        <v>128.06</v>
      </c>
      <c r="P794" s="48">
        <v>36.69</v>
      </c>
      <c r="Q794" s="48">
        <v>345.4</v>
      </c>
    </row>
    <row r="795" spans="1:17" x14ac:dyDescent="0.2">
      <c r="A795" s="47" t="s">
        <v>335</v>
      </c>
      <c r="C795" s="48">
        <v>0</v>
      </c>
      <c r="D795" s="48">
        <v>0</v>
      </c>
      <c r="E795" s="48">
        <v>0</v>
      </c>
      <c r="F795" s="48">
        <v>28.76</v>
      </c>
      <c r="G795" s="48">
        <v>28.76</v>
      </c>
      <c r="H795" s="48">
        <v>0</v>
      </c>
      <c r="I795" s="48">
        <v>0</v>
      </c>
      <c r="J795" s="48">
        <v>0</v>
      </c>
      <c r="K795" s="48">
        <v>0</v>
      </c>
      <c r="L795" s="48">
        <v>28.55</v>
      </c>
      <c r="M795" s="48">
        <v>23.26</v>
      </c>
      <c r="N795" s="48">
        <v>0</v>
      </c>
      <c r="O795" s="48">
        <v>4.32</v>
      </c>
      <c r="P795" s="48">
        <v>0.97</v>
      </c>
      <c r="Q795" s="48">
        <v>23.26</v>
      </c>
    </row>
    <row r="796" spans="1:17" x14ac:dyDescent="0.2">
      <c r="A796" s="47" t="s">
        <v>336</v>
      </c>
      <c r="C796" s="48">
        <v>0</v>
      </c>
      <c r="D796" s="48">
        <v>0</v>
      </c>
      <c r="E796" s="48">
        <v>0</v>
      </c>
      <c r="F796" s="48">
        <v>40.47</v>
      </c>
      <c r="G796" s="48">
        <v>40.47</v>
      </c>
      <c r="H796" s="48">
        <v>0</v>
      </c>
      <c r="I796" s="48">
        <v>0</v>
      </c>
      <c r="J796" s="48">
        <v>0</v>
      </c>
      <c r="K796" s="48">
        <v>0</v>
      </c>
      <c r="L796" s="48">
        <v>40.17</v>
      </c>
      <c r="M796" s="48">
        <v>32.68</v>
      </c>
      <c r="N796" s="48">
        <v>0</v>
      </c>
      <c r="O796" s="48">
        <v>6.11</v>
      </c>
      <c r="P796" s="48">
        <v>1.38</v>
      </c>
      <c r="Q796" s="48">
        <v>32.68</v>
      </c>
    </row>
    <row r="797" spans="1:17" x14ac:dyDescent="0.2">
      <c r="A797" s="47" t="s">
        <v>337</v>
      </c>
      <c r="C797" s="48">
        <v>0</v>
      </c>
      <c r="D797" s="48">
        <v>0</v>
      </c>
      <c r="E797" s="48">
        <v>0</v>
      </c>
      <c r="F797" s="48">
        <v>45.31</v>
      </c>
      <c r="G797" s="48">
        <v>45.31</v>
      </c>
      <c r="H797" s="48">
        <v>0</v>
      </c>
      <c r="I797" s="48">
        <v>0</v>
      </c>
      <c r="J797" s="48">
        <v>0</v>
      </c>
      <c r="K797" s="48">
        <v>0</v>
      </c>
      <c r="L797" s="48">
        <v>44.96</v>
      </c>
      <c r="M797" s="48">
        <v>36.369999999999997</v>
      </c>
      <c r="N797" s="48">
        <v>0</v>
      </c>
      <c r="O797" s="48">
        <v>7.02</v>
      </c>
      <c r="P797" s="48">
        <v>1.58</v>
      </c>
      <c r="Q797" s="48">
        <v>36.369999999999997</v>
      </c>
    </row>
    <row r="798" spans="1:17" x14ac:dyDescent="0.2">
      <c r="A798" s="47" t="s">
        <v>338</v>
      </c>
      <c r="C798" s="48">
        <v>0</v>
      </c>
      <c r="D798" s="48">
        <v>1.89</v>
      </c>
      <c r="E798" s="48">
        <v>0</v>
      </c>
      <c r="F798" s="48">
        <v>41.09</v>
      </c>
      <c r="G798" s="48">
        <v>41.09</v>
      </c>
      <c r="H798" s="48">
        <v>0</v>
      </c>
      <c r="I798" s="48">
        <v>0</v>
      </c>
      <c r="J798" s="48">
        <v>0</v>
      </c>
      <c r="K798" s="48">
        <v>0</v>
      </c>
      <c r="L798" s="48">
        <v>40.6</v>
      </c>
      <c r="M798" s="48">
        <v>26.41</v>
      </c>
      <c r="N798" s="48">
        <v>4.58</v>
      </c>
      <c r="O798" s="48">
        <v>7.59</v>
      </c>
      <c r="P798" s="48">
        <v>2.02</v>
      </c>
      <c r="Q798" s="48">
        <v>26.41</v>
      </c>
    </row>
    <row r="799" spans="1:17" x14ac:dyDescent="0.2">
      <c r="A799" s="47" t="s">
        <v>339</v>
      </c>
      <c r="C799" s="48">
        <v>0</v>
      </c>
      <c r="D799" s="48">
        <v>1.77</v>
      </c>
      <c r="E799" s="48">
        <v>0</v>
      </c>
      <c r="F799" s="48">
        <v>16.53</v>
      </c>
      <c r="G799" s="48">
        <v>16.53</v>
      </c>
      <c r="H799" s="48">
        <v>0</v>
      </c>
      <c r="I799" s="48">
        <v>0</v>
      </c>
      <c r="J799" s="48">
        <v>0</v>
      </c>
      <c r="K799" s="48">
        <v>0</v>
      </c>
      <c r="L799" s="48">
        <v>16.25</v>
      </c>
      <c r="M799" s="48">
        <v>7.84</v>
      </c>
      <c r="N799" s="48">
        <v>3.85</v>
      </c>
      <c r="O799" s="48">
        <v>3.52</v>
      </c>
      <c r="P799" s="48">
        <v>1.05</v>
      </c>
      <c r="Q799" s="48">
        <v>7.84</v>
      </c>
    </row>
    <row r="800" spans="1:17" x14ac:dyDescent="0.2">
      <c r="A800" s="47" t="s">
        <v>340</v>
      </c>
      <c r="C800" s="48">
        <v>0</v>
      </c>
      <c r="D800" s="48">
        <v>1.99</v>
      </c>
      <c r="E800" s="48">
        <v>0</v>
      </c>
      <c r="F800" s="48">
        <v>18.739999999999998</v>
      </c>
      <c r="G800" s="48">
        <v>18.739999999999998</v>
      </c>
      <c r="H800" s="48">
        <v>0</v>
      </c>
      <c r="I800" s="48">
        <v>0</v>
      </c>
      <c r="J800" s="48">
        <v>0</v>
      </c>
      <c r="K800" s="48">
        <v>0</v>
      </c>
      <c r="L800" s="48">
        <v>18.440000000000001</v>
      </c>
      <c r="M800" s="48">
        <v>9</v>
      </c>
      <c r="N800" s="48">
        <v>4.33</v>
      </c>
      <c r="O800" s="48">
        <v>3.94</v>
      </c>
      <c r="P800" s="48">
        <v>1.18</v>
      </c>
      <c r="Q800" s="48">
        <v>9</v>
      </c>
    </row>
    <row r="801" spans="1:17" x14ac:dyDescent="0.2">
      <c r="A801" s="47" t="s">
        <v>341</v>
      </c>
      <c r="C801" s="48">
        <v>0</v>
      </c>
      <c r="D801" s="48">
        <v>2.13</v>
      </c>
      <c r="E801" s="48">
        <v>0</v>
      </c>
      <c r="F801" s="48">
        <v>20.079999999999998</v>
      </c>
      <c r="G801" s="48">
        <v>20.079999999999998</v>
      </c>
      <c r="H801" s="48">
        <v>0</v>
      </c>
      <c r="I801" s="48">
        <v>0</v>
      </c>
      <c r="J801" s="48">
        <v>0</v>
      </c>
      <c r="K801" s="48">
        <v>0</v>
      </c>
      <c r="L801" s="48">
        <v>19.75</v>
      </c>
      <c r="M801" s="48">
        <v>9.64</v>
      </c>
      <c r="N801" s="48">
        <v>4.63</v>
      </c>
      <c r="O801" s="48">
        <v>4.22</v>
      </c>
      <c r="P801" s="48">
        <v>1.26</v>
      </c>
      <c r="Q801" s="48">
        <v>9.64</v>
      </c>
    </row>
    <row r="802" spans="1:17" x14ac:dyDescent="0.2">
      <c r="A802" s="47" t="s">
        <v>342</v>
      </c>
      <c r="C802" s="48">
        <v>0</v>
      </c>
      <c r="D802" s="48">
        <v>1.18</v>
      </c>
      <c r="E802" s="48">
        <v>0</v>
      </c>
      <c r="F802" s="48">
        <v>11.06</v>
      </c>
      <c r="G802" s="48">
        <v>11.06</v>
      </c>
      <c r="H802" s="48">
        <v>0</v>
      </c>
      <c r="I802" s="48">
        <v>0</v>
      </c>
      <c r="J802" s="48">
        <v>0</v>
      </c>
      <c r="K802" s="48">
        <v>0</v>
      </c>
      <c r="L802" s="48">
        <v>10.88</v>
      </c>
      <c r="M802" s="48">
        <v>5.25</v>
      </c>
      <c r="N802" s="48">
        <v>2.57</v>
      </c>
      <c r="O802" s="48">
        <v>2.35</v>
      </c>
      <c r="P802" s="48">
        <v>0.7</v>
      </c>
      <c r="Q802" s="48">
        <v>5.25</v>
      </c>
    </row>
    <row r="803" spans="1:17" x14ac:dyDescent="0.2">
      <c r="A803" s="47" t="s">
        <v>343</v>
      </c>
      <c r="C803" s="48">
        <v>0</v>
      </c>
      <c r="D803" s="48">
        <v>1.79</v>
      </c>
      <c r="E803" s="48">
        <v>0</v>
      </c>
      <c r="F803" s="48">
        <v>16.84</v>
      </c>
      <c r="G803" s="48">
        <v>16.84</v>
      </c>
      <c r="H803" s="48">
        <v>0</v>
      </c>
      <c r="I803" s="48">
        <v>0</v>
      </c>
      <c r="J803" s="48">
        <v>0</v>
      </c>
      <c r="K803" s="48">
        <v>0</v>
      </c>
      <c r="L803" s="48">
        <v>16.559999999999999</v>
      </c>
      <c r="M803" s="48">
        <v>8.0299999999999994</v>
      </c>
      <c r="N803" s="48">
        <v>3.9</v>
      </c>
      <c r="O803" s="48">
        <v>3.56</v>
      </c>
      <c r="P803" s="48">
        <v>1.06</v>
      </c>
      <c r="Q803" s="48">
        <v>8.0299999999999994</v>
      </c>
    </row>
    <row r="804" spans="1:17" x14ac:dyDescent="0.2">
      <c r="A804" s="47" t="s">
        <v>344</v>
      </c>
      <c r="C804" s="48">
        <v>0</v>
      </c>
      <c r="D804" s="48">
        <v>2.98</v>
      </c>
      <c r="E804" s="48">
        <v>0</v>
      </c>
      <c r="F804" s="48">
        <v>28.63</v>
      </c>
      <c r="G804" s="48">
        <v>28.63</v>
      </c>
      <c r="H804" s="48">
        <v>0</v>
      </c>
      <c r="I804" s="48">
        <v>0</v>
      </c>
      <c r="J804" s="48">
        <v>0</v>
      </c>
      <c r="K804" s="48">
        <v>0</v>
      </c>
      <c r="L804" s="48">
        <v>28.17</v>
      </c>
      <c r="M804" s="48">
        <v>14.1</v>
      </c>
      <c r="N804" s="48">
        <v>6.48</v>
      </c>
      <c r="O804" s="48">
        <v>5.84</v>
      </c>
      <c r="P804" s="48">
        <v>1.74</v>
      </c>
      <c r="Q804" s="48">
        <v>14.1</v>
      </c>
    </row>
    <row r="805" spans="1:17" x14ac:dyDescent="0.2">
      <c r="A805" s="47" t="s">
        <v>345</v>
      </c>
      <c r="C805" s="48">
        <v>0</v>
      </c>
      <c r="D805" s="48">
        <v>1.57</v>
      </c>
      <c r="E805" s="48">
        <v>0</v>
      </c>
      <c r="F805" s="48">
        <v>14.57</v>
      </c>
      <c r="G805" s="48">
        <v>14.57</v>
      </c>
      <c r="H805" s="48">
        <v>0</v>
      </c>
      <c r="I805" s="48">
        <v>0</v>
      </c>
      <c r="J805" s="48">
        <v>0</v>
      </c>
      <c r="K805" s="48">
        <v>0</v>
      </c>
      <c r="L805" s="48">
        <v>14.33</v>
      </c>
      <c r="M805" s="48">
        <v>6.86</v>
      </c>
      <c r="N805" s="48">
        <v>3.41</v>
      </c>
      <c r="O805" s="48">
        <v>3.13</v>
      </c>
      <c r="P805" s="48">
        <v>0.93</v>
      </c>
      <c r="Q805" s="48">
        <v>6.86</v>
      </c>
    </row>
    <row r="806" spans="1:17" x14ac:dyDescent="0.2">
      <c r="A806" s="47" t="s">
        <v>346</v>
      </c>
      <c r="C806" s="48">
        <v>0</v>
      </c>
      <c r="D806" s="48">
        <v>1.85</v>
      </c>
      <c r="E806" s="48">
        <v>0</v>
      </c>
      <c r="F806" s="48">
        <v>17.34</v>
      </c>
      <c r="G806" s="48">
        <v>17.34</v>
      </c>
      <c r="H806" s="48">
        <v>0</v>
      </c>
      <c r="I806" s="48">
        <v>0</v>
      </c>
      <c r="J806" s="48">
        <v>0</v>
      </c>
      <c r="K806" s="48">
        <v>0</v>
      </c>
      <c r="L806" s="48">
        <v>17.05</v>
      </c>
      <c r="M806" s="48">
        <v>8.23</v>
      </c>
      <c r="N806" s="48">
        <v>4.03</v>
      </c>
      <c r="O806" s="48">
        <v>3.69</v>
      </c>
      <c r="P806" s="48">
        <v>1.1000000000000001</v>
      </c>
      <c r="Q806" s="48">
        <v>8.23</v>
      </c>
    </row>
    <row r="807" spans="1:17" x14ac:dyDescent="0.2">
      <c r="A807" s="47" t="s">
        <v>347</v>
      </c>
      <c r="C807" s="48">
        <v>0</v>
      </c>
      <c r="D807" s="48">
        <v>2.2999999999999998</v>
      </c>
      <c r="E807" s="48">
        <v>0</v>
      </c>
      <c r="F807" s="48">
        <v>21.22</v>
      </c>
      <c r="G807" s="48">
        <v>21.22</v>
      </c>
      <c r="H807" s="48">
        <v>0</v>
      </c>
      <c r="I807" s="48">
        <v>0</v>
      </c>
      <c r="J807" s="48">
        <v>0</v>
      </c>
      <c r="K807" s="48">
        <v>0</v>
      </c>
      <c r="L807" s="48">
        <v>20.86</v>
      </c>
      <c r="M807" s="48">
        <v>9.91</v>
      </c>
      <c r="N807" s="48">
        <v>4.99</v>
      </c>
      <c r="O807" s="48">
        <v>4.59</v>
      </c>
      <c r="P807" s="48">
        <v>1.37</v>
      </c>
      <c r="Q807" s="48">
        <v>9.91</v>
      </c>
    </row>
    <row r="808" spans="1:17" x14ac:dyDescent="0.2">
      <c r="A808" s="47" t="s">
        <v>348</v>
      </c>
      <c r="C808" s="48">
        <v>0</v>
      </c>
      <c r="D808" s="48">
        <v>1.82</v>
      </c>
      <c r="E808" s="48">
        <v>0</v>
      </c>
      <c r="F808" s="48">
        <v>16.829999999999998</v>
      </c>
      <c r="G808" s="48">
        <v>16.829999999999998</v>
      </c>
      <c r="H808" s="48">
        <v>0</v>
      </c>
      <c r="I808" s="48">
        <v>0</v>
      </c>
      <c r="J808" s="48">
        <v>0</v>
      </c>
      <c r="K808" s="48">
        <v>0</v>
      </c>
      <c r="L808" s="48">
        <v>16.55</v>
      </c>
      <c r="M808" s="48">
        <v>7.89</v>
      </c>
      <c r="N808" s="48">
        <v>3.95</v>
      </c>
      <c r="O808" s="48">
        <v>3.63</v>
      </c>
      <c r="P808" s="48">
        <v>1.08</v>
      </c>
      <c r="Q808" s="48">
        <v>7.89</v>
      </c>
    </row>
    <row r="809" spans="1:17" x14ac:dyDescent="0.2">
      <c r="A809" s="47" t="s">
        <v>349</v>
      </c>
      <c r="C809" s="48">
        <v>0</v>
      </c>
      <c r="D809" s="48">
        <v>1.7</v>
      </c>
      <c r="E809" s="48">
        <v>0</v>
      </c>
      <c r="F809" s="48">
        <v>15.91</v>
      </c>
      <c r="G809" s="48">
        <v>15.91</v>
      </c>
      <c r="H809" s="48">
        <v>0</v>
      </c>
      <c r="I809" s="48">
        <v>0</v>
      </c>
      <c r="J809" s="48">
        <v>0</v>
      </c>
      <c r="K809" s="48">
        <v>0</v>
      </c>
      <c r="L809" s="48">
        <v>15.65</v>
      </c>
      <c r="M809" s="48">
        <v>7.58</v>
      </c>
      <c r="N809" s="48">
        <v>3.69</v>
      </c>
      <c r="O809" s="48">
        <v>3.37</v>
      </c>
      <c r="P809" s="48">
        <v>1.01</v>
      </c>
      <c r="Q809" s="48">
        <v>7.58</v>
      </c>
    </row>
    <row r="810" spans="1:17" x14ac:dyDescent="0.2">
      <c r="A810" s="47" t="s">
        <v>350</v>
      </c>
      <c r="C810" s="48">
        <v>0</v>
      </c>
      <c r="D810" s="48">
        <v>2.75</v>
      </c>
      <c r="E810" s="48">
        <v>0</v>
      </c>
      <c r="F810" s="48">
        <v>25.57</v>
      </c>
      <c r="G810" s="48">
        <v>25.57</v>
      </c>
      <c r="H810" s="48">
        <v>0</v>
      </c>
      <c r="I810" s="48">
        <v>0</v>
      </c>
      <c r="J810" s="48">
        <v>0</v>
      </c>
      <c r="K810" s="48">
        <v>0</v>
      </c>
      <c r="L810" s="48">
        <v>25.15</v>
      </c>
      <c r="M810" s="48">
        <v>12.06</v>
      </c>
      <c r="N810" s="48">
        <v>5.97</v>
      </c>
      <c r="O810" s="48">
        <v>5.48</v>
      </c>
      <c r="P810" s="48">
        <v>1.63</v>
      </c>
      <c r="Q810" s="48">
        <v>12.06</v>
      </c>
    </row>
    <row r="811" spans="1:17" x14ac:dyDescent="0.2">
      <c r="A811" s="47" t="s">
        <v>351</v>
      </c>
      <c r="C811" s="48">
        <v>0</v>
      </c>
      <c r="D811" s="48">
        <v>2.66</v>
      </c>
      <c r="E811" s="48">
        <v>0</v>
      </c>
      <c r="F811" s="48">
        <v>22.98</v>
      </c>
      <c r="G811" s="48">
        <v>22.98</v>
      </c>
      <c r="H811" s="48">
        <v>0</v>
      </c>
      <c r="I811" s="48">
        <v>0</v>
      </c>
      <c r="J811" s="48">
        <v>0</v>
      </c>
      <c r="K811" s="48">
        <v>0</v>
      </c>
      <c r="L811" s="48">
        <v>22.55</v>
      </c>
      <c r="M811" s="48">
        <v>9.66</v>
      </c>
      <c r="N811" s="48">
        <v>5.77</v>
      </c>
      <c r="O811" s="48">
        <v>5.49</v>
      </c>
      <c r="P811" s="48">
        <v>1.64</v>
      </c>
      <c r="Q811" s="48">
        <v>9.66</v>
      </c>
    </row>
    <row r="812" spans="1:17" x14ac:dyDescent="0.2">
      <c r="A812" s="47" t="s">
        <v>352</v>
      </c>
      <c r="C812" s="48">
        <v>0</v>
      </c>
      <c r="D812" s="48">
        <v>3.84</v>
      </c>
      <c r="E812" s="48">
        <v>0</v>
      </c>
      <c r="F812" s="48">
        <v>35.83</v>
      </c>
      <c r="G812" s="48">
        <v>35.83</v>
      </c>
      <c r="H812" s="48">
        <v>0</v>
      </c>
      <c r="I812" s="48">
        <v>0</v>
      </c>
      <c r="J812" s="48">
        <v>0</v>
      </c>
      <c r="K812" s="48">
        <v>0</v>
      </c>
      <c r="L812" s="48">
        <v>35.24</v>
      </c>
      <c r="M812" s="48">
        <v>16.97</v>
      </c>
      <c r="N812" s="48">
        <v>8.35</v>
      </c>
      <c r="O812" s="48">
        <v>7.64</v>
      </c>
      <c r="P812" s="48">
        <v>2.2799999999999998</v>
      </c>
      <c r="Q812" s="48">
        <v>16.97</v>
      </c>
    </row>
    <row r="813" spans="1:17" x14ac:dyDescent="0.2">
      <c r="A813" s="47" t="s">
        <v>353</v>
      </c>
      <c r="C813" s="48">
        <v>0</v>
      </c>
      <c r="D813" s="48">
        <v>1.57</v>
      </c>
      <c r="E813" s="48">
        <v>0</v>
      </c>
      <c r="F813" s="48">
        <v>14.66</v>
      </c>
      <c r="G813" s="48">
        <v>14.66</v>
      </c>
      <c r="H813" s="48">
        <v>0</v>
      </c>
      <c r="I813" s="48">
        <v>0</v>
      </c>
      <c r="J813" s="48">
        <v>0</v>
      </c>
      <c r="K813" s="48">
        <v>0</v>
      </c>
      <c r="L813" s="48">
        <v>14.41</v>
      </c>
      <c r="M813" s="48">
        <v>6.95</v>
      </c>
      <c r="N813" s="48">
        <v>3.41</v>
      </c>
      <c r="O813" s="48">
        <v>3.12</v>
      </c>
      <c r="P813" s="48">
        <v>0.93</v>
      </c>
      <c r="Q813" s="48">
        <v>6.95</v>
      </c>
    </row>
    <row r="814" spans="1:17" x14ac:dyDescent="0.2">
      <c r="A814" s="47" t="s">
        <v>354</v>
      </c>
      <c r="C814" s="48">
        <v>0</v>
      </c>
      <c r="D814" s="48">
        <v>1.57</v>
      </c>
      <c r="E814" s="48">
        <v>0</v>
      </c>
      <c r="F814" s="48">
        <v>14.68</v>
      </c>
      <c r="G814" s="48">
        <v>14.68</v>
      </c>
      <c r="H814" s="48">
        <v>0</v>
      </c>
      <c r="I814" s="48">
        <v>0</v>
      </c>
      <c r="J814" s="48">
        <v>0</v>
      </c>
      <c r="K814" s="48">
        <v>0</v>
      </c>
      <c r="L814" s="48">
        <v>14.44</v>
      </c>
      <c r="M814" s="48">
        <v>6.95</v>
      </c>
      <c r="N814" s="48">
        <v>3.42</v>
      </c>
      <c r="O814" s="48">
        <v>3.13</v>
      </c>
      <c r="P814" s="48">
        <v>0.93</v>
      </c>
      <c r="Q814" s="48">
        <v>6.95</v>
      </c>
    </row>
    <row r="815" spans="1:17" x14ac:dyDescent="0.2">
      <c r="A815" s="47" t="s">
        <v>355</v>
      </c>
      <c r="C815" s="48">
        <v>0</v>
      </c>
      <c r="D815" s="48">
        <v>3.3</v>
      </c>
      <c r="E815" s="48">
        <v>0</v>
      </c>
      <c r="F815" s="48">
        <v>30.76</v>
      </c>
      <c r="G815" s="48">
        <v>30.76</v>
      </c>
      <c r="H815" s="48">
        <v>0</v>
      </c>
      <c r="I815" s="48">
        <v>0</v>
      </c>
      <c r="J815" s="48">
        <v>0</v>
      </c>
      <c r="K815" s="48">
        <v>0</v>
      </c>
      <c r="L815" s="48">
        <v>30.25</v>
      </c>
      <c r="M815" s="48">
        <v>14.53</v>
      </c>
      <c r="N815" s="48">
        <v>7.18</v>
      </c>
      <c r="O815" s="48">
        <v>6.58</v>
      </c>
      <c r="P815" s="48">
        <v>1.96</v>
      </c>
      <c r="Q815" s="48">
        <v>14.53</v>
      </c>
    </row>
    <row r="816" spans="1:17" x14ac:dyDescent="0.2">
      <c r="A816" s="47" t="s">
        <v>356</v>
      </c>
      <c r="C816" s="48">
        <v>0</v>
      </c>
      <c r="D816" s="48">
        <v>2.36</v>
      </c>
      <c r="E816" s="48">
        <v>0</v>
      </c>
      <c r="F816" s="48">
        <v>22.33</v>
      </c>
      <c r="G816" s="48">
        <v>22.33</v>
      </c>
      <c r="H816" s="48">
        <v>0</v>
      </c>
      <c r="I816" s="48">
        <v>0</v>
      </c>
      <c r="J816" s="48">
        <v>0</v>
      </c>
      <c r="K816" s="48">
        <v>0</v>
      </c>
      <c r="L816" s="48">
        <v>21.97</v>
      </c>
      <c r="M816" s="48">
        <v>10.79</v>
      </c>
      <c r="N816" s="48">
        <v>5.13</v>
      </c>
      <c r="O816" s="48">
        <v>4.66</v>
      </c>
      <c r="P816" s="48">
        <v>1.39</v>
      </c>
      <c r="Q816" s="48">
        <v>10.79</v>
      </c>
    </row>
    <row r="817" spans="1:17" x14ac:dyDescent="0.2">
      <c r="A817" s="47" t="s">
        <v>357</v>
      </c>
      <c r="C817" s="48">
        <v>0</v>
      </c>
      <c r="D817" s="48">
        <v>3.03</v>
      </c>
      <c r="E817" s="48">
        <v>0</v>
      </c>
      <c r="F817" s="48">
        <v>28.31</v>
      </c>
      <c r="G817" s="48">
        <v>28.31</v>
      </c>
      <c r="H817" s="48">
        <v>0</v>
      </c>
      <c r="I817" s="48">
        <v>0</v>
      </c>
      <c r="J817" s="48">
        <v>0</v>
      </c>
      <c r="K817" s="48">
        <v>0</v>
      </c>
      <c r="L817" s="48">
        <v>27.84</v>
      </c>
      <c r="M817" s="48">
        <v>13.43</v>
      </c>
      <c r="N817" s="48">
        <v>6.59</v>
      </c>
      <c r="O817" s="48">
        <v>6.02</v>
      </c>
      <c r="P817" s="48">
        <v>1.8</v>
      </c>
      <c r="Q817" s="48">
        <v>13.43</v>
      </c>
    </row>
    <row r="818" spans="1:17" x14ac:dyDescent="0.2">
      <c r="A818" s="47" t="s">
        <v>358</v>
      </c>
      <c r="C818" s="48">
        <v>0</v>
      </c>
      <c r="D818" s="48">
        <v>1.44</v>
      </c>
      <c r="E818" s="48">
        <v>0</v>
      </c>
      <c r="F818" s="48">
        <v>13.42</v>
      </c>
      <c r="G818" s="48">
        <v>13.42</v>
      </c>
      <c r="H818" s="48">
        <v>0</v>
      </c>
      <c r="I818" s="48">
        <v>0</v>
      </c>
      <c r="J818" s="48">
        <v>0</v>
      </c>
      <c r="K818" s="48">
        <v>0</v>
      </c>
      <c r="L818" s="48">
        <v>13.19</v>
      </c>
      <c r="M818" s="48">
        <v>6.37</v>
      </c>
      <c r="N818" s="48">
        <v>3.12</v>
      </c>
      <c r="O818" s="48">
        <v>2.85</v>
      </c>
      <c r="P818" s="48">
        <v>0.85</v>
      </c>
      <c r="Q818" s="48">
        <v>6.37</v>
      </c>
    </row>
    <row r="819" spans="1:17" x14ac:dyDescent="0.2">
      <c r="A819" s="47" t="s">
        <v>359</v>
      </c>
      <c r="C819" s="48">
        <v>0</v>
      </c>
      <c r="D819" s="48">
        <v>1.44</v>
      </c>
      <c r="E819" s="48">
        <v>0</v>
      </c>
      <c r="F819" s="48">
        <v>13.45</v>
      </c>
      <c r="G819" s="48">
        <v>13.45</v>
      </c>
      <c r="H819" s="48">
        <v>0</v>
      </c>
      <c r="I819" s="48">
        <v>0</v>
      </c>
      <c r="J819" s="48">
        <v>0</v>
      </c>
      <c r="K819" s="48">
        <v>0</v>
      </c>
      <c r="L819" s="48">
        <v>13.23</v>
      </c>
      <c r="M819" s="48">
        <v>6.39</v>
      </c>
      <c r="N819" s="48">
        <v>3.13</v>
      </c>
      <c r="O819" s="48">
        <v>2.86</v>
      </c>
      <c r="P819" s="48">
        <v>0.85</v>
      </c>
      <c r="Q819" s="48">
        <v>6.39</v>
      </c>
    </row>
    <row r="820" spans="1:17" x14ac:dyDescent="0.2">
      <c r="A820" s="47" t="s">
        <v>360</v>
      </c>
      <c r="C820" s="48">
        <v>0</v>
      </c>
      <c r="D820" s="48">
        <v>1.43</v>
      </c>
      <c r="E820" s="48">
        <v>0</v>
      </c>
      <c r="F820" s="48">
        <v>13.35</v>
      </c>
      <c r="G820" s="48">
        <v>13.35</v>
      </c>
      <c r="H820" s="48">
        <v>0</v>
      </c>
      <c r="I820" s="48">
        <v>0</v>
      </c>
      <c r="J820" s="48">
        <v>0</v>
      </c>
      <c r="K820" s="48">
        <v>0</v>
      </c>
      <c r="L820" s="48">
        <v>13.13</v>
      </c>
      <c r="M820" s="48">
        <v>6.33</v>
      </c>
      <c r="N820" s="48">
        <v>3.11</v>
      </c>
      <c r="O820" s="48">
        <v>2.84</v>
      </c>
      <c r="P820" s="48">
        <v>0.85</v>
      </c>
      <c r="Q820" s="48">
        <v>6.33</v>
      </c>
    </row>
    <row r="821" spans="1:17" x14ac:dyDescent="0.2">
      <c r="A821" s="47" t="s">
        <v>361</v>
      </c>
      <c r="C821" s="48">
        <v>0</v>
      </c>
      <c r="D821" s="48">
        <v>2.63</v>
      </c>
      <c r="E821" s="48">
        <v>0</v>
      </c>
      <c r="F821" s="48">
        <v>24.61</v>
      </c>
      <c r="G821" s="48">
        <v>24.61</v>
      </c>
      <c r="H821" s="48">
        <v>0</v>
      </c>
      <c r="I821" s="48">
        <v>0</v>
      </c>
      <c r="J821" s="48">
        <v>0</v>
      </c>
      <c r="K821" s="48">
        <v>0</v>
      </c>
      <c r="L821" s="48">
        <v>24.21</v>
      </c>
      <c r="M821" s="48">
        <v>11.73</v>
      </c>
      <c r="N821" s="48">
        <v>5.71</v>
      </c>
      <c r="O821" s="48">
        <v>5.21</v>
      </c>
      <c r="P821" s="48">
        <v>1.56</v>
      </c>
      <c r="Q821" s="48">
        <v>11.73</v>
      </c>
    </row>
    <row r="822" spans="1:17" x14ac:dyDescent="0.2">
      <c r="A822" s="47" t="s">
        <v>362</v>
      </c>
      <c r="C822" s="48">
        <v>0</v>
      </c>
      <c r="D822" s="48">
        <v>0.15</v>
      </c>
      <c r="E822" s="48">
        <v>0.95</v>
      </c>
      <c r="F822" s="48">
        <v>16.09</v>
      </c>
      <c r="G822" s="48">
        <v>16.09</v>
      </c>
      <c r="H822" s="48">
        <v>0</v>
      </c>
      <c r="I822" s="48">
        <v>0</v>
      </c>
      <c r="J822" s="48">
        <v>0</v>
      </c>
      <c r="K822" s="48">
        <v>0</v>
      </c>
      <c r="L822" s="48">
        <v>15.79</v>
      </c>
      <c r="M822" s="48">
        <v>6.76</v>
      </c>
      <c r="N822" s="48">
        <v>4.04</v>
      </c>
      <c r="O822" s="48">
        <v>3.85</v>
      </c>
      <c r="P822" s="48">
        <v>1.1499999999999999</v>
      </c>
      <c r="Q822" s="48">
        <v>6.76</v>
      </c>
    </row>
    <row r="823" spans="1:17" x14ac:dyDescent="0.2">
      <c r="A823" s="47" t="s">
        <v>363</v>
      </c>
      <c r="C823" s="48">
        <v>0</v>
      </c>
      <c r="D823" s="48">
        <v>0</v>
      </c>
      <c r="E823" s="48">
        <v>0.56999999999999995</v>
      </c>
      <c r="F823" s="48">
        <v>7.04</v>
      </c>
      <c r="G823" s="48">
        <v>7.04</v>
      </c>
      <c r="H823" s="48">
        <v>0</v>
      </c>
      <c r="I823" s="48">
        <v>0</v>
      </c>
      <c r="J823" s="48">
        <v>0</v>
      </c>
      <c r="K823" s="48">
        <v>0</v>
      </c>
      <c r="L823" s="48">
        <v>6.93</v>
      </c>
      <c r="M823" s="48">
        <v>3.4</v>
      </c>
      <c r="N823" s="48">
        <v>1.62</v>
      </c>
      <c r="O823" s="48">
        <v>1.47</v>
      </c>
      <c r="P823" s="48">
        <v>0.44</v>
      </c>
      <c r="Q823" s="48">
        <v>3.4</v>
      </c>
    </row>
    <row r="824" spans="1:17" x14ac:dyDescent="0.2">
      <c r="A824" s="47" t="s">
        <v>672</v>
      </c>
      <c r="C824" s="48">
        <v>20.52</v>
      </c>
      <c r="D824" s="48">
        <v>42.41</v>
      </c>
      <c r="E824" s="48">
        <v>1.97</v>
      </c>
      <c r="F824" s="48">
        <v>514.94000000000005</v>
      </c>
      <c r="G824" s="48">
        <v>514.94000000000005</v>
      </c>
      <c r="H824" s="48">
        <v>0</v>
      </c>
      <c r="I824" s="48">
        <v>0</v>
      </c>
      <c r="J824" s="48">
        <v>0</v>
      </c>
      <c r="K824" s="48">
        <v>0</v>
      </c>
      <c r="L824" s="48">
        <v>509.85</v>
      </c>
      <c r="M824" s="48">
        <v>265.12</v>
      </c>
      <c r="N824" s="48">
        <v>96.37</v>
      </c>
      <c r="O824" s="48">
        <v>107.21</v>
      </c>
      <c r="P824" s="48">
        <v>41.15</v>
      </c>
      <c r="Q824" s="48">
        <v>265.12</v>
      </c>
    </row>
    <row r="825" spans="1:17" x14ac:dyDescent="0.2">
      <c r="A825" s="47" t="s">
        <v>364</v>
      </c>
      <c r="C825" s="48">
        <v>20.52</v>
      </c>
      <c r="D825" s="48">
        <v>42.41</v>
      </c>
      <c r="E825" s="48">
        <v>1.97</v>
      </c>
      <c r="F825" s="48">
        <v>514.94000000000005</v>
      </c>
      <c r="G825" s="48">
        <v>514.94000000000005</v>
      </c>
      <c r="H825" s="48">
        <v>0</v>
      </c>
      <c r="I825" s="48">
        <v>0</v>
      </c>
      <c r="J825" s="48">
        <v>0</v>
      </c>
      <c r="K825" s="48">
        <v>0</v>
      </c>
      <c r="L825" s="48">
        <v>509.85</v>
      </c>
      <c r="M825" s="48">
        <v>265.12</v>
      </c>
      <c r="N825" s="48">
        <v>96.37</v>
      </c>
      <c r="O825" s="48">
        <v>107.21</v>
      </c>
      <c r="P825" s="48">
        <v>41.15</v>
      </c>
      <c r="Q825" s="48">
        <v>265.12</v>
      </c>
    </row>
    <row r="826" spans="1:17" x14ac:dyDescent="0.2">
      <c r="A826" s="47" t="s">
        <v>365</v>
      </c>
      <c r="C826" s="48">
        <v>0</v>
      </c>
      <c r="D826" s="48">
        <v>0</v>
      </c>
      <c r="E826" s="48">
        <v>0</v>
      </c>
      <c r="F826" s="48">
        <v>7.36</v>
      </c>
      <c r="G826" s="48">
        <v>7.36</v>
      </c>
      <c r="H826" s="48">
        <v>0</v>
      </c>
      <c r="I826" s="48">
        <v>0</v>
      </c>
      <c r="J826" s="48">
        <v>0</v>
      </c>
      <c r="K826" s="48">
        <v>0</v>
      </c>
      <c r="L826" s="48">
        <v>7.31</v>
      </c>
      <c r="M826" s="48">
        <v>5.71</v>
      </c>
      <c r="N826" s="48">
        <v>0</v>
      </c>
      <c r="O826" s="48">
        <v>1.22</v>
      </c>
      <c r="P826" s="48">
        <v>0.38</v>
      </c>
      <c r="Q826" s="48">
        <v>5.71</v>
      </c>
    </row>
    <row r="827" spans="1:17" x14ac:dyDescent="0.2">
      <c r="A827" s="47" t="s">
        <v>366</v>
      </c>
      <c r="C827" s="48">
        <v>0</v>
      </c>
      <c r="D827" s="48">
        <v>0</v>
      </c>
      <c r="E827" s="48">
        <v>0</v>
      </c>
      <c r="F827" s="48">
        <v>19</v>
      </c>
      <c r="G827" s="48">
        <v>19</v>
      </c>
      <c r="H827" s="48">
        <v>0</v>
      </c>
      <c r="I827" s="48">
        <v>0</v>
      </c>
      <c r="J827" s="48">
        <v>0</v>
      </c>
      <c r="K827" s="48">
        <v>0</v>
      </c>
      <c r="L827" s="48">
        <v>18.89</v>
      </c>
      <c r="M827" s="48">
        <v>14.61</v>
      </c>
      <c r="N827" s="48">
        <v>0.25</v>
      </c>
      <c r="O827" s="48">
        <v>3.06</v>
      </c>
      <c r="P827" s="48">
        <v>0.97</v>
      </c>
      <c r="Q827" s="48">
        <v>14.61</v>
      </c>
    </row>
    <row r="828" spans="1:17" x14ac:dyDescent="0.2">
      <c r="A828" s="47" t="s">
        <v>367</v>
      </c>
      <c r="C828" s="48">
        <v>0</v>
      </c>
      <c r="D828" s="48">
        <v>2.86</v>
      </c>
      <c r="E828" s="48">
        <v>0</v>
      </c>
      <c r="F828" s="48">
        <v>23.56</v>
      </c>
      <c r="G828" s="48">
        <v>23.56</v>
      </c>
      <c r="H828" s="48">
        <v>0</v>
      </c>
      <c r="I828" s="48">
        <v>0</v>
      </c>
      <c r="J828" s="48">
        <v>0</v>
      </c>
      <c r="K828" s="48">
        <v>0</v>
      </c>
      <c r="L828" s="48">
        <v>23.35</v>
      </c>
      <c r="M828" s="48">
        <v>10.64</v>
      </c>
      <c r="N828" s="48">
        <v>6.09</v>
      </c>
      <c r="O828" s="48">
        <v>4.8099999999999996</v>
      </c>
      <c r="P828" s="48">
        <v>1.82</v>
      </c>
      <c r="Q828" s="48">
        <v>10.64</v>
      </c>
    </row>
    <row r="829" spans="1:17" x14ac:dyDescent="0.2">
      <c r="A829" s="47" t="s">
        <v>368</v>
      </c>
      <c r="C829" s="48">
        <v>0</v>
      </c>
      <c r="D829" s="48">
        <v>5.31</v>
      </c>
      <c r="E829" s="48">
        <v>0</v>
      </c>
      <c r="F829" s="48">
        <v>42.69</v>
      </c>
      <c r="G829" s="48">
        <v>42.69</v>
      </c>
      <c r="H829" s="48">
        <v>0</v>
      </c>
      <c r="I829" s="48">
        <v>0</v>
      </c>
      <c r="J829" s="48">
        <v>0</v>
      </c>
      <c r="K829" s="48">
        <v>0</v>
      </c>
      <c r="L829" s="48">
        <v>42.3</v>
      </c>
      <c r="M829" s="48">
        <v>18.53</v>
      </c>
      <c r="N829" s="48">
        <v>11.28</v>
      </c>
      <c r="O829" s="48">
        <v>9.07</v>
      </c>
      <c r="P829" s="48">
        <v>3.42</v>
      </c>
      <c r="Q829" s="48">
        <v>18.53</v>
      </c>
    </row>
    <row r="830" spans="1:17" x14ac:dyDescent="0.2">
      <c r="A830" s="47" t="s">
        <v>369</v>
      </c>
      <c r="C830" s="48">
        <v>0</v>
      </c>
      <c r="D830" s="48">
        <v>3.94</v>
      </c>
      <c r="E830" s="48">
        <v>0</v>
      </c>
      <c r="F830" s="48">
        <v>32.44</v>
      </c>
      <c r="G830" s="48">
        <v>32.44</v>
      </c>
      <c r="H830" s="48">
        <v>0</v>
      </c>
      <c r="I830" s="48">
        <v>0</v>
      </c>
      <c r="J830" s="48">
        <v>0</v>
      </c>
      <c r="K830" s="48">
        <v>0</v>
      </c>
      <c r="L830" s="48">
        <v>32.15</v>
      </c>
      <c r="M830" s="48">
        <v>14.65</v>
      </c>
      <c r="N830" s="48">
        <v>8.3800000000000008</v>
      </c>
      <c r="O830" s="48">
        <v>6.63</v>
      </c>
      <c r="P830" s="48">
        <v>2.5</v>
      </c>
      <c r="Q830" s="48">
        <v>14.65</v>
      </c>
    </row>
    <row r="831" spans="1:17" x14ac:dyDescent="0.2">
      <c r="A831" s="47" t="s">
        <v>370</v>
      </c>
      <c r="C831" s="48">
        <v>0</v>
      </c>
      <c r="D831" s="48">
        <v>3.03</v>
      </c>
      <c r="E831" s="48">
        <v>0</v>
      </c>
      <c r="F831" s="48">
        <v>25.25</v>
      </c>
      <c r="G831" s="48">
        <v>25.25</v>
      </c>
      <c r="H831" s="48">
        <v>0</v>
      </c>
      <c r="I831" s="48">
        <v>0</v>
      </c>
      <c r="J831" s="48">
        <v>0</v>
      </c>
      <c r="K831" s="48">
        <v>0</v>
      </c>
      <c r="L831" s="48">
        <v>25.02</v>
      </c>
      <c r="M831" s="48">
        <v>11.61</v>
      </c>
      <c r="N831" s="48">
        <v>6.45</v>
      </c>
      <c r="O831" s="48">
        <v>5.0599999999999996</v>
      </c>
      <c r="P831" s="48">
        <v>1.91</v>
      </c>
      <c r="Q831" s="48">
        <v>11.61</v>
      </c>
    </row>
    <row r="832" spans="1:17" x14ac:dyDescent="0.2">
      <c r="A832" s="47" t="s">
        <v>371</v>
      </c>
      <c r="C832" s="48">
        <v>0</v>
      </c>
      <c r="D832" s="48">
        <v>3.63</v>
      </c>
      <c r="E832" s="48">
        <v>0</v>
      </c>
      <c r="F832" s="48">
        <v>30.2</v>
      </c>
      <c r="G832" s="48">
        <v>30.2</v>
      </c>
      <c r="H832" s="48">
        <v>0</v>
      </c>
      <c r="I832" s="48">
        <v>0</v>
      </c>
      <c r="J832" s="48">
        <v>0</v>
      </c>
      <c r="K832" s="48">
        <v>0</v>
      </c>
      <c r="L832" s="48">
        <v>29.93</v>
      </c>
      <c r="M832" s="48">
        <v>13.83</v>
      </c>
      <c r="N832" s="48">
        <v>7.73</v>
      </c>
      <c r="O832" s="48">
        <v>6.07</v>
      </c>
      <c r="P832" s="48">
        <v>2.29</v>
      </c>
      <c r="Q832" s="48">
        <v>13.83</v>
      </c>
    </row>
    <row r="833" spans="1:17" x14ac:dyDescent="0.2">
      <c r="A833" s="47" t="s">
        <v>372</v>
      </c>
      <c r="C833" s="48">
        <v>0</v>
      </c>
      <c r="D833" s="48">
        <v>2.64</v>
      </c>
      <c r="E833" s="48">
        <v>0</v>
      </c>
      <c r="F833" s="48">
        <v>21.8</v>
      </c>
      <c r="G833" s="48">
        <v>21.8</v>
      </c>
      <c r="H833" s="48">
        <v>0</v>
      </c>
      <c r="I833" s="48">
        <v>0</v>
      </c>
      <c r="J833" s="48">
        <v>0</v>
      </c>
      <c r="K833" s="48">
        <v>0</v>
      </c>
      <c r="L833" s="48">
        <v>21.61</v>
      </c>
      <c r="M833" s="48">
        <v>9.8699999999999992</v>
      </c>
      <c r="N833" s="48">
        <v>5.62</v>
      </c>
      <c r="O833" s="48">
        <v>4.4400000000000004</v>
      </c>
      <c r="P833" s="48">
        <v>1.67</v>
      </c>
      <c r="Q833" s="48">
        <v>9.8699999999999992</v>
      </c>
    </row>
    <row r="834" spans="1:17" x14ac:dyDescent="0.2">
      <c r="A834" s="47" t="s">
        <v>373</v>
      </c>
      <c r="C834" s="48">
        <v>0</v>
      </c>
      <c r="D834" s="48">
        <v>3.22</v>
      </c>
      <c r="E834" s="48">
        <v>0</v>
      </c>
      <c r="F834" s="48">
        <v>26.47</v>
      </c>
      <c r="G834" s="48">
        <v>26.47</v>
      </c>
      <c r="H834" s="48">
        <v>0</v>
      </c>
      <c r="I834" s="48">
        <v>0</v>
      </c>
      <c r="J834" s="48">
        <v>0</v>
      </c>
      <c r="K834" s="48">
        <v>0</v>
      </c>
      <c r="L834" s="48">
        <v>26.23</v>
      </c>
      <c r="M834" s="48">
        <v>11.91</v>
      </c>
      <c r="N834" s="48">
        <v>6.85</v>
      </c>
      <c r="O834" s="48">
        <v>5.42</v>
      </c>
      <c r="P834" s="48">
        <v>2.0499999999999998</v>
      </c>
      <c r="Q834" s="48">
        <v>11.91</v>
      </c>
    </row>
    <row r="835" spans="1:17" x14ac:dyDescent="0.2">
      <c r="A835" s="47" t="s">
        <v>374</v>
      </c>
      <c r="C835" s="48">
        <v>0</v>
      </c>
      <c r="D835" s="48">
        <v>5.12</v>
      </c>
      <c r="E835" s="48">
        <v>0</v>
      </c>
      <c r="F835" s="48">
        <v>42.32</v>
      </c>
      <c r="G835" s="48">
        <v>42.32</v>
      </c>
      <c r="H835" s="48">
        <v>0</v>
      </c>
      <c r="I835" s="48">
        <v>0</v>
      </c>
      <c r="J835" s="48">
        <v>0</v>
      </c>
      <c r="K835" s="48">
        <v>0</v>
      </c>
      <c r="L835" s="48">
        <v>41.94</v>
      </c>
      <c r="M835" s="48">
        <v>19.2</v>
      </c>
      <c r="N835" s="48">
        <v>10.9</v>
      </c>
      <c r="O835" s="48">
        <v>8.6</v>
      </c>
      <c r="P835" s="48">
        <v>3.24</v>
      </c>
      <c r="Q835" s="48">
        <v>19.2</v>
      </c>
    </row>
    <row r="836" spans="1:17" x14ac:dyDescent="0.2">
      <c r="A836" s="47" t="s">
        <v>375</v>
      </c>
      <c r="C836" s="48">
        <v>0</v>
      </c>
      <c r="D836" s="48">
        <v>4.2300000000000004</v>
      </c>
      <c r="E836" s="48">
        <v>0</v>
      </c>
      <c r="F836" s="48">
        <v>35.18</v>
      </c>
      <c r="G836" s="48">
        <v>35.18</v>
      </c>
      <c r="H836" s="48">
        <v>0</v>
      </c>
      <c r="I836" s="48">
        <v>0</v>
      </c>
      <c r="J836" s="48">
        <v>0</v>
      </c>
      <c r="K836" s="48">
        <v>0</v>
      </c>
      <c r="L836" s="48">
        <v>34.880000000000003</v>
      </c>
      <c r="M836" s="48">
        <v>16.14</v>
      </c>
      <c r="N836" s="48">
        <v>9</v>
      </c>
      <c r="O836" s="48">
        <v>7.07</v>
      </c>
      <c r="P836" s="48">
        <v>2.67</v>
      </c>
      <c r="Q836" s="48">
        <v>16.14</v>
      </c>
    </row>
    <row r="837" spans="1:17" x14ac:dyDescent="0.2">
      <c r="A837" s="47" t="s">
        <v>376</v>
      </c>
      <c r="C837" s="48">
        <v>0</v>
      </c>
      <c r="D837" s="48">
        <v>2.58</v>
      </c>
      <c r="E837" s="48">
        <v>0</v>
      </c>
      <c r="F837" s="48">
        <v>21.19</v>
      </c>
      <c r="G837" s="48">
        <v>21.19</v>
      </c>
      <c r="H837" s="48">
        <v>0</v>
      </c>
      <c r="I837" s="48">
        <v>0</v>
      </c>
      <c r="J837" s="48">
        <v>0</v>
      </c>
      <c r="K837" s="48">
        <v>0</v>
      </c>
      <c r="L837" s="48">
        <v>21</v>
      </c>
      <c r="M837" s="48">
        <v>9.5299999999999994</v>
      </c>
      <c r="N837" s="48">
        <v>5.48</v>
      </c>
      <c r="O837" s="48">
        <v>4.34</v>
      </c>
      <c r="P837" s="48">
        <v>1.64</v>
      </c>
      <c r="Q837" s="48">
        <v>9.5299999999999994</v>
      </c>
    </row>
    <row r="838" spans="1:17" x14ac:dyDescent="0.2">
      <c r="A838" s="47" t="s">
        <v>377</v>
      </c>
      <c r="C838" s="48">
        <v>0</v>
      </c>
      <c r="D838" s="48">
        <v>2.7</v>
      </c>
      <c r="E838" s="48">
        <v>0</v>
      </c>
      <c r="F838" s="48">
        <v>22.46</v>
      </c>
      <c r="G838" s="48">
        <v>22.46</v>
      </c>
      <c r="H838" s="48">
        <v>0</v>
      </c>
      <c r="I838" s="48">
        <v>0</v>
      </c>
      <c r="J838" s="48">
        <v>0</v>
      </c>
      <c r="K838" s="48">
        <v>0</v>
      </c>
      <c r="L838" s="48">
        <v>22.26</v>
      </c>
      <c r="M838" s="48">
        <v>10.27</v>
      </c>
      <c r="N838" s="48">
        <v>5.76</v>
      </c>
      <c r="O838" s="48">
        <v>4.5199999999999996</v>
      </c>
      <c r="P838" s="48">
        <v>1.71</v>
      </c>
      <c r="Q838" s="48">
        <v>10.27</v>
      </c>
    </row>
    <row r="839" spans="1:17" x14ac:dyDescent="0.2">
      <c r="A839" s="47" t="s">
        <v>378</v>
      </c>
      <c r="C839" s="48">
        <v>0</v>
      </c>
      <c r="D839" s="48">
        <v>1.95</v>
      </c>
      <c r="E839" s="48">
        <v>0</v>
      </c>
      <c r="F839" s="48">
        <v>15.91</v>
      </c>
      <c r="G839" s="48">
        <v>15.91</v>
      </c>
      <c r="H839" s="48">
        <v>0</v>
      </c>
      <c r="I839" s="48">
        <v>0</v>
      </c>
      <c r="J839" s="48">
        <v>0</v>
      </c>
      <c r="K839" s="48">
        <v>0</v>
      </c>
      <c r="L839" s="48">
        <v>15.77</v>
      </c>
      <c r="M839" s="48">
        <v>7.04</v>
      </c>
      <c r="N839" s="48">
        <v>4.16</v>
      </c>
      <c r="O839" s="48">
        <v>3.32</v>
      </c>
      <c r="P839" s="48">
        <v>1.25</v>
      </c>
      <c r="Q839" s="48">
        <v>7.04</v>
      </c>
    </row>
    <row r="840" spans="1:17" x14ac:dyDescent="0.2">
      <c r="A840" s="47" t="s">
        <v>379</v>
      </c>
      <c r="C840" s="48">
        <v>0</v>
      </c>
      <c r="D840" s="48">
        <v>1.21</v>
      </c>
      <c r="E840" s="48">
        <v>0</v>
      </c>
      <c r="F840" s="48">
        <v>10.41</v>
      </c>
      <c r="G840" s="48">
        <v>10.41</v>
      </c>
      <c r="H840" s="48">
        <v>0</v>
      </c>
      <c r="I840" s="48">
        <v>0</v>
      </c>
      <c r="J840" s="48">
        <v>0</v>
      </c>
      <c r="K840" s="48">
        <v>0</v>
      </c>
      <c r="L840" s="48">
        <v>10.32</v>
      </c>
      <c r="M840" s="48">
        <v>4.6100000000000003</v>
      </c>
      <c r="N840" s="48">
        <v>2.72</v>
      </c>
      <c r="O840" s="48">
        <v>2.17</v>
      </c>
      <c r="P840" s="48">
        <v>0.82</v>
      </c>
      <c r="Q840" s="48">
        <v>4.6100000000000003</v>
      </c>
    </row>
    <row r="841" spans="1:17" x14ac:dyDescent="0.2">
      <c r="A841" s="47" t="s">
        <v>380</v>
      </c>
      <c r="C841" s="48">
        <v>0</v>
      </c>
      <c r="D841" s="48">
        <v>0</v>
      </c>
      <c r="E841" s="48">
        <v>1.0900000000000001</v>
      </c>
      <c r="F841" s="48">
        <v>12.66</v>
      </c>
      <c r="G841" s="48">
        <v>12.66</v>
      </c>
      <c r="H841" s="48">
        <v>0</v>
      </c>
      <c r="I841" s="48">
        <v>0</v>
      </c>
      <c r="J841" s="48">
        <v>0</v>
      </c>
      <c r="K841" s="48">
        <v>0</v>
      </c>
      <c r="L841" s="48">
        <v>12.52</v>
      </c>
      <c r="M841" s="48">
        <v>5.74</v>
      </c>
      <c r="N841" s="48">
        <v>3.08</v>
      </c>
      <c r="O841" s="48">
        <v>2.65</v>
      </c>
      <c r="P841" s="48">
        <v>1.06</v>
      </c>
      <c r="Q841" s="48">
        <v>5.74</v>
      </c>
    </row>
    <row r="842" spans="1:17" x14ac:dyDescent="0.2">
      <c r="A842" s="47" t="s">
        <v>381</v>
      </c>
      <c r="C842" s="48">
        <v>0</v>
      </c>
      <c r="D842" s="48">
        <v>0</v>
      </c>
      <c r="E842" s="48">
        <v>0.88</v>
      </c>
      <c r="F842" s="48">
        <v>11.34</v>
      </c>
      <c r="G842" s="48">
        <v>11.34</v>
      </c>
      <c r="H842" s="48">
        <v>0</v>
      </c>
      <c r="I842" s="48">
        <v>0</v>
      </c>
      <c r="J842" s="48">
        <v>0</v>
      </c>
      <c r="K842" s="48">
        <v>0</v>
      </c>
      <c r="L842" s="48">
        <v>11.2</v>
      </c>
      <c r="M842" s="48">
        <v>5.15</v>
      </c>
      <c r="N842" s="48">
        <v>2.6</v>
      </c>
      <c r="O842" s="48">
        <v>2.44</v>
      </c>
      <c r="P842" s="48">
        <v>1</v>
      </c>
      <c r="Q842" s="48">
        <v>5.15</v>
      </c>
    </row>
    <row r="843" spans="1:17" x14ac:dyDescent="0.2">
      <c r="A843" s="47" t="s">
        <v>1277</v>
      </c>
      <c r="C843" s="48">
        <v>2.86</v>
      </c>
      <c r="D843" s="48">
        <v>0</v>
      </c>
      <c r="E843" s="48">
        <v>0</v>
      </c>
      <c r="F843" s="48">
        <v>15.96</v>
      </c>
      <c r="G843" s="48">
        <v>15.96</v>
      </c>
      <c r="H843" s="48">
        <v>0</v>
      </c>
      <c r="I843" s="48">
        <v>0</v>
      </c>
      <c r="J843" s="48">
        <v>0</v>
      </c>
      <c r="K843" s="48">
        <v>0</v>
      </c>
      <c r="L843" s="48">
        <v>15.74</v>
      </c>
      <c r="M843" s="48">
        <v>10.58</v>
      </c>
      <c r="N843" s="48">
        <v>0</v>
      </c>
      <c r="O843" s="48">
        <v>3.66</v>
      </c>
      <c r="P843" s="48">
        <v>1.5</v>
      </c>
      <c r="Q843" s="48">
        <v>10.58</v>
      </c>
    </row>
    <row r="844" spans="1:17" x14ac:dyDescent="0.2">
      <c r="A844" s="47" t="s">
        <v>1278</v>
      </c>
      <c r="C844" s="48">
        <v>3.76</v>
      </c>
      <c r="D844" s="48">
        <v>0</v>
      </c>
      <c r="E844" s="48">
        <v>0</v>
      </c>
      <c r="F844" s="48">
        <v>20.51</v>
      </c>
      <c r="G844" s="48">
        <v>20.51</v>
      </c>
      <c r="H844" s="48">
        <v>0</v>
      </c>
      <c r="I844" s="48">
        <v>0</v>
      </c>
      <c r="J844" s="48">
        <v>0</v>
      </c>
      <c r="K844" s="48">
        <v>0</v>
      </c>
      <c r="L844" s="48">
        <v>20.22</v>
      </c>
      <c r="M844" s="48">
        <v>13.34</v>
      </c>
      <c r="N844" s="48">
        <v>0</v>
      </c>
      <c r="O844" s="48">
        <v>4.88</v>
      </c>
      <c r="P844" s="48">
        <v>2</v>
      </c>
      <c r="Q844" s="48">
        <v>13.34</v>
      </c>
    </row>
    <row r="845" spans="1:17" x14ac:dyDescent="0.2">
      <c r="A845" s="47" t="s">
        <v>1279</v>
      </c>
      <c r="C845" s="48">
        <v>4.76</v>
      </c>
      <c r="D845" s="48">
        <v>0</v>
      </c>
      <c r="E845" s="48">
        <v>0</v>
      </c>
      <c r="F845" s="48">
        <v>26.63</v>
      </c>
      <c r="G845" s="48">
        <v>26.63</v>
      </c>
      <c r="H845" s="48">
        <v>0</v>
      </c>
      <c r="I845" s="48">
        <v>0</v>
      </c>
      <c r="J845" s="48">
        <v>0</v>
      </c>
      <c r="K845" s="48">
        <v>0</v>
      </c>
      <c r="L845" s="48">
        <v>26.28</v>
      </c>
      <c r="M845" s="48">
        <v>17.68</v>
      </c>
      <c r="N845" s="48">
        <v>0</v>
      </c>
      <c r="O845" s="48">
        <v>6.1</v>
      </c>
      <c r="P845" s="48">
        <v>2.5</v>
      </c>
      <c r="Q845" s="48">
        <v>17.68</v>
      </c>
    </row>
    <row r="846" spans="1:17" x14ac:dyDescent="0.2">
      <c r="A846" s="47" t="s">
        <v>1280</v>
      </c>
      <c r="C846" s="48">
        <v>3.8</v>
      </c>
      <c r="D846" s="48">
        <v>0</v>
      </c>
      <c r="E846" s="48">
        <v>0</v>
      </c>
      <c r="F846" s="48">
        <v>21.23</v>
      </c>
      <c r="G846" s="48">
        <v>21.23</v>
      </c>
      <c r="H846" s="48">
        <v>0</v>
      </c>
      <c r="I846" s="48">
        <v>0</v>
      </c>
      <c r="J846" s="48">
        <v>0</v>
      </c>
      <c r="K846" s="48">
        <v>0</v>
      </c>
      <c r="L846" s="48">
        <v>20.94</v>
      </c>
      <c r="M846" s="48">
        <v>14.06</v>
      </c>
      <c r="N846" s="48">
        <v>0</v>
      </c>
      <c r="O846" s="48">
        <v>4.88</v>
      </c>
      <c r="P846" s="48">
        <v>2</v>
      </c>
      <c r="Q846" s="48">
        <v>14.06</v>
      </c>
    </row>
    <row r="847" spans="1:17" x14ac:dyDescent="0.2">
      <c r="A847" s="47" t="s">
        <v>1281</v>
      </c>
      <c r="C847" s="48">
        <v>4.3899999999999997</v>
      </c>
      <c r="D847" s="48">
        <v>0</v>
      </c>
      <c r="E847" s="48">
        <v>0</v>
      </c>
      <c r="F847" s="48">
        <v>25.08</v>
      </c>
      <c r="G847" s="48">
        <v>25.08</v>
      </c>
      <c r="H847" s="48">
        <v>0</v>
      </c>
      <c r="I847" s="48">
        <v>0</v>
      </c>
      <c r="J847" s="48">
        <v>0</v>
      </c>
      <c r="K847" s="48">
        <v>0</v>
      </c>
      <c r="L847" s="48">
        <v>24.75</v>
      </c>
      <c r="M847" s="48">
        <v>16.91</v>
      </c>
      <c r="N847" s="48">
        <v>0</v>
      </c>
      <c r="O847" s="48">
        <v>5.57</v>
      </c>
      <c r="P847" s="48">
        <v>2.2799999999999998</v>
      </c>
      <c r="Q847" s="48">
        <v>16.91</v>
      </c>
    </row>
    <row r="848" spans="1:17" x14ac:dyDescent="0.2">
      <c r="A848" s="47" t="s">
        <v>1282</v>
      </c>
      <c r="C848" s="48">
        <v>0.95</v>
      </c>
      <c r="D848" s="48">
        <v>0</v>
      </c>
      <c r="E848" s="48">
        <v>0</v>
      </c>
      <c r="F848" s="48">
        <v>5.31</v>
      </c>
      <c r="G848" s="48">
        <v>5.31</v>
      </c>
      <c r="H848" s="48">
        <v>0</v>
      </c>
      <c r="I848" s="48">
        <v>0</v>
      </c>
      <c r="J848" s="48">
        <v>0</v>
      </c>
      <c r="K848" s="48">
        <v>0</v>
      </c>
      <c r="L848" s="48">
        <v>5.24</v>
      </c>
      <c r="M848" s="48">
        <v>3.51</v>
      </c>
      <c r="N848" s="48">
        <v>0</v>
      </c>
      <c r="O848" s="48">
        <v>1.22</v>
      </c>
      <c r="P848" s="48">
        <v>0.5</v>
      </c>
      <c r="Q848" s="48">
        <v>3.51</v>
      </c>
    </row>
    <row r="849" spans="1:17" x14ac:dyDescent="0.2">
      <c r="A849" s="47" t="s">
        <v>673</v>
      </c>
      <c r="C849" s="48">
        <v>44.67</v>
      </c>
      <c r="D849" s="48">
        <v>387.86</v>
      </c>
      <c r="E849" s="48">
        <v>11.47</v>
      </c>
      <c r="F849" s="48">
        <v>4190.93</v>
      </c>
      <c r="G849" s="48">
        <v>4190.93</v>
      </c>
      <c r="H849" s="48">
        <v>0</v>
      </c>
      <c r="I849" s="48">
        <v>0</v>
      </c>
      <c r="J849" s="48">
        <v>0</v>
      </c>
      <c r="K849" s="48">
        <v>0</v>
      </c>
      <c r="L849" s="48">
        <v>4151.28</v>
      </c>
      <c r="M849" s="48">
        <v>1886</v>
      </c>
      <c r="N849" s="48">
        <v>980.18</v>
      </c>
      <c r="O849" s="48">
        <v>938.5</v>
      </c>
      <c r="P849" s="48">
        <v>346.61</v>
      </c>
      <c r="Q849" s="48">
        <v>1886</v>
      </c>
    </row>
    <row r="850" spans="1:17" x14ac:dyDescent="0.2">
      <c r="A850" s="47" t="s">
        <v>674</v>
      </c>
      <c r="C850" s="48">
        <v>44.67</v>
      </c>
      <c r="D850" s="48">
        <v>0</v>
      </c>
      <c r="E850" s="48">
        <v>0</v>
      </c>
      <c r="F850" s="48">
        <v>256.62</v>
      </c>
      <c r="G850" s="48">
        <v>256.62</v>
      </c>
      <c r="H850" s="48">
        <v>0</v>
      </c>
      <c r="I850" s="48">
        <v>0</v>
      </c>
      <c r="J850" s="48">
        <v>0</v>
      </c>
      <c r="K850" s="48">
        <v>0</v>
      </c>
      <c r="L850" s="48">
        <v>253.47</v>
      </c>
      <c r="M850" s="48">
        <v>172.34</v>
      </c>
      <c r="N850" s="48">
        <v>0</v>
      </c>
      <c r="O850" s="48">
        <v>62.36</v>
      </c>
      <c r="P850" s="48">
        <v>18.760000000000002</v>
      </c>
      <c r="Q850" s="48">
        <v>172.34</v>
      </c>
    </row>
    <row r="851" spans="1:17" x14ac:dyDescent="0.2">
      <c r="A851" s="47" t="s">
        <v>382</v>
      </c>
      <c r="C851" s="48">
        <v>0</v>
      </c>
      <c r="D851" s="48">
        <v>0</v>
      </c>
      <c r="E851" s="48">
        <v>0</v>
      </c>
      <c r="F851" s="48">
        <v>2.12</v>
      </c>
      <c r="G851" s="48">
        <v>2.12</v>
      </c>
      <c r="H851" s="48">
        <v>0</v>
      </c>
      <c r="I851" s="48">
        <v>0</v>
      </c>
      <c r="J851" s="48">
        <v>0</v>
      </c>
      <c r="K851" s="48">
        <v>0</v>
      </c>
      <c r="L851" s="48">
        <v>2.1</v>
      </c>
      <c r="M851" s="48">
        <v>1.7</v>
      </c>
      <c r="N851" s="48">
        <v>0</v>
      </c>
      <c r="O851" s="48">
        <v>0.33</v>
      </c>
      <c r="P851" s="48">
        <v>0.08</v>
      </c>
      <c r="Q851" s="48">
        <v>1.7</v>
      </c>
    </row>
    <row r="852" spans="1:17" x14ac:dyDescent="0.2">
      <c r="A852" s="47" t="s">
        <v>383</v>
      </c>
      <c r="C852" s="48">
        <v>2.85</v>
      </c>
      <c r="D852" s="48">
        <v>0</v>
      </c>
      <c r="E852" s="48">
        <v>0</v>
      </c>
      <c r="F852" s="48">
        <v>25.61</v>
      </c>
      <c r="G852" s="48">
        <v>25.61</v>
      </c>
      <c r="H852" s="48">
        <v>0</v>
      </c>
      <c r="I852" s="48">
        <v>0</v>
      </c>
      <c r="J852" s="48">
        <v>0</v>
      </c>
      <c r="K852" s="48">
        <v>0</v>
      </c>
      <c r="L852" s="48">
        <v>25.36</v>
      </c>
      <c r="M852" s="48">
        <v>18.38</v>
      </c>
      <c r="N852" s="48">
        <v>0</v>
      </c>
      <c r="O852" s="48">
        <v>5.45</v>
      </c>
      <c r="P852" s="48">
        <v>1.53</v>
      </c>
      <c r="Q852" s="48">
        <v>18.38</v>
      </c>
    </row>
    <row r="853" spans="1:17" x14ac:dyDescent="0.2">
      <c r="A853" s="47" t="s">
        <v>384</v>
      </c>
      <c r="C853" s="48">
        <v>6.22</v>
      </c>
      <c r="D853" s="48">
        <v>0</v>
      </c>
      <c r="E853" s="48">
        <v>0</v>
      </c>
      <c r="F853" s="48">
        <v>34.65</v>
      </c>
      <c r="G853" s="48">
        <v>34.65</v>
      </c>
      <c r="H853" s="48">
        <v>0</v>
      </c>
      <c r="I853" s="48">
        <v>0</v>
      </c>
      <c r="J853" s="48">
        <v>0</v>
      </c>
      <c r="K853" s="48">
        <v>0</v>
      </c>
      <c r="L853" s="48">
        <v>34.22</v>
      </c>
      <c r="M853" s="48">
        <v>23.33</v>
      </c>
      <c r="N853" s="48">
        <v>0</v>
      </c>
      <c r="O853" s="48">
        <v>8.36</v>
      </c>
      <c r="P853" s="48">
        <v>2.5299999999999998</v>
      </c>
      <c r="Q853" s="48">
        <v>23.33</v>
      </c>
    </row>
    <row r="854" spans="1:17" x14ac:dyDescent="0.2">
      <c r="A854" s="47" t="s">
        <v>385</v>
      </c>
      <c r="C854" s="48">
        <v>7.64</v>
      </c>
      <c r="D854" s="48">
        <v>0</v>
      </c>
      <c r="E854" s="48">
        <v>0</v>
      </c>
      <c r="F854" s="48">
        <v>42.17</v>
      </c>
      <c r="G854" s="48">
        <v>42.17</v>
      </c>
      <c r="H854" s="48">
        <v>0</v>
      </c>
      <c r="I854" s="48">
        <v>0</v>
      </c>
      <c r="J854" s="48">
        <v>0</v>
      </c>
      <c r="K854" s="48">
        <v>0</v>
      </c>
      <c r="L854" s="48">
        <v>41.64</v>
      </c>
      <c r="M854" s="48">
        <v>28.22</v>
      </c>
      <c r="N854" s="48">
        <v>0</v>
      </c>
      <c r="O854" s="48">
        <v>10.3</v>
      </c>
      <c r="P854" s="48">
        <v>3.12</v>
      </c>
      <c r="Q854" s="48">
        <v>28.22</v>
      </c>
    </row>
    <row r="855" spans="1:17" x14ac:dyDescent="0.2">
      <c r="A855" s="47" t="s">
        <v>386</v>
      </c>
      <c r="C855" s="48">
        <v>9.85</v>
      </c>
      <c r="D855" s="48">
        <v>0</v>
      </c>
      <c r="E855" s="48">
        <v>0</v>
      </c>
      <c r="F855" s="48">
        <v>50.41</v>
      </c>
      <c r="G855" s="48">
        <v>50.41</v>
      </c>
      <c r="H855" s="48">
        <v>0</v>
      </c>
      <c r="I855" s="48">
        <v>0</v>
      </c>
      <c r="J855" s="48">
        <v>0</v>
      </c>
      <c r="K855" s="48">
        <v>0</v>
      </c>
      <c r="L855" s="48">
        <v>49.71</v>
      </c>
      <c r="M855" s="48">
        <v>31.86</v>
      </c>
      <c r="N855" s="48">
        <v>0</v>
      </c>
      <c r="O855" s="48">
        <v>13.7</v>
      </c>
      <c r="P855" s="48">
        <v>4.1500000000000004</v>
      </c>
      <c r="Q855" s="48">
        <v>31.86</v>
      </c>
    </row>
    <row r="856" spans="1:17" x14ac:dyDescent="0.2">
      <c r="A856" s="47" t="s">
        <v>387</v>
      </c>
      <c r="C856" s="48">
        <v>4.54</v>
      </c>
      <c r="D856" s="48">
        <v>0</v>
      </c>
      <c r="E856" s="48">
        <v>0</v>
      </c>
      <c r="F856" s="48">
        <v>24.86</v>
      </c>
      <c r="G856" s="48">
        <v>24.86</v>
      </c>
      <c r="H856" s="48">
        <v>0</v>
      </c>
      <c r="I856" s="48">
        <v>0</v>
      </c>
      <c r="J856" s="48">
        <v>0</v>
      </c>
      <c r="K856" s="48">
        <v>0</v>
      </c>
      <c r="L856" s="48">
        <v>24.55</v>
      </c>
      <c r="M856" s="48">
        <v>16.559999999999999</v>
      </c>
      <c r="N856" s="48">
        <v>0</v>
      </c>
      <c r="O856" s="48">
        <v>6.13</v>
      </c>
      <c r="P856" s="48">
        <v>1.86</v>
      </c>
      <c r="Q856" s="48">
        <v>16.559999999999999</v>
      </c>
    </row>
    <row r="857" spans="1:17" x14ac:dyDescent="0.2">
      <c r="A857" s="47" t="s">
        <v>388</v>
      </c>
      <c r="C857" s="48">
        <v>6.77</v>
      </c>
      <c r="D857" s="48">
        <v>0</v>
      </c>
      <c r="E857" s="48">
        <v>0</v>
      </c>
      <c r="F857" s="48">
        <v>38.700000000000003</v>
      </c>
      <c r="G857" s="48">
        <v>38.700000000000003</v>
      </c>
      <c r="H857" s="48">
        <v>0</v>
      </c>
      <c r="I857" s="48">
        <v>0</v>
      </c>
      <c r="J857" s="48">
        <v>0</v>
      </c>
      <c r="K857" s="48">
        <v>0</v>
      </c>
      <c r="L857" s="48">
        <v>38.24</v>
      </c>
      <c r="M857" s="48">
        <v>26.52</v>
      </c>
      <c r="N857" s="48">
        <v>0</v>
      </c>
      <c r="O857" s="48">
        <v>9</v>
      </c>
      <c r="P857" s="48">
        <v>2.72</v>
      </c>
      <c r="Q857" s="48">
        <v>26.52</v>
      </c>
    </row>
    <row r="858" spans="1:17" x14ac:dyDescent="0.2">
      <c r="A858" s="47" t="s">
        <v>389</v>
      </c>
      <c r="C858" s="48">
        <v>2.27</v>
      </c>
      <c r="D858" s="48">
        <v>0</v>
      </c>
      <c r="E858" s="48">
        <v>0</v>
      </c>
      <c r="F858" s="48">
        <v>12.74</v>
      </c>
      <c r="G858" s="48">
        <v>12.74</v>
      </c>
      <c r="H858" s="48">
        <v>0</v>
      </c>
      <c r="I858" s="48">
        <v>0</v>
      </c>
      <c r="J858" s="48">
        <v>0</v>
      </c>
      <c r="K858" s="48">
        <v>0</v>
      </c>
      <c r="L858" s="48">
        <v>12.59</v>
      </c>
      <c r="M858" s="48">
        <v>8.6300000000000008</v>
      </c>
      <c r="N858" s="48">
        <v>0</v>
      </c>
      <c r="O858" s="48">
        <v>3.04</v>
      </c>
      <c r="P858" s="48">
        <v>0.92</v>
      </c>
      <c r="Q858" s="48">
        <v>8.6300000000000008</v>
      </c>
    </row>
    <row r="859" spans="1:17" x14ac:dyDescent="0.2">
      <c r="A859" s="47" t="s">
        <v>390</v>
      </c>
      <c r="C859" s="48">
        <v>4.53</v>
      </c>
      <c r="D859" s="48">
        <v>0</v>
      </c>
      <c r="E859" s="48">
        <v>0</v>
      </c>
      <c r="F859" s="48">
        <v>25.36</v>
      </c>
      <c r="G859" s="48">
        <v>25.36</v>
      </c>
      <c r="H859" s="48">
        <v>0</v>
      </c>
      <c r="I859" s="48">
        <v>0</v>
      </c>
      <c r="J859" s="48">
        <v>0</v>
      </c>
      <c r="K859" s="48">
        <v>0</v>
      </c>
      <c r="L859" s="48">
        <v>25.06</v>
      </c>
      <c r="M859" s="48">
        <v>17.14</v>
      </c>
      <c r="N859" s="48">
        <v>0</v>
      </c>
      <c r="O859" s="48">
        <v>6.06</v>
      </c>
      <c r="P859" s="48">
        <v>1.86</v>
      </c>
      <c r="Q859" s="48">
        <v>17.14</v>
      </c>
    </row>
    <row r="860" spans="1:17" x14ac:dyDescent="0.2">
      <c r="A860" s="47" t="s">
        <v>675</v>
      </c>
      <c r="C860" s="48">
        <v>0</v>
      </c>
      <c r="D860" s="48">
        <v>41.7</v>
      </c>
      <c r="E860" s="48">
        <v>0</v>
      </c>
      <c r="F860" s="48">
        <v>480.13</v>
      </c>
      <c r="G860" s="48">
        <v>480.13</v>
      </c>
      <c r="H860" s="48">
        <v>0</v>
      </c>
      <c r="I860" s="48">
        <v>0</v>
      </c>
      <c r="J860" s="48">
        <v>0</v>
      </c>
      <c r="K860" s="48">
        <v>0</v>
      </c>
      <c r="L860" s="48">
        <v>476.07</v>
      </c>
      <c r="M860" s="48">
        <v>211.82</v>
      </c>
      <c r="N860" s="48">
        <v>118.35</v>
      </c>
      <c r="O860" s="48">
        <v>112.24</v>
      </c>
      <c r="P860" s="48">
        <v>33.67</v>
      </c>
      <c r="Q860" s="48">
        <v>211.82</v>
      </c>
    </row>
    <row r="861" spans="1:17" x14ac:dyDescent="0.2">
      <c r="A861" s="47" t="s">
        <v>391</v>
      </c>
      <c r="C861" s="48">
        <v>0</v>
      </c>
      <c r="D861" s="48">
        <v>1.69</v>
      </c>
      <c r="E861" s="48">
        <v>0</v>
      </c>
      <c r="F861" s="48">
        <v>39.479999999999997</v>
      </c>
      <c r="G861" s="48">
        <v>39.479999999999997</v>
      </c>
      <c r="H861" s="48">
        <v>0</v>
      </c>
      <c r="I861" s="48">
        <v>0</v>
      </c>
      <c r="J861" s="48">
        <v>0</v>
      </c>
      <c r="K861" s="48">
        <v>0</v>
      </c>
      <c r="L861" s="48">
        <v>39.229999999999997</v>
      </c>
      <c r="M861" s="48">
        <v>24.24</v>
      </c>
      <c r="N861" s="48">
        <v>4.79</v>
      </c>
      <c r="O861" s="48">
        <v>8.0299999999999994</v>
      </c>
      <c r="P861" s="48">
        <v>2.17</v>
      </c>
      <c r="Q861" s="48">
        <v>24.24</v>
      </c>
    </row>
    <row r="862" spans="1:17" x14ac:dyDescent="0.2">
      <c r="A862" s="47" t="s">
        <v>392</v>
      </c>
      <c r="C862" s="48">
        <v>0</v>
      </c>
      <c r="D862" s="48">
        <v>2.02</v>
      </c>
      <c r="E862" s="48">
        <v>0</v>
      </c>
      <c r="F862" s="48">
        <v>22.19</v>
      </c>
      <c r="G862" s="48">
        <v>22.19</v>
      </c>
      <c r="H862" s="48">
        <v>0</v>
      </c>
      <c r="I862" s="48">
        <v>0</v>
      </c>
      <c r="J862" s="48">
        <v>0</v>
      </c>
      <c r="K862" s="48">
        <v>0</v>
      </c>
      <c r="L862" s="48">
        <v>22</v>
      </c>
      <c r="M862" s="48">
        <v>9.3800000000000008</v>
      </c>
      <c r="N862" s="48">
        <v>5.74</v>
      </c>
      <c r="O862" s="48">
        <v>5.28</v>
      </c>
      <c r="P862" s="48">
        <v>1.59</v>
      </c>
      <c r="Q862" s="48">
        <v>9.3800000000000008</v>
      </c>
    </row>
    <row r="863" spans="1:17" x14ac:dyDescent="0.2">
      <c r="A863" s="47" t="s">
        <v>393</v>
      </c>
      <c r="C863" s="48">
        <v>0</v>
      </c>
      <c r="D863" s="48">
        <v>1.52</v>
      </c>
      <c r="E863" s="48">
        <v>0</v>
      </c>
      <c r="F863" s="48">
        <v>16.72</v>
      </c>
      <c r="G863" s="48">
        <v>16.72</v>
      </c>
      <c r="H863" s="48">
        <v>0</v>
      </c>
      <c r="I863" s="48">
        <v>0</v>
      </c>
      <c r="J863" s="48">
        <v>0</v>
      </c>
      <c r="K863" s="48">
        <v>0</v>
      </c>
      <c r="L863" s="48">
        <v>16.579999999999998</v>
      </c>
      <c r="M863" s="48">
        <v>7.12</v>
      </c>
      <c r="N863" s="48">
        <v>4.3099999999999996</v>
      </c>
      <c r="O863" s="48">
        <v>3.96</v>
      </c>
      <c r="P863" s="48">
        <v>1.2</v>
      </c>
      <c r="Q863" s="48">
        <v>7.12</v>
      </c>
    </row>
    <row r="864" spans="1:17" x14ac:dyDescent="0.2">
      <c r="A864" s="47" t="s">
        <v>394</v>
      </c>
      <c r="C864" s="48">
        <v>0</v>
      </c>
      <c r="D864" s="48">
        <v>2.4300000000000002</v>
      </c>
      <c r="E864" s="48">
        <v>0</v>
      </c>
      <c r="F864" s="48">
        <v>27.36</v>
      </c>
      <c r="G864" s="48">
        <v>27.36</v>
      </c>
      <c r="H864" s="48">
        <v>0</v>
      </c>
      <c r="I864" s="48">
        <v>0</v>
      </c>
      <c r="J864" s="48">
        <v>0</v>
      </c>
      <c r="K864" s="48">
        <v>0</v>
      </c>
      <c r="L864" s="48">
        <v>27.13</v>
      </c>
      <c r="M864" s="48">
        <v>12.04</v>
      </c>
      <c r="N864" s="48">
        <v>6.91</v>
      </c>
      <c r="O864" s="48">
        <v>6.28</v>
      </c>
      <c r="P864" s="48">
        <v>1.9</v>
      </c>
      <c r="Q864" s="48">
        <v>12.04</v>
      </c>
    </row>
    <row r="865" spans="1:17" x14ac:dyDescent="0.2">
      <c r="A865" s="47" t="s">
        <v>395</v>
      </c>
      <c r="C865" s="48">
        <v>0</v>
      </c>
      <c r="D865" s="48">
        <v>2.2599999999999998</v>
      </c>
      <c r="E865" s="48">
        <v>0</v>
      </c>
      <c r="F865" s="48">
        <v>25.08</v>
      </c>
      <c r="G865" s="48">
        <v>25.08</v>
      </c>
      <c r="H865" s="48">
        <v>0</v>
      </c>
      <c r="I865" s="48">
        <v>0</v>
      </c>
      <c r="J865" s="48">
        <v>0</v>
      </c>
      <c r="K865" s="48">
        <v>0</v>
      </c>
      <c r="L865" s="48">
        <v>24.86</v>
      </c>
      <c r="M865" s="48">
        <v>10.8</v>
      </c>
      <c r="N865" s="48">
        <v>6.42</v>
      </c>
      <c r="O865" s="48">
        <v>5.87</v>
      </c>
      <c r="P865" s="48">
        <v>1.77</v>
      </c>
      <c r="Q865" s="48">
        <v>10.8</v>
      </c>
    </row>
    <row r="866" spans="1:17" x14ac:dyDescent="0.2">
      <c r="A866" s="47" t="s">
        <v>396</v>
      </c>
      <c r="C866" s="48">
        <v>0</v>
      </c>
      <c r="D866" s="48">
        <v>2.95</v>
      </c>
      <c r="E866" s="48">
        <v>0</v>
      </c>
      <c r="F866" s="48">
        <v>33.18</v>
      </c>
      <c r="G866" s="48">
        <v>33.18</v>
      </c>
      <c r="H866" s="48">
        <v>0</v>
      </c>
      <c r="I866" s="48">
        <v>0</v>
      </c>
      <c r="J866" s="48">
        <v>0</v>
      </c>
      <c r="K866" s="48">
        <v>0</v>
      </c>
      <c r="L866" s="48">
        <v>32.9</v>
      </c>
      <c r="M866" s="48">
        <v>14.64</v>
      </c>
      <c r="N866" s="48">
        <v>8.3699999999999992</v>
      </c>
      <c r="O866" s="48">
        <v>7.6</v>
      </c>
      <c r="P866" s="48">
        <v>2.2999999999999998</v>
      </c>
      <c r="Q866" s="48">
        <v>14.64</v>
      </c>
    </row>
    <row r="867" spans="1:17" x14ac:dyDescent="0.2">
      <c r="A867" s="47" t="s">
        <v>397</v>
      </c>
      <c r="C867" s="48">
        <v>0</v>
      </c>
      <c r="D867" s="48">
        <v>1.68</v>
      </c>
      <c r="E867" s="48">
        <v>0</v>
      </c>
      <c r="F867" s="48">
        <v>18.93</v>
      </c>
      <c r="G867" s="48">
        <v>18.93</v>
      </c>
      <c r="H867" s="48">
        <v>0</v>
      </c>
      <c r="I867" s="48">
        <v>0</v>
      </c>
      <c r="J867" s="48">
        <v>0</v>
      </c>
      <c r="K867" s="48">
        <v>0</v>
      </c>
      <c r="L867" s="48">
        <v>18.77</v>
      </c>
      <c r="M867" s="48">
        <v>8.34</v>
      </c>
      <c r="N867" s="48">
        <v>4.78</v>
      </c>
      <c r="O867" s="48">
        <v>4.34</v>
      </c>
      <c r="P867" s="48">
        <v>1.31</v>
      </c>
      <c r="Q867" s="48">
        <v>8.34</v>
      </c>
    </row>
    <row r="868" spans="1:17" x14ac:dyDescent="0.2">
      <c r="A868" s="47" t="s">
        <v>398</v>
      </c>
      <c r="C868" s="48">
        <v>0</v>
      </c>
      <c r="D868" s="48">
        <v>3.74</v>
      </c>
      <c r="E868" s="48">
        <v>0</v>
      </c>
      <c r="F868" s="48">
        <v>39.200000000000003</v>
      </c>
      <c r="G868" s="48">
        <v>39.200000000000003</v>
      </c>
      <c r="H868" s="48">
        <v>0</v>
      </c>
      <c r="I868" s="48">
        <v>0</v>
      </c>
      <c r="J868" s="48">
        <v>0</v>
      </c>
      <c r="K868" s="48">
        <v>0</v>
      </c>
      <c r="L868" s="48">
        <v>38.840000000000003</v>
      </c>
      <c r="M868" s="48">
        <v>15.27</v>
      </c>
      <c r="N868" s="48">
        <v>10.61</v>
      </c>
      <c r="O868" s="48">
        <v>9.9499999999999993</v>
      </c>
      <c r="P868" s="48">
        <v>3.01</v>
      </c>
      <c r="Q868" s="48">
        <v>15.27</v>
      </c>
    </row>
    <row r="869" spans="1:17" x14ac:dyDescent="0.2">
      <c r="A869" s="47" t="s">
        <v>399</v>
      </c>
      <c r="C869" s="48">
        <v>0</v>
      </c>
      <c r="D869" s="48">
        <v>2.2400000000000002</v>
      </c>
      <c r="E869" s="48">
        <v>0</v>
      </c>
      <c r="F869" s="48">
        <v>21.46</v>
      </c>
      <c r="G869" s="48">
        <v>21.46</v>
      </c>
      <c r="H869" s="48">
        <v>0</v>
      </c>
      <c r="I869" s="48">
        <v>0</v>
      </c>
      <c r="J869" s="48">
        <v>0</v>
      </c>
      <c r="K869" s="48">
        <v>0</v>
      </c>
      <c r="L869" s="48">
        <v>21.24</v>
      </c>
      <c r="M869" s="48">
        <v>6.88</v>
      </c>
      <c r="N869" s="48">
        <v>6.33</v>
      </c>
      <c r="O869" s="48">
        <v>6.16</v>
      </c>
      <c r="P869" s="48">
        <v>1.86</v>
      </c>
      <c r="Q869" s="48">
        <v>6.88</v>
      </c>
    </row>
    <row r="870" spans="1:17" x14ac:dyDescent="0.2">
      <c r="A870" s="47" t="s">
        <v>400</v>
      </c>
      <c r="C870" s="48">
        <v>0</v>
      </c>
      <c r="D870" s="48">
        <v>1.42</v>
      </c>
      <c r="E870" s="48">
        <v>0</v>
      </c>
      <c r="F870" s="48">
        <v>17.53</v>
      </c>
      <c r="G870" s="48">
        <v>17.53</v>
      </c>
      <c r="H870" s="48">
        <v>0</v>
      </c>
      <c r="I870" s="48">
        <v>0</v>
      </c>
      <c r="J870" s="48">
        <v>0</v>
      </c>
      <c r="K870" s="48">
        <v>0</v>
      </c>
      <c r="L870" s="48">
        <v>17.399999999999999</v>
      </c>
      <c r="M870" s="48">
        <v>8.77</v>
      </c>
      <c r="N870" s="48">
        <v>4.04</v>
      </c>
      <c r="O870" s="48">
        <v>3.52</v>
      </c>
      <c r="P870" s="48">
        <v>1.07</v>
      </c>
      <c r="Q870" s="48">
        <v>8.77</v>
      </c>
    </row>
    <row r="871" spans="1:17" x14ac:dyDescent="0.2">
      <c r="A871" s="47" t="s">
        <v>401</v>
      </c>
      <c r="C871" s="48">
        <v>0</v>
      </c>
      <c r="D871" s="48">
        <v>1.89</v>
      </c>
      <c r="E871" s="48">
        <v>0</v>
      </c>
      <c r="F871" s="48">
        <v>23.09</v>
      </c>
      <c r="G871" s="48">
        <v>23.09</v>
      </c>
      <c r="H871" s="48">
        <v>0</v>
      </c>
      <c r="I871" s="48">
        <v>0</v>
      </c>
      <c r="J871" s="48">
        <v>0</v>
      </c>
      <c r="K871" s="48">
        <v>0</v>
      </c>
      <c r="L871" s="48">
        <v>22.92</v>
      </c>
      <c r="M871" s="48">
        <v>11.4</v>
      </c>
      <c r="N871" s="48">
        <v>5.39</v>
      </c>
      <c r="O871" s="48">
        <v>4.71</v>
      </c>
      <c r="P871" s="48">
        <v>1.42</v>
      </c>
      <c r="Q871" s="48">
        <v>11.4</v>
      </c>
    </row>
    <row r="872" spans="1:17" x14ac:dyDescent="0.2">
      <c r="A872" s="47" t="s">
        <v>402</v>
      </c>
      <c r="C872" s="48">
        <v>0</v>
      </c>
      <c r="D872" s="48">
        <v>2.08</v>
      </c>
      <c r="E872" s="48">
        <v>0</v>
      </c>
      <c r="F872" s="48">
        <v>22.47</v>
      </c>
      <c r="G872" s="48">
        <v>22.47</v>
      </c>
      <c r="H872" s="48">
        <v>0</v>
      </c>
      <c r="I872" s="48">
        <v>0</v>
      </c>
      <c r="J872" s="48">
        <v>0</v>
      </c>
      <c r="K872" s="48">
        <v>0</v>
      </c>
      <c r="L872" s="48">
        <v>22.27</v>
      </c>
      <c r="M872" s="48">
        <v>9.2799999999999994</v>
      </c>
      <c r="N872" s="48">
        <v>5.89</v>
      </c>
      <c r="O872" s="48">
        <v>5.45</v>
      </c>
      <c r="P872" s="48">
        <v>1.65</v>
      </c>
      <c r="Q872" s="48">
        <v>9.2799999999999994</v>
      </c>
    </row>
    <row r="873" spans="1:17" x14ac:dyDescent="0.2">
      <c r="A873" s="47" t="s">
        <v>403</v>
      </c>
      <c r="C873" s="48">
        <v>0</v>
      </c>
      <c r="D873" s="48">
        <v>1.27</v>
      </c>
      <c r="E873" s="48">
        <v>0</v>
      </c>
      <c r="F873" s="48">
        <v>13</v>
      </c>
      <c r="G873" s="48">
        <v>13</v>
      </c>
      <c r="H873" s="48">
        <v>0</v>
      </c>
      <c r="I873" s="48">
        <v>0</v>
      </c>
      <c r="J873" s="48">
        <v>0</v>
      </c>
      <c r="K873" s="48">
        <v>0</v>
      </c>
      <c r="L873" s="48">
        <v>12.88</v>
      </c>
      <c r="M873" s="48">
        <v>4.88</v>
      </c>
      <c r="N873" s="48">
        <v>3.59</v>
      </c>
      <c r="O873" s="48">
        <v>3.39</v>
      </c>
      <c r="P873" s="48">
        <v>1.03</v>
      </c>
      <c r="Q873" s="48">
        <v>4.88</v>
      </c>
    </row>
    <row r="874" spans="1:17" x14ac:dyDescent="0.2">
      <c r="A874" s="47" t="s">
        <v>404</v>
      </c>
      <c r="C874" s="48">
        <v>0</v>
      </c>
      <c r="D874" s="48">
        <v>1.1100000000000001</v>
      </c>
      <c r="E874" s="48">
        <v>0</v>
      </c>
      <c r="F874" s="48">
        <v>12.94</v>
      </c>
      <c r="G874" s="48">
        <v>12.94</v>
      </c>
      <c r="H874" s="48">
        <v>0</v>
      </c>
      <c r="I874" s="48">
        <v>0</v>
      </c>
      <c r="J874" s="48">
        <v>0</v>
      </c>
      <c r="K874" s="48">
        <v>0</v>
      </c>
      <c r="L874" s="48">
        <v>12.84</v>
      </c>
      <c r="M874" s="48">
        <v>6.04</v>
      </c>
      <c r="N874" s="48">
        <v>3.15</v>
      </c>
      <c r="O874" s="48">
        <v>2.8</v>
      </c>
      <c r="P874" s="48">
        <v>0.85</v>
      </c>
      <c r="Q874" s="48">
        <v>6.04</v>
      </c>
    </row>
    <row r="875" spans="1:17" x14ac:dyDescent="0.2">
      <c r="A875" s="47" t="s">
        <v>405</v>
      </c>
      <c r="C875" s="48">
        <v>0</v>
      </c>
      <c r="D875" s="48">
        <v>2.19</v>
      </c>
      <c r="E875" s="48">
        <v>0</v>
      </c>
      <c r="F875" s="48">
        <v>25.32</v>
      </c>
      <c r="G875" s="48">
        <v>25.32</v>
      </c>
      <c r="H875" s="48">
        <v>0</v>
      </c>
      <c r="I875" s="48">
        <v>0</v>
      </c>
      <c r="J875" s="48">
        <v>0</v>
      </c>
      <c r="K875" s="48">
        <v>0</v>
      </c>
      <c r="L875" s="48">
        <v>25.11</v>
      </c>
      <c r="M875" s="48">
        <v>11.6</v>
      </c>
      <c r="N875" s="48">
        <v>6.23</v>
      </c>
      <c r="O875" s="48">
        <v>5.59</v>
      </c>
      <c r="P875" s="48">
        <v>1.69</v>
      </c>
      <c r="Q875" s="48">
        <v>11.6</v>
      </c>
    </row>
    <row r="876" spans="1:17" x14ac:dyDescent="0.2">
      <c r="A876" s="47" t="s">
        <v>406</v>
      </c>
      <c r="C876" s="48">
        <v>0</v>
      </c>
      <c r="D876" s="48">
        <v>1.81</v>
      </c>
      <c r="E876" s="48">
        <v>0</v>
      </c>
      <c r="F876" s="48">
        <v>20.23</v>
      </c>
      <c r="G876" s="48">
        <v>20.23</v>
      </c>
      <c r="H876" s="48">
        <v>0</v>
      </c>
      <c r="I876" s="48">
        <v>0</v>
      </c>
      <c r="J876" s="48">
        <v>0</v>
      </c>
      <c r="K876" s="48">
        <v>0</v>
      </c>
      <c r="L876" s="48">
        <v>20.059999999999999</v>
      </c>
      <c r="M876" s="48">
        <v>8.84</v>
      </c>
      <c r="N876" s="48">
        <v>5.13</v>
      </c>
      <c r="O876" s="48">
        <v>4.67</v>
      </c>
      <c r="P876" s="48">
        <v>1.41</v>
      </c>
      <c r="Q876" s="48">
        <v>8.84</v>
      </c>
    </row>
    <row r="877" spans="1:17" x14ac:dyDescent="0.2">
      <c r="A877" s="47" t="s">
        <v>407</v>
      </c>
      <c r="C877" s="48">
        <v>0</v>
      </c>
      <c r="D877" s="48">
        <v>3.38</v>
      </c>
      <c r="E877" s="48">
        <v>0</v>
      </c>
      <c r="F877" s="48">
        <v>37.909999999999997</v>
      </c>
      <c r="G877" s="48">
        <v>37.909999999999997</v>
      </c>
      <c r="H877" s="48">
        <v>0</v>
      </c>
      <c r="I877" s="48">
        <v>0</v>
      </c>
      <c r="J877" s="48">
        <v>0</v>
      </c>
      <c r="K877" s="48">
        <v>0</v>
      </c>
      <c r="L877" s="48">
        <v>37.590000000000003</v>
      </c>
      <c r="M877" s="48">
        <v>16.63</v>
      </c>
      <c r="N877" s="48">
        <v>9.6</v>
      </c>
      <c r="O877" s="48">
        <v>8.73</v>
      </c>
      <c r="P877" s="48">
        <v>2.64</v>
      </c>
      <c r="Q877" s="48">
        <v>16.63</v>
      </c>
    </row>
    <row r="878" spans="1:17" x14ac:dyDescent="0.2">
      <c r="A878" s="47" t="s">
        <v>408</v>
      </c>
      <c r="C878" s="48">
        <v>0</v>
      </c>
      <c r="D878" s="48">
        <v>1.37</v>
      </c>
      <c r="E878" s="48">
        <v>0</v>
      </c>
      <c r="F878" s="48">
        <v>15.01</v>
      </c>
      <c r="G878" s="48">
        <v>15.01</v>
      </c>
      <c r="H878" s="48">
        <v>0</v>
      </c>
      <c r="I878" s="48">
        <v>0</v>
      </c>
      <c r="J878" s="48">
        <v>0</v>
      </c>
      <c r="K878" s="48">
        <v>0</v>
      </c>
      <c r="L878" s="48">
        <v>14.88</v>
      </c>
      <c r="M878" s="48">
        <v>6.33</v>
      </c>
      <c r="N878" s="48">
        <v>3.89</v>
      </c>
      <c r="O878" s="48">
        <v>3.58</v>
      </c>
      <c r="P878" s="48">
        <v>1.08</v>
      </c>
      <c r="Q878" s="48">
        <v>6.33</v>
      </c>
    </row>
    <row r="879" spans="1:17" x14ac:dyDescent="0.2">
      <c r="A879" s="47" t="s">
        <v>409</v>
      </c>
      <c r="C879" s="48">
        <v>0</v>
      </c>
      <c r="D879" s="48">
        <v>0.99</v>
      </c>
      <c r="E879" s="48">
        <v>0</v>
      </c>
      <c r="F879" s="48">
        <v>10.97</v>
      </c>
      <c r="G879" s="48">
        <v>10.97</v>
      </c>
      <c r="H879" s="48">
        <v>0</v>
      </c>
      <c r="I879" s="48">
        <v>0</v>
      </c>
      <c r="J879" s="48">
        <v>0</v>
      </c>
      <c r="K879" s="48">
        <v>0</v>
      </c>
      <c r="L879" s="48">
        <v>10.88</v>
      </c>
      <c r="M879" s="48">
        <v>4.76</v>
      </c>
      <c r="N879" s="48">
        <v>2.8</v>
      </c>
      <c r="O879" s="48">
        <v>2.5499999999999998</v>
      </c>
      <c r="P879" s="48">
        <v>0.77</v>
      </c>
      <c r="Q879" s="48">
        <v>4.76</v>
      </c>
    </row>
    <row r="880" spans="1:17" x14ac:dyDescent="0.2">
      <c r="A880" s="47" t="s">
        <v>410</v>
      </c>
      <c r="C880" s="48">
        <v>0</v>
      </c>
      <c r="D880" s="48">
        <v>2.4</v>
      </c>
      <c r="E880" s="48">
        <v>0</v>
      </c>
      <c r="F880" s="48">
        <v>25.91</v>
      </c>
      <c r="G880" s="48">
        <v>25.91</v>
      </c>
      <c r="H880" s="48">
        <v>0</v>
      </c>
      <c r="I880" s="48">
        <v>0</v>
      </c>
      <c r="J880" s="48">
        <v>0</v>
      </c>
      <c r="K880" s="48">
        <v>0</v>
      </c>
      <c r="L880" s="48">
        <v>25.68</v>
      </c>
      <c r="M880" s="48">
        <v>10.68</v>
      </c>
      <c r="N880" s="48">
        <v>6.8</v>
      </c>
      <c r="O880" s="48">
        <v>6.29</v>
      </c>
      <c r="P880" s="48">
        <v>1.9</v>
      </c>
      <c r="Q880" s="48">
        <v>10.68</v>
      </c>
    </row>
    <row r="881" spans="1:17" x14ac:dyDescent="0.2">
      <c r="A881" s="47" t="s">
        <v>411</v>
      </c>
      <c r="C881" s="48">
        <v>0</v>
      </c>
      <c r="D881" s="48">
        <v>1.26</v>
      </c>
      <c r="E881" s="48">
        <v>0</v>
      </c>
      <c r="F881" s="48">
        <v>12.13</v>
      </c>
      <c r="G881" s="48">
        <v>12.13</v>
      </c>
      <c r="H881" s="48">
        <v>0</v>
      </c>
      <c r="I881" s="48">
        <v>0</v>
      </c>
      <c r="J881" s="48">
        <v>0</v>
      </c>
      <c r="K881" s="48">
        <v>0</v>
      </c>
      <c r="L881" s="48">
        <v>12.01</v>
      </c>
      <c r="M881" s="48">
        <v>3.9</v>
      </c>
      <c r="N881" s="48">
        <v>3.57</v>
      </c>
      <c r="O881" s="48">
        <v>3.48</v>
      </c>
      <c r="P881" s="48">
        <v>1.05</v>
      </c>
      <c r="Q881" s="48">
        <v>3.9</v>
      </c>
    </row>
    <row r="882" spans="1:17" x14ac:dyDescent="0.2">
      <c r="A882" s="47" t="s">
        <v>676</v>
      </c>
      <c r="C882" s="48">
        <v>0</v>
      </c>
      <c r="D882" s="48">
        <v>52.7</v>
      </c>
      <c r="E882" s="48">
        <v>5.51</v>
      </c>
      <c r="F882" s="48">
        <v>579.41999999999996</v>
      </c>
      <c r="G882" s="48">
        <v>579.41999999999996</v>
      </c>
      <c r="H882" s="48">
        <v>0</v>
      </c>
      <c r="I882" s="48">
        <v>0</v>
      </c>
      <c r="J882" s="48">
        <v>0</v>
      </c>
      <c r="K882" s="48">
        <v>0</v>
      </c>
      <c r="L882" s="48">
        <v>572.57000000000005</v>
      </c>
      <c r="M882" s="48">
        <v>237.43</v>
      </c>
      <c r="N882" s="48">
        <v>140.87</v>
      </c>
      <c r="O882" s="48">
        <v>137.28</v>
      </c>
      <c r="P882" s="48">
        <v>56.99</v>
      </c>
      <c r="Q882" s="48">
        <v>237.43</v>
      </c>
    </row>
    <row r="883" spans="1:17" x14ac:dyDescent="0.2">
      <c r="A883" s="47" t="s">
        <v>412</v>
      </c>
      <c r="C883" s="48">
        <v>0</v>
      </c>
      <c r="D883" s="48">
        <v>0</v>
      </c>
      <c r="E883" s="48">
        <v>0.32</v>
      </c>
      <c r="F883" s="48">
        <v>13.65</v>
      </c>
      <c r="G883" s="48">
        <v>13.65</v>
      </c>
      <c r="H883" s="48">
        <v>0</v>
      </c>
      <c r="I883" s="48">
        <v>0</v>
      </c>
      <c r="J883" s="48">
        <v>0</v>
      </c>
      <c r="K883" s="48">
        <v>0</v>
      </c>
      <c r="L883" s="48">
        <v>13.53</v>
      </c>
      <c r="M883" s="48">
        <v>8.3699999999999992</v>
      </c>
      <c r="N883" s="48">
        <v>1.52</v>
      </c>
      <c r="O883" s="48">
        <v>2.67</v>
      </c>
      <c r="P883" s="48">
        <v>0.98</v>
      </c>
      <c r="Q883" s="48">
        <v>8.3699999999999992</v>
      </c>
    </row>
    <row r="884" spans="1:17" x14ac:dyDescent="0.2">
      <c r="A884" s="47" t="s">
        <v>413</v>
      </c>
      <c r="C884" s="48">
        <v>0</v>
      </c>
      <c r="D884" s="48">
        <v>0</v>
      </c>
      <c r="E884" s="48">
        <v>0.72</v>
      </c>
      <c r="F884" s="48">
        <v>8.3699999999999992</v>
      </c>
      <c r="G884" s="48">
        <v>8.3699999999999992</v>
      </c>
      <c r="H884" s="48">
        <v>0</v>
      </c>
      <c r="I884" s="48">
        <v>0</v>
      </c>
      <c r="J884" s="48">
        <v>0</v>
      </c>
      <c r="K884" s="48">
        <v>0</v>
      </c>
      <c r="L884" s="48">
        <v>8.27</v>
      </c>
      <c r="M884" s="48">
        <v>3.43</v>
      </c>
      <c r="N884" s="48">
        <v>2.0499999999999998</v>
      </c>
      <c r="O884" s="48">
        <v>1.97</v>
      </c>
      <c r="P884" s="48">
        <v>0.82</v>
      </c>
      <c r="Q884" s="48">
        <v>3.43</v>
      </c>
    </row>
    <row r="885" spans="1:17" x14ac:dyDescent="0.2">
      <c r="A885" s="47" t="s">
        <v>414</v>
      </c>
      <c r="C885" s="48">
        <v>0</v>
      </c>
      <c r="D885" s="48">
        <v>0</v>
      </c>
      <c r="E885" s="48">
        <v>1.1000000000000001</v>
      </c>
      <c r="F885" s="48">
        <v>14.29</v>
      </c>
      <c r="G885" s="48">
        <v>14.29</v>
      </c>
      <c r="H885" s="48">
        <v>0</v>
      </c>
      <c r="I885" s="48">
        <v>0</v>
      </c>
      <c r="J885" s="48">
        <v>0</v>
      </c>
      <c r="K885" s="48">
        <v>0</v>
      </c>
      <c r="L885" s="48">
        <v>14.14</v>
      </c>
      <c r="M885" s="48">
        <v>6.94</v>
      </c>
      <c r="N885" s="48">
        <v>3.14</v>
      </c>
      <c r="O885" s="48">
        <v>2.87</v>
      </c>
      <c r="P885" s="48">
        <v>1.19</v>
      </c>
      <c r="Q885" s="48">
        <v>6.94</v>
      </c>
    </row>
    <row r="886" spans="1:17" x14ac:dyDescent="0.2">
      <c r="A886" s="47" t="s">
        <v>415</v>
      </c>
      <c r="C886" s="48">
        <v>0</v>
      </c>
      <c r="D886" s="48">
        <v>0</v>
      </c>
      <c r="E886" s="48">
        <v>1.68</v>
      </c>
      <c r="F886" s="48">
        <v>18.89</v>
      </c>
      <c r="G886" s="48">
        <v>18.89</v>
      </c>
      <c r="H886" s="48">
        <v>0</v>
      </c>
      <c r="I886" s="48">
        <v>0</v>
      </c>
      <c r="J886" s="48">
        <v>0</v>
      </c>
      <c r="K886" s="48">
        <v>0</v>
      </c>
      <c r="L886" s="48">
        <v>18.66</v>
      </c>
      <c r="M886" s="48">
        <v>7.3</v>
      </c>
      <c r="N886" s="48">
        <v>4.7699999999999996</v>
      </c>
      <c r="O886" s="48">
        <v>4.66</v>
      </c>
      <c r="P886" s="48">
        <v>1.94</v>
      </c>
      <c r="Q886" s="48">
        <v>7.3</v>
      </c>
    </row>
    <row r="887" spans="1:17" x14ac:dyDescent="0.2">
      <c r="A887" s="47" t="s">
        <v>416</v>
      </c>
      <c r="C887" s="48">
        <v>0</v>
      </c>
      <c r="D887" s="48">
        <v>0</v>
      </c>
      <c r="E887" s="48">
        <v>0.73</v>
      </c>
      <c r="F887" s="48">
        <v>8.43</v>
      </c>
      <c r="G887" s="48">
        <v>8.43</v>
      </c>
      <c r="H887" s="48">
        <v>0</v>
      </c>
      <c r="I887" s="48">
        <v>0</v>
      </c>
      <c r="J887" s="48">
        <v>0</v>
      </c>
      <c r="K887" s="48">
        <v>0</v>
      </c>
      <c r="L887" s="48">
        <v>8.33</v>
      </c>
      <c r="M887" s="48">
        <v>3.46</v>
      </c>
      <c r="N887" s="48">
        <v>2.06</v>
      </c>
      <c r="O887" s="48">
        <v>1.99</v>
      </c>
      <c r="P887" s="48">
        <v>0.83</v>
      </c>
      <c r="Q887" s="48">
        <v>3.46</v>
      </c>
    </row>
    <row r="888" spans="1:17" x14ac:dyDescent="0.2">
      <c r="A888" s="47" t="s">
        <v>417</v>
      </c>
      <c r="C888" s="48">
        <v>0</v>
      </c>
      <c r="D888" s="48">
        <v>0.27</v>
      </c>
      <c r="E888" s="48">
        <v>0.97</v>
      </c>
      <c r="F888" s="48">
        <v>13.92</v>
      </c>
      <c r="G888" s="48">
        <v>13.92</v>
      </c>
      <c r="H888" s="48">
        <v>0</v>
      </c>
      <c r="I888" s="48">
        <v>0</v>
      </c>
      <c r="J888" s="48">
        <v>0</v>
      </c>
      <c r="K888" s="48">
        <v>0</v>
      </c>
      <c r="L888" s="48">
        <v>13.75</v>
      </c>
      <c r="M888" s="48">
        <v>5.79</v>
      </c>
      <c r="N888" s="48">
        <v>3.38</v>
      </c>
      <c r="O888" s="48">
        <v>3.24</v>
      </c>
      <c r="P888" s="48">
        <v>1.35</v>
      </c>
      <c r="Q888" s="48">
        <v>5.79</v>
      </c>
    </row>
    <row r="889" spans="1:17" x14ac:dyDescent="0.2">
      <c r="A889" s="47" t="s">
        <v>418</v>
      </c>
      <c r="C889" s="48">
        <v>0</v>
      </c>
      <c r="D889" s="48">
        <v>0.73</v>
      </c>
      <c r="E889" s="48">
        <v>0</v>
      </c>
      <c r="F889" s="48">
        <v>6.99</v>
      </c>
      <c r="G889" s="48">
        <v>6.99</v>
      </c>
      <c r="H889" s="48">
        <v>0</v>
      </c>
      <c r="I889" s="48">
        <v>0</v>
      </c>
      <c r="J889" s="48">
        <v>0</v>
      </c>
      <c r="K889" s="48">
        <v>0</v>
      </c>
      <c r="L889" s="48">
        <v>6.9</v>
      </c>
      <c r="M889" s="48">
        <v>2.8</v>
      </c>
      <c r="N889" s="48">
        <v>1.73</v>
      </c>
      <c r="O889" s="48">
        <v>1.67</v>
      </c>
      <c r="P889" s="48">
        <v>0.7</v>
      </c>
      <c r="Q889" s="48">
        <v>2.8</v>
      </c>
    </row>
    <row r="890" spans="1:17" x14ac:dyDescent="0.2">
      <c r="A890" s="47" t="s">
        <v>419</v>
      </c>
      <c r="C890" s="48">
        <v>0</v>
      </c>
      <c r="D890" s="48">
        <v>0.83</v>
      </c>
      <c r="E890" s="48">
        <v>0</v>
      </c>
      <c r="F890" s="48">
        <v>7.95</v>
      </c>
      <c r="G890" s="48">
        <v>7.95</v>
      </c>
      <c r="H890" s="48">
        <v>0</v>
      </c>
      <c r="I890" s="48">
        <v>0</v>
      </c>
      <c r="J890" s="48">
        <v>0</v>
      </c>
      <c r="K890" s="48">
        <v>0</v>
      </c>
      <c r="L890" s="48">
        <v>7.85</v>
      </c>
      <c r="M890" s="48">
        <v>3.18</v>
      </c>
      <c r="N890" s="48">
        <v>1.97</v>
      </c>
      <c r="O890" s="48">
        <v>1.91</v>
      </c>
      <c r="P890" s="48">
        <v>0.79</v>
      </c>
      <c r="Q890" s="48">
        <v>3.18</v>
      </c>
    </row>
    <row r="891" spans="1:17" x14ac:dyDescent="0.2">
      <c r="A891" s="47" t="s">
        <v>420</v>
      </c>
      <c r="C891" s="48">
        <v>0</v>
      </c>
      <c r="D891" s="48">
        <v>1.49</v>
      </c>
      <c r="E891" s="48">
        <v>0</v>
      </c>
      <c r="F891" s="48">
        <v>14.2</v>
      </c>
      <c r="G891" s="48">
        <v>14.2</v>
      </c>
      <c r="H891" s="48">
        <v>0</v>
      </c>
      <c r="I891" s="48">
        <v>0</v>
      </c>
      <c r="J891" s="48">
        <v>0</v>
      </c>
      <c r="K891" s="48">
        <v>0</v>
      </c>
      <c r="L891" s="48">
        <v>14.03</v>
      </c>
      <c r="M891" s="48">
        <v>5.7</v>
      </c>
      <c r="N891" s="48">
        <v>3.52</v>
      </c>
      <c r="O891" s="48">
        <v>3.4</v>
      </c>
      <c r="P891" s="48">
        <v>1.42</v>
      </c>
      <c r="Q891" s="48">
        <v>5.7</v>
      </c>
    </row>
    <row r="892" spans="1:17" x14ac:dyDescent="0.2">
      <c r="A892" s="47" t="s">
        <v>421</v>
      </c>
      <c r="C892" s="48">
        <v>0</v>
      </c>
      <c r="D892" s="48">
        <v>3.47</v>
      </c>
      <c r="E892" s="48">
        <v>0</v>
      </c>
      <c r="F892" s="48">
        <v>33.18</v>
      </c>
      <c r="G892" s="48">
        <v>33.18</v>
      </c>
      <c r="H892" s="48">
        <v>0</v>
      </c>
      <c r="I892" s="48">
        <v>0</v>
      </c>
      <c r="J892" s="48">
        <v>0</v>
      </c>
      <c r="K892" s="48">
        <v>0</v>
      </c>
      <c r="L892" s="48">
        <v>32.78</v>
      </c>
      <c r="M892" s="48">
        <v>13.31</v>
      </c>
      <c r="N892" s="48">
        <v>8.2100000000000009</v>
      </c>
      <c r="O892" s="48">
        <v>7.95</v>
      </c>
      <c r="P892" s="48">
        <v>3.31</v>
      </c>
      <c r="Q892" s="48">
        <v>13.31</v>
      </c>
    </row>
    <row r="893" spans="1:17" x14ac:dyDescent="0.2">
      <c r="A893" s="47" t="s">
        <v>422</v>
      </c>
      <c r="C893" s="48">
        <v>0</v>
      </c>
      <c r="D893" s="48">
        <v>1.85</v>
      </c>
      <c r="E893" s="48">
        <v>0</v>
      </c>
      <c r="F893" s="48">
        <v>17.54</v>
      </c>
      <c r="G893" s="48">
        <v>17.54</v>
      </c>
      <c r="H893" s="48">
        <v>0</v>
      </c>
      <c r="I893" s="48">
        <v>0</v>
      </c>
      <c r="J893" s="48">
        <v>0</v>
      </c>
      <c r="K893" s="48">
        <v>0</v>
      </c>
      <c r="L893" s="48">
        <v>17.329999999999998</v>
      </c>
      <c r="M893" s="48">
        <v>6.92</v>
      </c>
      <c r="N893" s="48">
        <v>4.38</v>
      </c>
      <c r="O893" s="48">
        <v>4.26</v>
      </c>
      <c r="P893" s="48">
        <v>1.77</v>
      </c>
      <c r="Q893" s="48">
        <v>6.92</v>
      </c>
    </row>
    <row r="894" spans="1:17" x14ac:dyDescent="0.2">
      <c r="A894" s="47" t="s">
        <v>423</v>
      </c>
      <c r="C894" s="48">
        <v>0</v>
      </c>
      <c r="D894" s="48">
        <v>2.46</v>
      </c>
      <c r="E894" s="48">
        <v>0</v>
      </c>
      <c r="F894" s="48">
        <v>25.05</v>
      </c>
      <c r="G894" s="48">
        <v>25.05</v>
      </c>
      <c r="H894" s="48">
        <v>0</v>
      </c>
      <c r="I894" s="48">
        <v>0</v>
      </c>
      <c r="J894" s="48">
        <v>0</v>
      </c>
      <c r="K894" s="48">
        <v>0</v>
      </c>
      <c r="L894" s="48">
        <v>24.78</v>
      </c>
      <c r="M894" s="48">
        <v>11.22</v>
      </c>
      <c r="N894" s="48">
        <v>5.82</v>
      </c>
      <c r="O894" s="48">
        <v>5.47</v>
      </c>
      <c r="P894" s="48">
        <v>2.27</v>
      </c>
      <c r="Q894" s="48">
        <v>11.22</v>
      </c>
    </row>
    <row r="895" spans="1:17" x14ac:dyDescent="0.2">
      <c r="A895" s="47" t="s">
        <v>424</v>
      </c>
      <c r="C895" s="48">
        <v>0</v>
      </c>
      <c r="D895" s="48">
        <v>2.4700000000000002</v>
      </c>
      <c r="E895" s="48">
        <v>0</v>
      </c>
      <c r="F895" s="48">
        <v>23.71</v>
      </c>
      <c r="G895" s="48">
        <v>23.71</v>
      </c>
      <c r="H895" s="48">
        <v>0</v>
      </c>
      <c r="I895" s="48">
        <v>0</v>
      </c>
      <c r="J895" s="48">
        <v>0</v>
      </c>
      <c r="K895" s="48">
        <v>0</v>
      </c>
      <c r="L895" s="48">
        <v>23.43</v>
      </c>
      <c r="M895" s="48">
        <v>9.6199999999999992</v>
      </c>
      <c r="N895" s="48">
        <v>5.83</v>
      </c>
      <c r="O895" s="48">
        <v>5.63</v>
      </c>
      <c r="P895" s="48">
        <v>2.34</v>
      </c>
      <c r="Q895" s="48">
        <v>9.6199999999999992</v>
      </c>
    </row>
    <row r="896" spans="1:17" x14ac:dyDescent="0.2">
      <c r="A896" s="47" t="s">
        <v>425</v>
      </c>
      <c r="C896" s="48">
        <v>0</v>
      </c>
      <c r="D896" s="48">
        <v>3.17</v>
      </c>
      <c r="E896" s="48">
        <v>0</v>
      </c>
      <c r="F896" s="48">
        <v>30.38</v>
      </c>
      <c r="G896" s="48">
        <v>30.38</v>
      </c>
      <c r="H896" s="48">
        <v>0</v>
      </c>
      <c r="I896" s="48">
        <v>0</v>
      </c>
      <c r="J896" s="48">
        <v>0</v>
      </c>
      <c r="K896" s="48">
        <v>0</v>
      </c>
      <c r="L896" s="48">
        <v>30.01</v>
      </c>
      <c r="M896" s="48">
        <v>12.24</v>
      </c>
      <c r="N896" s="48">
        <v>7.5</v>
      </c>
      <c r="O896" s="48">
        <v>7.25</v>
      </c>
      <c r="P896" s="48">
        <v>3.02</v>
      </c>
      <c r="Q896" s="48">
        <v>12.24</v>
      </c>
    </row>
    <row r="897" spans="1:17" x14ac:dyDescent="0.2">
      <c r="A897" s="47" t="s">
        <v>426</v>
      </c>
      <c r="C897" s="48">
        <v>0</v>
      </c>
      <c r="D897" s="48">
        <v>3.47</v>
      </c>
      <c r="E897" s="48">
        <v>0</v>
      </c>
      <c r="F897" s="48">
        <v>34.79</v>
      </c>
      <c r="G897" s="48">
        <v>34.79</v>
      </c>
      <c r="H897" s="48">
        <v>0</v>
      </c>
      <c r="I897" s="48">
        <v>0</v>
      </c>
      <c r="J897" s="48">
        <v>0</v>
      </c>
      <c r="K897" s="48">
        <v>0</v>
      </c>
      <c r="L897" s="48">
        <v>34.4</v>
      </c>
      <c r="M897" s="48">
        <v>15.2</v>
      </c>
      <c r="N897" s="48">
        <v>8.2100000000000009</v>
      </c>
      <c r="O897" s="48">
        <v>7.76</v>
      </c>
      <c r="P897" s="48">
        <v>3.23</v>
      </c>
      <c r="Q897" s="48">
        <v>15.2</v>
      </c>
    </row>
    <row r="898" spans="1:17" x14ac:dyDescent="0.2">
      <c r="A898" s="47" t="s">
        <v>427</v>
      </c>
      <c r="C898" s="48">
        <v>0</v>
      </c>
      <c r="D898" s="48">
        <v>3.1</v>
      </c>
      <c r="E898" s="48">
        <v>0</v>
      </c>
      <c r="F898" s="48">
        <v>29.94</v>
      </c>
      <c r="G898" s="48">
        <v>29.94</v>
      </c>
      <c r="H898" s="48">
        <v>0</v>
      </c>
      <c r="I898" s="48">
        <v>0</v>
      </c>
      <c r="J898" s="48">
        <v>0</v>
      </c>
      <c r="K898" s="48">
        <v>0</v>
      </c>
      <c r="L898" s="48">
        <v>29.59</v>
      </c>
      <c r="M898" s="48">
        <v>12.26</v>
      </c>
      <c r="N898" s="48">
        <v>7.33</v>
      </c>
      <c r="O898" s="48">
        <v>7.06</v>
      </c>
      <c r="P898" s="48">
        <v>2.94</v>
      </c>
      <c r="Q898" s="48">
        <v>12.26</v>
      </c>
    </row>
    <row r="899" spans="1:17" x14ac:dyDescent="0.2">
      <c r="A899" s="47" t="s">
        <v>428</v>
      </c>
      <c r="C899" s="48">
        <v>0</v>
      </c>
      <c r="D899" s="48">
        <v>3.15</v>
      </c>
      <c r="E899" s="48">
        <v>0</v>
      </c>
      <c r="F899" s="48">
        <v>30.28</v>
      </c>
      <c r="G899" s="48">
        <v>30.28</v>
      </c>
      <c r="H899" s="48">
        <v>0</v>
      </c>
      <c r="I899" s="48">
        <v>0</v>
      </c>
      <c r="J899" s="48">
        <v>0</v>
      </c>
      <c r="K899" s="48">
        <v>0</v>
      </c>
      <c r="L899" s="48">
        <v>29.92</v>
      </c>
      <c r="M899" s="48">
        <v>12.33</v>
      </c>
      <c r="N899" s="48">
        <v>7.44</v>
      </c>
      <c r="O899" s="48">
        <v>7.17</v>
      </c>
      <c r="P899" s="48">
        <v>2.99</v>
      </c>
      <c r="Q899" s="48">
        <v>12.33</v>
      </c>
    </row>
    <row r="900" spans="1:17" x14ac:dyDescent="0.2">
      <c r="A900" s="47" t="s">
        <v>429</v>
      </c>
      <c r="C900" s="48">
        <v>0</v>
      </c>
      <c r="D900" s="48">
        <v>3.54</v>
      </c>
      <c r="E900" s="48">
        <v>0</v>
      </c>
      <c r="F900" s="48">
        <v>34.86</v>
      </c>
      <c r="G900" s="48">
        <v>34.86</v>
      </c>
      <c r="H900" s="48">
        <v>0</v>
      </c>
      <c r="I900" s="48">
        <v>0</v>
      </c>
      <c r="J900" s="48">
        <v>0</v>
      </c>
      <c r="K900" s="48">
        <v>0</v>
      </c>
      <c r="L900" s="48">
        <v>34.46</v>
      </c>
      <c r="M900" s="48">
        <v>14.79</v>
      </c>
      <c r="N900" s="48">
        <v>8.3699999999999992</v>
      </c>
      <c r="O900" s="48">
        <v>7.98</v>
      </c>
      <c r="P900" s="48">
        <v>3.32</v>
      </c>
      <c r="Q900" s="48">
        <v>14.79</v>
      </c>
    </row>
    <row r="901" spans="1:17" x14ac:dyDescent="0.2">
      <c r="A901" s="47" t="s">
        <v>430</v>
      </c>
      <c r="C901" s="48">
        <v>0</v>
      </c>
      <c r="D901" s="48">
        <v>2.81</v>
      </c>
      <c r="E901" s="48">
        <v>0</v>
      </c>
      <c r="F901" s="48">
        <v>27.2</v>
      </c>
      <c r="G901" s="48">
        <v>27.2</v>
      </c>
      <c r="H901" s="48">
        <v>0</v>
      </c>
      <c r="I901" s="48">
        <v>0</v>
      </c>
      <c r="J901" s="48">
        <v>0</v>
      </c>
      <c r="K901" s="48">
        <v>0</v>
      </c>
      <c r="L901" s="48">
        <v>26.88</v>
      </c>
      <c r="M901" s="48">
        <v>11.18</v>
      </c>
      <c r="N901" s="48">
        <v>6.64</v>
      </c>
      <c r="O901" s="48">
        <v>6.39</v>
      </c>
      <c r="P901" s="48">
        <v>2.66</v>
      </c>
      <c r="Q901" s="48">
        <v>11.18</v>
      </c>
    </row>
    <row r="902" spans="1:17" x14ac:dyDescent="0.2">
      <c r="A902" s="47" t="s">
        <v>431</v>
      </c>
      <c r="C902" s="48">
        <v>0</v>
      </c>
      <c r="D902" s="48">
        <v>2.2599999999999998</v>
      </c>
      <c r="E902" s="48">
        <v>0</v>
      </c>
      <c r="F902" s="48">
        <v>21.26</v>
      </c>
      <c r="G902" s="48">
        <v>21.26</v>
      </c>
      <c r="H902" s="48">
        <v>0</v>
      </c>
      <c r="I902" s="48">
        <v>0</v>
      </c>
      <c r="J902" s="48">
        <v>0</v>
      </c>
      <c r="K902" s="48">
        <v>0</v>
      </c>
      <c r="L902" s="48">
        <v>21</v>
      </c>
      <c r="M902" s="48">
        <v>8.25</v>
      </c>
      <c r="N902" s="48">
        <v>5.35</v>
      </c>
      <c r="O902" s="48">
        <v>5.22</v>
      </c>
      <c r="P902" s="48">
        <v>2.17</v>
      </c>
      <c r="Q902" s="48">
        <v>8.25</v>
      </c>
    </row>
    <row r="903" spans="1:17" x14ac:dyDescent="0.2">
      <c r="A903" s="47" t="s">
        <v>432</v>
      </c>
      <c r="C903" s="48">
        <v>0</v>
      </c>
      <c r="D903" s="48">
        <v>3.78</v>
      </c>
      <c r="E903" s="48">
        <v>0</v>
      </c>
      <c r="F903" s="48">
        <v>33.6</v>
      </c>
      <c r="G903" s="48">
        <v>33.6</v>
      </c>
      <c r="H903" s="48">
        <v>0</v>
      </c>
      <c r="I903" s="48">
        <v>0</v>
      </c>
      <c r="J903" s="48">
        <v>0</v>
      </c>
      <c r="K903" s="48">
        <v>0</v>
      </c>
      <c r="L903" s="48">
        <v>33.15</v>
      </c>
      <c r="M903" s="48">
        <v>11.64</v>
      </c>
      <c r="N903" s="48">
        <v>8.91</v>
      </c>
      <c r="O903" s="48">
        <v>8.9</v>
      </c>
      <c r="P903" s="48">
        <v>3.7</v>
      </c>
      <c r="Q903" s="48">
        <v>11.64</v>
      </c>
    </row>
    <row r="904" spans="1:17" x14ac:dyDescent="0.2">
      <c r="A904" s="47" t="s">
        <v>433</v>
      </c>
      <c r="C904" s="48">
        <v>0</v>
      </c>
      <c r="D904" s="48">
        <v>2.1</v>
      </c>
      <c r="E904" s="48">
        <v>0</v>
      </c>
      <c r="F904" s="48">
        <v>20.03</v>
      </c>
      <c r="G904" s="48">
        <v>20.03</v>
      </c>
      <c r="H904" s="48">
        <v>0</v>
      </c>
      <c r="I904" s="48">
        <v>0</v>
      </c>
      <c r="J904" s="48">
        <v>0</v>
      </c>
      <c r="K904" s="48">
        <v>0</v>
      </c>
      <c r="L904" s="48">
        <v>19.79</v>
      </c>
      <c r="M904" s="48">
        <v>8.0500000000000007</v>
      </c>
      <c r="N904" s="48">
        <v>4.95</v>
      </c>
      <c r="O904" s="48">
        <v>4.79</v>
      </c>
      <c r="P904" s="48">
        <v>1.99</v>
      </c>
      <c r="Q904" s="48">
        <v>8.0500000000000007</v>
      </c>
    </row>
    <row r="905" spans="1:17" x14ac:dyDescent="0.2">
      <c r="A905" s="47" t="s">
        <v>434</v>
      </c>
      <c r="C905" s="48">
        <v>0</v>
      </c>
      <c r="D905" s="48">
        <v>3.93</v>
      </c>
      <c r="E905" s="48">
        <v>0</v>
      </c>
      <c r="F905" s="48">
        <v>36.090000000000003</v>
      </c>
      <c r="G905" s="48">
        <v>36.090000000000003</v>
      </c>
      <c r="H905" s="48">
        <v>0</v>
      </c>
      <c r="I905" s="48">
        <v>0</v>
      </c>
      <c r="J905" s="48">
        <v>0</v>
      </c>
      <c r="K905" s="48">
        <v>0</v>
      </c>
      <c r="L905" s="48">
        <v>35.630000000000003</v>
      </c>
      <c r="M905" s="48">
        <v>13.42</v>
      </c>
      <c r="N905" s="48">
        <v>9.2799999999999994</v>
      </c>
      <c r="O905" s="48">
        <v>9.14</v>
      </c>
      <c r="P905" s="48">
        <v>3.8</v>
      </c>
      <c r="Q905" s="48">
        <v>13.42</v>
      </c>
    </row>
    <row r="906" spans="1:17" x14ac:dyDescent="0.2">
      <c r="A906" s="47" t="s">
        <v>435</v>
      </c>
      <c r="C906" s="48">
        <v>0</v>
      </c>
      <c r="D906" s="48">
        <v>3.86</v>
      </c>
      <c r="E906" s="48">
        <v>0</v>
      </c>
      <c r="F906" s="48">
        <v>36.47</v>
      </c>
      <c r="G906" s="48">
        <v>36.47</v>
      </c>
      <c r="H906" s="48">
        <v>0</v>
      </c>
      <c r="I906" s="48">
        <v>0</v>
      </c>
      <c r="J906" s="48">
        <v>0</v>
      </c>
      <c r="K906" s="48">
        <v>0</v>
      </c>
      <c r="L906" s="48">
        <v>36.03</v>
      </c>
      <c r="M906" s="48">
        <v>14.34</v>
      </c>
      <c r="N906" s="48">
        <v>9.1199999999999992</v>
      </c>
      <c r="O906" s="48">
        <v>8.8699999999999992</v>
      </c>
      <c r="P906" s="48">
        <v>3.69</v>
      </c>
      <c r="Q906" s="48">
        <v>14.34</v>
      </c>
    </row>
    <row r="907" spans="1:17" x14ac:dyDescent="0.2">
      <c r="A907" s="47" t="s">
        <v>1283</v>
      </c>
      <c r="C907" s="48">
        <v>0</v>
      </c>
      <c r="D907" s="48">
        <v>3.97</v>
      </c>
      <c r="E907" s="48">
        <v>0</v>
      </c>
      <c r="F907" s="48">
        <v>38.35</v>
      </c>
      <c r="G907" s="48">
        <v>38.35</v>
      </c>
      <c r="H907" s="48">
        <v>0</v>
      </c>
      <c r="I907" s="48">
        <v>0</v>
      </c>
      <c r="J907" s="48">
        <v>0</v>
      </c>
      <c r="K907" s="48">
        <v>0</v>
      </c>
      <c r="L907" s="48">
        <v>37.9</v>
      </c>
      <c r="M907" s="48">
        <v>15.71</v>
      </c>
      <c r="N907" s="48">
        <v>9.39</v>
      </c>
      <c r="O907" s="48">
        <v>9.0399999999999991</v>
      </c>
      <c r="P907" s="48">
        <v>3.76</v>
      </c>
      <c r="Q907" s="48">
        <v>15.71</v>
      </c>
    </row>
    <row r="908" spans="1:17" x14ac:dyDescent="0.2">
      <c r="A908" s="47" t="s">
        <v>677</v>
      </c>
      <c r="C908" s="48">
        <v>0</v>
      </c>
      <c r="D908" s="48">
        <v>88.17</v>
      </c>
      <c r="E908" s="48">
        <v>4.26</v>
      </c>
      <c r="F908" s="48">
        <v>894.11</v>
      </c>
      <c r="G908" s="48">
        <v>894.11</v>
      </c>
      <c r="H908" s="48">
        <v>0</v>
      </c>
      <c r="I908" s="48">
        <v>0</v>
      </c>
      <c r="J908" s="48">
        <v>0</v>
      </c>
      <c r="K908" s="48">
        <v>0</v>
      </c>
      <c r="L908" s="48">
        <v>885.1</v>
      </c>
      <c r="M908" s="48">
        <v>370.22</v>
      </c>
      <c r="N908" s="48">
        <v>220.44</v>
      </c>
      <c r="O908" s="48">
        <v>207.65</v>
      </c>
      <c r="P908" s="48">
        <v>86.78</v>
      </c>
      <c r="Q908" s="48">
        <v>370.22</v>
      </c>
    </row>
    <row r="909" spans="1:17" x14ac:dyDescent="0.2">
      <c r="A909" s="47" t="s">
        <v>436</v>
      </c>
      <c r="C909" s="48">
        <v>0</v>
      </c>
      <c r="D909" s="48">
        <v>2.8</v>
      </c>
      <c r="E909" s="48">
        <v>0</v>
      </c>
      <c r="F909" s="48">
        <v>26.58</v>
      </c>
      <c r="G909" s="48">
        <v>26.58</v>
      </c>
      <c r="H909" s="48">
        <v>0</v>
      </c>
      <c r="I909" s="48">
        <v>0</v>
      </c>
      <c r="J909" s="48">
        <v>0</v>
      </c>
      <c r="K909" s="48">
        <v>0</v>
      </c>
      <c r="L909" s="48">
        <v>26.26</v>
      </c>
      <c r="M909" s="48">
        <v>10.54</v>
      </c>
      <c r="N909" s="48">
        <v>6.62</v>
      </c>
      <c r="O909" s="48">
        <v>6.43</v>
      </c>
      <c r="P909" s="48">
        <v>2.67</v>
      </c>
      <c r="Q909" s="48">
        <v>10.54</v>
      </c>
    </row>
    <row r="910" spans="1:17" x14ac:dyDescent="0.2">
      <c r="A910" s="47" t="s">
        <v>437</v>
      </c>
      <c r="C910" s="48">
        <v>0</v>
      </c>
      <c r="D910" s="48">
        <v>3.73</v>
      </c>
      <c r="E910" s="48">
        <v>0</v>
      </c>
      <c r="F910" s="48">
        <v>35.9</v>
      </c>
      <c r="G910" s="48">
        <v>35.9</v>
      </c>
      <c r="H910" s="48">
        <v>0</v>
      </c>
      <c r="I910" s="48">
        <v>0</v>
      </c>
      <c r="J910" s="48">
        <v>0</v>
      </c>
      <c r="K910" s="48">
        <v>0</v>
      </c>
      <c r="L910" s="48">
        <v>35.47</v>
      </c>
      <c r="M910" s="48">
        <v>14.64</v>
      </c>
      <c r="N910" s="48">
        <v>8.81</v>
      </c>
      <c r="O910" s="48">
        <v>8.49</v>
      </c>
      <c r="P910" s="48">
        <v>3.53</v>
      </c>
      <c r="Q910" s="48">
        <v>14.64</v>
      </c>
    </row>
    <row r="911" spans="1:17" x14ac:dyDescent="0.2">
      <c r="A911" s="47" t="s">
        <v>438</v>
      </c>
      <c r="C911" s="48">
        <v>0</v>
      </c>
      <c r="D911" s="48">
        <v>3.2</v>
      </c>
      <c r="E911" s="48">
        <v>0</v>
      </c>
      <c r="F911" s="48">
        <v>31.21</v>
      </c>
      <c r="G911" s="48">
        <v>31.21</v>
      </c>
      <c r="H911" s="48">
        <v>0</v>
      </c>
      <c r="I911" s="48">
        <v>0</v>
      </c>
      <c r="J911" s="48">
        <v>0</v>
      </c>
      <c r="K911" s="48">
        <v>0</v>
      </c>
      <c r="L911" s="48">
        <v>30.85</v>
      </c>
      <c r="M911" s="48">
        <v>13.01</v>
      </c>
      <c r="N911" s="48">
        <v>7.57</v>
      </c>
      <c r="O911" s="48">
        <v>7.25</v>
      </c>
      <c r="P911" s="48">
        <v>3.02</v>
      </c>
      <c r="Q911" s="48">
        <v>13.01</v>
      </c>
    </row>
    <row r="912" spans="1:17" x14ac:dyDescent="0.2">
      <c r="A912" s="47" t="s">
        <v>439</v>
      </c>
      <c r="C912" s="48">
        <v>0</v>
      </c>
      <c r="D912" s="48">
        <v>3.57</v>
      </c>
      <c r="E912" s="48">
        <v>0</v>
      </c>
      <c r="F912" s="48">
        <v>34.549999999999997</v>
      </c>
      <c r="G912" s="48">
        <v>34.549999999999997</v>
      </c>
      <c r="H912" s="48">
        <v>0</v>
      </c>
      <c r="I912" s="48">
        <v>0</v>
      </c>
      <c r="J912" s="48">
        <v>0</v>
      </c>
      <c r="K912" s="48">
        <v>0</v>
      </c>
      <c r="L912" s="48">
        <v>34.15</v>
      </c>
      <c r="M912" s="48">
        <v>14.22</v>
      </c>
      <c r="N912" s="48">
        <v>8.44</v>
      </c>
      <c r="O912" s="48">
        <v>8.11</v>
      </c>
      <c r="P912" s="48">
        <v>3.38</v>
      </c>
      <c r="Q912" s="48">
        <v>14.22</v>
      </c>
    </row>
    <row r="913" spans="1:17" x14ac:dyDescent="0.2">
      <c r="A913" s="47" t="s">
        <v>440</v>
      </c>
      <c r="C913" s="48">
        <v>0</v>
      </c>
      <c r="D913" s="48">
        <v>0.43</v>
      </c>
      <c r="E913" s="48">
        <v>0</v>
      </c>
      <c r="F913" s="48">
        <v>4.12</v>
      </c>
      <c r="G913" s="48">
        <v>4.12</v>
      </c>
      <c r="H913" s="48">
        <v>0</v>
      </c>
      <c r="I913" s="48">
        <v>0</v>
      </c>
      <c r="J913" s="48">
        <v>0</v>
      </c>
      <c r="K913" s="48">
        <v>0</v>
      </c>
      <c r="L913" s="48">
        <v>4.07</v>
      </c>
      <c r="M913" s="48">
        <v>1.65</v>
      </c>
      <c r="N913" s="48">
        <v>1.02</v>
      </c>
      <c r="O913" s="48">
        <v>0.99</v>
      </c>
      <c r="P913" s="48">
        <v>0.41</v>
      </c>
      <c r="Q913" s="48">
        <v>1.65</v>
      </c>
    </row>
    <row r="914" spans="1:17" x14ac:dyDescent="0.2">
      <c r="A914" s="47" t="s">
        <v>441</v>
      </c>
      <c r="C914" s="48">
        <v>0</v>
      </c>
      <c r="D914" s="48">
        <v>2.69</v>
      </c>
      <c r="E914" s="48">
        <v>0</v>
      </c>
      <c r="F914" s="48">
        <v>26.29</v>
      </c>
      <c r="G914" s="48">
        <v>26.29</v>
      </c>
      <c r="H914" s="48">
        <v>0</v>
      </c>
      <c r="I914" s="48">
        <v>0</v>
      </c>
      <c r="J914" s="48">
        <v>0</v>
      </c>
      <c r="K914" s="48">
        <v>0</v>
      </c>
      <c r="L914" s="48">
        <v>25.99</v>
      </c>
      <c r="M914" s="48">
        <v>10.97</v>
      </c>
      <c r="N914" s="48">
        <v>6.37</v>
      </c>
      <c r="O914" s="48">
        <v>6.11</v>
      </c>
      <c r="P914" s="48">
        <v>2.54</v>
      </c>
      <c r="Q914" s="48">
        <v>10.97</v>
      </c>
    </row>
    <row r="915" spans="1:17" x14ac:dyDescent="0.2">
      <c r="A915" s="47" t="s">
        <v>442</v>
      </c>
      <c r="C915" s="48">
        <v>0</v>
      </c>
      <c r="D915" s="48">
        <v>1.3</v>
      </c>
      <c r="E915" s="48">
        <v>0</v>
      </c>
      <c r="F915" s="48">
        <v>12.41</v>
      </c>
      <c r="G915" s="48">
        <v>12.41</v>
      </c>
      <c r="H915" s="48">
        <v>0</v>
      </c>
      <c r="I915" s="48">
        <v>0</v>
      </c>
      <c r="J915" s="48">
        <v>0</v>
      </c>
      <c r="K915" s="48">
        <v>0</v>
      </c>
      <c r="L915" s="48">
        <v>12.26</v>
      </c>
      <c r="M915" s="48">
        <v>5</v>
      </c>
      <c r="N915" s="48">
        <v>3.06</v>
      </c>
      <c r="O915" s="48">
        <v>2.96</v>
      </c>
      <c r="P915" s="48">
        <v>1.23</v>
      </c>
      <c r="Q915" s="48">
        <v>5</v>
      </c>
    </row>
    <row r="916" spans="1:17" x14ac:dyDescent="0.2">
      <c r="A916" s="47" t="s">
        <v>443</v>
      </c>
      <c r="C916" s="48">
        <v>0</v>
      </c>
      <c r="D916" s="48">
        <v>1.84</v>
      </c>
      <c r="E916" s="48">
        <v>0</v>
      </c>
      <c r="F916" s="48">
        <v>18.2</v>
      </c>
      <c r="G916" s="48">
        <v>18.2</v>
      </c>
      <c r="H916" s="48">
        <v>0</v>
      </c>
      <c r="I916" s="48">
        <v>0</v>
      </c>
      <c r="J916" s="48">
        <v>0</v>
      </c>
      <c r="K916" s="48">
        <v>0</v>
      </c>
      <c r="L916" s="48">
        <v>17.989999999999998</v>
      </c>
      <c r="M916" s="48">
        <v>7.73</v>
      </c>
      <c r="N916" s="48">
        <v>4.3600000000000003</v>
      </c>
      <c r="O916" s="48">
        <v>4.16</v>
      </c>
      <c r="P916" s="48">
        <v>1.73</v>
      </c>
      <c r="Q916" s="48">
        <v>7.73</v>
      </c>
    </row>
    <row r="917" spans="1:17" x14ac:dyDescent="0.2">
      <c r="A917" s="47" t="s">
        <v>444</v>
      </c>
      <c r="C917" s="48">
        <v>0</v>
      </c>
      <c r="D917" s="48">
        <v>2.64</v>
      </c>
      <c r="E917" s="48">
        <v>0</v>
      </c>
      <c r="F917" s="48">
        <v>26.1</v>
      </c>
      <c r="G917" s="48">
        <v>26.1</v>
      </c>
      <c r="H917" s="48">
        <v>0</v>
      </c>
      <c r="I917" s="48">
        <v>0</v>
      </c>
      <c r="J917" s="48">
        <v>0</v>
      </c>
      <c r="K917" s="48">
        <v>0</v>
      </c>
      <c r="L917" s="48">
        <v>25.8</v>
      </c>
      <c r="M917" s="48">
        <v>11.1</v>
      </c>
      <c r="N917" s="48">
        <v>6.25</v>
      </c>
      <c r="O917" s="48">
        <v>5.96</v>
      </c>
      <c r="P917" s="48">
        <v>2.48</v>
      </c>
      <c r="Q917" s="48">
        <v>11.1</v>
      </c>
    </row>
    <row r="918" spans="1:17" x14ac:dyDescent="0.2">
      <c r="A918" s="47" t="s">
        <v>445</v>
      </c>
      <c r="C918" s="48">
        <v>0</v>
      </c>
      <c r="D918" s="48">
        <v>3.5</v>
      </c>
      <c r="E918" s="48">
        <v>0</v>
      </c>
      <c r="F918" s="48">
        <v>31.64</v>
      </c>
      <c r="G918" s="48">
        <v>31.64</v>
      </c>
      <c r="H918" s="48">
        <v>0</v>
      </c>
      <c r="I918" s="48">
        <v>0</v>
      </c>
      <c r="J918" s="48">
        <v>0</v>
      </c>
      <c r="K918" s="48">
        <v>0</v>
      </c>
      <c r="L918" s="48">
        <v>31.23</v>
      </c>
      <c r="M918" s="48">
        <v>11.37</v>
      </c>
      <c r="N918" s="48">
        <v>8.26</v>
      </c>
      <c r="O918" s="48">
        <v>8.19</v>
      </c>
      <c r="P918" s="48">
        <v>3.41</v>
      </c>
      <c r="Q918" s="48">
        <v>11.37</v>
      </c>
    </row>
    <row r="919" spans="1:17" x14ac:dyDescent="0.2">
      <c r="A919" s="47" t="s">
        <v>446</v>
      </c>
      <c r="C919" s="48">
        <v>0</v>
      </c>
      <c r="D919" s="48">
        <v>2.66</v>
      </c>
      <c r="E919" s="48">
        <v>0</v>
      </c>
      <c r="F919" s="48">
        <v>25.41</v>
      </c>
      <c r="G919" s="48">
        <v>25.41</v>
      </c>
      <c r="H919" s="48">
        <v>0</v>
      </c>
      <c r="I919" s="48">
        <v>0</v>
      </c>
      <c r="J919" s="48">
        <v>0</v>
      </c>
      <c r="K919" s="48">
        <v>0</v>
      </c>
      <c r="L919" s="48">
        <v>25.11</v>
      </c>
      <c r="M919" s="48">
        <v>10.19</v>
      </c>
      <c r="N919" s="48">
        <v>6.29</v>
      </c>
      <c r="O919" s="48">
        <v>6.09</v>
      </c>
      <c r="P919" s="48">
        <v>2.5299999999999998</v>
      </c>
      <c r="Q919" s="48">
        <v>10.19</v>
      </c>
    </row>
    <row r="920" spans="1:17" x14ac:dyDescent="0.2">
      <c r="A920" s="47" t="s">
        <v>447</v>
      </c>
      <c r="C920" s="48">
        <v>0</v>
      </c>
      <c r="D920" s="48">
        <v>2.96</v>
      </c>
      <c r="E920" s="48">
        <v>0</v>
      </c>
      <c r="F920" s="48">
        <v>26.89</v>
      </c>
      <c r="G920" s="48">
        <v>26.89</v>
      </c>
      <c r="H920" s="48">
        <v>0</v>
      </c>
      <c r="I920" s="48">
        <v>0</v>
      </c>
      <c r="J920" s="48">
        <v>0</v>
      </c>
      <c r="K920" s="48">
        <v>0</v>
      </c>
      <c r="L920" s="48">
        <v>26.54</v>
      </c>
      <c r="M920" s="48">
        <v>9.7799999999999994</v>
      </c>
      <c r="N920" s="48">
        <v>6.98</v>
      </c>
      <c r="O920" s="48">
        <v>6.91</v>
      </c>
      <c r="P920" s="48">
        <v>2.88</v>
      </c>
      <c r="Q920" s="48">
        <v>9.7799999999999994</v>
      </c>
    </row>
    <row r="921" spans="1:17" x14ac:dyDescent="0.2">
      <c r="A921" s="47" t="s">
        <v>448</v>
      </c>
      <c r="C921" s="48">
        <v>0</v>
      </c>
      <c r="D921" s="48">
        <v>2.78</v>
      </c>
      <c r="E921" s="48">
        <v>0</v>
      </c>
      <c r="F921" s="48">
        <v>26.98</v>
      </c>
      <c r="G921" s="48">
        <v>26.98</v>
      </c>
      <c r="H921" s="48">
        <v>0</v>
      </c>
      <c r="I921" s="48">
        <v>0</v>
      </c>
      <c r="J921" s="48">
        <v>0</v>
      </c>
      <c r="K921" s="48">
        <v>0</v>
      </c>
      <c r="L921" s="48">
        <v>26.66</v>
      </c>
      <c r="M921" s="48">
        <v>11.15</v>
      </c>
      <c r="N921" s="48">
        <v>6.57</v>
      </c>
      <c r="O921" s="48">
        <v>6.31</v>
      </c>
      <c r="P921" s="48">
        <v>2.63</v>
      </c>
      <c r="Q921" s="48">
        <v>11.15</v>
      </c>
    </row>
    <row r="922" spans="1:17" x14ac:dyDescent="0.2">
      <c r="A922" s="47" t="s">
        <v>449</v>
      </c>
      <c r="C922" s="48">
        <v>0</v>
      </c>
      <c r="D922" s="48">
        <v>2</v>
      </c>
      <c r="E922" s="48">
        <v>0</v>
      </c>
      <c r="F922" s="48">
        <v>18.46</v>
      </c>
      <c r="G922" s="48">
        <v>18.46</v>
      </c>
      <c r="H922" s="48">
        <v>0</v>
      </c>
      <c r="I922" s="48">
        <v>0</v>
      </c>
      <c r="J922" s="48">
        <v>0</v>
      </c>
      <c r="K922" s="48">
        <v>0</v>
      </c>
      <c r="L922" s="48">
        <v>18.22</v>
      </c>
      <c r="M922" s="48">
        <v>6.9</v>
      </c>
      <c r="N922" s="48">
        <v>4.7300000000000004</v>
      </c>
      <c r="O922" s="48">
        <v>4.6500000000000004</v>
      </c>
      <c r="P922" s="48">
        <v>1.94</v>
      </c>
      <c r="Q922" s="48">
        <v>6.9</v>
      </c>
    </row>
    <row r="923" spans="1:17" x14ac:dyDescent="0.2">
      <c r="A923" s="47" t="s">
        <v>450</v>
      </c>
      <c r="C923" s="48">
        <v>0</v>
      </c>
      <c r="D923" s="48">
        <v>0.89</v>
      </c>
      <c r="E923" s="48">
        <v>0</v>
      </c>
      <c r="F923" s="48">
        <v>8.41</v>
      </c>
      <c r="G923" s="48">
        <v>8.41</v>
      </c>
      <c r="H923" s="48">
        <v>0</v>
      </c>
      <c r="I923" s="48">
        <v>0</v>
      </c>
      <c r="J923" s="48">
        <v>0</v>
      </c>
      <c r="K923" s="48">
        <v>0</v>
      </c>
      <c r="L923" s="48">
        <v>8.31</v>
      </c>
      <c r="M923" s="48">
        <v>3.35</v>
      </c>
      <c r="N923" s="48">
        <v>2.09</v>
      </c>
      <c r="O923" s="48">
        <v>2.0299999999999998</v>
      </c>
      <c r="P923" s="48">
        <v>0.84</v>
      </c>
      <c r="Q923" s="48">
        <v>3.35</v>
      </c>
    </row>
    <row r="924" spans="1:17" x14ac:dyDescent="0.2">
      <c r="A924" s="47" t="s">
        <v>451</v>
      </c>
      <c r="C924" s="48">
        <v>0</v>
      </c>
      <c r="D924" s="48">
        <v>0.57999999999999996</v>
      </c>
      <c r="E924" s="48">
        <v>0</v>
      </c>
      <c r="F924" s="48">
        <v>5.45</v>
      </c>
      <c r="G924" s="48">
        <v>5.45</v>
      </c>
      <c r="H924" s="48">
        <v>0</v>
      </c>
      <c r="I924" s="48">
        <v>0</v>
      </c>
      <c r="J924" s="48">
        <v>0</v>
      </c>
      <c r="K924" s="48">
        <v>0</v>
      </c>
      <c r="L924" s="48">
        <v>5.38</v>
      </c>
      <c r="M924" s="48">
        <v>2.09</v>
      </c>
      <c r="N924" s="48">
        <v>1.38</v>
      </c>
      <c r="O924" s="48">
        <v>1.35</v>
      </c>
      <c r="P924" s="48">
        <v>0.56000000000000005</v>
      </c>
      <c r="Q924" s="48">
        <v>2.09</v>
      </c>
    </row>
    <row r="925" spans="1:17" x14ac:dyDescent="0.2">
      <c r="A925" s="47" t="s">
        <v>452</v>
      </c>
      <c r="C925" s="48">
        <v>0</v>
      </c>
      <c r="D925" s="48">
        <v>1.57</v>
      </c>
      <c r="E925" s="48">
        <v>0</v>
      </c>
      <c r="F925" s="48">
        <v>15.97</v>
      </c>
      <c r="G925" s="48">
        <v>15.97</v>
      </c>
      <c r="H925" s="48">
        <v>0</v>
      </c>
      <c r="I925" s="48">
        <v>0</v>
      </c>
      <c r="J925" s="48">
        <v>0</v>
      </c>
      <c r="K925" s="48">
        <v>0</v>
      </c>
      <c r="L925" s="48">
        <v>15.8</v>
      </c>
      <c r="M925" s="48">
        <v>7.15</v>
      </c>
      <c r="N925" s="48">
        <v>3.71</v>
      </c>
      <c r="O925" s="48">
        <v>3.49</v>
      </c>
      <c r="P925" s="48">
        <v>1.45</v>
      </c>
      <c r="Q925" s="48">
        <v>7.15</v>
      </c>
    </row>
    <row r="926" spans="1:17" x14ac:dyDescent="0.2">
      <c r="A926" s="47" t="s">
        <v>453</v>
      </c>
      <c r="C926" s="48">
        <v>0</v>
      </c>
      <c r="D926" s="48">
        <v>1.67</v>
      </c>
      <c r="E926" s="48">
        <v>0</v>
      </c>
      <c r="F926" s="48">
        <v>17.16</v>
      </c>
      <c r="G926" s="48">
        <v>17.16</v>
      </c>
      <c r="H926" s="48">
        <v>0</v>
      </c>
      <c r="I926" s="48">
        <v>0</v>
      </c>
      <c r="J926" s="48">
        <v>0</v>
      </c>
      <c r="K926" s="48">
        <v>0</v>
      </c>
      <c r="L926" s="48">
        <v>16.98</v>
      </c>
      <c r="M926" s="48">
        <v>7.76</v>
      </c>
      <c r="N926" s="48">
        <v>3.96</v>
      </c>
      <c r="O926" s="48">
        <v>3.71</v>
      </c>
      <c r="P926" s="48">
        <v>1.54</v>
      </c>
      <c r="Q926" s="48">
        <v>7.76</v>
      </c>
    </row>
    <row r="927" spans="1:17" x14ac:dyDescent="0.2">
      <c r="A927" s="47" t="s">
        <v>454</v>
      </c>
      <c r="C927" s="48">
        <v>0</v>
      </c>
      <c r="D927" s="48">
        <v>2.93</v>
      </c>
      <c r="E927" s="48">
        <v>0</v>
      </c>
      <c r="F927" s="48">
        <v>27.26</v>
      </c>
      <c r="G927" s="48">
        <v>27.26</v>
      </c>
      <c r="H927" s="48">
        <v>0</v>
      </c>
      <c r="I927" s="48">
        <v>0</v>
      </c>
      <c r="J927" s="48">
        <v>0</v>
      </c>
      <c r="K927" s="48">
        <v>0</v>
      </c>
      <c r="L927" s="48">
        <v>26.92</v>
      </c>
      <c r="M927" s="48">
        <v>10.38</v>
      </c>
      <c r="N927" s="48">
        <v>6.93</v>
      </c>
      <c r="O927" s="48">
        <v>6.79</v>
      </c>
      <c r="P927" s="48">
        <v>2.82</v>
      </c>
      <c r="Q927" s="48">
        <v>10.38</v>
      </c>
    </row>
    <row r="928" spans="1:17" x14ac:dyDescent="0.2">
      <c r="A928" s="47" t="s">
        <v>455</v>
      </c>
      <c r="C928" s="48">
        <v>0</v>
      </c>
      <c r="D928" s="48">
        <v>1.96</v>
      </c>
      <c r="E928" s="48">
        <v>0</v>
      </c>
      <c r="F928" s="48">
        <v>18.75</v>
      </c>
      <c r="G928" s="48">
        <v>18.75</v>
      </c>
      <c r="H928" s="48">
        <v>0</v>
      </c>
      <c r="I928" s="48">
        <v>0</v>
      </c>
      <c r="J928" s="48">
        <v>0</v>
      </c>
      <c r="K928" s="48">
        <v>0</v>
      </c>
      <c r="L928" s="48">
        <v>18.53</v>
      </c>
      <c r="M928" s="48">
        <v>7.52</v>
      </c>
      <c r="N928" s="48">
        <v>4.6399999999999997</v>
      </c>
      <c r="O928" s="48">
        <v>4.49</v>
      </c>
      <c r="P928" s="48">
        <v>1.87</v>
      </c>
      <c r="Q928" s="48">
        <v>7.52</v>
      </c>
    </row>
    <row r="929" spans="1:17" x14ac:dyDescent="0.2">
      <c r="A929" s="47" t="s">
        <v>456</v>
      </c>
      <c r="C929" s="48">
        <v>0</v>
      </c>
      <c r="D929" s="48">
        <v>1.56</v>
      </c>
      <c r="E929" s="48">
        <v>0</v>
      </c>
      <c r="F929" s="48">
        <v>14.89</v>
      </c>
      <c r="G929" s="48">
        <v>14.89</v>
      </c>
      <c r="H929" s="48">
        <v>0</v>
      </c>
      <c r="I929" s="48">
        <v>0</v>
      </c>
      <c r="J929" s="48">
        <v>0</v>
      </c>
      <c r="K929" s="48">
        <v>0</v>
      </c>
      <c r="L929" s="48">
        <v>14.71</v>
      </c>
      <c r="M929" s="48">
        <v>5.97</v>
      </c>
      <c r="N929" s="48">
        <v>3.68</v>
      </c>
      <c r="O929" s="48">
        <v>3.57</v>
      </c>
      <c r="P929" s="48">
        <v>1.48</v>
      </c>
      <c r="Q929" s="48">
        <v>5.97</v>
      </c>
    </row>
    <row r="930" spans="1:17" x14ac:dyDescent="0.2">
      <c r="A930" s="47" t="s">
        <v>457</v>
      </c>
      <c r="C930" s="48">
        <v>0</v>
      </c>
      <c r="D930" s="48">
        <v>1.03</v>
      </c>
      <c r="E930" s="48">
        <v>0</v>
      </c>
      <c r="F930" s="48">
        <v>9.93</v>
      </c>
      <c r="G930" s="48">
        <v>9.93</v>
      </c>
      <c r="H930" s="48">
        <v>0</v>
      </c>
      <c r="I930" s="48">
        <v>0</v>
      </c>
      <c r="J930" s="48">
        <v>0</v>
      </c>
      <c r="K930" s="48">
        <v>0</v>
      </c>
      <c r="L930" s="48">
        <v>9.82</v>
      </c>
      <c r="M930" s="48">
        <v>4.07</v>
      </c>
      <c r="N930" s="48">
        <v>2.4300000000000002</v>
      </c>
      <c r="O930" s="48">
        <v>2.34</v>
      </c>
      <c r="P930" s="48">
        <v>0.98</v>
      </c>
      <c r="Q930" s="48">
        <v>4.07</v>
      </c>
    </row>
    <row r="931" spans="1:17" x14ac:dyDescent="0.2">
      <c r="A931" s="47" t="s">
        <v>458</v>
      </c>
      <c r="C931" s="48">
        <v>0</v>
      </c>
      <c r="D931" s="48">
        <v>0.85</v>
      </c>
      <c r="E931" s="48">
        <v>0</v>
      </c>
      <c r="F931" s="48">
        <v>8.1</v>
      </c>
      <c r="G931" s="48">
        <v>8.1</v>
      </c>
      <c r="H931" s="48">
        <v>0</v>
      </c>
      <c r="I931" s="48">
        <v>0</v>
      </c>
      <c r="J931" s="48">
        <v>0</v>
      </c>
      <c r="K931" s="48">
        <v>0</v>
      </c>
      <c r="L931" s="48">
        <v>8.0399999999999991</v>
      </c>
      <c r="M931" s="48">
        <v>3.39</v>
      </c>
      <c r="N931" s="48">
        <v>2.02</v>
      </c>
      <c r="O931" s="48">
        <v>1.85</v>
      </c>
      <c r="P931" s="48">
        <v>0.78</v>
      </c>
      <c r="Q931" s="48">
        <v>3.39</v>
      </c>
    </row>
    <row r="932" spans="1:17" x14ac:dyDescent="0.2">
      <c r="A932" s="47" t="s">
        <v>459</v>
      </c>
      <c r="C932" s="48">
        <v>0</v>
      </c>
      <c r="D932" s="48">
        <v>2.44</v>
      </c>
      <c r="E932" s="48">
        <v>0</v>
      </c>
      <c r="F932" s="48">
        <v>23.89</v>
      </c>
      <c r="G932" s="48">
        <v>23.89</v>
      </c>
      <c r="H932" s="48">
        <v>0</v>
      </c>
      <c r="I932" s="48">
        <v>0</v>
      </c>
      <c r="J932" s="48">
        <v>0</v>
      </c>
      <c r="K932" s="48">
        <v>0</v>
      </c>
      <c r="L932" s="48">
        <v>23.71</v>
      </c>
      <c r="M932" s="48">
        <v>10.53</v>
      </c>
      <c r="N932" s="48">
        <v>5.76</v>
      </c>
      <c r="O932" s="48">
        <v>5.22</v>
      </c>
      <c r="P932" s="48">
        <v>2.19</v>
      </c>
      <c r="Q932" s="48">
        <v>10.53</v>
      </c>
    </row>
    <row r="933" spans="1:17" x14ac:dyDescent="0.2">
      <c r="A933" s="47" t="s">
        <v>460</v>
      </c>
      <c r="C933" s="48">
        <v>0</v>
      </c>
      <c r="D933" s="48">
        <v>1.01</v>
      </c>
      <c r="E933" s="48">
        <v>0</v>
      </c>
      <c r="F933" s="48">
        <v>9.68</v>
      </c>
      <c r="G933" s="48">
        <v>9.68</v>
      </c>
      <c r="H933" s="48">
        <v>0</v>
      </c>
      <c r="I933" s="48">
        <v>0</v>
      </c>
      <c r="J933" s="48">
        <v>0</v>
      </c>
      <c r="K933" s="48">
        <v>0</v>
      </c>
      <c r="L933" s="48">
        <v>9.6</v>
      </c>
      <c r="M933" s="48">
        <v>4.1399999999999997</v>
      </c>
      <c r="N933" s="48">
        <v>2.38</v>
      </c>
      <c r="O933" s="48">
        <v>2.17</v>
      </c>
      <c r="P933" s="48">
        <v>0.91</v>
      </c>
      <c r="Q933" s="48">
        <v>4.1399999999999997</v>
      </c>
    </row>
    <row r="934" spans="1:17" x14ac:dyDescent="0.2">
      <c r="A934" s="47" t="s">
        <v>461</v>
      </c>
      <c r="C934" s="48">
        <v>0</v>
      </c>
      <c r="D934" s="48">
        <v>1.42</v>
      </c>
      <c r="E934" s="48">
        <v>0</v>
      </c>
      <c r="F934" s="48">
        <v>13.68</v>
      </c>
      <c r="G934" s="48">
        <v>13.68</v>
      </c>
      <c r="H934" s="48">
        <v>0</v>
      </c>
      <c r="I934" s="48">
        <v>0</v>
      </c>
      <c r="J934" s="48">
        <v>0</v>
      </c>
      <c r="K934" s="48">
        <v>0</v>
      </c>
      <c r="L934" s="48">
        <v>13.57</v>
      </c>
      <c r="M934" s="48">
        <v>5.89</v>
      </c>
      <c r="N934" s="48">
        <v>3.35</v>
      </c>
      <c r="O934" s="48">
        <v>3.06</v>
      </c>
      <c r="P934" s="48">
        <v>1.28</v>
      </c>
      <c r="Q934" s="48">
        <v>5.89</v>
      </c>
    </row>
    <row r="935" spans="1:17" x14ac:dyDescent="0.2">
      <c r="A935" s="47" t="s">
        <v>462</v>
      </c>
      <c r="C935" s="48">
        <v>0</v>
      </c>
      <c r="D935" s="48">
        <v>1.42</v>
      </c>
      <c r="E935" s="48">
        <v>0</v>
      </c>
      <c r="F935" s="48">
        <v>13.5</v>
      </c>
      <c r="G935" s="48">
        <v>13.5</v>
      </c>
      <c r="H935" s="48">
        <v>0</v>
      </c>
      <c r="I935" s="48">
        <v>0</v>
      </c>
      <c r="J935" s="48">
        <v>0</v>
      </c>
      <c r="K935" s="48">
        <v>0</v>
      </c>
      <c r="L935" s="48">
        <v>13.39</v>
      </c>
      <c r="M935" s="48">
        <v>5.63</v>
      </c>
      <c r="N935" s="48">
        <v>3.36</v>
      </c>
      <c r="O935" s="48">
        <v>3.1</v>
      </c>
      <c r="P935" s="48">
        <v>1.3</v>
      </c>
      <c r="Q935" s="48">
        <v>5.63</v>
      </c>
    </row>
    <row r="936" spans="1:17" x14ac:dyDescent="0.2">
      <c r="A936" s="47" t="s">
        <v>463</v>
      </c>
      <c r="C936" s="48">
        <v>0</v>
      </c>
      <c r="D936" s="48">
        <v>3.16</v>
      </c>
      <c r="E936" s="48">
        <v>0</v>
      </c>
      <c r="F936" s="48">
        <v>30</v>
      </c>
      <c r="G936" s="48">
        <v>30</v>
      </c>
      <c r="H936" s="48">
        <v>0</v>
      </c>
      <c r="I936" s="48">
        <v>0</v>
      </c>
      <c r="J936" s="48">
        <v>0</v>
      </c>
      <c r="K936" s="48">
        <v>0</v>
      </c>
      <c r="L936" s="48">
        <v>29.76</v>
      </c>
      <c r="M936" s="48">
        <v>12.58</v>
      </c>
      <c r="N936" s="48">
        <v>7.45</v>
      </c>
      <c r="O936" s="48">
        <v>6.85</v>
      </c>
      <c r="P936" s="48">
        <v>2.88</v>
      </c>
      <c r="Q936" s="48">
        <v>12.58</v>
      </c>
    </row>
    <row r="937" spans="1:17" x14ac:dyDescent="0.2">
      <c r="A937" s="47" t="s">
        <v>464</v>
      </c>
      <c r="C937" s="48">
        <v>0</v>
      </c>
      <c r="D937" s="48">
        <v>2.21</v>
      </c>
      <c r="E937" s="48">
        <v>0</v>
      </c>
      <c r="F937" s="48">
        <v>20.98</v>
      </c>
      <c r="G937" s="48">
        <v>20.98</v>
      </c>
      <c r="H937" s="48">
        <v>0</v>
      </c>
      <c r="I937" s="48">
        <v>0</v>
      </c>
      <c r="J937" s="48">
        <v>0</v>
      </c>
      <c r="K937" s="48">
        <v>0</v>
      </c>
      <c r="L937" s="48">
        <v>20.8</v>
      </c>
      <c r="M937" s="48">
        <v>8.77</v>
      </c>
      <c r="N937" s="48">
        <v>5.22</v>
      </c>
      <c r="O937" s="48">
        <v>4.8</v>
      </c>
      <c r="P937" s="48">
        <v>2.0099999999999998</v>
      </c>
      <c r="Q937" s="48">
        <v>8.77</v>
      </c>
    </row>
    <row r="938" spans="1:17" x14ac:dyDescent="0.2">
      <c r="A938" s="47" t="s">
        <v>465</v>
      </c>
      <c r="C938" s="48">
        <v>0</v>
      </c>
      <c r="D938" s="48">
        <v>1.45</v>
      </c>
      <c r="E938" s="48">
        <v>0</v>
      </c>
      <c r="F938" s="48">
        <v>13.66</v>
      </c>
      <c r="G938" s="48">
        <v>13.66</v>
      </c>
      <c r="H938" s="48">
        <v>0</v>
      </c>
      <c r="I938" s="48">
        <v>0</v>
      </c>
      <c r="J938" s="48">
        <v>0</v>
      </c>
      <c r="K938" s="48">
        <v>0</v>
      </c>
      <c r="L938" s="48">
        <v>13.54</v>
      </c>
      <c r="M938" s="48">
        <v>5.66</v>
      </c>
      <c r="N938" s="48">
        <v>3.41</v>
      </c>
      <c r="O938" s="48">
        <v>3.15</v>
      </c>
      <c r="P938" s="48">
        <v>1.32</v>
      </c>
      <c r="Q938" s="48">
        <v>5.66</v>
      </c>
    </row>
    <row r="939" spans="1:17" x14ac:dyDescent="0.2">
      <c r="A939" s="47" t="s">
        <v>466</v>
      </c>
      <c r="C939" s="48">
        <v>0</v>
      </c>
      <c r="D939" s="48">
        <v>1.07</v>
      </c>
      <c r="E939" s="48">
        <v>0</v>
      </c>
      <c r="F939" s="48">
        <v>10.199999999999999</v>
      </c>
      <c r="G939" s="48">
        <v>10.199999999999999</v>
      </c>
      <c r="H939" s="48">
        <v>0</v>
      </c>
      <c r="I939" s="48">
        <v>0</v>
      </c>
      <c r="J939" s="48">
        <v>0</v>
      </c>
      <c r="K939" s="48">
        <v>0</v>
      </c>
      <c r="L939" s="48">
        <v>10.119999999999999</v>
      </c>
      <c r="M939" s="48">
        <v>4.2699999999999996</v>
      </c>
      <c r="N939" s="48">
        <v>2.54</v>
      </c>
      <c r="O939" s="48">
        <v>2.33</v>
      </c>
      <c r="P939" s="48">
        <v>0.98</v>
      </c>
      <c r="Q939" s="48">
        <v>4.2699999999999996</v>
      </c>
    </row>
    <row r="940" spans="1:17" x14ac:dyDescent="0.2">
      <c r="A940" s="47" t="s">
        <v>467</v>
      </c>
      <c r="C940" s="48">
        <v>0</v>
      </c>
      <c r="D940" s="48">
        <v>1.03</v>
      </c>
      <c r="E940" s="48">
        <v>0</v>
      </c>
      <c r="F940" s="48">
        <v>9.8000000000000007</v>
      </c>
      <c r="G940" s="48">
        <v>9.8000000000000007</v>
      </c>
      <c r="H940" s="48">
        <v>0</v>
      </c>
      <c r="I940" s="48">
        <v>0</v>
      </c>
      <c r="J940" s="48">
        <v>0</v>
      </c>
      <c r="K940" s="48">
        <v>0</v>
      </c>
      <c r="L940" s="48">
        <v>9.7200000000000006</v>
      </c>
      <c r="M940" s="48">
        <v>4.0999999999999996</v>
      </c>
      <c r="N940" s="48">
        <v>2.44</v>
      </c>
      <c r="O940" s="48">
        <v>2.2400000000000002</v>
      </c>
      <c r="P940" s="48">
        <v>0.94</v>
      </c>
      <c r="Q940" s="48">
        <v>4.0999999999999996</v>
      </c>
    </row>
    <row r="941" spans="1:17" x14ac:dyDescent="0.2">
      <c r="A941" s="47" t="s">
        <v>468</v>
      </c>
      <c r="C941" s="48">
        <v>0</v>
      </c>
      <c r="D941" s="48">
        <v>1.59</v>
      </c>
      <c r="E941" s="48">
        <v>0</v>
      </c>
      <c r="F941" s="48">
        <v>15.34</v>
      </c>
      <c r="G941" s="48">
        <v>15.34</v>
      </c>
      <c r="H941" s="48">
        <v>0</v>
      </c>
      <c r="I941" s="48">
        <v>0</v>
      </c>
      <c r="J941" s="48">
        <v>0</v>
      </c>
      <c r="K941" s="48">
        <v>0</v>
      </c>
      <c r="L941" s="48">
        <v>15.21</v>
      </c>
      <c r="M941" s="48">
        <v>6.63</v>
      </c>
      <c r="N941" s="48">
        <v>3.74</v>
      </c>
      <c r="O941" s="48">
        <v>3.41</v>
      </c>
      <c r="P941" s="48">
        <v>1.43</v>
      </c>
      <c r="Q941" s="48">
        <v>6.63</v>
      </c>
    </row>
    <row r="942" spans="1:17" x14ac:dyDescent="0.2">
      <c r="A942" s="47" t="s">
        <v>469</v>
      </c>
      <c r="C942" s="48">
        <v>0</v>
      </c>
      <c r="D942" s="48">
        <v>1.58</v>
      </c>
      <c r="E942" s="48">
        <v>0</v>
      </c>
      <c r="F942" s="48">
        <v>15.04</v>
      </c>
      <c r="G942" s="48">
        <v>15.04</v>
      </c>
      <c r="H942" s="48">
        <v>0</v>
      </c>
      <c r="I942" s="48">
        <v>0</v>
      </c>
      <c r="J942" s="48">
        <v>0</v>
      </c>
      <c r="K942" s="48">
        <v>0</v>
      </c>
      <c r="L942" s="48">
        <v>14.92</v>
      </c>
      <c r="M942" s="48">
        <v>6.29</v>
      </c>
      <c r="N942" s="48">
        <v>3.74</v>
      </c>
      <c r="O942" s="48">
        <v>3.44</v>
      </c>
      <c r="P942" s="48">
        <v>1.44</v>
      </c>
      <c r="Q942" s="48">
        <v>6.29</v>
      </c>
    </row>
    <row r="943" spans="1:17" x14ac:dyDescent="0.2">
      <c r="A943" s="47" t="s">
        <v>470</v>
      </c>
      <c r="C943" s="48">
        <v>0</v>
      </c>
      <c r="D943" s="48">
        <v>2.5299999999999998</v>
      </c>
      <c r="E943" s="48">
        <v>0</v>
      </c>
      <c r="F943" s="48">
        <v>24.5</v>
      </c>
      <c r="G943" s="48">
        <v>24.5</v>
      </c>
      <c r="H943" s="48">
        <v>0</v>
      </c>
      <c r="I943" s="48">
        <v>0</v>
      </c>
      <c r="J943" s="48">
        <v>0</v>
      </c>
      <c r="K943" s="48">
        <v>0</v>
      </c>
      <c r="L943" s="48">
        <v>24.3</v>
      </c>
      <c r="M943" s="48">
        <v>10.6</v>
      </c>
      <c r="N943" s="48">
        <v>5.98</v>
      </c>
      <c r="O943" s="48">
        <v>5.44</v>
      </c>
      <c r="P943" s="48">
        <v>2.29</v>
      </c>
      <c r="Q943" s="48">
        <v>10.6</v>
      </c>
    </row>
    <row r="944" spans="1:17" x14ac:dyDescent="0.2">
      <c r="A944" s="47" t="s">
        <v>471</v>
      </c>
      <c r="C944" s="48">
        <v>0</v>
      </c>
      <c r="D944" s="48">
        <v>1.89</v>
      </c>
      <c r="E944" s="48">
        <v>0</v>
      </c>
      <c r="F944" s="48">
        <v>17.95</v>
      </c>
      <c r="G944" s="48">
        <v>17.95</v>
      </c>
      <c r="H944" s="48">
        <v>0</v>
      </c>
      <c r="I944" s="48">
        <v>0</v>
      </c>
      <c r="J944" s="48">
        <v>0</v>
      </c>
      <c r="K944" s="48">
        <v>0</v>
      </c>
      <c r="L944" s="48">
        <v>17.809999999999999</v>
      </c>
      <c r="M944" s="48">
        <v>7.51</v>
      </c>
      <c r="N944" s="48">
        <v>4.47</v>
      </c>
      <c r="O944" s="48">
        <v>4.1100000000000003</v>
      </c>
      <c r="P944" s="48">
        <v>1.72</v>
      </c>
      <c r="Q944" s="48">
        <v>7.51</v>
      </c>
    </row>
    <row r="945" spans="1:17" x14ac:dyDescent="0.2">
      <c r="A945" s="47" t="s">
        <v>472</v>
      </c>
      <c r="C945" s="48">
        <v>0</v>
      </c>
      <c r="D945" s="48">
        <v>1.68</v>
      </c>
      <c r="E945" s="48">
        <v>0</v>
      </c>
      <c r="F945" s="48">
        <v>16.04</v>
      </c>
      <c r="G945" s="48">
        <v>16.04</v>
      </c>
      <c r="H945" s="48">
        <v>0</v>
      </c>
      <c r="I945" s="48">
        <v>0</v>
      </c>
      <c r="J945" s="48">
        <v>0</v>
      </c>
      <c r="K945" s="48">
        <v>0</v>
      </c>
      <c r="L945" s="48">
        <v>15.91</v>
      </c>
      <c r="M945" s="48">
        <v>6.78</v>
      </c>
      <c r="N945" s="48">
        <v>3.97</v>
      </c>
      <c r="O945" s="48">
        <v>3.64</v>
      </c>
      <c r="P945" s="48">
        <v>1.53</v>
      </c>
      <c r="Q945" s="48">
        <v>6.78</v>
      </c>
    </row>
    <row r="946" spans="1:17" x14ac:dyDescent="0.2">
      <c r="A946" s="47" t="s">
        <v>473</v>
      </c>
      <c r="C946" s="48">
        <v>0</v>
      </c>
      <c r="D946" s="48">
        <v>1.58</v>
      </c>
      <c r="E946" s="48">
        <v>0</v>
      </c>
      <c r="F946" s="48">
        <v>15.02</v>
      </c>
      <c r="G946" s="48">
        <v>15.02</v>
      </c>
      <c r="H946" s="48">
        <v>0</v>
      </c>
      <c r="I946" s="48">
        <v>0</v>
      </c>
      <c r="J946" s="48">
        <v>0</v>
      </c>
      <c r="K946" s="48">
        <v>0</v>
      </c>
      <c r="L946" s="48">
        <v>14.89</v>
      </c>
      <c r="M946" s="48">
        <v>6.28</v>
      </c>
      <c r="N946" s="48">
        <v>3.74</v>
      </c>
      <c r="O946" s="48">
        <v>3.43</v>
      </c>
      <c r="P946" s="48">
        <v>1.44</v>
      </c>
      <c r="Q946" s="48">
        <v>6.28</v>
      </c>
    </row>
    <row r="947" spans="1:17" x14ac:dyDescent="0.2">
      <c r="A947" s="47" t="s">
        <v>474</v>
      </c>
      <c r="C947" s="48">
        <v>0</v>
      </c>
      <c r="D947" s="48">
        <v>2.76</v>
      </c>
      <c r="E947" s="48">
        <v>0</v>
      </c>
      <c r="F947" s="48">
        <v>26.65</v>
      </c>
      <c r="G947" s="48">
        <v>26.65</v>
      </c>
      <c r="H947" s="48">
        <v>0</v>
      </c>
      <c r="I947" s="48">
        <v>0</v>
      </c>
      <c r="J947" s="48">
        <v>0</v>
      </c>
      <c r="K947" s="48">
        <v>0</v>
      </c>
      <c r="L947" s="48">
        <v>26.44</v>
      </c>
      <c r="M947" s="48">
        <v>11.46</v>
      </c>
      <c r="N947" s="48">
        <v>6.52</v>
      </c>
      <c r="O947" s="48">
        <v>5.95</v>
      </c>
      <c r="P947" s="48">
        <v>2.5</v>
      </c>
      <c r="Q947" s="48">
        <v>11.46</v>
      </c>
    </row>
    <row r="948" spans="1:17" x14ac:dyDescent="0.2">
      <c r="A948" s="47" t="s">
        <v>475</v>
      </c>
      <c r="C948" s="48">
        <v>0</v>
      </c>
      <c r="D948" s="48">
        <v>2.66</v>
      </c>
      <c r="E948" s="48">
        <v>0</v>
      </c>
      <c r="F948" s="48">
        <v>25.19</v>
      </c>
      <c r="G948" s="48">
        <v>25.19</v>
      </c>
      <c r="H948" s="48">
        <v>0</v>
      </c>
      <c r="I948" s="48">
        <v>0</v>
      </c>
      <c r="J948" s="48">
        <v>0</v>
      </c>
      <c r="K948" s="48">
        <v>0</v>
      </c>
      <c r="L948" s="48">
        <v>24.99</v>
      </c>
      <c r="M948" s="48">
        <v>10.49</v>
      </c>
      <c r="N948" s="48">
        <v>6.28</v>
      </c>
      <c r="O948" s="48">
        <v>5.78</v>
      </c>
      <c r="P948" s="48">
        <v>2.4300000000000002</v>
      </c>
      <c r="Q948" s="48">
        <v>10.49</v>
      </c>
    </row>
    <row r="949" spans="1:17" x14ac:dyDescent="0.2">
      <c r="A949" s="47" t="s">
        <v>476</v>
      </c>
      <c r="C949" s="48">
        <v>0</v>
      </c>
      <c r="D949" s="48">
        <v>2.8</v>
      </c>
      <c r="E949" s="48">
        <v>0</v>
      </c>
      <c r="F949" s="48">
        <v>27.09</v>
      </c>
      <c r="G949" s="48">
        <v>27.09</v>
      </c>
      <c r="H949" s="48">
        <v>0</v>
      </c>
      <c r="I949" s="48">
        <v>0</v>
      </c>
      <c r="J949" s="48">
        <v>0</v>
      </c>
      <c r="K949" s="48">
        <v>0</v>
      </c>
      <c r="L949" s="48">
        <v>26.88</v>
      </c>
      <c r="M949" s="48">
        <v>11.69</v>
      </c>
      <c r="N949" s="48">
        <v>6.62</v>
      </c>
      <c r="O949" s="48">
        <v>6.03</v>
      </c>
      <c r="P949" s="48">
        <v>2.5299999999999998</v>
      </c>
      <c r="Q949" s="48">
        <v>11.69</v>
      </c>
    </row>
    <row r="950" spans="1:17" x14ac:dyDescent="0.2">
      <c r="A950" s="47" t="s">
        <v>477</v>
      </c>
      <c r="C950" s="48">
        <v>0</v>
      </c>
      <c r="D950" s="48">
        <v>1.48</v>
      </c>
      <c r="E950" s="48">
        <v>0</v>
      </c>
      <c r="F950" s="48">
        <v>14.09</v>
      </c>
      <c r="G950" s="48">
        <v>14.09</v>
      </c>
      <c r="H950" s="48">
        <v>0</v>
      </c>
      <c r="I950" s="48">
        <v>0</v>
      </c>
      <c r="J950" s="48">
        <v>0</v>
      </c>
      <c r="K950" s="48">
        <v>0</v>
      </c>
      <c r="L950" s="48">
        <v>13.98</v>
      </c>
      <c r="M950" s="48">
        <v>5.9</v>
      </c>
      <c r="N950" s="48">
        <v>3.5</v>
      </c>
      <c r="O950" s="48">
        <v>3.22</v>
      </c>
      <c r="P950" s="48">
        <v>1.35</v>
      </c>
      <c r="Q950" s="48">
        <v>5.9</v>
      </c>
    </row>
    <row r="951" spans="1:17" x14ac:dyDescent="0.2">
      <c r="A951" s="47" t="s">
        <v>478</v>
      </c>
      <c r="C951" s="48">
        <v>0</v>
      </c>
      <c r="D951" s="48">
        <v>2.4300000000000002</v>
      </c>
      <c r="E951" s="48">
        <v>0</v>
      </c>
      <c r="F951" s="48">
        <v>22.44</v>
      </c>
      <c r="G951" s="48">
        <v>22.44</v>
      </c>
      <c r="H951" s="48">
        <v>0</v>
      </c>
      <c r="I951" s="48">
        <v>0</v>
      </c>
      <c r="J951" s="48">
        <v>0</v>
      </c>
      <c r="K951" s="48">
        <v>0</v>
      </c>
      <c r="L951" s="48">
        <v>22.25</v>
      </c>
      <c r="M951" s="48">
        <v>8.9499999999999993</v>
      </c>
      <c r="N951" s="48">
        <v>5.73</v>
      </c>
      <c r="O951" s="48">
        <v>5.33</v>
      </c>
      <c r="P951" s="48">
        <v>2.2400000000000002</v>
      </c>
      <c r="Q951" s="48">
        <v>8.9499999999999993</v>
      </c>
    </row>
    <row r="952" spans="1:17" x14ac:dyDescent="0.2">
      <c r="A952" s="47" t="s">
        <v>479</v>
      </c>
      <c r="C952" s="48">
        <v>0</v>
      </c>
      <c r="D952" s="48">
        <v>0.71</v>
      </c>
      <c r="E952" s="48">
        <v>0</v>
      </c>
      <c r="F952" s="48">
        <v>6.68</v>
      </c>
      <c r="G952" s="48">
        <v>6.68</v>
      </c>
      <c r="H952" s="48">
        <v>0</v>
      </c>
      <c r="I952" s="48">
        <v>0</v>
      </c>
      <c r="J952" s="48">
        <v>0</v>
      </c>
      <c r="K952" s="48">
        <v>0</v>
      </c>
      <c r="L952" s="48">
        <v>6.63</v>
      </c>
      <c r="M952" s="48">
        <v>2.78</v>
      </c>
      <c r="N952" s="48">
        <v>1.67</v>
      </c>
      <c r="O952" s="48">
        <v>1.54</v>
      </c>
      <c r="P952" s="48">
        <v>0.65</v>
      </c>
      <c r="Q952" s="48">
        <v>2.78</v>
      </c>
    </row>
    <row r="953" spans="1:17" x14ac:dyDescent="0.2">
      <c r="A953" s="47" t="s">
        <v>480</v>
      </c>
      <c r="C953" s="48">
        <v>0</v>
      </c>
      <c r="D953" s="48">
        <v>0.13</v>
      </c>
      <c r="E953" s="48">
        <v>1.39</v>
      </c>
      <c r="F953" s="48">
        <v>18.52</v>
      </c>
      <c r="G953" s="48">
        <v>18.52</v>
      </c>
      <c r="H953" s="48">
        <v>0</v>
      </c>
      <c r="I953" s="48">
        <v>0</v>
      </c>
      <c r="J953" s="48">
        <v>0</v>
      </c>
      <c r="K953" s="48">
        <v>0</v>
      </c>
      <c r="L953" s="48">
        <v>18.38</v>
      </c>
      <c r="M953" s="48">
        <v>8.7799999999999994</v>
      </c>
      <c r="N953" s="48">
        <v>4.26</v>
      </c>
      <c r="O953" s="48">
        <v>3.77</v>
      </c>
      <c r="P953" s="48">
        <v>1.58</v>
      </c>
      <c r="Q953" s="48">
        <v>8.7799999999999994</v>
      </c>
    </row>
    <row r="954" spans="1:17" x14ac:dyDescent="0.2">
      <c r="A954" s="47" t="s">
        <v>481</v>
      </c>
      <c r="C954" s="48">
        <v>0</v>
      </c>
      <c r="D954" s="48">
        <v>0</v>
      </c>
      <c r="E954" s="48">
        <v>2</v>
      </c>
      <c r="F954" s="48">
        <v>23.49</v>
      </c>
      <c r="G954" s="48">
        <v>23.49</v>
      </c>
      <c r="H954" s="48">
        <v>0</v>
      </c>
      <c r="I954" s="48">
        <v>0</v>
      </c>
      <c r="J954" s="48">
        <v>0</v>
      </c>
      <c r="K954" s="48">
        <v>0</v>
      </c>
      <c r="L954" s="48">
        <v>23.3</v>
      </c>
      <c r="M954" s="48">
        <v>10.28</v>
      </c>
      <c r="N954" s="48">
        <v>5.69</v>
      </c>
      <c r="O954" s="48">
        <v>5.16</v>
      </c>
      <c r="P954" s="48">
        <v>2.17</v>
      </c>
      <c r="Q954" s="48">
        <v>10.28</v>
      </c>
    </row>
    <row r="955" spans="1:17" x14ac:dyDescent="0.2">
      <c r="A955" s="47" t="s">
        <v>482</v>
      </c>
      <c r="C955" s="48">
        <v>0</v>
      </c>
      <c r="D955" s="48">
        <v>0</v>
      </c>
      <c r="E955" s="48">
        <v>0.86</v>
      </c>
      <c r="F955" s="48">
        <v>10</v>
      </c>
      <c r="G955" s="48">
        <v>10</v>
      </c>
      <c r="H955" s="48">
        <v>0</v>
      </c>
      <c r="I955" s="48">
        <v>0</v>
      </c>
      <c r="J955" s="48">
        <v>0</v>
      </c>
      <c r="K955" s="48">
        <v>0</v>
      </c>
      <c r="L955" s="48">
        <v>9.92</v>
      </c>
      <c r="M955" s="48">
        <v>4.29</v>
      </c>
      <c r="N955" s="48">
        <v>2.4500000000000002</v>
      </c>
      <c r="O955" s="48">
        <v>2.2400000000000002</v>
      </c>
      <c r="P955" s="48">
        <v>0.94</v>
      </c>
      <c r="Q955" s="48">
        <v>4.29</v>
      </c>
    </row>
    <row r="956" spans="1:17" x14ac:dyDescent="0.2">
      <c r="A956" s="47" t="s">
        <v>678</v>
      </c>
      <c r="C956" s="48">
        <v>0</v>
      </c>
      <c r="D956" s="48">
        <v>55.79</v>
      </c>
      <c r="E956" s="48">
        <v>0</v>
      </c>
      <c r="F956" s="48">
        <v>553.25</v>
      </c>
      <c r="G956" s="48">
        <v>553.25</v>
      </c>
      <c r="H956" s="48">
        <v>0</v>
      </c>
      <c r="I956" s="48">
        <v>0</v>
      </c>
      <c r="J956" s="48">
        <v>0</v>
      </c>
      <c r="K956" s="48">
        <v>0</v>
      </c>
      <c r="L956" s="48">
        <v>548.73</v>
      </c>
      <c r="M956" s="48">
        <v>285.89</v>
      </c>
      <c r="N956" s="48">
        <v>140.94999999999999</v>
      </c>
      <c r="O956" s="48">
        <v>86.63</v>
      </c>
      <c r="P956" s="48">
        <v>35.26</v>
      </c>
      <c r="Q956" s="48">
        <v>285.89</v>
      </c>
    </row>
    <row r="957" spans="1:17" x14ac:dyDescent="0.2">
      <c r="A957" s="47" t="s">
        <v>483</v>
      </c>
      <c r="C957" s="48">
        <v>0</v>
      </c>
      <c r="D957" s="48">
        <v>3.01</v>
      </c>
      <c r="E957" s="48">
        <v>0</v>
      </c>
      <c r="F957" s="48">
        <v>43.64</v>
      </c>
      <c r="G957" s="48">
        <v>43.64</v>
      </c>
      <c r="H957" s="48">
        <v>0</v>
      </c>
      <c r="I957" s="48">
        <v>0</v>
      </c>
      <c r="J957" s="48">
        <v>0</v>
      </c>
      <c r="K957" s="48">
        <v>0</v>
      </c>
      <c r="L957" s="48">
        <v>43.28</v>
      </c>
      <c r="M957" s="48">
        <v>25.82</v>
      </c>
      <c r="N957" s="48">
        <v>9.19</v>
      </c>
      <c r="O957" s="48">
        <v>6.1</v>
      </c>
      <c r="P957" s="48">
        <v>2.17</v>
      </c>
      <c r="Q957" s="48">
        <v>25.82</v>
      </c>
    </row>
    <row r="958" spans="1:17" x14ac:dyDescent="0.2">
      <c r="A958" s="47" t="s">
        <v>484</v>
      </c>
      <c r="C958" s="48">
        <v>0</v>
      </c>
      <c r="D958" s="48">
        <v>3.1</v>
      </c>
      <c r="E958" s="48">
        <v>0</v>
      </c>
      <c r="F958" s="48">
        <v>32.21</v>
      </c>
      <c r="G958" s="48">
        <v>32.21</v>
      </c>
      <c r="H958" s="48">
        <v>0</v>
      </c>
      <c r="I958" s="48">
        <v>0</v>
      </c>
      <c r="J958" s="48">
        <v>0</v>
      </c>
      <c r="K958" s="48">
        <v>0</v>
      </c>
      <c r="L958" s="48">
        <v>31.91</v>
      </c>
      <c r="M958" s="48">
        <v>16.59</v>
      </c>
      <c r="N958" s="48">
        <v>8.61</v>
      </c>
      <c r="O958" s="48">
        <v>4.84</v>
      </c>
      <c r="P958" s="48">
        <v>1.86</v>
      </c>
      <c r="Q958" s="48">
        <v>16.59</v>
      </c>
    </row>
    <row r="959" spans="1:17" x14ac:dyDescent="0.2">
      <c r="A959" s="47" t="s">
        <v>485</v>
      </c>
      <c r="C959" s="48">
        <v>0</v>
      </c>
      <c r="D959" s="48">
        <v>3.73</v>
      </c>
      <c r="E959" s="48">
        <v>0</v>
      </c>
      <c r="F959" s="48">
        <v>39.21</v>
      </c>
      <c r="G959" s="48">
        <v>39.21</v>
      </c>
      <c r="H959" s="48">
        <v>0</v>
      </c>
      <c r="I959" s="48">
        <v>0</v>
      </c>
      <c r="J959" s="48">
        <v>0</v>
      </c>
      <c r="K959" s="48">
        <v>0</v>
      </c>
      <c r="L959" s="48">
        <v>38.840000000000003</v>
      </c>
      <c r="M959" s="48">
        <v>20.48</v>
      </c>
      <c r="N959" s="48">
        <v>10.37</v>
      </c>
      <c r="O959" s="48">
        <v>5.77</v>
      </c>
      <c r="P959" s="48">
        <v>2.2200000000000002</v>
      </c>
      <c r="Q959" s="48">
        <v>20.48</v>
      </c>
    </row>
    <row r="960" spans="1:17" x14ac:dyDescent="0.2">
      <c r="A960" s="47" t="s">
        <v>486</v>
      </c>
      <c r="C960" s="48">
        <v>0</v>
      </c>
      <c r="D960" s="48">
        <v>0.39</v>
      </c>
      <c r="E960" s="48">
        <v>0</v>
      </c>
      <c r="F960" s="48">
        <v>3.93</v>
      </c>
      <c r="G960" s="48">
        <v>3.93</v>
      </c>
      <c r="H960" s="48">
        <v>0</v>
      </c>
      <c r="I960" s="48">
        <v>0</v>
      </c>
      <c r="J960" s="48">
        <v>0</v>
      </c>
      <c r="K960" s="48">
        <v>0</v>
      </c>
      <c r="L960" s="48">
        <v>3.89</v>
      </c>
      <c r="M960" s="48">
        <v>1.94</v>
      </c>
      <c r="N960" s="48">
        <v>1.0900000000000001</v>
      </c>
      <c r="O960" s="48">
        <v>0.62</v>
      </c>
      <c r="P960" s="48">
        <v>0.24</v>
      </c>
      <c r="Q960" s="48">
        <v>1.94</v>
      </c>
    </row>
    <row r="961" spans="1:17" x14ac:dyDescent="0.2">
      <c r="A961" s="47" t="s">
        <v>487</v>
      </c>
      <c r="C961" s="48">
        <v>0</v>
      </c>
      <c r="D961" s="48">
        <v>0.69</v>
      </c>
      <c r="E961" s="48">
        <v>0</v>
      </c>
      <c r="F961" s="48">
        <v>6.93</v>
      </c>
      <c r="G961" s="48">
        <v>6.93</v>
      </c>
      <c r="H961" s="48">
        <v>0</v>
      </c>
      <c r="I961" s="48">
        <v>0</v>
      </c>
      <c r="J961" s="48">
        <v>0</v>
      </c>
      <c r="K961" s="48">
        <v>0</v>
      </c>
      <c r="L961" s="48">
        <v>6.88</v>
      </c>
      <c r="M961" s="48">
        <v>3.53</v>
      </c>
      <c r="N961" s="48">
        <v>1.92</v>
      </c>
      <c r="O961" s="48">
        <v>1.03</v>
      </c>
      <c r="P961" s="48">
        <v>0.4</v>
      </c>
      <c r="Q961" s="48">
        <v>3.53</v>
      </c>
    </row>
    <row r="962" spans="1:17" x14ac:dyDescent="0.2">
      <c r="A962" s="47" t="s">
        <v>488</v>
      </c>
      <c r="C962" s="48">
        <v>0</v>
      </c>
      <c r="D962" s="48">
        <v>1.29</v>
      </c>
      <c r="E962" s="48">
        <v>0</v>
      </c>
      <c r="F962" s="48">
        <v>12.99</v>
      </c>
      <c r="G962" s="48">
        <v>12.99</v>
      </c>
      <c r="H962" s="48">
        <v>0</v>
      </c>
      <c r="I962" s="48">
        <v>0</v>
      </c>
      <c r="J962" s="48">
        <v>0</v>
      </c>
      <c r="K962" s="48">
        <v>0</v>
      </c>
      <c r="L962" s="48">
        <v>12.9</v>
      </c>
      <c r="M962" s="48">
        <v>6.69</v>
      </c>
      <c r="N962" s="48">
        <v>3.58</v>
      </c>
      <c r="O962" s="48">
        <v>1.9</v>
      </c>
      <c r="P962" s="48">
        <v>0.74</v>
      </c>
      <c r="Q962" s="48">
        <v>6.69</v>
      </c>
    </row>
    <row r="963" spans="1:17" x14ac:dyDescent="0.2">
      <c r="A963" s="47" t="s">
        <v>489</v>
      </c>
      <c r="C963" s="48">
        <v>0</v>
      </c>
      <c r="D963" s="48">
        <v>2.19</v>
      </c>
      <c r="E963" s="48">
        <v>0</v>
      </c>
      <c r="F963" s="48">
        <v>21.22</v>
      </c>
      <c r="G963" s="48">
        <v>21.22</v>
      </c>
      <c r="H963" s="48">
        <v>0</v>
      </c>
      <c r="I963" s="48">
        <v>0</v>
      </c>
      <c r="J963" s="48">
        <v>0</v>
      </c>
      <c r="K963" s="48">
        <v>0</v>
      </c>
      <c r="L963" s="48">
        <v>21.06</v>
      </c>
      <c r="M963" s="48">
        <v>10.46</v>
      </c>
      <c r="N963" s="48">
        <v>6.04</v>
      </c>
      <c r="O963" s="48">
        <v>3.28</v>
      </c>
      <c r="P963" s="48">
        <v>1.28</v>
      </c>
      <c r="Q963" s="48">
        <v>10.46</v>
      </c>
    </row>
    <row r="964" spans="1:17" x14ac:dyDescent="0.2">
      <c r="A964" s="47" t="s">
        <v>490</v>
      </c>
      <c r="C964" s="48">
        <v>0</v>
      </c>
      <c r="D964" s="48">
        <v>1.78</v>
      </c>
      <c r="E964" s="48">
        <v>0</v>
      </c>
      <c r="F964" s="48">
        <v>17.739999999999998</v>
      </c>
      <c r="G964" s="48">
        <v>17.739999999999998</v>
      </c>
      <c r="H964" s="48">
        <v>0</v>
      </c>
      <c r="I964" s="48">
        <v>0</v>
      </c>
      <c r="J964" s="48">
        <v>0</v>
      </c>
      <c r="K964" s="48">
        <v>0</v>
      </c>
      <c r="L964" s="48">
        <v>17.62</v>
      </c>
      <c r="M964" s="48">
        <v>9.0399999999999991</v>
      </c>
      <c r="N964" s="48">
        <v>4.92</v>
      </c>
      <c r="O964" s="48">
        <v>2.63</v>
      </c>
      <c r="P964" s="48">
        <v>1.03</v>
      </c>
      <c r="Q964" s="48">
        <v>9.0399999999999991</v>
      </c>
    </row>
    <row r="965" spans="1:17" x14ac:dyDescent="0.2">
      <c r="A965" s="47" t="s">
        <v>491</v>
      </c>
      <c r="C965" s="48">
        <v>0</v>
      </c>
      <c r="D965" s="48">
        <v>4.08</v>
      </c>
      <c r="E965" s="48">
        <v>0</v>
      </c>
      <c r="F965" s="48">
        <v>38.03</v>
      </c>
      <c r="G965" s="48">
        <v>38.03</v>
      </c>
      <c r="H965" s="48">
        <v>0</v>
      </c>
      <c r="I965" s="48">
        <v>0</v>
      </c>
      <c r="J965" s="48">
        <v>0</v>
      </c>
      <c r="K965" s="48">
        <v>0</v>
      </c>
      <c r="L965" s="48">
        <v>37.74</v>
      </c>
      <c r="M965" s="48">
        <v>17.72</v>
      </c>
      <c r="N965" s="48">
        <v>11.27</v>
      </c>
      <c r="O965" s="48">
        <v>6.3</v>
      </c>
      <c r="P965" s="48">
        <v>2.46</v>
      </c>
      <c r="Q965" s="48">
        <v>17.72</v>
      </c>
    </row>
    <row r="966" spans="1:17" x14ac:dyDescent="0.2">
      <c r="A966" s="47" t="s">
        <v>492</v>
      </c>
      <c r="C966" s="48">
        <v>0</v>
      </c>
      <c r="D966" s="48">
        <v>0.56999999999999995</v>
      </c>
      <c r="E966" s="48">
        <v>0</v>
      </c>
      <c r="F966" s="48">
        <v>5</v>
      </c>
      <c r="G966" s="48">
        <v>5</v>
      </c>
      <c r="H966" s="48">
        <v>0</v>
      </c>
      <c r="I966" s="48">
        <v>0</v>
      </c>
      <c r="J966" s="48">
        <v>0</v>
      </c>
      <c r="K966" s="48">
        <v>0</v>
      </c>
      <c r="L966" s="48">
        <v>4.95</v>
      </c>
      <c r="M966" s="48">
        <v>2.21</v>
      </c>
      <c r="N966" s="48">
        <v>1.47</v>
      </c>
      <c r="O966" s="48">
        <v>0.91</v>
      </c>
      <c r="P966" s="48">
        <v>0.37</v>
      </c>
      <c r="Q966" s="48">
        <v>2.21</v>
      </c>
    </row>
    <row r="967" spans="1:17" x14ac:dyDescent="0.2">
      <c r="A967" s="47" t="s">
        <v>493</v>
      </c>
      <c r="C967" s="48">
        <v>0</v>
      </c>
      <c r="D967" s="48">
        <v>2.5099999999999998</v>
      </c>
      <c r="E967" s="48">
        <v>0</v>
      </c>
      <c r="F967" s="48">
        <v>24.15</v>
      </c>
      <c r="G967" s="48">
        <v>24.15</v>
      </c>
      <c r="H967" s="48">
        <v>0</v>
      </c>
      <c r="I967" s="48">
        <v>0</v>
      </c>
      <c r="J967" s="48">
        <v>0</v>
      </c>
      <c r="K967" s="48">
        <v>0</v>
      </c>
      <c r="L967" s="48">
        <v>23.95</v>
      </c>
      <c r="M967" s="48">
        <v>12.61</v>
      </c>
      <c r="N967" s="48">
        <v>5.93</v>
      </c>
      <c r="O967" s="48">
        <v>3.81</v>
      </c>
      <c r="P967" s="48">
        <v>1.61</v>
      </c>
      <c r="Q967" s="48">
        <v>12.61</v>
      </c>
    </row>
    <row r="968" spans="1:17" x14ac:dyDescent="0.2">
      <c r="A968" s="47" t="s">
        <v>494</v>
      </c>
      <c r="C968" s="48">
        <v>0</v>
      </c>
      <c r="D968" s="48">
        <v>1.31</v>
      </c>
      <c r="E968" s="48">
        <v>0</v>
      </c>
      <c r="F968" s="48">
        <v>12.01</v>
      </c>
      <c r="G968" s="48">
        <v>12.01</v>
      </c>
      <c r="H968" s="48">
        <v>0</v>
      </c>
      <c r="I968" s="48">
        <v>0</v>
      </c>
      <c r="J968" s="48">
        <v>0</v>
      </c>
      <c r="K968" s="48">
        <v>0</v>
      </c>
      <c r="L968" s="48">
        <v>11.9</v>
      </c>
      <c r="M968" s="48">
        <v>5.95</v>
      </c>
      <c r="N968" s="48">
        <v>3.08</v>
      </c>
      <c r="O968" s="48">
        <v>2.02</v>
      </c>
      <c r="P968" s="48">
        <v>0.85</v>
      </c>
      <c r="Q968" s="48">
        <v>5.95</v>
      </c>
    </row>
    <row r="969" spans="1:17" x14ac:dyDescent="0.2">
      <c r="A969" s="47" t="s">
        <v>495</v>
      </c>
      <c r="C969" s="48">
        <v>0</v>
      </c>
      <c r="D969" s="48">
        <v>2.54</v>
      </c>
      <c r="E969" s="48">
        <v>0</v>
      </c>
      <c r="F969" s="48">
        <v>23.33</v>
      </c>
      <c r="G969" s="48">
        <v>23.33</v>
      </c>
      <c r="H969" s="48">
        <v>0</v>
      </c>
      <c r="I969" s="48">
        <v>0</v>
      </c>
      <c r="J969" s="48">
        <v>0</v>
      </c>
      <c r="K969" s="48">
        <v>0</v>
      </c>
      <c r="L969" s="48">
        <v>23.12</v>
      </c>
      <c r="M969" s="48">
        <v>11.53</v>
      </c>
      <c r="N969" s="48">
        <v>6</v>
      </c>
      <c r="O969" s="48">
        <v>3.93</v>
      </c>
      <c r="P969" s="48">
        <v>1.66</v>
      </c>
      <c r="Q969" s="48">
        <v>11.53</v>
      </c>
    </row>
    <row r="970" spans="1:17" x14ac:dyDescent="0.2">
      <c r="A970" s="47" t="s">
        <v>496</v>
      </c>
      <c r="C970" s="48">
        <v>0</v>
      </c>
      <c r="D970" s="48">
        <v>2.94</v>
      </c>
      <c r="E970" s="48">
        <v>0</v>
      </c>
      <c r="F970" s="48">
        <v>26.95</v>
      </c>
      <c r="G970" s="48">
        <v>26.95</v>
      </c>
      <c r="H970" s="48">
        <v>0</v>
      </c>
      <c r="I970" s="48">
        <v>0</v>
      </c>
      <c r="J970" s="48">
        <v>0</v>
      </c>
      <c r="K970" s="48">
        <v>0</v>
      </c>
      <c r="L970" s="48">
        <v>26.72</v>
      </c>
      <c r="M970" s="48">
        <v>13.31</v>
      </c>
      <c r="N970" s="48">
        <v>6.94</v>
      </c>
      <c r="O970" s="48">
        <v>4.55</v>
      </c>
      <c r="P970" s="48">
        <v>1.92</v>
      </c>
      <c r="Q970" s="48">
        <v>13.31</v>
      </c>
    </row>
    <row r="971" spans="1:17" x14ac:dyDescent="0.2">
      <c r="A971" s="47" t="s">
        <v>497</v>
      </c>
      <c r="C971" s="48">
        <v>0</v>
      </c>
      <c r="D971" s="48">
        <v>1.24</v>
      </c>
      <c r="E971" s="48">
        <v>0</v>
      </c>
      <c r="F971" s="48">
        <v>11.14</v>
      </c>
      <c r="G971" s="48">
        <v>11.14</v>
      </c>
      <c r="H971" s="48">
        <v>0</v>
      </c>
      <c r="I971" s="48">
        <v>0</v>
      </c>
      <c r="J971" s="48">
        <v>0</v>
      </c>
      <c r="K971" s="48">
        <v>0</v>
      </c>
      <c r="L971" s="48">
        <v>11.04</v>
      </c>
      <c r="M971" s="48">
        <v>5.38</v>
      </c>
      <c r="N971" s="48">
        <v>2.92</v>
      </c>
      <c r="O971" s="48">
        <v>1.93</v>
      </c>
      <c r="P971" s="48">
        <v>0.82</v>
      </c>
      <c r="Q971" s="48">
        <v>5.38</v>
      </c>
    </row>
    <row r="972" spans="1:17" x14ac:dyDescent="0.2">
      <c r="A972" s="47" t="s">
        <v>498</v>
      </c>
      <c r="C972" s="48">
        <v>0</v>
      </c>
      <c r="D972" s="48">
        <v>0.91</v>
      </c>
      <c r="E972" s="48">
        <v>0</v>
      </c>
      <c r="F972" s="48">
        <v>8.01</v>
      </c>
      <c r="G972" s="48">
        <v>8.01</v>
      </c>
      <c r="H972" s="48">
        <v>0</v>
      </c>
      <c r="I972" s="48">
        <v>0</v>
      </c>
      <c r="J972" s="48">
        <v>0</v>
      </c>
      <c r="K972" s="48">
        <v>0</v>
      </c>
      <c r="L972" s="48">
        <v>7.94</v>
      </c>
      <c r="M972" s="48">
        <v>3.74</v>
      </c>
      <c r="N972" s="48">
        <v>2.15</v>
      </c>
      <c r="O972" s="48">
        <v>1.44</v>
      </c>
      <c r="P972" s="48">
        <v>0.61</v>
      </c>
      <c r="Q972" s="48">
        <v>3.74</v>
      </c>
    </row>
    <row r="973" spans="1:17" x14ac:dyDescent="0.2">
      <c r="A973" s="47" t="s">
        <v>499</v>
      </c>
      <c r="C973" s="48">
        <v>0</v>
      </c>
      <c r="D973" s="48">
        <v>1.83</v>
      </c>
      <c r="E973" s="48">
        <v>0</v>
      </c>
      <c r="F973" s="48">
        <v>16.239999999999998</v>
      </c>
      <c r="G973" s="48">
        <v>16.239999999999998</v>
      </c>
      <c r="H973" s="48">
        <v>0</v>
      </c>
      <c r="I973" s="48">
        <v>0</v>
      </c>
      <c r="J973" s="48">
        <v>0</v>
      </c>
      <c r="K973" s="48">
        <v>0</v>
      </c>
      <c r="L973" s="48">
        <v>16.09</v>
      </c>
      <c r="M973" s="48">
        <v>7.69</v>
      </c>
      <c r="N973" s="48">
        <v>4.32</v>
      </c>
      <c r="O973" s="48">
        <v>2.88</v>
      </c>
      <c r="P973" s="48">
        <v>1.21</v>
      </c>
      <c r="Q973" s="48">
        <v>7.69</v>
      </c>
    </row>
    <row r="974" spans="1:17" x14ac:dyDescent="0.2">
      <c r="A974" s="47" t="s">
        <v>500</v>
      </c>
      <c r="C974" s="48">
        <v>0</v>
      </c>
      <c r="D974" s="48">
        <v>1.63</v>
      </c>
      <c r="E974" s="48">
        <v>0</v>
      </c>
      <c r="F974" s="48">
        <v>14.9</v>
      </c>
      <c r="G974" s="48">
        <v>14.9</v>
      </c>
      <c r="H974" s="48">
        <v>0</v>
      </c>
      <c r="I974" s="48">
        <v>0</v>
      </c>
      <c r="J974" s="48">
        <v>0</v>
      </c>
      <c r="K974" s="48">
        <v>0</v>
      </c>
      <c r="L974" s="48">
        <v>14.77</v>
      </c>
      <c r="M974" s="48">
        <v>7.36</v>
      </c>
      <c r="N974" s="48">
        <v>3.84</v>
      </c>
      <c r="O974" s="48">
        <v>2.52</v>
      </c>
      <c r="P974" s="48">
        <v>1.06</v>
      </c>
      <c r="Q974" s="48">
        <v>7.36</v>
      </c>
    </row>
    <row r="975" spans="1:17" x14ac:dyDescent="0.2">
      <c r="A975" s="47" t="s">
        <v>501</v>
      </c>
      <c r="C975" s="48">
        <v>0</v>
      </c>
      <c r="D975" s="48">
        <v>1.66</v>
      </c>
      <c r="E975" s="48">
        <v>0</v>
      </c>
      <c r="F975" s="48">
        <v>15.75</v>
      </c>
      <c r="G975" s="48">
        <v>15.75</v>
      </c>
      <c r="H975" s="48">
        <v>0</v>
      </c>
      <c r="I975" s="48">
        <v>0</v>
      </c>
      <c r="J975" s="48">
        <v>0</v>
      </c>
      <c r="K975" s="48">
        <v>0</v>
      </c>
      <c r="L975" s="48">
        <v>15.62</v>
      </c>
      <c r="M975" s="48">
        <v>8.1300000000000008</v>
      </c>
      <c r="N975" s="48">
        <v>3.91</v>
      </c>
      <c r="O975" s="48">
        <v>2.52</v>
      </c>
      <c r="P975" s="48">
        <v>1.07</v>
      </c>
      <c r="Q975" s="48">
        <v>8.1300000000000008</v>
      </c>
    </row>
    <row r="976" spans="1:17" x14ac:dyDescent="0.2">
      <c r="A976" s="47" t="s">
        <v>502</v>
      </c>
      <c r="C976" s="48">
        <v>0</v>
      </c>
      <c r="D976" s="48">
        <v>2.71</v>
      </c>
      <c r="E976" s="48">
        <v>0</v>
      </c>
      <c r="F976" s="48">
        <v>25.33</v>
      </c>
      <c r="G976" s="48">
        <v>25.33</v>
      </c>
      <c r="H976" s="48">
        <v>0</v>
      </c>
      <c r="I976" s="48">
        <v>0</v>
      </c>
      <c r="J976" s="48">
        <v>0</v>
      </c>
      <c r="K976" s="48">
        <v>0</v>
      </c>
      <c r="L976" s="48">
        <v>25.12</v>
      </c>
      <c r="M976" s="48">
        <v>12.8</v>
      </c>
      <c r="N976" s="48">
        <v>6.4</v>
      </c>
      <c r="O976" s="48">
        <v>4.16</v>
      </c>
      <c r="P976" s="48">
        <v>1.76</v>
      </c>
      <c r="Q976" s="48">
        <v>12.8</v>
      </c>
    </row>
    <row r="977" spans="1:17" x14ac:dyDescent="0.2">
      <c r="A977" s="47" t="s">
        <v>503</v>
      </c>
      <c r="C977" s="48">
        <v>0</v>
      </c>
      <c r="D977" s="48">
        <v>3.89</v>
      </c>
      <c r="E977" s="48">
        <v>0</v>
      </c>
      <c r="F977" s="48">
        <v>35.83</v>
      </c>
      <c r="G977" s="48">
        <v>35.83</v>
      </c>
      <c r="H977" s="48">
        <v>0</v>
      </c>
      <c r="I977" s="48">
        <v>0</v>
      </c>
      <c r="J977" s="48">
        <v>0</v>
      </c>
      <c r="K977" s="48">
        <v>0</v>
      </c>
      <c r="L977" s="48">
        <v>35.520000000000003</v>
      </c>
      <c r="M977" s="48">
        <v>17.78</v>
      </c>
      <c r="N977" s="48">
        <v>9.19</v>
      </c>
      <c r="O977" s="48">
        <v>6.02</v>
      </c>
      <c r="P977" s="48">
        <v>2.54</v>
      </c>
      <c r="Q977" s="48">
        <v>17.78</v>
      </c>
    </row>
    <row r="978" spans="1:17" x14ac:dyDescent="0.2">
      <c r="A978" s="47" t="s">
        <v>504</v>
      </c>
      <c r="C978" s="48">
        <v>0</v>
      </c>
      <c r="D978" s="48">
        <v>1.86</v>
      </c>
      <c r="E978" s="48">
        <v>0</v>
      </c>
      <c r="F978" s="48">
        <v>17.23</v>
      </c>
      <c r="G978" s="48">
        <v>17.23</v>
      </c>
      <c r="H978" s="48">
        <v>0</v>
      </c>
      <c r="I978" s="48">
        <v>0</v>
      </c>
      <c r="J978" s="48">
        <v>0</v>
      </c>
      <c r="K978" s="48">
        <v>0</v>
      </c>
      <c r="L978" s="48">
        <v>17.09</v>
      </c>
      <c r="M978" s="48">
        <v>8.64</v>
      </c>
      <c r="N978" s="48">
        <v>4.38</v>
      </c>
      <c r="O978" s="48">
        <v>2.86</v>
      </c>
      <c r="P978" s="48">
        <v>1.21</v>
      </c>
      <c r="Q978" s="48">
        <v>8.64</v>
      </c>
    </row>
    <row r="979" spans="1:17" x14ac:dyDescent="0.2">
      <c r="A979" s="47" t="s">
        <v>505</v>
      </c>
      <c r="C979" s="48">
        <v>0</v>
      </c>
      <c r="D979" s="48">
        <v>1.33</v>
      </c>
      <c r="E979" s="48">
        <v>0</v>
      </c>
      <c r="F979" s="48">
        <v>12.52</v>
      </c>
      <c r="G979" s="48">
        <v>12.52</v>
      </c>
      <c r="H979" s="48">
        <v>0</v>
      </c>
      <c r="I979" s="48">
        <v>0</v>
      </c>
      <c r="J979" s="48">
        <v>0</v>
      </c>
      <c r="K979" s="48">
        <v>0</v>
      </c>
      <c r="L979" s="48">
        <v>12.41</v>
      </c>
      <c r="M979" s="48">
        <v>6.4</v>
      </c>
      <c r="N979" s="48">
        <v>3.13</v>
      </c>
      <c r="O979" s="48">
        <v>2.0299999999999998</v>
      </c>
      <c r="P979" s="48">
        <v>0.86</v>
      </c>
      <c r="Q979" s="48">
        <v>6.4</v>
      </c>
    </row>
    <row r="980" spans="1:17" x14ac:dyDescent="0.2">
      <c r="A980" s="47" t="s">
        <v>506</v>
      </c>
      <c r="C980" s="48">
        <v>0</v>
      </c>
      <c r="D980" s="48">
        <v>2.2000000000000002</v>
      </c>
      <c r="E980" s="48">
        <v>0</v>
      </c>
      <c r="F980" s="48">
        <v>21.37</v>
      </c>
      <c r="G980" s="48">
        <v>21.37</v>
      </c>
      <c r="H980" s="48">
        <v>0</v>
      </c>
      <c r="I980" s="48">
        <v>0</v>
      </c>
      <c r="J980" s="48">
        <v>0</v>
      </c>
      <c r="K980" s="48">
        <v>0</v>
      </c>
      <c r="L980" s="48">
        <v>21.2</v>
      </c>
      <c r="M980" s="48">
        <v>11.28</v>
      </c>
      <c r="N980" s="48">
        <v>5.2</v>
      </c>
      <c r="O980" s="48">
        <v>3.32</v>
      </c>
      <c r="P980" s="48">
        <v>1.4</v>
      </c>
      <c r="Q980" s="48">
        <v>11.28</v>
      </c>
    </row>
    <row r="981" spans="1:17" x14ac:dyDescent="0.2">
      <c r="A981" s="47" t="s">
        <v>507</v>
      </c>
      <c r="C981" s="48">
        <v>0</v>
      </c>
      <c r="D981" s="48">
        <v>1.94</v>
      </c>
      <c r="E981" s="48">
        <v>0</v>
      </c>
      <c r="F981" s="48">
        <v>22.38</v>
      </c>
      <c r="G981" s="48">
        <v>22.38</v>
      </c>
      <c r="H981" s="48">
        <v>0</v>
      </c>
      <c r="I981" s="48">
        <v>0</v>
      </c>
      <c r="J981" s="48">
        <v>0</v>
      </c>
      <c r="K981" s="48">
        <v>0</v>
      </c>
      <c r="L981" s="48">
        <v>22.25</v>
      </c>
      <c r="M981" s="48">
        <v>13.81</v>
      </c>
      <c r="N981" s="48">
        <v>4.5999999999999996</v>
      </c>
      <c r="O981" s="48">
        <v>2.69</v>
      </c>
      <c r="P981" s="48">
        <v>1.1399999999999999</v>
      </c>
      <c r="Q981" s="48">
        <v>13.81</v>
      </c>
    </row>
    <row r="982" spans="1:17" x14ac:dyDescent="0.2">
      <c r="A982" s="47" t="s">
        <v>508</v>
      </c>
      <c r="C982" s="48">
        <v>0</v>
      </c>
      <c r="D982" s="48">
        <v>1.52</v>
      </c>
      <c r="E982" s="48">
        <v>0</v>
      </c>
      <c r="F982" s="48">
        <v>17.64</v>
      </c>
      <c r="G982" s="48">
        <v>17.64</v>
      </c>
      <c r="H982" s="48">
        <v>0</v>
      </c>
      <c r="I982" s="48">
        <v>0</v>
      </c>
      <c r="J982" s="48">
        <v>0</v>
      </c>
      <c r="K982" s="48">
        <v>0</v>
      </c>
      <c r="L982" s="48">
        <v>17.53</v>
      </c>
      <c r="M982" s="48">
        <v>10.91</v>
      </c>
      <c r="N982" s="48">
        <v>3.62</v>
      </c>
      <c r="O982" s="48">
        <v>2.11</v>
      </c>
      <c r="P982" s="48">
        <v>0.89</v>
      </c>
      <c r="Q982" s="48">
        <v>10.91</v>
      </c>
    </row>
    <row r="983" spans="1:17" x14ac:dyDescent="0.2">
      <c r="A983" s="47" t="s">
        <v>1284</v>
      </c>
      <c r="C983" s="48">
        <v>0</v>
      </c>
      <c r="D983" s="48">
        <v>1.6</v>
      </c>
      <c r="E983" s="48">
        <v>0</v>
      </c>
      <c r="F983" s="48">
        <v>15.82</v>
      </c>
      <c r="G983" s="48">
        <v>15.82</v>
      </c>
      <c r="H983" s="48">
        <v>0</v>
      </c>
      <c r="I983" s="48">
        <v>0</v>
      </c>
      <c r="J983" s="48">
        <v>0</v>
      </c>
      <c r="K983" s="48">
        <v>0</v>
      </c>
      <c r="L983" s="48">
        <v>15.7</v>
      </c>
      <c r="M983" s="48">
        <v>8.49</v>
      </c>
      <c r="N983" s="48">
        <v>3.79</v>
      </c>
      <c r="O983" s="48">
        <v>2.41</v>
      </c>
      <c r="P983" s="48">
        <v>1.02</v>
      </c>
      <c r="Q983" s="48">
        <v>8.49</v>
      </c>
    </row>
    <row r="984" spans="1:17" x14ac:dyDescent="0.2">
      <c r="A984" s="47" t="s">
        <v>1285</v>
      </c>
      <c r="C984" s="48">
        <v>0</v>
      </c>
      <c r="D984" s="48">
        <v>1.32</v>
      </c>
      <c r="E984" s="48">
        <v>0</v>
      </c>
      <c r="F984" s="48">
        <v>11.77</v>
      </c>
      <c r="G984" s="48">
        <v>11.77</v>
      </c>
      <c r="H984" s="48">
        <v>0</v>
      </c>
      <c r="I984" s="48">
        <v>0</v>
      </c>
      <c r="J984" s="48">
        <v>0</v>
      </c>
      <c r="K984" s="48">
        <v>0</v>
      </c>
      <c r="L984" s="48">
        <v>11.66</v>
      </c>
      <c r="M984" s="48">
        <v>5.63</v>
      </c>
      <c r="N984" s="48">
        <v>3.1</v>
      </c>
      <c r="O984" s="48">
        <v>2.06</v>
      </c>
      <c r="P984" s="48">
        <v>0.87</v>
      </c>
      <c r="Q984" s="48">
        <v>5.63</v>
      </c>
    </row>
    <row r="985" spans="1:17" x14ac:dyDescent="0.2">
      <c r="A985" s="47" t="s">
        <v>679</v>
      </c>
      <c r="C985" s="48">
        <v>0</v>
      </c>
      <c r="D985" s="48">
        <v>55.07</v>
      </c>
      <c r="E985" s="48">
        <v>1.7</v>
      </c>
      <c r="F985" s="48">
        <v>556.39</v>
      </c>
      <c r="G985" s="48">
        <v>556.39</v>
      </c>
      <c r="H985" s="48">
        <v>0</v>
      </c>
      <c r="I985" s="48">
        <v>0</v>
      </c>
      <c r="J985" s="48">
        <v>0</v>
      </c>
      <c r="K985" s="48">
        <v>0</v>
      </c>
      <c r="L985" s="48">
        <v>551.86</v>
      </c>
      <c r="M985" s="48">
        <v>236.24</v>
      </c>
      <c r="N985" s="48">
        <v>136.32</v>
      </c>
      <c r="O985" s="48">
        <v>126.36</v>
      </c>
      <c r="P985" s="48">
        <v>52.95</v>
      </c>
      <c r="Q985" s="48">
        <v>236.24</v>
      </c>
    </row>
    <row r="986" spans="1:17" x14ac:dyDescent="0.2">
      <c r="A986" s="47" t="s">
        <v>509</v>
      </c>
      <c r="C986" s="48">
        <v>0</v>
      </c>
      <c r="D986" s="48">
        <v>0</v>
      </c>
      <c r="E986" s="48">
        <v>0.04</v>
      </c>
      <c r="F986" s="48">
        <v>10.1</v>
      </c>
      <c r="G986" s="48">
        <v>10.1</v>
      </c>
      <c r="H986" s="48">
        <v>0</v>
      </c>
      <c r="I986" s="48">
        <v>0</v>
      </c>
      <c r="J986" s="48">
        <v>0</v>
      </c>
      <c r="K986" s="48">
        <v>0</v>
      </c>
      <c r="L986" s="48">
        <v>10.050000000000001</v>
      </c>
      <c r="M986" s="48">
        <v>6.94</v>
      </c>
      <c r="N986" s="48">
        <v>0.69</v>
      </c>
      <c r="O986" s="48">
        <v>1.78</v>
      </c>
      <c r="P986" s="48">
        <v>0.63</v>
      </c>
      <c r="Q986" s="48">
        <v>6.94</v>
      </c>
    </row>
    <row r="987" spans="1:17" x14ac:dyDescent="0.2">
      <c r="A987" s="47" t="s">
        <v>510</v>
      </c>
      <c r="C987" s="48">
        <v>0</v>
      </c>
      <c r="D987" s="48">
        <v>0</v>
      </c>
      <c r="E987" s="48">
        <v>1.5</v>
      </c>
      <c r="F987" s="48">
        <v>16.34</v>
      </c>
      <c r="G987" s="48">
        <v>16.34</v>
      </c>
      <c r="H987" s="48">
        <v>0</v>
      </c>
      <c r="I987" s="48">
        <v>0</v>
      </c>
      <c r="J987" s="48">
        <v>0</v>
      </c>
      <c r="K987" s="48">
        <v>0</v>
      </c>
      <c r="L987" s="48">
        <v>16.2</v>
      </c>
      <c r="M987" s="48">
        <v>6.27</v>
      </c>
      <c r="N987" s="48">
        <v>4.26</v>
      </c>
      <c r="O987" s="48">
        <v>4</v>
      </c>
      <c r="P987" s="48">
        <v>1.68</v>
      </c>
      <c r="Q987" s="48">
        <v>6.27</v>
      </c>
    </row>
    <row r="988" spans="1:17" x14ac:dyDescent="0.2">
      <c r="A988" s="47" t="s">
        <v>511</v>
      </c>
      <c r="C988" s="48">
        <v>0</v>
      </c>
      <c r="D988" s="48">
        <v>1.88</v>
      </c>
      <c r="E988" s="48">
        <v>0.16</v>
      </c>
      <c r="F988" s="48">
        <v>22.88</v>
      </c>
      <c r="G988" s="48">
        <v>22.88</v>
      </c>
      <c r="H988" s="48">
        <v>0</v>
      </c>
      <c r="I988" s="48">
        <v>0</v>
      </c>
      <c r="J988" s="48">
        <v>0</v>
      </c>
      <c r="K988" s="48">
        <v>0</v>
      </c>
      <c r="L988" s="48">
        <v>22.69</v>
      </c>
      <c r="M988" s="48">
        <v>9.3699999999999992</v>
      </c>
      <c r="N988" s="48">
        <v>5.78</v>
      </c>
      <c r="O988" s="48">
        <v>5.31</v>
      </c>
      <c r="P988" s="48">
        <v>2.23</v>
      </c>
      <c r="Q988" s="48">
        <v>9.3699999999999992</v>
      </c>
    </row>
    <row r="989" spans="1:17" x14ac:dyDescent="0.2">
      <c r="A989" s="47" t="s">
        <v>512</v>
      </c>
      <c r="C989" s="48">
        <v>0</v>
      </c>
      <c r="D989" s="48">
        <v>1.32</v>
      </c>
      <c r="E989" s="48">
        <v>0</v>
      </c>
      <c r="F989" s="48">
        <v>12.37</v>
      </c>
      <c r="G989" s="48">
        <v>12.37</v>
      </c>
      <c r="H989" s="48">
        <v>0</v>
      </c>
      <c r="I989" s="48">
        <v>0</v>
      </c>
      <c r="J989" s="48">
        <v>0</v>
      </c>
      <c r="K989" s="48">
        <v>0</v>
      </c>
      <c r="L989" s="48">
        <v>12.27</v>
      </c>
      <c r="M989" s="48">
        <v>5.04</v>
      </c>
      <c r="N989" s="48">
        <v>3.12</v>
      </c>
      <c r="O989" s="48">
        <v>2.89</v>
      </c>
      <c r="P989" s="48">
        <v>1.21</v>
      </c>
      <c r="Q989" s="48">
        <v>5.04</v>
      </c>
    </row>
    <row r="990" spans="1:17" x14ac:dyDescent="0.2">
      <c r="A990" s="47" t="s">
        <v>513</v>
      </c>
      <c r="C990" s="48">
        <v>0</v>
      </c>
      <c r="D990" s="48">
        <v>1.34</v>
      </c>
      <c r="E990" s="48">
        <v>0</v>
      </c>
      <c r="F990" s="48">
        <v>12.83</v>
      </c>
      <c r="G990" s="48">
        <v>12.83</v>
      </c>
      <c r="H990" s="48">
        <v>0</v>
      </c>
      <c r="I990" s="48">
        <v>0</v>
      </c>
      <c r="J990" s="48">
        <v>0</v>
      </c>
      <c r="K990" s="48">
        <v>0</v>
      </c>
      <c r="L990" s="48">
        <v>12.72</v>
      </c>
      <c r="M990" s="48">
        <v>5.43</v>
      </c>
      <c r="N990" s="48">
        <v>3.17</v>
      </c>
      <c r="O990" s="48">
        <v>2.91</v>
      </c>
      <c r="P990" s="48">
        <v>1.22</v>
      </c>
      <c r="Q990" s="48">
        <v>5.43</v>
      </c>
    </row>
    <row r="991" spans="1:17" x14ac:dyDescent="0.2">
      <c r="A991" s="47" t="s">
        <v>514</v>
      </c>
      <c r="C991" s="48">
        <v>0</v>
      </c>
      <c r="D991" s="48">
        <v>1.38</v>
      </c>
      <c r="E991" s="48">
        <v>0</v>
      </c>
      <c r="F991" s="48">
        <v>13.86</v>
      </c>
      <c r="G991" s="48">
        <v>13.86</v>
      </c>
      <c r="H991" s="48">
        <v>0</v>
      </c>
      <c r="I991" s="48">
        <v>0</v>
      </c>
      <c r="J991" s="48">
        <v>0</v>
      </c>
      <c r="K991" s="48">
        <v>0</v>
      </c>
      <c r="L991" s="48">
        <v>13.76</v>
      </c>
      <c r="M991" s="48">
        <v>6.38</v>
      </c>
      <c r="N991" s="48">
        <v>3.25</v>
      </c>
      <c r="O991" s="48">
        <v>2.9</v>
      </c>
      <c r="P991" s="48">
        <v>1.22</v>
      </c>
      <c r="Q991" s="48">
        <v>6.38</v>
      </c>
    </row>
    <row r="992" spans="1:17" x14ac:dyDescent="0.2">
      <c r="A992" s="47" t="s">
        <v>515</v>
      </c>
      <c r="C992" s="48">
        <v>0</v>
      </c>
      <c r="D992" s="48">
        <v>2.9</v>
      </c>
      <c r="E992" s="48">
        <v>0</v>
      </c>
      <c r="F992" s="48">
        <v>29.35</v>
      </c>
      <c r="G992" s="48">
        <v>29.35</v>
      </c>
      <c r="H992" s="48">
        <v>0</v>
      </c>
      <c r="I992" s="48">
        <v>0</v>
      </c>
      <c r="J992" s="48">
        <v>0</v>
      </c>
      <c r="K992" s="48">
        <v>0</v>
      </c>
      <c r="L992" s="48">
        <v>29.13</v>
      </c>
      <c r="M992" s="48">
        <v>13.57</v>
      </c>
      <c r="N992" s="48">
        <v>6.87</v>
      </c>
      <c r="O992" s="48">
        <v>6.13</v>
      </c>
      <c r="P992" s="48">
        <v>2.57</v>
      </c>
      <c r="Q992" s="48">
        <v>13.57</v>
      </c>
    </row>
    <row r="993" spans="1:17" x14ac:dyDescent="0.2">
      <c r="A993" s="47" t="s">
        <v>516</v>
      </c>
      <c r="C993" s="48">
        <v>0</v>
      </c>
      <c r="D993" s="48">
        <v>5.36</v>
      </c>
      <c r="E993" s="48">
        <v>0</v>
      </c>
      <c r="F993" s="48">
        <v>52.8</v>
      </c>
      <c r="G993" s="48">
        <v>52.8</v>
      </c>
      <c r="H993" s="48">
        <v>0</v>
      </c>
      <c r="I993" s="48">
        <v>0</v>
      </c>
      <c r="J993" s="48">
        <v>0</v>
      </c>
      <c r="K993" s="48">
        <v>0</v>
      </c>
      <c r="L993" s="48">
        <v>52.39</v>
      </c>
      <c r="M993" s="48">
        <v>23.48</v>
      </c>
      <c r="N993" s="48">
        <v>12.66</v>
      </c>
      <c r="O993" s="48">
        <v>11.44</v>
      </c>
      <c r="P993" s="48">
        <v>4.8099999999999996</v>
      </c>
      <c r="Q993" s="48">
        <v>23.48</v>
      </c>
    </row>
    <row r="994" spans="1:17" x14ac:dyDescent="0.2">
      <c r="A994" s="47" t="s">
        <v>517</v>
      </c>
      <c r="C994" s="48">
        <v>0</v>
      </c>
      <c r="D994" s="48">
        <v>1.47</v>
      </c>
      <c r="E994" s="48">
        <v>0</v>
      </c>
      <c r="F994" s="48">
        <v>13.92</v>
      </c>
      <c r="G994" s="48">
        <v>13.92</v>
      </c>
      <c r="H994" s="48">
        <v>0</v>
      </c>
      <c r="I994" s="48">
        <v>0</v>
      </c>
      <c r="J994" s="48">
        <v>0</v>
      </c>
      <c r="K994" s="48">
        <v>0</v>
      </c>
      <c r="L994" s="48">
        <v>13.81</v>
      </c>
      <c r="M994" s="48">
        <v>5.82</v>
      </c>
      <c r="N994" s="48">
        <v>3.46</v>
      </c>
      <c r="O994" s="48">
        <v>3.18</v>
      </c>
      <c r="P994" s="48">
        <v>1.34</v>
      </c>
      <c r="Q994" s="48">
        <v>5.82</v>
      </c>
    </row>
    <row r="995" spans="1:17" x14ac:dyDescent="0.2">
      <c r="A995" s="47" t="s">
        <v>518</v>
      </c>
      <c r="C995" s="48">
        <v>0</v>
      </c>
      <c r="D995" s="48">
        <v>1.46</v>
      </c>
      <c r="E995" s="48">
        <v>0</v>
      </c>
      <c r="F995" s="48">
        <v>13.82</v>
      </c>
      <c r="G995" s="48">
        <v>13.82</v>
      </c>
      <c r="H995" s="48">
        <v>0</v>
      </c>
      <c r="I995" s="48">
        <v>0</v>
      </c>
      <c r="J995" s="48">
        <v>0</v>
      </c>
      <c r="K995" s="48">
        <v>0</v>
      </c>
      <c r="L995" s="48">
        <v>13.71</v>
      </c>
      <c r="M995" s="48">
        <v>5.75</v>
      </c>
      <c r="N995" s="48">
        <v>3.45</v>
      </c>
      <c r="O995" s="48">
        <v>3.18</v>
      </c>
      <c r="P995" s="48">
        <v>1.33</v>
      </c>
      <c r="Q995" s="48">
        <v>5.75</v>
      </c>
    </row>
    <row r="996" spans="1:17" x14ac:dyDescent="0.2">
      <c r="A996" s="47" t="s">
        <v>519</v>
      </c>
      <c r="C996" s="48">
        <v>0</v>
      </c>
      <c r="D996" s="48">
        <v>3.58</v>
      </c>
      <c r="E996" s="48">
        <v>0</v>
      </c>
      <c r="F996" s="48">
        <v>33.99</v>
      </c>
      <c r="G996" s="48">
        <v>33.99</v>
      </c>
      <c r="H996" s="48">
        <v>0</v>
      </c>
      <c r="I996" s="48">
        <v>0</v>
      </c>
      <c r="J996" s="48">
        <v>0</v>
      </c>
      <c r="K996" s="48">
        <v>0</v>
      </c>
      <c r="L996" s="48">
        <v>33.71</v>
      </c>
      <c r="M996" s="48">
        <v>14.22</v>
      </c>
      <c r="N996" s="48">
        <v>8.4499999999999993</v>
      </c>
      <c r="O996" s="48">
        <v>7.77</v>
      </c>
      <c r="P996" s="48">
        <v>3.26</v>
      </c>
      <c r="Q996" s="48">
        <v>14.22</v>
      </c>
    </row>
    <row r="997" spans="1:17" x14ac:dyDescent="0.2">
      <c r="A997" s="47" t="s">
        <v>520</v>
      </c>
      <c r="C997" s="48">
        <v>0</v>
      </c>
      <c r="D997" s="48">
        <v>2.48</v>
      </c>
      <c r="E997" s="48">
        <v>0</v>
      </c>
      <c r="F997" s="48">
        <v>21.67</v>
      </c>
      <c r="G997" s="48">
        <v>21.67</v>
      </c>
      <c r="H997" s="48">
        <v>0</v>
      </c>
      <c r="I997" s="48">
        <v>0</v>
      </c>
      <c r="J997" s="48">
        <v>0</v>
      </c>
      <c r="K997" s="48">
        <v>0</v>
      </c>
      <c r="L997" s="48">
        <v>21.47</v>
      </c>
      <c r="M997" s="48">
        <v>7.69</v>
      </c>
      <c r="N997" s="48">
        <v>5.84</v>
      </c>
      <c r="O997" s="48">
        <v>5.58</v>
      </c>
      <c r="P997" s="48">
        <v>2.35</v>
      </c>
      <c r="Q997" s="48">
        <v>7.69</v>
      </c>
    </row>
    <row r="998" spans="1:17" x14ac:dyDescent="0.2">
      <c r="A998" s="47" t="s">
        <v>521</v>
      </c>
      <c r="C998" s="48">
        <v>0</v>
      </c>
      <c r="D998" s="48">
        <v>2.56</v>
      </c>
      <c r="E998" s="48">
        <v>0</v>
      </c>
      <c r="F998" s="48">
        <v>24.2</v>
      </c>
      <c r="G998" s="48">
        <v>24.2</v>
      </c>
      <c r="H998" s="48">
        <v>0</v>
      </c>
      <c r="I998" s="48">
        <v>0</v>
      </c>
      <c r="J998" s="48">
        <v>0</v>
      </c>
      <c r="K998" s="48">
        <v>0</v>
      </c>
      <c r="L998" s="48">
        <v>24</v>
      </c>
      <c r="M998" s="48">
        <v>10.039999999999999</v>
      </c>
      <c r="N998" s="48">
        <v>6.05</v>
      </c>
      <c r="O998" s="48">
        <v>5.58</v>
      </c>
      <c r="P998" s="48">
        <v>2.34</v>
      </c>
      <c r="Q998" s="48">
        <v>10.039999999999999</v>
      </c>
    </row>
    <row r="999" spans="1:17" x14ac:dyDescent="0.2">
      <c r="A999" s="47" t="s">
        <v>522</v>
      </c>
      <c r="C999" s="48">
        <v>0</v>
      </c>
      <c r="D999" s="48">
        <v>1.57</v>
      </c>
      <c r="E999" s="48">
        <v>0</v>
      </c>
      <c r="F999" s="48">
        <v>14.97</v>
      </c>
      <c r="G999" s="48">
        <v>14.97</v>
      </c>
      <c r="H999" s="48">
        <v>0</v>
      </c>
      <c r="I999" s="48">
        <v>0</v>
      </c>
      <c r="J999" s="48">
        <v>0</v>
      </c>
      <c r="K999" s="48">
        <v>0</v>
      </c>
      <c r="L999" s="48">
        <v>14.85</v>
      </c>
      <c r="M999" s="48">
        <v>6.29</v>
      </c>
      <c r="N999" s="48">
        <v>3.71</v>
      </c>
      <c r="O999" s="48">
        <v>3.41</v>
      </c>
      <c r="P999" s="48">
        <v>1.43</v>
      </c>
      <c r="Q999" s="48">
        <v>6.29</v>
      </c>
    </row>
    <row r="1000" spans="1:17" x14ac:dyDescent="0.2">
      <c r="A1000" s="47" t="s">
        <v>523</v>
      </c>
      <c r="C1000" s="48">
        <v>0</v>
      </c>
      <c r="D1000" s="48">
        <v>1.69</v>
      </c>
      <c r="E1000" s="48">
        <v>0</v>
      </c>
      <c r="F1000" s="48">
        <v>15.85</v>
      </c>
      <c r="G1000" s="48">
        <v>15.85</v>
      </c>
      <c r="H1000" s="48">
        <v>0</v>
      </c>
      <c r="I1000" s="48">
        <v>0</v>
      </c>
      <c r="J1000" s="48">
        <v>0</v>
      </c>
      <c r="K1000" s="48">
        <v>0</v>
      </c>
      <c r="L1000" s="48">
        <v>15.72</v>
      </c>
      <c r="M1000" s="48">
        <v>6.52</v>
      </c>
      <c r="N1000" s="48">
        <v>3.98</v>
      </c>
      <c r="O1000" s="48">
        <v>3.67</v>
      </c>
      <c r="P1000" s="48">
        <v>1.54</v>
      </c>
      <c r="Q1000" s="48">
        <v>6.52</v>
      </c>
    </row>
    <row r="1001" spans="1:17" x14ac:dyDescent="0.2">
      <c r="A1001" s="47" t="s">
        <v>524</v>
      </c>
      <c r="C1001" s="48">
        <v>0</v>
      </c>
      <c r="D1001" s="48">
        <v>2.14</v>
      </c>
      <c r="E1001" s="48">
        <v>0</v>
      </c>
      <c r="F1001" s="48">
        <v>20.18</v>
      </c>
      <c r="G1001" s="48">
        <v>20.18</v>
      </c>
      <c r="H1001" s="48">
        <v>0</v>
      </c>
      <c r="I1001" s="48">
        <v>0</v>
      </c>
      <c r="J1001" s="48">
        <v>0</v>
      </c>
      <c r="K1001" s="48">
        <v>0</v>
      </c>
      <c r="L1001" s="48">
        <v>20.010000000000002</v>
      </c>
      <c r="M1001" s="48">
        <v>8.32</v>
      </c>
      <c r="N1001" s="48">
        <v>5.0599999999999996</v>
      </c>
      <c r="O1001" s="48">
        <v>4.67</v>
      </c>
      <c r="P1001" s="48">
        <v>1.96</v>
      </c>
      <c r="Q1001" s="48">
        <v>8.32</v>
      </c>
    </row>
    <row r="1002" spans="1:17" x14ac:dyDescent="0.2">
      <c r="A1002" s="47" t="s">
        <v>525</v>
      </c>
      <c r="C1002" s="48">
        <v>0</v>
      </c>
      <c r="D1002" s="48">
        <v>1.73</v>
      </c>
      <c r="E1002" s="48">
        <v>0</v>
      </c>
      <c r="F1002" s="48">
        <v>16.41</v>
      </c>
      <c r="G1002" s="48">
        <v>16.41</v>
      </c>
      <c r="H1002" s="48">
        <v>0</v>
      </c>
      <c r="I1002" s="48">
        <v>0</v>
      </c>
      <c r="J1002" s="48">
        <v>0</v>
      </c>
      <c r="K1002" s="48">
        <v>0</v>
      </c>
      <c r="L1002" s="48">
        <v>16.28</v>
      </c>
      <c r="M1002" s="48">
        <v>6.87</v>
      </c>
      <c r="N1002" s="48">
        <v>4.08</v>
      </c>
      <c r="O1002" s="48">
        <v>3.75</v>
      </c>
      <c r="P1002" s="48">
        <v>1.58</v>
      </c>
      <c r="Q1002" s="48">
        <v>6.87</v>
      </c>
    </row>
    <row r="1003" spans="1:17" x14ac:dyDescent="0.2">
      <c r="A1003" s="47" t="s">
        <v>526</v>
      </c>
      <c r="C1003" s="48">
        <v>0</v>
      </c>
      <c r="D1003" s="48">
        <v>1.46</v>
      </c>
      <c r="E1003" s="48">
        <v>0</v>
      </c>
      <c r="F1003" s="48">
        <v>13.87</v>
      </c>
      <c r="G1003" s="48">
        <v>13.87</v>
      </c>
      <c r="H1003" s="48">
        <v>0</v>
      </c>
      <c r="I1003" s="48">
        <v>0</v>
      </c>
      <c r="J1003" s="48">
        <v>0</v>
      </c>
      <c r="K1003" s="48">
        <v>0</v>
      </c>
      <c r="L1003" s="48">
        <v>13.76</v>
      </c>
      <c r="M1003" s="48">
        <v>5.79</v>
      </c>
      <c r="N1003" s="48">
        <v>3.46</v>
      </c>
      <c r="O1003" s="48">
        <v>3.18</v>
      </c>
      <c r="P1003" s="48">
        <v>1.34</v>
      </c>
      <c r="Q1003" s="48">
        <v>5.79</v>
      </c>
    </row>
    <row r="1004" spans="1:17" x14ac:dyDescent="0.2">
      <c r="A1004" s="47" t="s">
        <v>527</v>
      </c>
      <c r="C1004" s="48">
        <v>0</v>
      </c>
      <c r="D1004" s="48">
        <v>2.77</v>
      </c>
      <c r="E1004" s="48">
        <v>0</v>
      </c>
      <c r="F1004" s="48">
        <v>26.73</v>
      </c>
      <c r="G1004" s="48">
        <v>26.73</v>
      </c>
      <c r="H1004" s="48">
        <v>0</v>
      </c>
      <c r="I1004" s="48">
        <v>0</v>
      </c>
      <c r="J1004" s="48">
        <v>0</v>
      </c>
      <c r="K1004" s="48">
        <v>0</v>
      </c>
      <c r="L1004" s="48">
        <v>26.52</v>
      </c>
      <c r="M1004" s="48">
        <v>11.51</v>
      </c>
      <c r="N1004" s="48">
        <v>6.54</v>
      </c>
      <c r="O1004" s="48">
        <v>5.96</v>
      </c>
      <c r="P1004" s="48">
        <v>2.5</v>
      </c>
      <c r="Q1004" s="48">
        <v>11.51</v>
      </c>
    </row>
    <row r="1005" spans="1:17" x14ac:dyDescent="0.2">
      <c r="A1005" s="47" t="s">
        <v>528</v>
      </c>
      <c r="C1005" s="48">
        <v>0</v>
      </c>
      <c r="D1005" s="48">
        <v>1.69</v>
      </c>
      <c r="E1005" s="48">
        <v>0</v>
      </c>
      <c r="F1005" s="48">
        <v>16.28</v>
      </c>
      <c r="G1005" s="48">
        <v>16.28</v>
      </c>
      <c r="H1005" s="48">
        <v>0</v>
      </c>
      <c r="I1005" s="48">
        <v>0</v>
      </c>
      <c r="J1005" s="48">
        <v>0</v>
      </c>
      <c r="K1005" s="48">
        <v>0</v>
      </c>
      <c r="L1005" s="48">
        <v>16.149999999999999</v>
      </c>
      <c r="M1005" s="48">
        <v>6.97</v>
      </c>
      <c r="N1005" s="48">
        <v>4</v>
      </c>
      <c r="O1005" s="48">
        <v>3.65</v>
      </c>
      <c r="P1005" s="48">
        <v>1.53</v>
      </c>
      <c r="Q1005" s="48">
        <v>6.97</v>
      </c>
    </row>
    <row r="1006" spans="1:17" x14ac:dyDescent="0.2">
      <c r="A1006" s="47" t="s">
        <v>529</v>
      </c>
      <c r="C1006" s="48">
        <v>0</v>
      </c>
      <c r="D1006" s="48">
        <v>1.1100000000000001</v>
      </c>
      <c r="E1006" s="48">
        <v>0</v>
      </c>
      <c r="F1006" s="48">
        <v>10.56</v>
      </c>
      <c r="G1006" s="48">
        <v>10.56</v>
      </c>
      <c r="H1006" s="48">
        <v>0</v>
      </c>
      <c r="I1006" s="48">
        <v>0</v>
      </c>
      <c r="J1006" s="48">
        <v>0</v>
      </c>
      <c r="K1006" s="48">
        <v>0</v>
      </c>
      <c r="L1006" s="48">
        <v>10.48</v>
      </c>
      <c r="M1006" s="48">
        <v>4.43</v>
      </c>
      <c r="N1006" s="48">
        <v>2.62</v>
      </c>
      <c r="O1006" s="48">
        <v>2.41</v>
      </c>
      <c r="P1006" s="48">
        <v>1.01</v>
      </c>
      <c r="Q1006" s="48">
        <v>4.43</v>
      </c>
    </row>
    <row r="1007" spans="1:17" x14ac:dyDescent="0.2">
      <c r="A1007" s="47" t="s">
        <v>530</v>
      </c>
      <c r="C1007" s="48">
        <v>0</v>
      </c>
      <c r="D1007" s="48">
        <v>2.0099999999999998</v>
      </c>
      <c r="E1007" s="48">
        <v>0</v>
      </c>
      <c r="F1007" s="48">
        <v>19.760000000000002</v>
      </c>
      <c r="G1007" s="48">
        <v>19.760000000000002</v>
      </c>
      <c r="H1007" s="48">
        <v>0</v>
      </c>
      <c r="I1007" s="48">
        <v>0</v>
      </c>
      <c r="J1007" s="48">
        <v>0</v>
      </c>
      <c r="K1007" s="48">
        <v>0</v>
      </c>
      <c r="L1007" s="48">
        <v>19.61</v>
      </c>
      <c r="M1007" s="48">
        <v>8.76</v>
      </c>
      <c r="N1007" s="48">
        <v>4.75</v>
      </c>
      <c r="O1007" s="48">
        <v>4.3</v>
      </c>
      <c r="P1007" s="48">
        <v>1.8</v>
      </c>
      <c r="Q1007" s="48">
        <v>8.76</v>
      </c>
    </row>
    <row r="1008" spans="1:17" x14ac:dyDescent="0.2">
      <c r="A1008" s="47" t="s">
        <v>531</v>
      </c>
      <c r="C1008" s="48">
        <v>0</v>
      </c>
      <c r="D1008" s="48">
        <v>1.85</v>
      </c>
      <c r="E1008" s="48">
        <v>0</v>
      </c>
      <c r="F1008" s="48">
        <v>17.52</v>
      </c>
      <c r="G1008" s="48">
        <v>17.52</v>
      </c>
      <c r="H1008" s="48">
        <v>0</v>
      </c>
      <c r="I1008" s="48">
        <v>0</v>
      </c>
      <c r="J1008" s="48">
        <v>0</v>
      </c>
      <c r="K1008" s="48">
        <v>0</v>
      </c>
      <c r="L1008" s="48">
        <v>17.38</v>
      </c>
      <c r="M1008" s="48">
        <v>7.33</v>
      </c>
      <c r="N1008" s="48">
        <v>4.3600000000000003</v>
      </c>
      <c r="O1008" s="48">
        <v>4.01</v>
      </c>
      <c r="P1008" s="48">
        <v>1.68</v>
      </c>
      <c r="Q1008" s="48">
        <v>7.33</v>
      </c>
    </row>
    <row r="1009" spans="1:17" x14ac:dyDescent="0.2">
      <c r="A1009" s="47" t="s">
        <v>532</v>
      </c>
      <c r="C1009" s="48">
        <v>0</v>
      </c>
      <c r="D1009" s="48">
        <v>1.66</v>
      </c>
      <c r="E1009" s="48">
        <v>0</v>
      </c>
      <c r="F1009" s="48">
        <v>15.75</v>
      </c>
      <c r="G1009" s="48">
        <v>15.75</v>
      </c>
      <c r="H1009" s="48">
        <v>0</v>
      </c>
      <c r="I1009" s="48">
        <v>0</v>
      </c>
      <c r="J1009" s="48">
        <v>0</v>
      </c>
      <c r="K1009" s="48">
        <v>0</v>
      </c>
      <c r="L1009" s="48">
        <v>15.62</v>
      </c>
      <c r="M1009" s="48">
        <v>6.61</v>
      </c>
      <c r="N1009" s="48">
        <v>3.91</v>
      </c>
      <c r="O1009" s="48">
        <v>3.59</v>
      </c>
      <c r="P1009" s="48">
        <v>1.51</v>
      </c>
      <c r="Q1009" s="48">
        <v>6.61</v>
      </c>
    </row>
    <row r="1010" spans="1:17" x14ac:dyDescent="0.2">
      <c r="A1010" s="47" t="s">
        <v>533</v>
      </c>
      <c r="C1010" s="48">
        <v>0</v>
      </c>
      <c r="D1010" s="48">
        <v>2.96</v>
      </c>
      <c r="E1010" s="48">
        <v>0</v>
      </c>
      <c r="F1010" s="48">
        <v>27.39</v>
      </c>
      <c r="G1010" s="48">
        <v>27.39</v>
      </c>
      <c r="H1010" s="48">
        <v>0</v>
      </c>
      <c r="I1010" s="48">
        <v>0</v>
      </c>
      <c r="J1010" s="48">
        <v>0</v>
      </c>
      <c r="K1010" s="48">
        <v>0</v>
      </c>
      <c r="L1010" s="48">
        <v>27.16</v>
      </c>
      <c r="M1010" s="48">
        <v>10.93</v>
      </c>
      <c r="N1010" s="48">
        <v>6.99</v>
      </c>
      <c r="O1010" s="48">
        <v>6.51</v>
      </c>
      <c r="P1010" s="48">
        <v>2.73</v>
      </c>
      <c r="Q1010" s="48">
        <v>10.93</v>
      </c>
    </row>
    <row r="1011" spans="1:17" x14ac:dyDescent="0.2">
      <c r="A1011" s="47" t="s">
        <v>534</v>
      </c>
      <c r="C1011" s="48">
        <v>0</v>
      </c>
      <c r="D1011" s="48">
        <v>2.08</v>
      </c>
      <c r="E1011" s="48">
        <v>0</v>
      </c>
      <c r="F1011" s="48">
        <v>19.28</v>
      </c>
      <c r="G1011" s="48">
        <v>19.28</v>
      </c>
      <c r="H1011" s="48">
        <v>0</v>
      </c>
      <c r="I1011" s="48">
        <v>0</v>
      </c>
      <c r="J1011" s="48">
        <v>0</v>
      </c>
      <c r="K1011" s="48">
        <v>0</v>
      </c>
      <c r="L1011" s="48">
        <v>19.11</v>
      </c>
      <c r="M1011" s="48">
        <v>7.75</v>
      </c>
      <c r="N1011" s="48">
        <v>4.9000000000000004</v>
      </c>
      <c r="O1011" s="48">
        <v>4.55</v>
      </c>
      <c r="P1011" s="48">
        <v>1.91</v>
      </c>
      <c r="Q1011" s="48">
        <v>7.75</v>
      </c>
    </row>
    <row r="1012" spans="1:17" x14ac:dyDescent="0.2">
      <c r="A1012" s="47" t="s">
        <v>535</v>
      </c>
      <c r="C1012" s="48">
        <v>0</v>
      </c>
      <c r="D1012" s="48">
        <v>1.82</v>
      </c>
      <c r="E1012" s="48">
        <v>0</v>
      </c>
      <c r="F1012" s="48">
        <v>17.21</v>
      </c>
      <c r="G1012" s="48">
        <v>17.21</v>
      </c>
      <c r="H1012" s="48">
        <v>0</v>
      </c>
      <c r="I1012" s="48">
        <v>0</v>
      </c>
      <c r="J1012" s="48">
        <v>0</v>
      </c>
      <c r="K1012" s="48">
        <v>0</v>
      </c>
      <c r="L1012" s="48">
        <v>17.07</v>
      </c>
      <c r="M1012" s="48">
        <v>7.17</v>
      </c>
      <c r="N1012" s="48">
        <v>4.29</v>
      </c>
      <c r="O1012" s="48">
        <v>3.95</v>
      </c>
      <c r="P1012" s="48">
        <v>1.66</v>
      </c>
      <c r="Q1012" s="48">
        <v>7.17</v>
      </c>
    </row>
    <row r="1013" spans="1:17" x14ac:dyDescent="0.2">
      <c r="A1013" s="47" t="s">
        <v>536</v>
      </c>
      <c r="C1013" s="48">
        <v>0</v>
      </c>
      <c r="D1013" s="48">
        <v>1.28</v>
      </c>
      <c r="E1013" s="48">
        <v>0</v>
      </c>
      <c r="F1013" s="48">
        <v>12.09</v>
      </c>
      <c r="G1013" s="48">
        <v>12.09</v>
      </c>
      <c r="H1013" s="48">
        <v>0</v>
      </c>
      <c r="I1013" s="48">
        <v>0</v>
      </c>
      <c r="J1013" s="48">
        <v>0</v>
      </c>
      <c r="K1013" s="48">
        <v>0</v>
      </c>
      <c r="L1013" s="48">
        <v>11.99</v>
      </c>
      <c r="M1013" s="48">
        <v>5.01</v>
      </c>
      <c r="N1013" s="48">
        <v>3.02</v>
      </c>
      <c r="O1013" s="48">
        <v>2.79</v>
      </c>
      <c r="P1013" s="48">
        <v>1.17</v>
      </c>
      <c r="Q1013" s="48">
        <v>5.01</v>
      </c>
    </row>
    <row r="1014" spans="1:17" x14ac:dyDescent="0.2">
      <c r="A1014" s="47" t="s">
        <v>537</v>
      </c>
      <c r="C1014" s="48">
        <v>0</v>
      </c>
      <c r="D1014" s="48">
        <v>1.51</v>
      </c>
      <c r="E1014" s="48">
        <v>0</v>
      </c>
      <c r="F1014" s="48">
        <v>14.37</v>
      </c>
      <c r="G1014" s="48">
        <v>14.37</v>
      </c>
      <c r="H1014" s="48">
        <v>0</v>
      </c>
      <c r="I1014" s="48">
        <v>0</v>
      </c>
      <c r="J1014" s="48">
        <v>0</v>
      </c>
      <c r="K1014" s="48">
        <v>0</v>
      </c>
      <c r="L1014" s="48">
        <v>14.25</v>
      </c>
      <c r="M1014" s="48">
        <v>6.01</v>
      </c>
      <c r="N1014" s="48">
        <v>3.57</v>
      </c>
      <c r="O1014" s="48">
        <v>3.29</v>
      </c>
      <c r="P1014" s="48">
        <v>1.38</v>
      </c>
      <c r="Q1014" s="48">
        <v>6.01</v>
      </c>
    </row>
    <row r="1015" spans="1:17" x14ac:dyDescent="0.2">
      <c r="A1015" s="47" t="s">
        <v>680</v>
      </c>
      <c r="C1015" s="48">
        <v>0</v>
      </c>
      <c r="D1015" s="48">
        <v>94.42</v>
      </c>
      <c r="E1015" s="48">
        <v>0</v>
      </c>
      <c r="F1015" s="48">
        <v>871.01</v>
      </c>
      <c r="G1015" s="48">
        <v>871.01</v>
      </c>
      <c r="H1015" s="48">
        <v>0</v>
      </c>
      <c r="I1015" s="48">
        <v>0</v>
      </c>
      <c r="J1015" s="48">
        <v>0</v>
      </c>
      <c r="K1015" s="48">
        <v>0</v>
      </c>
      <c r="L1015" s="48">
        <v>863.49</v>
      </c>
      <c r="M1015" s="48">
        <v>372.06</v>
      </c>
      <c r="N1015" s="48">
        <v>223.26</v>
      </c>
      <c r="O1015" s="48">
        <v>205.98</v>
      </c>
      <c r="P1015" s="48">
        <v>62.19</v>
      </c>
      <c r="Q1015" s="48">
        <v>372.06</v>
      </c>
    </row>
    <row r="1016" spans="1:17" x14ac:dyDescent="0.2">
      <c r="A1016" s="47" t="s">
        <v>538</v>
      </c>
      <c r="C1016" s="48">
        <v>0</v>
      </c>
      <c r="D1016" s="48">
        <v>2.46</v>
      </c>
      <c r="E1016" s="48">
        <v>0</v>
      </c>
      <c r="F1016" s="48">
        <v>29.47</v>
      </c>
      <c r="G1016" s="48">
        <v>29.47</v>
      </c>
      <c r="H1016" s="48">
        <v>0</v>
      </c>
      <c r="I1016" s="48">
        <v>0</v>
      </c>
      <c r="J1016" s="48">
        <v>0</v>
      </c>
      <c r="K1016" s="48">
        <v>0</v>
      </c>
      <c r="L1016" s="48">
        <v>29.23</v>
      </c>
      <c r="M1016" s="48">
        <v>13.75</v>
      </c>
      <c r="N1016" s="48">
        <v>6.36</v>
      </c>
      <c r="O1016" s="48">
        <v>7.05</v>
      </c>
      <c r="P1016" s="48">
        <v>2.06</v>
      </c>
      <c r="Q1016" s="48">
        <v>13.75</v>
      </c>
    </row>
    <row r="1017" spans="1:17" x14ac:dyDescent="0.2">
      <c r="A1017" s="47" t="s">
        <v>539</v>
      </c>
      <c r="C1017" s="48">
        <v>0</v>
      </c>
      <c r="D1017" s="48">
        <v>4.16</v>
      </c>
      <c r="E1017" s="48">
        <v>0</v>
      </c>
      <c r="F1017" s="48">
        <v>36.590000000000003</v>
      </c>
      <c r="G1017" s="48">
        <v>36.590000000000003</v>
      </c>
      <c r="H1017" s="48">
        <v>0</v>
      </c>
      <c r="I1017" s="48">
        <v>0</v>
      </c>
      <c r="J1017" s="48">
        <v>0</v>
      </c>
      <c r="K1017" s="48">
        <v>0</v>
      </c>
      <c r="L1017" s="48">
        <v>36.26</v>
      </c>
      <c r="M1017" s="48">
        <v>14.51</v>
      </c>
      <c r="N1017" s="48">
        <v>9.81</v>
      </c>
      <c r="O1017" s="48">
        <v>9.16</v>
      </c>
      <c r="P1017" s="48">
        <v>2.77</v>
      </c>
      <c r="Q1017" s="48">
        <v>14.51</v>
      </c>
    </row>
    <row r="1018" spans="1:17" x14ac:dyDescent="0.2">
      <c r="A1018" s="47" t="s">
        <v>540</v>
      </c>
      <c r="C1018" s="48">
        <v>0</v>
      </c>
      <c r="D1018" s="48">
        <v>3.64</v>
      </c>
      <c r="E1018" s="48">
        <v>0</v>
      </c>
      <c r="F1018" s="48">
        <v>32.96</v>
      </c>
      <c r="G1018" s="48">
        <v>32.96</v>
      </c>
      <c r="H1018" s="48">
        <v>0</v>
      </c>
      <c r="I1018" s="48">
        <v>0</v>
      </c>
      <c r="J1018" s="48">
        <v>0</v>
      </c>
      <c r="K1018" s="48">
        <v>0</v>
      </c>
      <c r="L1018" s="48">
        <v>32.67</v>
      </c>
      <c r="M1018" s="48">
        <v>13.8</v>
      </c>
      <c r="N1018" s="48">
        <v>8.58</v>
      </c>
      <c r="O1018" s="48">
        <v>7.9</v>
      </c>
      <c r="P1018" s="48">
        <v>2.39</v>
      </c>
      <c r="Q1018" s="48">
        <v>13.8</v>
      </c>
    </row>
    <row r="1019" spans="1:17" x14ac:dyDescent="0.2">
      <c r="A1019" s="47" t="s">
        <v>541</v>
      </c>
      <c r="C1019" s="48">
        <v>0</v>
      </c>
      <c r="D1019" s="48">
        <v>2.02</v>
      </c>
      <c r="E1019" s="48">
        <v>0</v>
      </c>
      <c r="F1019" s="48">
        <v>18.84</v>
      </c>
      <c r="G1019" s="48">
        <v>18.84</v>
      </c>
      <c r="H1019" s="48">
        <v>0</v>
      </c>
      <c r="I1019" s="48">
        <v>0</v>
      </c>
      <c r="J1019" s="48">
        <v>0</v>
      </c>
      <c r="K1019" s="48">
        <v>0</v>
      </c>
      <c r="L1019" s="48">
        <v>18.68</v>
      </c>
      <c r="M1019" s="48">
        <v>8.31</v>
      </c>
      <c r="N1019" s="48">
        <v>4.76</v>
      </c>
      <c r="O1019" s="48">
        <v>4.32</v>
      </c>
      <c r="P1019" s="48">
        <v>1.31</v>
      </c>
      <c r="Q1019" s="48">
        <v>8.31</v>
      </c>
    </row>
    <row r="1020" spans="1:17" x14ac:dyDescent="0.2">
      <c r="A1020" s="47" t="s">
        <v>542</v>
      </c>
      <c r="C1020" s="48">
        <v>0</v>
      </c>
      <c r="D1020" s="48">
        <v>1.02</v>
      </c>
      <c r="E1020" s="48">
        <v>0</v>
      </c>
      <c r="F1020" s="48">
        <v>9.35</v>
      </c>
      <c r="G1020" s="48">
        <v>9.35</v>
      </c>
      <c r="H1020" s="48">
        <v>0</v>
      </c>
      <c r="I1020" s="48">
        <v>0</v>
      </c>
      <c r="J1020" s="48">
        <v>0</v>
      </c>
      <c r="K1020" s="48">
        <v>0</v>
      </c>
      <c r="L1020" s="48">
        <v>9.27</v>
      </c>
      <c r="M1020" s="48">
        <v>4.0199999999999996</v>
      </c>
      <c r="N1020" s="48">
        <v>2.4</v>
      </c>
      <c r="O1020" s="48">
        <v>2.19</v>
      </c>
      <c r="P1020" s="48">
        <v>0.66</v>
      </c>
      <c r="Q1020" s="48">
        <v>4.0199999999999996</v>
      </c>
    </row>
    <row r="1021" spans="1:17" x14ac:dyDescent="0.2">
      <c r="A1021" s="47" t="s">
        <v>543</v>
      </c>
      <c r="C1021" s="48">
        <v>0</v>
      </c>
      <c r="D1021" s="48">
        <v>3.09</v>
      </c>
      <c r="E1021" s="48">
        <v>0</v>
      </c>
      <c r="F1021" s="48">
        <v>28.81</v>
      </c>
      <c r="G1021" s="48">
        <v>28.81</v>
      </c>
      <c r="H1021" s="48">
        <v>0</v>
      </c>
      <c r="I1021" s="48">
        <v>0</v>
      </c>
      <c r="J1021" s="48">
        <v>0</v>
      </c>
      <c r="K1021" s="48">
        <v>0</v>
      </c>
      <c r="L1021" s="48">
        <v>28.57</v>
      </c>
      <c r="M1021" s="48">
        <v>12.62</v>
      </c>
      <c r="N1021" s="48">
        <v>7.3</v>
      </c>
      <c r="O1021" s="48">
        <v>6.64</v>
      </c>
      <c r="P1021" s="48">
        <v>2.0099999999999998</v>
      </c>
      <c r="Q1021" s="48">
        <v>12.62</v>
      </c>
    </row>
    <row r="1022" spans="1:17" x14ac:dyDescent="0.2">
      <c r="A1022" s="47" t="s">
        <v>544</v>
      </c>
      <c r="C1022" s="48">
        <v>0</v>
      </c>
      <c r="D1022" s="48">
        <v>4.01</v>
      </c>
      <c r="E1022" s="48">
        <v>0</v>
      </c>
      <c r="F1022" s="48">
        <v>37.03</v>
      </c>
      <c r="G1022" s="48">
        <v>37.03</v>
      </c>
      <c r="H1022" s="48">
        <v>0</v>
      </c>
      <c r="I1022" s="48">
        <v>0</v>
      </c>
      <c r="J1022" s="48">
        <v>0</v>
      </c>
      <c r="K1022" s="48">
        <v>0</v>
      </c>
      <c r="L1022" s="48">
        <v>36.72</v>
      </c>
      <c r="M1022" s="48">
        <v>15.98</v>
      </c>
      <c r="N1022" s="48">
        <v>9.4700000000000006</v>
      </c>
      <c r="O1022" s="48">
        <v>8.65</v>
      </c>
      <c r="P1022" s="48">
        <v>2.61</v>
      </c>
      <c r="Q1022" s="48">
        <v>15.98</v>
      </c>
    </row>
    <row r="1023" spans="1:17" x14ac:dyDescent="0.2">
      <c r="A1023" s="47" t="s">
        <v>545</v>
      </c>
      <c r="C1023" s="48">
        <v>0</v>
      </c>
      <c r="D1023" s="48">
        <v>1.48</v>
      </c>
      <c r="E1023" s="48">
        <v>0</v>
      </c>
      <c r="F1023" s="48">
        <v>13.83</v>
      </c>
      <c r="G1023" s="48">
        <v>13.83</v>
      </c>
      <c r="H1023" s="48">
        <v>0</v>
      </c>
      <c r="I1023" s="48">
        <v>0</v>
      </c>
      <c r="J1023" s="48">
        <v>0</v>
      </c>
      <c r="K1023" s="48">
        <v>0</v>
      </c>
      <c r="L1023" s="48">
        <v>13.72</v>
      </c>
      <c r="M1023" s="48">
        <v>6.06</v>
      </c>
      <c r="N1023" s="48">
        <v>3.5</v>
      </c>
      <c r="O1023" s="48">
        <v>3.19</v>
      </c>
      <c r="P1023" s="48">
        <v>0.96</v>
      </c>
      <c r="Q1023" s="48">
        <v>6.06</v>
      </c>
    </row>
    <row r="1024" spans="1:17" x14ac:dyDescent="0.2">
      <c r="A1024" s="47" t="s">
        <v>546</v>
      </c>
      <c r="C1024" s="48">
        <v>0</v>
      </c>
      <c r="D1024" s="48">
        <v>3.32</v>
      </c>
      <c r="E1024" s="48">
        <v>0</v>
      </c>
      <c r="F1024" s="48">
        <v>30.88</v>
      </c>
      <c r="G1024" s="48">
        <v>30.88</v>
      </c>
      <c r="H1024" s="48">
        <v>0</v>
      </c>
      <c r="I1024" s="48">
        <v>0</v>
      </c>
      <c r="J1024" s="48">
        <v>0</v>
      </c>
      <c r="K1024" s="48">
        <v>0</v>
      </c>
      <c r="L1024" s="48">
        <v>30.62</v>
      </c>
      <c r="M1024" s="48">
        <v>13.49</v>
      </c>
      <c r="N1024" s="48">
        <v>7.84</v>
      </c>
      <c r="O1024" s="48">
        <v>7.14</v>
      </c>
      <c r="P1024" s="48">
        <v>2.16</v>
      </c>
      <c r="Q1024" s="48">
        <v>13.49</v>
      </c>
    </row>
    <row r="1025" spans="1:17" x14ac:dyDescent="0.2">
      <c r="A1025" s="47" t="s">
        <v>547</v>
      </c>
      <c r="C1025" s="48">
        <v>0</v>
      </c>
      <c r="D1025" s="48">
        <v>1.25</v>
      </c>
      <c r="E1025" s="48">
        <v>0</v>
      </c>
      <c r="F1025" s="48">
        <v>11.51</v>
      </c>
      <c r="G1025" s="48">
        <v>11.51</v>
      </c>
      <c r="H1025" s="48">
        <v>0</v>
      </c>
      <c r="I1025" s="48">
        <v>0</v>
      </c>
      <c r="J1025" s="48">
        <v>0</v>
      </c>
      <c r="K1025" s="48">
        <v>0</v>
      </c>
      <c r="L1025" s="48">
        <v>11.41</v>
      </c>
      <c r="M1025" s="48">
        <v>4.95</v>
      </c>
      <c r="N1025" s="48">
        <v>2.95</v>
      </c>
      <c r="O1025" s="48">
        <v>2.7</v>
      </c>
      <c r="P1025" s="48">
        <v>0.82</v>
      </c>
      <c r="Q1025" s="48">
        <v>4.95</v>
      </c>
    </row>
    <row r="1026" spans="1:17" x14ac:dyDescent="0.2">
      <c r="A1026" s="47" t="s">
        <v>548</v>
      </c>
      <c r="C1026" s="48">
        <v>0</v>
      </c>
      <c r="D1026" s="48">
        <v>2.33</v>
      </c>
      <c r="E1026" s="48">
        <v>0</v>
      </c>
      <c r="F1026" s="48">
        <v>20.87</v>
      </c>
      <c r="G1026" s="48">
        <v>20.87</v>
      </c>
      <c r="H1026" s="48">
        <v>0</v>
      </c>
      <c r="I1026" s="48">
        <v>0</v>
      </c>
      <c r="J1026" s="48">
        <v>0</v>
      </c>
      <c r="K1026" s="48">
        <v>0</v>
      </c>
      <c r="L1026" s="48">
        <v>20.68</v>
      </c>
      <c r="M1026" s="48">
        <v>8.58</v>
      </c>
      <c r="N1026" s="48">
        <v>5.49</v>
      </c>
      <c r="O1026" s="48">
        <v>5.08</v>
      </c>
      <c r="P1026" s="48">
        <v>1.54</v>
      </c>
      <c r="Q1026" s="48">
        <v>8.58</v>
      </c>
    </row>
    <row r="1027" spans="1:17" x14ac:dyDescent="0.2">
      <c r="A1027" s="47" t="s">
        <v>549</v>
      </c>
      <c r="C1027" s="48">
        <v>0</v>
      </c>
      <c r="D1027" s="48">
        <v>2.29</v>
      </c>
      <c r="E1027" s="48">
        <v>0</v>
      </c>
      <c r="F1027" s="48">
        <v>20.22</v>
      </c>
      <c r="G1027" s="48">
        <v>20.22</v>
      </c>
      <c r="H1027" s="48">
        <v>0</v>
      </c>
      <c r="I1027" s="48">
        <v>0</v>
      </c>
      <c r="J1027" s="48">
        <v>0</v>
      </c>
      <c r="K1027" s="48">
        <v>0</v>
      </c>
      <c r="L1027" s="48">
        <v>20.03</v>
      </c>
      <c r="M1027" s="48">
        <v>8.09</v>
      </c>
      <c r="N1027" s="48">
        <v>5.4</v>
      </c>
      <c r="O1027" s="48">
        <v>5.03</v>
      </c>
      <c r="P1027" s="48">
        <v>1.52</v>
      </c>
      <c r="Q1027" s="48">
        <v>8.09</v>
      </c>
    </row>
    <row r="1028" spans="1:17" x14ac:dyDescent="0.2">
      <c r="A1028" s="47" t="s">
        <v>550</v>
      </c>
      <c r="C1028" s="48">
        <v>0</v>
      </c>
      <c r="D1028" s="48">
        <v>3.17</v>
      </c>
      <c r="E1028" s="48">
        <v>0</v>
      </c>
      <c r="F1028" s="48">
        <v>28.45</v>
      </c>
      <c r="G1028" s="48">
        <v>28.45</v>
      </c>
      <c r="H1028" s="48">
        <v>0</v>
      </c>
      <c r="I1028" s="48">
        <v>0</v>
      </c>
      <c r="J1028" s="48">
        <v>0</v>
      </c>
      <c r="K1028" s="48">
        <v>0</v>
      </c>
      <c r="L1028" s="48">
        <v>28.2</v>
      </c>
      <c r="M1028" s="48">
        <v>11.7</v>
      </c>
      <c r="N1028" s="48">
        <v>7.48</v>
      </c>
      <c r="O1028" s="48">
        <v>6.92</v>
      </c>
      <c r="P1028" s="48">
        <v>2.09</v>
      </c>
      <c r="Q1028" s="48">
        <v>11.7</v>
      </c>
    </row>
    <row r="1029" spans="1:17" x14ac:dyDescent="0.2">
      <c r="A1029" s="47" t="s">
        <v>551</v>
      </c>
      <c r="C1029" s="48">
        <v>0</v>
      </c>
      <c r="D1029" s="48">
        <v>2.67</v>
      </c>
      <c r="E1029" s="48">
        <v>0</v>
      </c>
      <c r="F1029" s="48">
        <v>24.58</v>
      </c>
      <c r="G1029" s="48">
        <v>24.58</v>
      </c>
      <c r="H1029" s="48">
        <v>0</v>
      </c>
      <c r="I1029" s="48">
        <v>0</v>
      </c>
      <c r="J1029" s="48">
        <v>0</v>
      </c>
      <c r="K1029" s="48">
        <v>0</v>
      </c>
      <c r="L1029" s="48">
        <v>24.37</v>
      </c>
      <c r="M1029" s="48">
        <v>10.57</v>
      </c>
      <c r="N1029" s="48">
        <v>6.3</v>
      </c>
      <c r="O1029" s="48">
        <v>5.76</v>
      </c>
      <c r="P1029" s="48">
        <v>1.74</v>
      </c>
      <c r="Q1029" s="48">
        <v>10.57</v>
      </c>
    </row>
    <row r="1030" spans="1:17" x14ac:dyDescent="0.2">
      <c r="A1030" s="47" t="s">
        <v>552</v>
      </c>
      <c r="C1030" s="48">
        <v>0</v>
      </c>
      <c r="D1030" s="48">
        <v>2.83</v>
      </c>
      <c r="E1030" s="48">
        <v>0</v>
      </c>
      <c r="F1030" s="48">
        <v>26.08</v>
      </c>
      <c r="G1030" s="48">
        <v>26.08</v>
      </c>
      <c r="H1030" s="48">
        <v>0</v>
      </c>
      <c r="I1030" s="48">
        <v>0</v>
      </c>
      <c r="J1030" s="48">
        <v>0</v>
      </c>
      <c r="K1030" s="48">
        <v>0</v>
      </c>
      <c r="L1030" s="48">
        <v>25.86</v>
      </c>
      <c r="M1030" s="48">
        <v>11.24</v>
      </c>
      <c r="N1030" s="48">
        <v>6.67</v>
      </c>
      <c r="O1030" s="48">
        <v>6.1</v>
      </c>
      <c r="P1030" s="48">
        <v>1.84</v>
      </c>
      <c r="Q1030" s="48">
        <v>11.24</v>
      </c>
    </row>
    <row r="1031" spans="1:17" x14ac:dyDescent="0.2">
      <c r="A1031" s="47" t="s">
        <v>553</v>
      </c>
      <c r="C1031" s="48">
        <v>0</v>
      </c>
      <c r="D1031" s="48">
        <v>1.19</v>
      </c>
      <c r="E1031" s="48">
        <v>0</v>
      </c>
      <c r="F1031" s="48">
        <v>11.01</v>
      </c>
      <c r="G1031" s="48">
        <v>11.01</v>
      </c>
      <c r="H1031" s="48">
        <v>0</v>
      </c>
      <c r="I1031" s="48">
        <v>0</v>
      </c>
      <c r="J1031" s="48">
        <v>0</v>
      </c>
      <c r="K1031" s="48">
        <v>0</v>
      </c>
      <c r="L1031" s="48">
        <v>10.91</v>
      </c>
      <c r="M1031" s="48">
        <v>4.76</v>
      </c>
      <c r="N1031" s="48">
        <v>2.81</v>
      </c>
      <c r="O1031" s="48">
        <v>2.57</v>
      </c>
      <c r="P1031" s="48">
        <v>0.78</v>
      </c>
      <c r="Q1031" s="48">
        <v>4.76</v>
      </c>
    </row>
    <row r="1032" spans="1:17" x14ac:dyDescent="0.2">
      <c r="A1032" s="47" t="s">
        <v>554</v>
      </c>
      <c r="C1032" s="48">
        <v>0</v>
      </c>
      <c r="D1032" s="48">
        <v>1.17</v>
      </c>
      <c r="E1032" s="48">
        <v>0</v>
      </c>
      <c r="F1032" s="48">
        <v>10.8</v>
      </c>
      <c r="G1032" s="48">
        <v>10.8</v>
      </c>
      <c r="H1032" s="48">
        <v>0</v>
      </c>
      <c r="I1032" s="48">
        <v>0</v>
      </c>
      <c r="J1032" s="48">
        <v>0</v>
      </c>
      <c r="K1032" s="48">
        <v>0</v>
      </c>
      <c r="L1032" s="48">
        <v>10.71</v>
      </c>
      <c r="M1032" s="48">
        <v>4.6399999999999997</v>
      </c>
      <c r="N1032" s="48">
        <v>2.77</v>
      </c>
      <c r="O1032" s="48">
        <v>2.5299999999999998</v>
      </c>
      <c r="P1032" s="48">
        <v>0.76</v>
      </c>
      <c r="Q1032" s="48">
        <v>4.6399999999999997</v>
      </c>
    </row>
    <row r="1033" spans="1:17" x14ac:dyDescent="0.2">
      <c r="A1033" s="47" t="s">
        <v>555</v>
      </c>
      <c r="C1033" s="48">
        <v>0</v>
      </c>
      <c r="D1033" s="48">
        <v>0.9</v>
      </c>
      <c r="E1033" s="48">
        <v>0</v>
      </c>
      <c r="F1033" s="48">
        <v>8.25</v>
      </c>
      <c r="G1033" s="48">
        <v>8.25</v>
      </c>
      <c r="H1033" s="48">
        <v>0</v>
      </c>
      <c r="I1033" s="48">
        <v>0</v>
      </c>
      <c r="J1033" s="48">
        <v>0</v>
      </c>
      <c r="K1033" s="48">
        <v>0</v>
      </c>
      <c r="L1033" s="48">
        <v>8.17</v>
      </c>
      <c r="M1033" s="48">
        <v>3.55</v>
      </c>
      <c r="N1033" s="48">
        <v>2.11</v>
      </c>
      <c r="O1033" s="48">
        <v>1.93</v>
      </c>
      <c r="P1033" s="48">
        <v>0.57999999999999996</v>
      </c>
      <c r="Q1033" s="48">
        <v>3.55</v>
      </c>
    </row>
    <row r="1034" spans="1:17" x14ac:dyDescent="0.2">
      <c r="A1034" s="47" t="s">
        <v>556</v>
      </c>
      <c r="C1034" s="48">
        <v>0</v>
      </c>
      <c r="D1034" s="48">
        <v>0.95</v>
      </c>
      <c r="E1034" s="48">
        <v>0</v>
      </c>
      <c r="F1034" s="48">
        <v>8.7899999999999991</v>
      </c>
      <c r="G1034" s="48">
        <v>8.7899999999999991</v>
      </c>
      <c r="H1034" s="48">
        <v>0</v>
      </c>
      <c r="I1034" s="48">
        <v>0</v>
      </c>
      <c r="J1034" s="48">
        <v>0</v>
      </c>
      <c r="K1034" s="48">
        <v>0</v>
      </c>
      <c r="L1034" s="48">
        <v>8.7100000000000009</v>
      </c>
      <c r="M1034" s="48">
        <v>3.78</v>
      </c>
      <c r="N1034" s="48">
        <v>2.25</v>
      </c>
      <c r="O1034" s="48">
        <v>2.06</v>
      </c>
      <c r="P1034" s="48">
        <v>0.62</v>
      </c>
      <c r="Q1034" s="48">
        <v>3.78</v>
      </c>
    </row>
    <row r="1035" spans="1:17" x14ac:dyDescent="0.2">
      <c r="A1035" s="47" t="s">
        <v>557</v>
      </c>
      <c r="C1035" s="48">
        <v>0</v>
      </c>
      <c r="D1035" s="48">
        <v>1.38</v>
      </c>
      <c r="E1035" s="48">
        <v>0</v>
      </c>
      <c r="F1035" s="48">
        <v>12.66</v>
      </c>
      <c r="G1035" s="48">
        <v>12.66</v>
      </c>
      <c r="H1035" s="48">
        <v>0</v>
      </c>
      <c r="I1035" s="48">
        <v>0</v>
      </c>
      <c r="J1035" s="48">
        <v>0</v>
      </c>
      <c r="K1035" s="48">
        <v>0</v>
      </c>
      <c r="L1035" s="48">
        <v>12.55</v>
      </c>
      <c r="M1035" s="48">
        <v>5.44</v>
      </c>
      <c r="N1035" s="48">
        <v>3.24</v>
      </c>
      <c r="O1035" s="48">
        <v>2.97</v>
      </c>
      <c r="P1035" s="48">
        <v>0.9</v>
      </c>
      <c r="Q1035" s="48">
        <v>5.44</v>
      </c>
    </row>
    <row r="1036" spans="1:17" x14ac:dyDescent="0.2">
      <c r="A1036" s="47" t="s">
        <v>558</v>
      </c>
      <c r="C1036" s="48">
        <v>0</v>
      </c>
      <c r="D1036" s="48">
        <v>1.17</v>
      </c>
      <c r="E1036" s="48">
        <v>0</v>
      </c>
      <c r="F1036" s="48">
        <v>10.76</v>
      </c>
      <c r="G1036" s="48">
        <v>10.76</v>
      </c>
      <c r="H1036" s="48">
        <v>0</v>
      </c>
      <c r="I1036" s="48">
        <v>0</v>
      </c>
      <c r="J1036" s="48">
        <v>0</v>
      </c>
      <c r="K1036" s="48">
        <v>0</v>
      </c>
      <c r="L1036" s="48">
        <v>10.66</v>
      </c>
      <c r="M1036" s="48">
        <v>4.59</v>
      </c>
      <c r="N1036" s="48">
        <v>2.77</v>
      </c>
      <c r="O1036" s="48">
        <v>2.54</v>
      </c>
      <c r="P1036" s="48">
        <v>0.77</v>
      </c>
      <c r="Q1036" s="48">
        <v>4.59</v>
      </c>
    </row>
    <row r="1037" spans="1:17" x14ac:dyDescent="0.2">
      <c r="A1037" s="47" t="s">
        <v>559</v>
      </c>
      <c r="C1037" s="48">
        <v>0</v>
      </c>
      <c r="D1037" s="48">
        <v>1.54</v>
      </c>
      <c r="E1037" s="48">
        <v>0</v>
      </c>
      <c r="F1037" s="48">
        <v>14.12</v>
      </c>
      <c r="G1037" s="48">
        <v>14.12</v>
      </c>
      <c r="H1037" s="48">
        <v>0</v>
      </c>
      <c r="I1037" s="48">
        <v>0</v>
      </c>
      <c r="J1037" s="48">
        <v>0</v>
      </c>
      <c r="K1037" s="48">
        <v>0</v>
      </c>
      <c r="L1037" s="48">
        <v>14</v>
      </c>
      <c r="M1037" s="48">
        <v>6.03</v>
      </c>
      <c r="N1037" s="48">
        <v>3.63</v>
      </c>
      <c r="O1037" s="48">
        <v>3.33</v>
      </c>
      <c r="P1037" s="48">
        <v>1.01</v>
      </c>
      <c r="Q1037" s="48">
        <v>6.03</v>
      </c>
    </row>
    <row r="1038" spans="1:17" x14ac:dyDescent="0.2">
      <c r="A1038" s="47" t="s">
        <v>560</v>
      </c>
      <c r="C1038" s="48">
        <v>0</v>
      </c>
      <c r="D1038" s="48">
        <v>2.25</v>
      </c>
      <c r="E1038" s="48">
        <v>0</v>
      </c>
      <c r="F1038" s="48">
        <v>20.05</v>
      </c>
      <c r="G1038" s="48">
        <v>20.05</v>
      </c>
      <c r="H1038" s="48">
        <v>0</v>
      </c>
      <c r="I1038" s="48">
        <v>0</v>
      </c>
      <c r="J1038" s="48">
        <v>0</v>
      </c>
      <c r="K1038" s="48">
        <v>0</v>
      </c>
      <c r="L1038" s="48">
        <v>19.87</v>
      </c>
      <c r="M1038" s="48">
        <v>8.16</v>
      </c>
      <c r="N1038" s="48">
        <v>5.3</v>
      </c>
      <c r="O1038" s="48">
        <v>4.92</v>
      </c>
      <c r="P1038" s="48">
        <v>1.49</v>
      </c>
      <c r="Q1038" s="48">
        <v>8.16</v>
      </c>
    </row>
    <row r="1039" spans="1:17" x14ac:dyDescent="0.2">
      <c r="A1039" s="47" t="s">
        <v>561</v>
      </c>
      <c r="C1039" s="48">
        <v>0</v>
      </c>
      <c r="D1039" s="48">
        <v>1.33</v>
      </c>
      <c r="E1039" s="48">
        <v>0</v>
      </c>
      <c r="F1039" s="48">
        <v>11.98</v>
      </c>
      <c r="G1039" s="48">
        <v>11.98</v>
      </c>
      <c r="H1039" s="48">
        <v>0</v>
      </c>
      <c r="I1039" s="48">
        <v>0</v>
      </c>
      <c r="J1039" s="48">
        <v>0</v>
      </c>
      <c r="K1039" s="48">
        <v>0</v>
      </c>
      <c r="L1039" s="48">
        <v>11.88</v>
      </c>
      <c r="M1039" s="48">
        <v>4.97</v>
      </c>
      <c r="N1039" s="48">
        <v>3.13</v>
      </c>
      <c r="O1039" s="48">
        <v>2.89</v>
      </c>
      <c r="P1039" s="48">
        <v>0.88</v>
      </c>
      <c r="Q1039" s="48">
        <v>4.97</v>
      </c>
    </row>
    <row r="1040" spans="1:17" x14ac:dyDescent="0.2">
      <c r="A1040" s="47" t="s">
        <v>562</v>
      </c>
      <c r="C1040" s="48">
        <v>0</v>
      </c>
      <c r="D1040" s="48">
        <v>4.0599999999999996</v>
      </c>
      <c r="E1040" s="48">
        <v>0</v>
      </c>
      <c r="F1040" s="48">
        <v>40.229999999999997</v>
      </c>
      <c r="G1040" s="48">
        <v>40.229999999999997</v>
      </c>
      <c r="H1040" s="48">
        <v>0</v>
      </c>
      <c r="I1040" s="48">
        <v>0</v>
      </c>
      <c r="J1040" s="48">
        <v>0</v>
      </c>
      <c r="K1040" s="48">
        <v>0</v>
      </c>
      <c r="L1040" s="48">
        <v>39.92</v>
      </c>
      <c r="M1040" s="48">
        <v>19.25</v>
      </c>
      <c r="N1040" s="48">
        <v>9.6</v>
      </c>
      <c r="O1040" s="48">
        <v>8.49</v>
      </c>
      <c r="P1040" s="48">
        <v>2.57</v>
      </c>
      <c r="Q1040" s="48">
        <v>19.25</v>
      </c>
    </row>
    <row r="1041" spans="1:17" x14ac:dyDescent="0.2">
      <c r="A1041" s="47" t="s">
        <v>563</v>
      </c>
      <c r="C1041" s="48">
        <v>0</v>
      </c>
      <c r="D1041" s="48">
        <v>2.02</v>
      </c>
      <c r="E1041" s="48">
        <v>0</v>
      </c>
      <c r="F1041" s="48">
        <v>19.39</v>
      </c>
      <c r="G1041" s="48">
        <v>19.39</v>
      </c>
      <c r="H1041" s="48">
        <v>0</v>
      </c>
      <c r="I1041" s="48">
        <v>0</v>
      </c>
      <c r="J1041" s="48">
        <v>0</v>
      </c>
      <c r="K1041" s="48">
        <v>0</v>
      </c>
      <c r="L1041" s="48">
        <v>19.239999999999998</v>
      </c>
      <c r="M1041" s="48">
        <v>8.8699999999999992</v>
      </c>
      <c r="N1041" s="48">
        <v>4.78</v>
      </c>
      <c r="O1041" s="48">
        <v>4.29</v>
      </c>
      <c r="P1041" s="48">
        <v>1.3</v>
      </c>
      <c r="Q1041" s="48">
        <v>8.8699999999999992</v>
      </c>
    </row>
    <row r="1042" spans="1:17" x14ac:dyDescent="0.2">
      <c r="A1042" s="47" t="s">
        <v>564</v>
      </c>
      <c r="C1042" s="48">
        <v>0</v>
      </c>
      <c r="D1042" s="48">
        <v>1.23</v>
      </c>
      <c r="E1042" s="48">
        <v>0</v>
      </c>
      <c r="F1042" s="48">
        <v>11.32</v>
      </c>
      <c r="G1042" s="48">
        <v>11.32</v>
      </c>
      <c r="H1042" s="48">
        <v>0</v>
      </c>
      <c r="I1042" s="48">
        <v>0</v>
      </c>
      <c r="J1042" s="48">
        <v>0</v>
      </c>
      <c r="K1042" s="48">
        <v>0</v>
      </c>
      <c r="L1042" s="48">
        <v>11.23</v>
      </c>
      <c r="M1042" s="48">
        <v>4.87</v>
      </c>
      <c r="N1042" s="48">
        <v>2.9</v>
      </c>
      <c r="O1042" s="48">
        <v>2.65</v>
      </c>
      <c r="P1042" s="48">
        <v>0.8</v>
      </c>
      <c r="Q1042" s="48">
        <v>4.87</v>
      </c>
    </row>
    <row r="1043" spans="1:17" x14ac:dyDescent="0.2">
      <c r="A1043" s="47" t="s">
        <v>565</v>
      </c>
      <c r="C1043" s="48">
        <v>0</v>
      </c>
      <c r="D1043" s="48">
        <v>2.71</v>
      </c>
      <c r="E1043" s="48">
        <v>0</v>
      </c>
      <c r="F1043" s="48">
        <v>24.96</v>
      </c>
      <c r="G1043" s="48">
        <v>24.96</v>
      </c>
      <c r="H1043" s="48">
        <v>0</v>
      </c>
      <c r="I1043" s="48">
        <v>0</v>
      </c>
      <c r="J1043" s="48">
        <v>0</v>
      </c>
      <c r="K1043" s="48">
        <v>0</v>
      </c>
      <c r="L1043" s="48">
        <v>24.74</v>
      </c>
      <c r="M1043" s="48">
        <v>10.73</v>
      </c>
      <c r="N1043" s="48">
        <v>6.39</v>
      </c>
      <c r="O1043" s="48">
        <v>5.85</v>
      </c>
      <c r="P1043" s="48">
        <v>1.77</v>
      </c>
      <c r="Q1043" s="48">
        <v>10.73</v>
      </c>
    </row>
    <row r="1044" spans="1:17" x14ac:dyDescent="0.2">
      <c r="A1044" s="47" t="s">
        <v>566</v>
      </c>
      <c r="C1044" s="48">
        <v>0</v>
      </c>
      <c r="D1044" s="48">
        <v>2.9</v>
      </c>
      <c r="E1044" s="48">
        <v>0</v>
      </c>
      <c r="F1044" s="48">
        <v>25.24</v>
      </c>
      <c r="G1044" s="48">
        <v>25.24</v>
      </c>
      <c r="H1044" s="48">
        <v>0</v>
      </c>
      <c r="I1044" s="48">
        <v>0</v>
      </c>
      <c r="J1044" s="48">
        <v>0</v>
      </c>
      <c r="K1044" s="48">
        <v>0</v>
      </c>
      <c r="L1044" s="48">
        <v>25</v>
      </c>
      <c r="M1044" s="48">
        <v>9.7899999999999991</v>
      </c>
      <c r="N1044" s="48">
        <v>6.84</v>
      </c>
      <c r="O1044" s="48">
        <v>6.42</v>
      </c>
      <c r="P1044" s="48">
        <v>1.94</v>
      </c>
      <c r="Q1044" s="48">
        <v>9.7899999999999991</v>
      </c>
    </row>
    <row r="1045" spans="1:17" x14ac:dyDescent="0.2">
      <c r="A1045" s="47" t="s">
        <v>567</v>
      </c>
      <c r="C1045" s="48">
        <v>0</v>
      </c>
      <c r="D1045" s="48">
        <v>1.99</v>
      </c>
      <c r="E1045" s="48">
        <v>0</v>
      </c>
      <c r="F1045" s="48">
        <v>16.93</v>
      </c>
      <c r="G1045" s="48">
        <v>16.93</v>
      </c>
      <c r="H1045" s="48">
        <v>0</v>
      </c>
      <c r="I1045" s="48">
        <v>0</v>
      </c>
      <c r="J1045" s="48">
        <v>0</v>
      </c>
      <c r="K1045" s="48">
        <v>0</v>
      </c>
      <c r="L1045" s="48">
        <v>16.77</v>
      </c>
      <c r="M1045" s="48">
        <v>6.29</v>
      </c>
      <c r="N1045" s="48">
        <v>4.6900000000000004</v>
      </c>
      <c r="O1045" s="48">
        <v>4.45</v>
      </c>
      <c r="P1045" s="48">
        <v>1.34</v>
      </c>
      <c r="Q1045" s="48">
        <v>6.29</v>
      </c>
    </row>
    <row r="1046" spans="1:17" x14ac:dyDescent="0.2">
      <c r="A1046" s="47" t="s">
        <v>568</v>
      </c>
      <c r="C1046" s="48">
        <v>0</v>
      </c>
      <c r="D1046" s="48">
        <v>3.08</v>
      </c>
      <c r="E1046" s="48">
        <v>0</v>
      </c>
      <c r="F1046" s="48">
        <v>27.84</v>
      </c>
      <c r="G1046" s="48">
        <v>27.84</v>
      </c>
      <c r="H1046" s="48">
        <v>0</v>
      </c>
      <c r="I1046" s="48">
        <v>0</v>
      </c>
      <c r="J1046" s="48">
        <v>0</v>
      </c>
      <c r="K1046" s="48">
        <v>0</v>
      </c>
      <c r="L1046" s="48">
        <v>27.59</v>
      </c>
      <c r="M1046" s="48">
        <v>11.61</v>
      </c>
      <c r="N1046" s="48">
        <v>7.26</v>
      </c>
      <c r="O1046" s="48">
        <v>6.7</v>
      </c>
      <c r="P1046" s="48">
        <v>2.02</v>
      </c>
      <c r="Q1046" s="48">
        <v>11.61</v>
      </c>
    </row>
    <row r="1047" spans="1:17" x14ac:dyDescent="0.2">
      <c r="A1047" s="47" t="s">
        <v>569</v>
      </c>
      <c r="C1047" s="48">
        <v>0</v>
      </c>
      <c r="D1047" s="48">
        <v>1.84</v>
      </c>
      <c r="E1047" s="48">
        <v>0</v>
      </c>
      <c r="F1047" s="48">
        <v>16.940000000000001</v>
      </c>
      <c r="G1047" s="48">
        <v>16.940000000000001</v>
      </c>
      <c r="H1047" s="48">
        <v>0</v>
      </c>
      <c r="I1047" s="48">
        <v>0</v>
      </c>
      <c r="J1047" s="48">
        <v>0</v>
      </c>
      <c r="K1047" s="48">
        <v>0</v>
      </c>
      <c r="L1047" s="48">
        <v>16.8</v>
      </c>
      <c r="M1047" s="48">
        <v>7.31</v>
      </c>
      <c r="N1047" s="48">
        <v>4.33</v>
      </c>
      <c r="O1047" s="48">
        <v>3.96</v>
      </c>
      <c r="P1047" s="48">
        <v>1.2</v>
      </c>
      <c r="Q1047" s="48">
        <v>7.31</v>
      </c>
    </row>
    <row r="1048" spans="1:17" x14ac:dyDescent="0.2">
      <c r="A1048" s="47" t="s">
        <v>570</v>
      </c>
      <c r="C1048" s="48">
        <v>0</v>
      </c>
      <c r="D1048" s="48">
        <v>1.39</v>
      </c>
      <c r="E1048" s="48">
        <v>0</v>
      </c>
      <c r="F1048" s="48">
        <v>12.48</v>
      </c>
      <c r="G1048" s="48">
        <v>12.48</v>
      </c>
      <c r="H1048" s="48">
        <v>0</v>
      </c>
      <c r="I1048" s="48">
        <v>0</v>
      </c>
      <c r="J1048" s="48">
        <v>0</v>
      </c>
      <c r="K1048" s="48">
        <v>0</v>
      </c>
      <c r="L1048" s="48">
        <v>12.37</v>
      </c>
      <c r="M1048" s="48">
        <v>5.13</v>
      </c>
      <c r="N1048" s="48">
        <v>3.28</v>
      </c>
      <c r="O1048" s="48">
        <v>3.04</v>
      </c>
      <c r="P1048" s="48">
        <v>0.92</v>
      </c>
      <c r="Q1048" s="48">
        <v>5.13</v>
      </c>
    </row>
    <row r="1049" spans="1:17" x14ac:dyDescent="0.2">
      <c r="A1049" s="47" t="s">
        <v>571</v>
      </c>
      <c r="C1049" s="48">
        <v>0</v>
      </c>
      <c r="D1049" s="48">
        <v>1.2</v>
      </c>
      <c r="E1049" s="48">
        <v>0</v>
      </c>
      <c r="F1049" s="48">
        <v>11.01</v>
      </c>
      <c r="G1049" s="48">
        <v>11.01</v>
      </c>
      <c r="H1049" s="48">
        <v>0</v>
      </c>
      <c r="I1049" s="48">
        <v>0</v>
      </c>
      <c r="J1049" s="48">
        <v>0</v>
      </c>
      <c r="K1049" s="48">
        <v>0</v>
      </c>
      <c r="L1049" s="48">
        <v>10.91</v>
      </c>
      <c r="M1049" s="48">
        <v>4.7300000000000004</v>
      </c>
      <c r="N1049" s="48">
        <v>2.82</v>
      </c>
      <c r="O1049" s="48">
        <v>2.58</v>
      </c>
      <c r="P1049" s="48">
        <v>0.78</v>
      </c>
      <c r="Q1049" s="48">
        <v>4.7300000000000004</v>
      </c>
    </row>
    <row r="1050" spans="1:17" x14ac:dyDescent="0.2">
      <c r="A1050" s="47" t="s">
        <v>572</v>
      </c>
      <c r="C1050" s="48">
        <v>0</v>
      </c>
      <c r="D1050" s="48">
        <v>1.52</v>
      </c>
      <c r="E1050" s="48">
        <v>0</v>
      </c>
      <c r="F1050" s="48">
        <v>13.94</v>
      </c>
      <c r="G1050" s="48">
        <v>13.94</v>
      </c>
      <c r="H1050" s="48">
        <v>0</v>
      </c>
      <c r="I1050" s="48">
        <v>0</v>
      </c>
      <c r="J1050" s="48">
        <v>0</v>
      </c>
      <c r="K1050" s="48">
        <v>0</v>
      </c>
      <c r="L1050" s="48">
        <v>13.82</v>
      </c>
      <c r="M1050" s="48">
        <v>5.97</v>
      </c>
      <c r="N1050" s="48">
        <v>3.58</v>
      </c>
      <c r="O1050" s="48">
        <v>3.28</v>
      </c>
      <c r="P1050" s="48">
        <v>0.99</v>
      </c>
      <c r="Q1050" s="48">
        <v>5.97</v>
      </c>
    </row>
    <row r="1051" spans="1:17" x14ac:dyDescent="0.2">
      <c r="A1051" s="47" t="s">
        <v>573</v>
      </c>
      <c r="C1051" s="48">
        <v>0</v>
      </c>
      <c r="D1051" s="48">
        <v>1.26</v>
      </c>
      <c r="E1051" s="48">
        <v>0</v>
      </c>
      <c r="F1051" s="48">
        <v>11.86</v>
      </c>
      <c r="G1051" s="48">
        <v>11.86</v>
      </c>
      <c r="H1051" s="48">
        <v>0</v>
      </c>
      <c r="I1051" s="48">
        <v>0</v>
      </c>
      <c r="J1051" s="48">
        <v>0</v>
      </c>
      <c r="K1051" s="48">
        <v>0</v>
      </c>
      <c r="L1051" s="48">
        <v>11.76</v>
      </c>
      <c r="M1051" s="48">
        <v>5.29</v>
      </c>
      <c r="N1051" s="48">
        <v>2.97</v>
      </c>
      <c r="O1051" s="48">
        <v>2.69</v>
      </c>
      <c r="P1051" s="48">
        <v>0.81</v>
      </c>
      <c r="Q1051" s="48">
        <v>5.29</v>
      </c>
    </row>
    <row r="1052" spans="1:17" x14ac:dyDescent="0.2">
      <c r="A1052" s="47" t="s">
        <v>574</v>
      </c>
      <c r="C1052" s="48">
        <v>0</v>
      </c>
      <c r="D1052" s="48">
        <v>1.25</v>
      </c>
      <c r="E1052" s="48">
        <v>0</v>
      </c>
      <c r="F1052" s="48">
        <v>11.45</v>
      </c>
      <c r="G1052" s="48">
        <v>11.45</v>
      </c>
      <c r="H1052" s="48">
        <v>0</v>
      </c>
      <c r="I1052" s="48">
        <v>0</v>
      </c>
      <c r="J1052" s="48">
        <v>0</v>
      </c>
      <c r="K1052" s="48">
        <v>0</v>
      </c>
      <c r="L1052" s="48">
        <v>11.35</v>
      </c>
      <c r="M1052" s="48">
        <v>4.91</v>
      </c>
      <c r="N1052" s="48">
        <v>2.94</v>
      </c>
      <c r="O1052" s="48">
        <v>2.69</v>
      </c>
      <c r="P1052" s="48">
        <v>0.81</v>
      </c>
      <c r="Q1052" s="48">
        <v>4.91</v>
      </c>
    </row>
    <row r="1053" spans="1:17" x14ac:dyDescent="0.2">
      <c r="A1053" s="47" t="s">
        <v>575</v>
      </c>
      <c r="C1053" s="48">
        <v>0</v>
      </c>
      <c r="D1053" s="48">
        <v>2.2400000000000002</v>
      </c>
      <c r="E1053" s="48">
        <v>0</v>
      </c>
      <c r="F1053" s="48">
        <v>21.09</v>
      </c>
      <c r="G1053" s="48">
        <v>21.09</v>
      </c>
      <c r="H1053" s="48">
        <v>0</v>
      </c>
      <c r="I1053" s="48">
        <v>0</v>
      </c>
      <c r="J1053" s="48">
        <v>0</v>
      </c>
      <c r="K1053" s="48">
        <v>0</v>
      </c>
      <c r="L1053" s="48">
        <v>20.91</v>
      </c>
      <c r="M1053" s="48">
        <v>9.3800000000000008</v>
      </c>
      <c r="N1053" s="48">
        <v>5.29</v>
      </c>
      <c r="O1053" s="48">
        <v>4.79</v>
      </c>
      <c r="P1053" s="48">
        <v>1.45</v>
      </c>
      <c r="Q1053" s="48">
        <v>9.3800000000000008</v>
      </c>
    </row>
    <row r="1054" spans="1:17" x14ac:dyDescent="0.2">
      <c r="A1054" s="47" t="s">
        <v>576</v>
      </c>
      <c r="C1054" s="48">
        <v>0</v>
      </c>
      <c r="D1054" s="48">
        <v>3.2</v>
      </c>
      <c r="E1054" s="48">
        <v>0</v>
      </c>
      <c r="F1054" s="48">
        <v>29.15</v>
      </c>
      <c r="G1054" s="48">
        <v>29.15</v>
      </c>
      <c r="H1054" s="48">
        <v>0</v>
      </c>
      <c r="I1054" s="48">
        <v>0</v>
      </c>
      <c r="J1054" s="48">
        <v>0</v>
      </c>
      <c r="K1054" s="48">
        <v>0</v>
      </c>
      <c r="L1054" s="48">
        <v>28.89</v>
      </c>
      <c r="M1054" s="48">
        <v>12.34</v>
      </c>
      <c r="N1054" s="48">
        <v>7.54</v>
      </c>
      <c r="O1054" s="48">
        <v>6.92</v>
      </c>
      <c r="P1054" s="48">
        <v>2.09</v>
      </c>
      <c r="Q1054" s="48">
        <v>12.34</v>
      </c>
    </row>
    <row r="1055" spans="1:17" x14ac:dyDescent="0.2">
      <c r="A1055" s="47" t="s">
        <v>577</v>
      </c>
      <c r="C1055" s="48">
        <v>0</v>
      </c>
      <c r="D1055" s="48">
        <v>2.3199999999999998</v>
      </c>
      <c r="E1055" s="48">
        <v>0</v>
      </c>
      <c r="F1055" s="48">
        <v>20.43</v>
      </c>
      <c r="G1055" s="48">
        <v>20.43</v>
      </c>
      <c r="H1055" s="48">
        <v>0</v>
      </c>
      <c r="I1055" s="48">
        <v>0</v>
      </c>
      <c r="J1055" s="48">
        <v>0</v>
      </c>
      <c r="K1055" s="48">
        <v>0</v>
      </c>
      <c r="L1055" s="48">
        <v>20.239999999999998</v>
      </c>
      <c r="M1055" s="48">
        <v>8.1</v>
      </c>
      <c r="N1055" s="48">
        <v>5.48</v>
      </c>
      <c r="O1055" s="48">
        <v>5.12</v>
      </c>
      <c r="P1055" s="48">
        <v>1.55</v>
      </c>
      <c r="Q1055" s="48">
        <v>8.1</v>
      </c>
    </row>
    <row r="1056" spans="1:17" x14ac:dyDescent="0.2">
      <c r="A1056" s="47" t="s">
        <v>1286</v>
      </c>
      <c r="C1056" s="48">
        <v>0</v>
      </c>
      <c r="D1056" s="48">
        <v>1.89</v>
      </c>
      <c r="E1056" s="48">
        <v>0</v>
      </c>
      <c r="F1056" s="48">
        <v>17.420000000000002</v>
      </c>
      <c r="G1056" s="48">
        <v>17.420000000000002</v>
      </c>
      <c r="H1056" s="48">
        <v>0</v>
      </c>
      <c r="I1056" s="48">
        <v>0</v>
      </c>
      <c r="J1056" s="48">
        <v>0</v>
      </c>
      <c r="K1056" s="48">
        <v>0</v>
      </c>
      <c r="L1056" s="48">
        <v>17.28</v>
      </c>
      <c r="M1056" s="48">
        <v>7.5</v>
      </c>
      <c r="N1056" s="48">
        <v>4.46</v>
      </c>
      <c r="O1056" s="48">
        <v>4.08</v>
      </c>
      <c r="P1056" s="48">
        <v>1.23</v>
      </c>
      <c r="Q1056" s="48">
        <v>7.5</v>
      </c>
    </row>
    <row r="1057" spans="1:17" x14ac:dyDescent="0.2">
      <c r="A1057" s="47" t="s">
        <v>1287</v>
      </c>
      <c r="C1057" s="48">
        <v>0</v>
      </c>
      <c r="D1057" s="48">
        <v>2.15</v>
      </c>
      <c r="E1057" s="48">
        <v>0</v>
      </c>
      <c r="F1057" s="48">
        <v>19.89</v>
      </c>
      <c r="G1057" s="48">
        <v>19.89</v>
      </c>
      <c r="H1057" s="48">
        <v>0</v>
      </c>
      <c r="I1057" s="48">
        <v>0</v>
      </c>
      <c r="J1057" s="48">
        <v>0</v>
      </c>
      <c r="K1057" s="48">
        <v>0</v>
      </c>
      <c r="L1057" s="48">
        <v>19.73</v>
      </c>
      <c r="M1057" s="48">
        <v>8.65</v>
      </c>
      <c r="N1057" s="48">
        <v>5.0599999999999996</v>
      </c>
      <c r="O1057" s="48">
        <v>4.62</v>
      </c>
      <c r="P1057" s="48">
        <v>1.4</v>
      </c>
      <c r="Q1057" s="48">
        <v>8.65</v>
      </c>
    </row>
    <row r="1058" spans="1:17" x14ac:dyDescent="0.2">
      <c r="A1058" s="47" t="s">
        <v>1288</v>
      </c>
      <c r="C1058" s="48">
        <v>0</v>
      </c>
      <c r="D1058" s="48">
        <v>2.02</v>
      </c>
      <c r="E1058" s="48">
        <v>0</v>
      </c>
      <c r="F1058" s="48">
        <v>18.62</v>
      </c>
      <c r="G1058" s="48">
        <v>18.62</v>
      </c>
      <c r="H1058" s="48">
        <v>0</v>
      </c>
      <c r="I1058" s="48">
        <v>0</v>
      </c>
      <c r="J1058" s="48">
        <v>0</v>
      </c>
      <c r="K1058" s="48">
        <v>0</v>
      </c>
      <c r="L1058" s="48">
        <v>18.46</v>
      </c>
      <c r="M1058" s="48">
        <v>8.02</v>
      </c>
      <c r="N1058" s="48">
        <v>4.7699999999999996</v>
      </c>
      <c r="O1058" s="48">
        <v>4.3600000000000003</v>
      </c>
      <c r="P1058" s="48">
        <v>1.32</v>
      </c>
      <c r="Q1058" s="48">
        <v>8.02</v>
      </c>
    </row>
    <row r="1059" spans="1:17" x14ac:dyDescent="0.2">
      <c r="A1059" s="47" t="s">
        <v>1289</v>
      </c>
      <c r="C1059" s="48">
        <v>0</v>
      </c>
      <c r="D1059" s="48">
        <v>2.5099999999999998</v>
      </c>
      <c r="E1059" s="48">
        <v>0</v>
      </c>
      <c r="F1059" s="48">
        <v>22.93</v>
      </c>
      <c r="G1059" s="48">
        <v>22.93</v>
      </c>
      <c r="H1059" s="48">
        <v>0</v>
      </c>
      <c r="I1059" s="48">
        <v>0</v>
      </c>
      <c r="J1059" s="48">
        <v>0</v>
      </c>
      <c r="K1059" s="48">
        <v>0</v>
      </c>
      <c r="L1059" s="48">
        <v>22.73</v>
      </c>
      <c r="M1059" s="48">
        <v>9.7100000000000009</v>
      </c>
      <c r="N1059" s="48">
        <v>5.93</v>
      </c>
      <c r="O1059" s="48">
        <v>5.45</v>
      </c>
      <c r="P1059" s="48">
        <v>1.65</v>
      </c>
      <c r="Q1059" s="48">
        <v>9.7100000000000009</v>
      </c>
    </row>
    <row r="1060" spans="1:17" x14ac:dyDescent="0.2">
      <c r="A1060" s="47" t="s">
        <v>1290</v>
      </c>
      <c r="C1060" s="48">
        <v>22.08</v>
      </c>
      <c r="D1060" s="48">
        <v>0</v>
      </c>
      <c r="E1060" s="48">
        <v>0</v>
      </c>
      <c r="F1060" s="48">
        <v>156.68</v>
      </c>
      <c r="G1060" s="48">
        <v>156.68</v>
      </c>
      <c r="H1060" s="48">
        <v>0</v>
      </c>
      <c r="I1060" s="48">
        <v>0</v>
      </c>
      <c r="J1060" s="48">
        <v>0</v>
      </c>
      <c r="K1060" s="48">
        <v>0</v>
      </c>
      <c r="L1060" s="48">
        <v>155.41999999999999</v>
      </c>
      <c r="M1060" s="48">
        <v>108.75</v>
      </c>
      <c r="N1060" s="48">
        <v>0</v>
      </c>
      <c r="O1060" s="48">
        <v>36.25</v>
      </c>
      <c r="P1060" s="48">
        <v>10.42</v>
      </c>
      <c r="Q1060" s="48">
        <v>108.75</v>
      </c>
    </row>
    <row r="1061" spans="1:17" x14ac:dyDescent="0.2">
      <c r="A1061" s="47" t="s">
        <v>1292</v>
      </c>
      <c r="C1061" s="48">
        <v>0</v>
      </c>
      <c r="D1061" s="48">
        <v>0</v>
      </c>
      <c r="E1061" s="48">
        <v>0</v>
      </c>
      <c r="F1061" s="48">
        <v>11.65</v>
      </c>
      <c r="G1061" s="48">
        <v>11.65</v>
      </c>
      <c r="H1061" s="48">
        <v>0</v>
      </c>
      <c r="I1061" s="48">
        <v>0</v>
      </c>
      <c r="J1061" s="48">
        <v>0</v>
      </c>
      <c r="K1061" s="48">
        <v>0</v>
      </c>
      <c r="L1061" s="48">
        <v>11.6</v>
      </c>
      <c r="M1061" s="48">
        <v>9.2100000000000009</v>
      </c>
      <c r="N1061" s="48">
        <v>0</v>
      </c>
      <c r="O1061" s="48">
        <v>1.94</v>
      </c>
      <c r="P1061" s="48">
        <v>0.45</v>
      </c>
      <c r="Q1061" s="48">
        <v>9.2100000000000009</v>
      </c>
    </row>
    <row r="1062" spans="1:17" x14ac:dyDescent="0.2">
      <c r="A1062" s="47" t="s">
        <v>1293</v>
      </c>
      <c r="C1062" s="48">
        <v>1.57</v>
      </c>
      <c r="D1062" s="48">
        <v>0</v>
      </c>
      <c r="E1062" s="48">
        <v>0</v>
      </c>
      <c r="F1062" s="48">
        <v>39.85</v>
      </c>
      <c r="G1062" s="48">
        <v>39.85</v>
      </c>
      <c r="H1062" s="48">
        <v>0</v>
      </c>
      <c r="I1062" s="48">
        <v>0</v>
      </c>
      <c r="J1062" s="48">
        <v>0</v>
      </c>
      <c r="K1062" s="48">
        <v>0</v>
      </c>
      <c r="L1062" s="48">
        <v>39.630000000000003</v>
      </c>
      <c r="M1062" s="48">
        <v>30.24</v>
      </c>
      <c r="N1062" s="48">
        <v>0</v>
      </c>
      <c r="O1062" s="48">
        <v>7.5</v>
      </c>
      <c r="P1062" s="48">
        <v>1.88</v>
      </c>
      <c r="Q1062" s="48">
        <v>30.24</v>
      </c>
    </row>
    <row r="1063" spans="1:17" x14ac:dyDescent="0.2">
      <c r="A1063" s="47" t="s">
        <v>1294</v>
      </c>
      <c r="C1063" s="48">
        <v>3.89</v>
      </c>
      <c r="D1063" s="48">
        <v>0</v>
      </c>
      <c r="E1063" s="48">
        <v>0</v>
      </c>
      <c r="F1063" s="48">
        <v>20.21</v>
      </c>
      <c r="G1063" s="48">
        <v>20.21</v>
      </c>
      <c r="H1063" s="48">
        <v>0</v>
      </c>
      <c r="I1063" s="48">
        <v>0</v>
      </c>
      <c r="J1063" s="48">
        <v>0</v>
      </c>
      <c r="K1063" s="48">
        <v>0</v>
      </c>
      <c r="L1063" s="48">
        <v>20.03</v>
      </c>
      <c r="M1063" s="48">
        <v>13.43</v>
      </c>
      <c r="N1063" s="48">
        <v>0</v>
      </c>
      <c r="O1063" s="48">
        <v>5.0599999999999996</v>
      </c>
      <c r="P1063" s="48">
        <v>1.53</v>
      </c>
      <c r="Q1063" s="48">
        <v>13.43</v>
      </c>
    </row>
    <row r="1064" spans="1:17" x14ac:dyDescent="0.2">
      <c r="A1064" s="47" t="s">
        <v>1295</v>
      </c>
      <c r="C1064" s="48">
        <v>4.8600000000000003</v>
      </c>
      <c r="D1064" s="48">
        <v>0</v>
      </c>
      <c r="E1064" s="48">
        <v>0</v>
      </c>
      <c r="F1064" s="48">
        <v>25.14</v>
      </c>
      <c r="G1064" s="48">
        <v>25.14</v>
      </c>
      <c r="H1064" s="48">
        <v>0</v>
      </c>
      <c r="I1064" s="48">
        <v>0</v>
      </c>
      <c r="J1064" s="48">
        <v>0</v>
      </c>
      <c r="K1064" s="48">
        <v>0</v>
      </c>
      <c r="L1064" s="48">
        <v>24.91</v>
      </c>
      <c r="M1064" s="48">
        <v>16.66</v>
      </c>
      <c r="N1064" s="48">
        <v>0</v>
      </c>
      <c r="O1064" s="48">
        <v>6.34</v>
      </c>
      <c r="P1064" s="48">
        <v>1.91</v>
      </c>
      <c r="Q1064" s="48">
        <v>16.66</v>
      </c>
    </row>
    <row r="1065" spans="1:17" x14ac:dyDescent="0.2">
      <c r="A1065" s="47" t="s">
        <v>1296</v>
      </c>
      <c r="C1065" s="48">
        <v>3.89</v>
      </c>
      <c r="D1065" s="48">
        <v>0</v>
      </c>
      <c r="E1065" s="48">
        <v>0</v>
      </c>
      <c r="F1065" s="48">
        <v>20</v>
      </c>
      <c r="G1065" s="48">
        <v>20</v>
      </c>
      <c r="H1065" s="48">
        <v>0</v>
      </c>
      <c r="I1065" s="48">
        <v>0</v>
      </c>
      <c r="J1065" s="48">
        <v>0</v>
      </c>
      <c r="K1065" s="48">
        <v>0</v>
      </c>
      <c r="L1065" s="48">
        <v>19.809999999999999</v>
      </c>
      <c r="M1065" s="48">
        <v>13.19</v>
      </c>
      <c r="N1065" s="48">
        <v>0</v>
      </c>
      <c r="O1065" s="48">
        <v>5.09</v>
      </c>
      <c r="P1065" s="48">
        <v>1.54</v>
      </c>
      <c r="Q1065" s="48">
        <v>13.19</v>
      </c>
    </row>
    <row r="1066" spans="1:17" x14ac:dyDescent="0.2">
      <c r="A1066" s="47" t="s">
        <v>1297</v>
      </c>
      <c r="C1066" s="48">
        <v>2.93</v>
      </c>
      <c r="D1066" s="48">
        <v>0</v>
      </c>
      <c r="E1066" s="48">
        <v>0</v>
      </c>
      <c r="F1066" s="48">
        <v>15.09</v>
      </c>
      <c r="G1066" s="48">
        <v>15.09</v>
      </c>
      <c r="H1066" s="48">
        <v>0</v>
      </c>
      <c r="I1066" s="48">
        <v>0</v>
      </c>
      <c r="J1066" s="48">
        <v>0</v>
      </c>
      <c r="K1066" s="48">
        <v>0</v>
      </c>
      <c r="L1066" s="48">
        <v>14.95</v>
      </c>
      <c r="M1066" s="48">
        <v>9.9600000000000009</v>
      </c>
      <c r="N1066" s="48">
        <v>0</v>
      </c>
      <c r="O1066" s="48">
        <v>3.83</v>
      </c>
      <c r="P1066" s="48">
        <v>1.1599999999999999</v>
      </c>
      <c r="Q1066" s="48">
        <v>9.9600000000000009</v>
      </c>
    </row>
    <row r="1067" spans="1:17" x14ac:dyDescent="0.2">
      <c r="A1067" s="47" t="s">
        <v>1298</v>
      </c>
      <c r="C1067" s="48">
        <v>1.95</v>
      </c>
      <c r="D1067" s="48">
        <v>0</v>
      </c>
      <c r="E1067" s="48">
        <v>0</v>
      </c>
      <c r="F1067" s="48">
        <v>9.9499999999999993</v>
      </c>
      <c r="G1067" s="48">
        <v>9.9499999999999993</v>
      </c>
      <c r="H1067" s="48">
        <v>0</v>
      </c>
      <c r="I1067" s="48">
        <v>0</v>
      </c>
      <c r="J1067" s="48">
        <v>0</v>
      </c>
      <c r="K1067" s="48">
        <v>0</v>
      </c>
      <c r="L1067" s="48">
        <v>9.85</v>
      </c>
      <c r="M1067" s="48">
        <v>6.53</v>
      </c>
      <c r="N1067" s="48">
        <v>0</v>
      </c>
      <c r="O1067" s="48">
        <v>2.5499999999999998</v>
      </c>
      <c r="P1067" s="48">
        <v>0.77</v>
      </c>
      <c r="Q1067" s="48">
        <v>6.53</v>
      </c>
    </row>
    <row r="1068" spans="1:17" x14ac:dyDescent="0.2">
      <c r="A1068" s="47" t="s">
        <v>1299</v>
      </c>
      <c r="C1068" s="48">
        <v>2.0099999999999998</v>
      </c>
      <c r="D1068" s="48">
        <v>0</v>
      </c>
      <c r="E1068" s="48">
        <v>0</v>
      </c>
      <c r="F1068" s="48">
        <v>10.01</v>
      </c>
      <c r="G1068" s="48">
        <v>10.01</v>
      </c>
      <c r="H1068" s="48">
        <v>0</v>
      </c>
      <c r="I1068" s="48">
        <v>0</v>
      </c>
      <c r="J1068" s="48">
        <v>0</v>
      </c>
      <c r="K1068" s="48">
        <v>0</v>
      </c>
      <c r="L1068" s="48">
        <v>9.91</v>
      </c>
      <c r="M1068" s="48">
        <v>6.44</v>
      </c>
      <c r="N1068" s="48">
        <v>0</v>
      </c>
      <c r="O1068" s="48">
        <v>2.66</v>
      </c>
      <c r="P1068" s="48">
        <v>0.8</v>
      </c>
      <c r="Q1068" s="48">
        <v>6.44</v>
      </c>
    </row>
    <row r="1069" spans="1:17" x14ac:dyDescent="0.2">
      <c r="A1069" s="47" t="s">
        <v>1300</v>
      </c>
      <c r="C1069" s="48">
        <v>0.96</v>
      </c>
      <c r="D1069" s="48">
        <v>0</v>
      </c>
      <c r="E1069" s="48">
        <v>0</v>
      </c>
      <c r="F1069" s="48">
        <v>4.79</v>
      </c>
      <c r="G1069" s="48">
        <v>4.79</v>
      </c>
      <c r="H1069" s="48">
        <v>0</v>
      </c>
      <c r="I1069" s="48">
        <v>0</v>
      </c>
      <c r="J1069" s="48">
        <v>0</v>
      </c>
      <c r="K1069" s="48">
        <v>0</v>
      </c>
      <c r="L1069" s="48">
        <v>4.74</v>
      </c>
      <c r="M1069" s="48">
        <v>3.08</v>
      </c>
      <c r="N1069" s="48">
        <v>0</v>
      </c>
      <c r="O1069" s="48">
        <v>1.27</v>
      </c>
      <c r="P1069" s="48">
        <v>0.38</v>
      </c>
      <c r="Q1069" s="48">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0"/>
  <sheetViews>
    <sheetView zoomScale="85" zoomScaleNormal="85" workbookViewId="0">
      <selection activeCell="E95" sqref="E95"/>
    </sheetView>
  </sheetViews>
  <sheetFormatPr defaultRowHeight="15" x14ac:dyDescent="0.25"/>
  <cols>
    <col min="1" max="1" width="21.85546875" bestFit="1" customWidth="1"/>
    <col min="2" max="2" width="7.5703125" style="23" bestFit="1" customWidth="1"/>
    <col min="3" max="3" width="8.140625" style="1" bestFit="1" customWidth="1"/>
    <col min="6" max="6" width="21.85546875" bestFit="1" customWidth="1"/>
    <col min="7" max="7" width="4.140625" bestFit="1" customWidth="1"/>
    <col min="8" max="8" width="8.140625" style="1" bestFit="1" customWidth="1"/>
  </cols>
  <sheetData>
    <row r="1" spans="1:8" x14ac:dyDescent="0.25">
      <c r="A1" t="s">
        <v>88</v>
      </c>
      <c r="F1" t="s">
        <v>5</v>
      </c>
      <c r="G1" t="s">
        <v>682</v>
      </c>
      <c r="H1" s="1" t="s">
        <v>17</v>
      </c>
    </row>
    <row r="2" spans="1:8" x14ac:dyDescent="0.25">
      <c r="A2" t="s">
        <v>5</v>
      </c>
      <c r="B2" s="23" t="s">
        <v>16</v>
      </c>
      <c r="C2" s="1" t="s">
        <v>17</v>
      </c>
      <c r="F2" t="s">
        <v>118</v>
      </c>
      <c r="G2">
        <v>250</v>
      </c>
      <c r="H2" s="1">
        <v>674.37</v>
      </c>
    </row>
    <row r="3" spans="1:8" ht="15.75" thickBot="1" x14ac:dyDescent="0.3">
      <c r="A3" t="s">
        <v>685</v>
      </c>
      <c r="F3" t="s">
        <v>119</v>
      </c>
      <c r="G3">
        <v>250</v>
      </c>
      <c r="H3" s="1">
        <v>1643.62</v>
      </c>
    </row>
    <row r="4" spans="1:8" x14ac:dyDescent="0.25">
      <c r="A4" s="10" t="s">
        <v>118</v>
      </c>
      <c r="B4" s="24"/>
      <c r="C4" s="17"/>
      <c r="F4" t="s">
        <v>123</v>
      </c>
      <c r="G4">
        <v>200</v>
      </c>
      <c r="H4" s="1">
        <v>1466.35</v>
      </c>
    </row>
    <row r="5" spans="1:8" ht="15.75" thickBot="1" x14ac:dyDescent="0.3">
      <c r="A5" s="11" t="s">
        <v>683</v>
      </c>
      <c r="B5" s="25"/>
      <c r="C5" s="18"/>
      <c r="F5" t="s">
        <v>655</v>
      </c>
      <c r="G5">
        <v>200</v>
      </c>
      <c r="H5" s="1">
        <v>3355</v>
      </c>
    </row>
    <row r="6" spans="1:8" ht="15.75" thickBot="1" x14ac:dyDescent="0.3">
      <c r="A6" s="14" t="s">
        <v>21</v>
      </c>
      <c r="B6" s="26">
        <v>250</v>
      </c>
      <c r="C6" s="19">
        <v>674.37</v>
      </c>
      <c r="F6" t="s">
        <v>656</v>
      </c>
      <c r="G6">
        <v>200</v>
      </c>
      <c r="H6" s="1">
        <v>1660.21</v>
      </c>
    </row>
    <row r="7" spans="1:8" x14ac:dyDescent="0.25">
      <c r="A7" s="11" t="s">
        <v>684</v>
      </c>
      <c r="B7" s="25"/>
      <c r="C7" s="18"/>
      <c r="F7" t="s">
        <v>660</v>
      </c>
      <c r="G7">
        <v>200</v>
      </c>
      <c r="H7" s="1">
        <v>2781.52</v>
      </c>
    </row>
    <row r="8" spans="1:8" x14ac:dyDescent="0.25">
      <c r="A8" s="11" t="s">
        <v>653</v>
      </c>
      <c r="B8" s="25"/>
      <c r="C8" s="18"/>
      <c r="F8" t="s">
        <v>666</v>
      </c>
      <c r="G8">
        <v>150</v>
      </c>
      <c r="H8" s="1">
        <v>2494.42</v>
      </c>
    </row>
    <row r="9" spans="1:8" x14ac:dyDescent="0.25">
      <c r="A9" s="11" t="s">
        <v>21</v>
      </c>
      <c r="B9" s="25">
        <v>250</v>
      </c>
      <c r="C9" s="18">
        <v>105.02</v>
      </c>
      <c r="F9" t="s">
        <v>672</v>
      </c>
      <c r="G9">
        <v>125</v>
      </c>
      <c r="H9" s="1">
        <v>358.14</v>
      </c>
    </row>
    <row r="10" spans="1:8" x14ac:dyDescent="0.25">
      <c r="A10" s="11" t="s">
        <v>654</v>
      </c>
      <c r="B10" s="25"/>
      <c r="C10" s="18"/>
      <c r="F10" t="s">
        <v>673</v>
      </c>
      <c r="G10">
        <v>100</v>
      </c>
      <c r="H10" s="1">
        <v>2443.84</v>
      </c>
    </row>
    <row r="11" spans="1:8" ht="15.75" thickBot="1" x14ac:dyDescent="0.3">
      <c r="A11" s="12" t="s">
        <v>21</v>
      </c>
      <c r="B11" s="27">
        <v>250</v>
      </c>
      <c r="C11" s="20">
        <v>569.34</v>
      </c>
      <c r="G11">
        <v>125</v>
      </c>
      <c r="H11" s="1">
        <v>1166.5899999999999</v>
      </c>
    </row>
    <row r="12" spans="1:8" x14ac:dyDescent="0.25">
      <c r="A12" t="s">
        <v>119</v>
      </c>
    </row>
    <row r="13" spans="1:8" x14ac:dyDescent="0.25">
      <c r="A13" t="s">
        <v>683</v>
      </c>
    </row>
    <row r="14" spans="1:8" x14ac:dyDescent="0.25">
      <c r="A14" t="s">
        <v>21</v>
      </c>
      <c r="B14" s="23">
        <v>250</v>
      </c>
      <c r="C14" s="1">
        <v>1643.62</v>
      </c>
    </row>
    <row r="15" spans="1:8" x14ac:dyDescent="0.25">
      <c r="A15" t="s">
        <v>684</v>
      </c>
      <c r="F15" t="s">
        <v>5</v>
      </c>
      <c r="G15" t="s">
        <v>682</v>
      </c>
      <c r="H15" s="1" t="s">
        <v>17</v>
      </c>
    </row>
    <row r="16" spans="1:8" x14ac:dyDescent="0.25">
      <c r="A16" t="s">
        <v>120</v>
      </c>
    </row>
    <row r="17" spans="1:8" x14ac:dyDescent="0.25">
      <c r="A17" t="s">
        <v>21</v>
      </c>
      <c r="B17" s="23">
        <v>250</v>
      </c>
      <c r="C17" s="1">
        <v>537.67999999999995</v>
      </c>
      <c r="F17" t="s">
        <v>118</v>
      </c>
      <c r="G17">
        <v>250</v>
      </c>
      <c r="H17" s="1">
        <v>674.37</v>
      </c>
    </row>
    <row r="18" spans="1:8" x14ac:dyDescent="0.25">
      <c r="A18" t="s">
        <v>121</v>
      </c>
      <c r="F18" t="s">
        <v>119</v>
      </c>
      <c r="G18">
        <v>250</v>
      </c>
      <c r="H18" s="1">
        <v>1643.62</v>
      </c>
    </row>
    <row r="19" spans="1:8" x14ac:dyDescent="0.25">
      <c r="A19" t="s">
        <v>21</v>
      </c>
      <c r="B19" s="23">
        <v>250</v>
      </c>
      <c r="C19" s="1">
        <v>576.88</v>
      </c>
      <c r="F19" t="s">
        <v>123</v>
      </c>
      <c r="G19">
        <v>200</v>
      </c>
      <c r="H19" s="1">
        <v>1469.4199999999998</v>
      </c>
    </row>
    <row r="20" spans="1:8" x14ac:dyDescent="0.25">
      <c r="A20" t="s">
        <v>122</v>
      </c>
      <c r="F20" t="s">
        <v>655</v>
      </c>
      <c r="G20">
        <v>200</v>
      </c>
      <c r="H20" s="1">
        <v>3355</v>
      </c>
    </row>
    <row r="21" spans="1:8" ht="15.75" thickBot="1" x14ac:dyDescent="0.3">
      <c r="A21" t="s">
        <v>21</v>
      </c>
      <c r="B21" s="23">
        <v>250</v>
      </c>
      <c r="C21" s="1">
        <v>529.04999999999995</v>
      </c>
      <c r="F21" t="s">
        <v>656</v>
      </c>
      <c r="G21">
        <v>200</v>
      </c>
      <c r="H21" s="1">
        <v>1660.21</v>
      </c>
    </row>
    <row r="22" spans="1:8" x14ac:dyDescent="0.25">
      <c r="A22" s="10" t="s">
        <v>123</v>
      </c>
      <c r="B22" s="24"/>
      <c r="C22" s="17"/>
      <c r="F22" t="s">
        <v>660</v>
      </c>
      <c r="G22">
        <v>200</v>
      </c>
      <c r="H22" s="1">
        <v>2781.52</v>
      </c>
    </row>
    <row r="23" spans="1:8" ht="15.75" thickBot="1" x14ac:dyDescent="0.3">
      <c r="A23" s="11" t="s">
        <v>683</v>
      </c>
      <c r="B23" s="25"/>
      <c r="C23" s="18"/>
      <c r="F23" t="s">
        <v>666</v>
      </c>
      <c r="G23">
        <v>150</v>
      </c>
      <c r="H23" s="1">
        <v>2494.42</v>
      </c>
    </row>
    <row r="24" spans="1:8" x14ac:dyDescent="0.25">
      <c r="A24" s="15" t="s">
        <v>90</v>
      </c>
      <c r="B24" s="28">
        <v>200</v>
      </c>
      <c r="C24" s="21">
        <v>1397.18</v>
      </c>
      <c r="F24" t="s">
        <v>672</v>
      </c>
      <c r="G24">
        <v>125</v>
      </c>
      <c r="H24" s="1">
        <v>358.14</v>
      </c>
    </row>
    <row r="25" spans="1:8" ht="15.75" thickBot="1" x14ac:dyDescent="0.3">
      <c r="A25" s="16" t="s">
        <v>93</v>
      </c>
      <c r="B25" s="29">
        <v>200</v>
      </c>
      <c r="C25" s="22">
        <v>69.17</v>
      </c>
    </row>
    <row r="26" spans="1:8" x14ac:dyDescent="0.25">
      <c r="A26" s="11" t="s">
        <v>684</v>
      </c>
      <c r="B26" s="25"/>
      <c r="C26" s="18"/>
    </row>
    <row r="27" spans="1:8" x14ac:dyDescent="0.25">
      <c r="A27" s="11" t="s">
        <v>124</v>
      </c>
      <c r="B27" s="25"/>
      <c r="C27" s="18"/>
    </row>
    <row r="28" spans="1:8" x14ac:dyDescent="0.25">
      <c r="A28" s="11" t="s">
        <v>90</v>
      </c>
      <c r="B28" s="25">
        <v>200</v>
      </c>
      <c r="C28" s="18">
        <v>425.39</v>
      </c>
    </row>
    <row r="29" spans="1:8" x14ac:dyDescent="0.25">
      <c r="A29" s="11" t="s">
        <v>93</v>
      </c>
      <c r="B29" s="25">
        <v>200</v>
      </c>
      <c r="C29" s="18">
        <v>69.17</v>
      </c>
    </row>
    <row r="30" spans="1:8" x14ac:dyDescent="0.25">
      <c r="A30" s="11" t="s">
        <v>125</v>
      </c>
      <c r="B30" s="25"/>
      <c r="C30" s="18"/>
    </row>
    <row r="31" spans="1:8" x14ac:dyDescent="0.25">
      <c r="A31" s="11" t="s">
        <v>90</v>
      </c>
      <c r="B31" s="25">
        <v>200</v>
      </c>
      <c r="C31" s="18">
        <v>543.62</v>
      </c>
    </row>
    <row r="32" spans="1:8" x14ac:dyDescent="0.25">
      <c r="A32" s="11" t="s">
        <v>126</v>
      </c>
      <c r="B32" s="25"/>
      <c r="C32" s="18"/>
    </row>
    <row r="33" spans="1:3" ht="15.75" thickBot="1" x14ac:dyDescent="0.3">
      <c r="A33" s="12" t="s">
        <v>90</v>
      </c>
      <c r="B33" s="27">
        <v>200</v>
      </c>
      <c r="C33" s="20">
        <v>428.17</v>
      </c>
    </row>
    <row r="34" spans="1:3" x14ac:dyDescent="0.25">
      <c r="A34" t="s">
        <v>655</v>
      </c>
    </row>
    <row r="35" spans="1:3" ht="15.75" thickBot="1" x14ac:dyDescent="0.3">
      <c r="A35" t="s">
        <v>683</v>
      </c>
    </row>
    <row r="36" spans="1:3" ht="15.75" thickBot="1" x14ac:dyDescent="0.3">
      <c r="A36" s="14" t="s">
        <v>90</v>
      </c>
      <c r="B36" s="26">
        <v>200</v>
      </c>
      <c r="C36" s="19">
        <v>3355</v>
      </c>
    </row>
    <row r="37" spans="1:3" x14ac:dyDescent="0.25">
      <c r="A37" t="s">
        <v>684</v>
      </c>
    </row>
    <row r="38" spans="1:3" x14ac:dyDescent="0.25">
      <c r="A38" t="s">
        <v>127</v>
      </c>
    </row>
    <row r="39" spans="1:3" x14ac:dyDescent="0.25">
      <c r="A39" t="s">
        <v>90</v>
      </c>
      <c r="B39" s="23">
        <v>200</v>
      </c>
      <c r="C39" s="1">
        <v>590.82000000000005</v>
      </c>
    </row>
    <row r="40" spans="1:3" x14ac:dyDescent="0.25">
      <c r="A40" t="s">
        <v>128</v>
      </c>
    </row>
    <row r="41" spans="1:3" x14ac:dyDescent="0.25">
      <c r="A41" t="s">
        <v>90</v>
      </c>
      <c r="B41" s="23">
        <v>200</v>
      </c>
      <c r="C41" s="1">
        <v>222.67</v>
      </c>
    </row>
    <row r="42" spans="1:3" x14ac:dyDescent="0.25">
      <c r="A42" t="s">
        <v>129</v>
      </c>
    </row>
    <row r="43" spans="1:3" x14ac:dyDescent="0.25">
      <c r="A43" t="s">
        <v>90</v>
      </c>
      <c r="B43" s="23">
        <v>200</v>
      </c>
      <c r="C43" s="1">
        <v>581.54999999999995</v>
      </c>
    </row>
    <row r="44" spans="1:3" x14ac:dyDescent="0.25">
      <c r="A44" t="s">
        <v>130</v>
      </c>
    </row>
    <row r="45" spans="1:3" x14ac:dyDescent="0.25">
      <c r="A45" t="s">
        <v>90</v>
      </c>
      <c r="B45" s="23">
        <v>200</v>
      </c>
      <c r="C45" s="1">
        <v>494.44</v>
      </c>
    </row>
    <row r="46" spans="1:3" x14ac:dyDescent="0.25">
      <c r="A46" t="s">
        <v>131</v>
      </c>
    </row>
    <row r="47" spans="1:3" x14ac:dyDescent="0.25">
      <c r="A47" t="s">
        <v>90</v>
      </c>
      <c r="B47" s="23">
        <v>200</v>
      </c>
      <c r="C47" s="1">
        <v>490.13</v>
      </c>
    </row>
    <row r="48" spans="1:3" x14ac:dyDescent="0.25">
      <c r="A48" t="s">
        <v>132</v>
      </c>
    </row>
    <row r="49" spans="1:3" x14ac:dyDescent="0.25">
      <c r="A49" t="s">
        <v>90</v>
      </c>
      <c r="B49" s="23">
        <v>200</v>
      </c>
      <c r="C49" s="1">
        <v>490.58</v>
      </c>
    </row>
    <row r="50" spans="1:3" x14ac:dyDescent="0.25">
      <c r="A50" t="s">
        <v>133</v>
      </c>
    </row>
    <row r="51" spans="1:3" ht="15.75" thickBot="1" x14ac:dyDescent="0.3">
      <c r="A51" t="s">
        <v>90</v>
      </c>
      <c r="B51" s="23">
        <v>200</v>
      </c>
      <c r="C51" s="1">
        <v>484.81</v>
      </c>
    </row>
    <row r="52" spans="1:3" x14ac:dyDescent="0.25">
      <c r="A52" s="10" t="s">
        <v>656</v>
      </c>
      <c r="B52" s="24"/>
      <c r="C52" s="17"/>
    </row>
    <row r="53" spans="1:3" ht="15.75" thickBot="1" x14ac:dyDescent="0.3">
      <c r="A53" s="11" t="s">
        <v>683</v>
      </c>
      <c r="B53" s="25"/>
      <c r="C53" s="18"/>
    </row>
    <row r="54" spans="1:3" ht="15.75" thickBot="1" x14ac:dyDescent="0.3">
      <c r="A54" s="14" t="s">
        <v>90</v>
      </c>
      <c r="B54" s="26">
        <v>200</v>
      </c>
      <c r="C54" s="19">
        <v>1660.21</v>
      </c>
    </row>
    <row r="55" spans="1:3" x14ac:dyDescent="0.25">
      <c r="A55" s="11" t="s">
        <v>684</v>
      </c>
      <c r="B55" s="25"/>
      <c r="C55" s="18"/>
    </row>
    <row r="56" spans="1:3" x14ac:dyDescent="0.25">
      <c r="A56" s="11" t="s">
        <v>657</v>
      </c>
      <c r="B56" s="25"/>
      <c r="C56" s="18"/>
    </row>
    <row r="57" spans="1:3" x14ac:dyDescent="0.25">
      <c r="A57" s="11" t="s">
        <v>90</v>
      </c>
      <c r="B57" s="25">
        <v>200</v>
      </c>
      <c r="C57" s="18">
        <v>552.59</v>
      </c>
    </row>
    <row r="58" spans="1:3" x14ac:dyDescent="0.25">
      <c r="A58" s="11" t="s">
        <v>658</v>
      </c>
      <c r="B58" s="25"/>
      <c r="C58" s="18"/>
    </row>
    <row r="59" spans="1:3" x14ac:dyDescent="0.25">
      <c r="A59" s="11" t="s">
        <v>90</v>
      </c>
      <c r="B59" s="25">
        <v>200</v>
      </c>
      <c r="C59" s="18">
        <v>551.91</v>
      </c>
    </row>
    <row r="60" spans="1:3" x14ac:dyDescent="0.25">
      <c r="A60" s="11" t="s">
        <v>659</v>
      </c>
      <c r="B60" s="25"/>
      <c r="C60" s="18"/>
    </row>
    <row r="61" spans="1:3" ht="15.75" thickBot="1" x14ac:dyDescent="0.3">
      <c r="A61" s="12" t="s">
        <v>90</v>
      </c>
      <c r="B61" s="27">
        <v>200</v>
      </c>
      <c r="C61" s="20">
        <v>555.71</v>
      </c>
    </row>
    <row r="62" spans="1:3" x14ac:dyDescent="0.25">
      <c r="A62" t="s">
        <v>660</v>
      </c>
    </row>
    <row r="63" spans="1:3" ht="15.75" thickBot="1" x14ac:dyDescent="0.3">
      <c r="A63" t="s">
        <v>683</v>
      </c>
    </row>
    <row r="64" spans="1:3" ht="15.75" thickBot="1" x14ac:dyDescent="0.3">
      <c r="A64" s="14" t="s">
        <v>90</v>
      </c>
      <c r="B64" s="26">
        <v>200</v>
      </c>
      <c r="C64" s="19">
        <v>2781.52</v>
      </c>
    </row>
    <row r="65" spans="1:3" x14ac:dyDescent="0.25">
      <c r="A65" t="s">
        <v>684</v>
      </c>
    </row>
    <row r="66" spans="1:3" x14ac:dyDescent="0.25">
      <c r="A66" t="s">
        <v>661</v>
      </c>
    </row>
    <row r="67" spans="1:3" x14ac:dyDescent="0.25">
      <c r="A67" t="s">
        <v>90</v>
      </c>
      <c r="B67" s="23">
        <v>200</v>
      </c>
      <c r="C67" s="1">
        <v>548.92999999999995</v>
      </c>
    </row>
    <row r="68" spans="1:3" x14ac:dyDescent="0.25">
      <c r="A68" t="s">
        <v>662</v>
      </c>
    </row>
    <row r="69" spans="1:3" x14ac:dyDescent="0.25">
      <c r="A69" t="s">
        <v>90</v>
      </c>
      <c r="B69" s="23">
        <v>200</v>
      </c>
      <c r="C69" s="1">
        <v>572.35</v>
      </c>
    </row>
    <row r="70" spans="1:3" x14ac:dyDescent="0.25">
      <c r="A70" t="s">
        <v>663</v>
      </c>
    </row>
    <row r="71" spans="1:3" x14ac:dyDescent="0.25">
      <c r="A71" t="s">
        <v>90</v>
      </c>
      <c r="B71" s="23">
        <v>200</v>
      </c>
      <c r="C71" s="1">
        <v>550.19000000000005</v>
      </c>
    </row>
    <row r="72" spans="1:3" x14ac:dyDescent="0.25">
      <c r="A72" t="s">
        <v>664</v>
      </c>
    </row>
    <row r="73" spans="1:3" x14ac:dyDescent="0.25">
      <c r="A73" t="s">
        <v>90</v>
      </c>
      <c r="B73" s="23">
        <v>200</v>
      </c>
      <c r="C73" s="1">
        <v>546.30999999999995</v>
      </c>
    </row>
    <row r="74" spans="1:3" x14ac:dyDescent="0.25">
      <c r="A74" t="s">
        <v>665</v>
      </c>
    </row>
    <row r="75" spans="1:3" ht="15.75" thickBot="1" x14ac:dyDescent="0.3">
      <c r="A75" t="s">
        <v>90</v>
      </c>
      <c r="B75" s="23">
        <v>200</v>
      </c>
      <c r="C75" s="1">
        <v>563.74</v>
      </c>
    </row>
    <row r="76" spans="1:3" x14ac:dyDescent="0.25">
      <c r="A76" s="10" t="s">
        <v>666</v>
      </c>
      <c r="B76" s="24"/>
      <c r="C76" s="17"/>
    </row>
    <row r="77" spans="1:3" ht="15.75" thickBot="1" x14ac:dyDescent="0.3">
      <c r="A77" s="11" t="s">
        <v>683</v>
      </c>
      <c r="B77" s="25"/>
      <c r="C77" s="18"/>
    </row>
    <row r="78" spans="1:3" ht="15.75" thickBot="1" x14ac:dyDescent="0.3">
      <c r="A78" s="14" t="s">
        <v>638</v>
      </c>
      <c r="B78" s="26">
        <v>150</v>
      </c>
      <c r="C78" s="19">
        <v>2494.42</v>
      </c>
    </row>
    <row r="79" spans="1:3" x14ac:dyDescent="0.25">
      <c r="A79" s="11" t="s">
        <v>684</v>
      </c>
      <c r="B79" s="25"/>
      <c r="C79" s="18"/>
    </row>
    <row r="80" spans="1:3" x14ac:dyDescent="0.25">
      <c r="A80" s="11" t="s">
        <v>667</v>
      </c>
      <c r="B80" s="25"/>
      <c r="C80" s="18"/>
    </row>
    <row r="81" spans="1:3" x14ac:dyDescent="0.25">
      <c r="A81" s="11" t="s">
        <v>638</v>
      </c>
      <c r="B81" s="25">
        <v>150</v>
      </c>
      <c r="C81" s="18">
        <v>499.47</v>
      </c>
    </row>
    <row r="82" spans="1:3" x14ac:dyDescent="0.25">
      <c r="A82" s="11" t="s">
        <v>668</v>
      </c>
      <c r="B82" s="25"/>
      <c r="C82" s="18"/>
    </row>
    <row r="83" spans="1:3" x14ac:dyDescent="0.25">
      <c r="A83" s="11" t="s">
        <v>638</v>
      </c>
      <c r="B83" s="25">
        <v>150</v>
      </c>
      <c r="C83" s="18">
        <v>512.54999999999995</v>
      </c>
    </row>
    <row r="84" spans="1:3" x14ac:dyDescent="0.25">
      <c r="A84" s="11" t="s">
        <v>669</v>
      </c>
      <c r="B84" s="25"/>
      <c r="C84" s="18"/>
    </row>
    <row r="85" spans="1:3" x14ac:dyDescent="0.25">
      <c r="A85" s="11" t="s">
        <v>638</v>
      </c>
      <c r="B85" s="25">
        <v>150</v>
      </c>
      <c r="C85" s="18">
        <v>504.89</v>
      </c>
    </row>
    <row r="86" spans="1:3" x14ac:dyDescent="0.25">
      <c r="A86" s="11" t="s">
        <v>670</v>
      </c>
      <c r="B86" s="25"/>
      <c r="C86" s="18"/>
    </row>
    <row r="87" spans="1:3" x14ac:dyDescent="0.25">
      <c r="A87" s="11" t="s">
        <v>638</v>
      </c>
      <c r="B87" s="25">
        <v>150</v>
      </c>
      <c r="C87" s="18">
        <v>511.14</v>
      </c>
    </row>
    <row r="88" spans="1:3" x14ac:dyDescent="0.25">
      <c r="A88" s="11" t="s">
        <v>671</v>
      </c>
      <c r="B88" s="25"/>
      <c r="C88" s="18"/>
    </row>
    <row r="89" spans="1:3" ht="15.75" thickBot="1" x14ac:dyDescent="0.3">
      <c r="A89" s="12" t="s">
        <v>638</v>
      </c>
      <c r="B89" s="27">
        <v>150</v>
      </c>
      <c r="C89" s="20">
        <v>466.37</v>
      </c>
    </row>
    <row r="90" spans="1:3" x14ac:dyDescent="0.25">
      <c r="A90" t="s">
        <v>672</v>
      </c>
    </row>
    <row r="91" spans="1:3" ht="15.75" thickBot="1" x14ac:dyDescent="0.3">
      <c r="A91" t="s">
        <v>683</v>
      </c>
    </row>
    <row r="92" spans="1:3" ht="15.75" thickBot="1" x14ac:dyDescent="0.3">
      <c r="A92" s="14" t="s">
        <v>91</v>
      </c>
      <c r="B92" s="26">
        <v>125</v>
      </c>
      <c r="C92" s="19">
        <v>358.14</v>
      </c>
    </row>
    <row r="93" spans="1:3" x14ac:dyDescent="0.25">
      <c r="A93" t="s">
        <v>684</v>
      </c>
    </row>
    <row r="94" spans="1:3" x14ac:dyDescent="0.25">
      <c r="A94" t="s">
        <v>364</v>
      </c>
    </row>
    <row r="95" spans="1:3" ht="15.75" thickBot="1" x14ac:dyDescent="0.3">
      <c r="A95" t="s">
        <v>91</v>
      </c>
      <c r="B95" s="23">
        <v>125</v>
      </c>
      <c r="C95" s="1">
        <v>358.14</v>
      </c>
    </row>
    <row r="96" spans="1:3" x14ac:dyDescent="0.25">
      <c r="A96" s="10" t="s">
        <v>673</v>
      </c>
      <c r="B96" s="24"/>
      <c r="C96" s="17"/>
    </row>
    <row r="97" spans="1:4" ht="15.75" thickBot="1" x14ac:dyDescent="0.3">
      <c r="A97" s="11" t="s">
        <v>683</v>
      </c>
      <c r="B97" s="25"/>
      <c r="C97" s="18"/>
    </row>
    <row r="98" spans="1:4" x14ac:dyDescent="0.25">
      <c r="A98" s="15" t="s">
        <v>92</v>
      </c>
      <c r="B98" s="28">
        <v>100</v>
      </c>
      <c r="C98" s="21">
        <v>2443.84</v>
      </c>
    </row>
    <row r="99" spans="1:4" ht="15.75" thickBot="1" x14ac:dyDescent="0.3">
      <c r="A99" s="16" t="s">
        <v>91</v>
      </c>
      <c r="B99" s="29">
        <v>125</v>
      </c>
      <c r="C99" s="22">
        <v>1166.5899999999999</v>
      </c>
    </row>
    <row r="100" spans="1:4" x14ac:dyDescent="0.25">
      <c r="A100" s="11" t="s">
        <v>684</v>
      </c>
      <c r="B100" s="25"/>
      <c r="C100" s="18"/>
    </row>
    <row r="101" spans="1:4" x14ac:dyDescent="0.25">
      <c r="A101" s="11" t="s">
        <v>674</v>
      </c>
      <c r="B101" s="25"/>
      <c r="C101" s="18"/>
    </row>
    <row r="102" spans="1:4" x14ac:dyDescent="0.25">
      <c r="A102" s="11" t="s">
        <v>91</v>
      </c>
      <c r="B102" s="25">
        <v>125</v>
      </c>
      <c r="C102" s="18">
        <v>221.78</v>
      </c>
    </row>
    <row r="103" spans="1:4" x14ac:dyDescent="0.25">
      <c r="A103" s="11" t="s">
        <v>675</v>
      </c>
      <c r="B103" s="25"/>
      <c r="C103" s="18"/>
    </row>
    <row r="104" spans="1:4" x14ac:dyDescent="0.25">
      <c r="A104" s="11" t="s">
        <v>92</v>
      </c>
      <c r="B104" s="25">
        <v>100</v>
      </c>
      <c r="C104" s="18">
        <v>430.95</v>
      </c>
      <c r="D104" s="1">
        <f>C104+C102</f>
        <v>652.73</v>
      </c>
    </row>
    <row r="105" spans="1:4" x14ac:dyDescent="0.25">
      <c r="A105" s="11" t="s">
        <v>676</v>
      </c>
      <c r="B105" s="25"/>
      <c r="C105" s="18"/>
    </row>
    <row r="106" spans="1:4" x14ac:dyDescent="0.25">
      <c r="A106" s="11" t="s">
        <v>91</v>
      </c>
      <c r="B106" s="25">
        <v>125</v>
      </c>
      <c r="C106" s="18">
        <v>481.64</v>
      </c>
    </row>
    <row r="107" spans="1:4" x14ac:dyDescent="0.25">
      <c r="A107" s="11" t="s">
        <v>677</v>
      </c>
      <c r="B107" s="25"/>
      <c r="C107" s="18"/>
    </row>
    <row r="108" spans="1:4" x14ac:dyDescent="0.25">
      <c r="A108" s="11" t="s">
        <v>92</v>
      </c>
      <c r="B108" s="25">
        <v>100</v>
      </c>
      <c r="C108" s="18">
        <v>369.63</v>
      </c>
    </row>
    <row r="109" spans="1:4" x14ac:dyDescent="0.25">
      <c r="A109" s="11" t="s">
        <v>91</v>
      </c>
      <c r="B109" s="25">
        <v>125</v>
      </c>
      <c r="C109" s="18">
        <v>388.34</v>
      </c>
      <c r="D109" s="1">
        <f>C108+C106+C109</f>
        <v>1239.6099999999999</v>
      </c>
    </row>
    <row r="110" spans="1:4" x14ac:dyDescent="0.25">
      <c r="A110" s="11" t="s">
        <v>678</v>
      </c>
      <c r="B110" s="25"/>
      <c r="C110" s="18"/>
    </row>
    <row r="111" spans="1:4" x14ac:dyDescent="0.25">
      <c r="A111" s="11" t="s">
        <v>92</v>
      </c>
      <c r="B111" s="25">
        <v>100</v>
      </c>
      <c r="C111" s="18">
        <v>366.69</v>
      </c>
    </row>
    <row r="112" spans="1:4" x14ac:dyDescent="0.25">
      <c r="A112" s="11" t="s">
        <v>91</v>
      </c>
      <c r="B112" s="25">
        <v>125</v>
      </c>
      <c r="C112" s="18">
        <v>74.819999999999993</v>
      </c>
      <c r="D112" s="1">
        <f>C112+C111</f>
        <v>441.51</v>
      </c>
    </row>
    <row r="113" spans="1:5" x14ac:dyDescent="0.25">
      <c r="A113" s="11" t="s">
        <v>679</v>
      </c>
      <c r="B113" s="25"/>
      <c r="C113" s="18"/>
    </row>
    <row r="114" spans="1:5" x14ac:dyDescent="0.25">
      <c r="A114" s="11" t="s">
        <v>92</v>
      </c>
      <c r="B114" s="25">
        <v>100</v>
      </c>
      <c r="C114" s="18">
        <v>479.43</v>
      </c>
    </row>
    <row r="115" spans="1:5" x14ac:dyDescent="0.25">
      <c r="A115" s="11" t="s">
        <v>680</v>
      </c>
      <c r="B115" s="25"/>
      <c r="C115" s="18"/>
    </row>
    <row r="116" spans="1:5" ht="15.75" thickBot="1" x14ac:dyDescent="0.3">
      <c r="A116" s="12" t="s">
        <v>92</v>
      </c>
      <c r="B116" s="27">
        <v>100</v>
      </c>
      <c r="C116" s="20">
        <v>797.14</v>
      </c>
      <c r="D116" s="1">
        <f>C116+C114</f>
        <v>1276.57</v>
      </c>
      <c r="E116" s="1">
        <f>C116+C114</f>
        <v>1276.57</v>
      </c>
    </row>
    <row r="117" spans="1:5" x14ac:dyDescent="0.25">
      <c r="A117" s="9"/>
      <c r="B117" s="25"/>
      <c r="C117" s="30"/>
      <c r="D117" s="9"/>
    </row>
    <row r="118" spans="1:5" x14ac:dyDescent="0.25">
      <c r="A118" t="s">
        <v>5</v>
      </c>
      <c r="B118" s="23" t="s">
        <v>682</v>
      </c>
      <c r="C118" s="1" t="s">
        <v>17</v>
      </c>
    </row>
    <row r="119" spans="1:5" x14ac:dyDescent="0.25">
      <c r="A119" t="s">
        <v>1290</v>
      </c>
    </row>
    <row r="120" spans="1:5" x14ac:dyDescent="0.25">
      <c r="A120" t="s">
        <v>92</v>
      </c>
      <c r="B120" s="23">
        <v>100</v>
      </c>
      <c r="C120" s="1">
        <v>133.86000000000001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117"/>
  <sheetViews>
    <sheetView view="pageBreakPreview" zoomScale="70" zoomScaleNormal="100" zoomScaleSheetLayoutView="70" workbookViewId="0">
      <selection activeCell="G50" sqref="G50"/>
    </sheetView>
  </sheetViews>
  <sheetFormatPr defaultRowHeight="15" x14ac:dyDescent="0.25"/>
  <cols>
    <col min="1" max="1" width="7.7109375" style="47" customWidth="1"/>
    <col min="2" max="2" width="6.7109375" style="47" customWidth="1"/>
    <col min="3" max="4" width="10.7109375" style="48" customWidth="1"/>
    <col min="5" max="5" width="9.5703125" style="48" bestFit="1" customWidth="1"/>
    <col min="6" max="6" width="8.85546875" style="48" bestFit="1" customWidth="1"/>
    <col min="7" max="7" width="6.42578125" style="48" bestFit="1" customWidth="1"/>
    <col min="8" max="8" width="6.85546875" style="48" bestFit="1" customWidth="1"/>
    <col min="9" max="9" width="7.5703125" style="48" bestFit="1" customWidth="1"/>
    <col min="10" max="10" width="7.28515625" style="48" bestFit="1" customWidth="1"/>
    <col min="11" max="11" width="7.28515625" style="47" bestFit="1" customWidth="1"/>
    <col min="12" max="12" width="9.140625" style="47"/>
    <col min="13" max="13" width="9.7109375" style="48" bestFit="1" customWidth="1"/>
    <col min="14" max="15" width="7.85546875" style="47" bestFit="1" customWidth="1"/>
  </cols>
  <sheetData>
    <row r="1" spans="1:14" x14ac:dyDescent="0.25">
      <c r="A1" s="47" t="s">
        <v>88</v>
      </c>
    </row>
    <row r="2" spans="1:14" x14ac:dyDescent="0.25">
      <c r="A2" s="47" t="s">
        <v>5</v>
      </c>
      <c r="B2" s="47" t="s">
        <v>6</v>
      </c>
      <c r="C2" s="48" t="s">
        <v>578</v>
      </c>
      <c r="D2" s="48" t="s">
        <v>579</v>
      </c>
      <c r="E2" s="48" t="s">
        <v>580</v>
      </c>
      <c r="F2" s="48" t="s">
        <v>581</v>
      </c>
      <c r="G2" s="48" t="s">
        <v>582</v>
      </c>
      <c r="H2" s="48" t="s">
        <v>583</v>
      </c>
      <c r="I2" s="48" t="s">
        <v>584</v>
      </c>
      <c r="J2" s="48" t="s">
        <v>732</v>
      </c>
    </row>
    <row r="3" spans="1:14" x14ac:dyDescent="0.25">
      <c r="A3" s="47" t="s">
        <v>20</v>
      </c>
      <c r="B3" s="47" t="s">
        <v>586</v>
      </c>
    </row>
    <row r="4" spans="1:14" x14ac:dyDescent="0.25">
      <c r="A4" s="47" t="s">
        <v>587</v>
      </c>
      <c r="B4" s="47" t="s">
        <v>694</v>
      </c>
    </row>
    <row r="5" spans="1:14" x14ac:dyDescent="0.25">
      <c r="A5" s="47">
        <v>1</v>
      </c>
      <c r="B5" s="47">
        <v>1</v>
      </c>
      <c r="C5" s="48">
        <v>442091.52649999998</v>
      </c>
      <c r="D5" s="48">
        <v>47229.1558</v>
      </c>
      <c r="E5" s="48">
        <v>0</v>
      </c>
      <c r="F5" s="48">
        <v>460.12</v>
      </c>
      <c r="G5" s="48">
        <v>458.87</v>
      </c>
      <c r="H5" s="48">
        <v>458.87</v>
      </c>
      <c r="I5" s="48">
        <v>458.87</v>
      </c>
      <c r="J5" s="48">
        <v>1.25</v>
      </c>
      <c r="N5" s="48"/>
    </row>
    <row r="6" spans="1:14" x14ac:dyDescent="0.25">
      <c r="A6" s="47">
        <v>2</v>
      </c>
      <c r="B6" s="47">
        <v>2</v>
      </c>
      <c r="C6" s="48">
        <v>442095.55790000001</v>
      </c>
      <c r="D6" s="48">
        <v>47235.599499999997</v>
      </c>
      <c r="E6" s="48">
        <v>7.601</v>
      </c>
      <c r="F6" s="48">
        <v>460.09</v>
      </c>
      <c r="G6" s="48">
        <v>458.83</v>
      </c>
      <c r="H6" s="48">
        <v>458.83</v>
      </c>
      <c r="I6" s="48">
        <v>458.83</v>
      </c>
      <c r="J6" s="48">
        <v>1.26</v>
      </c>
      <c r="N6" s="48"/>
    </row>
    <row r="7" spans="1:14" x14ac:dyDescent="0.25">
      <c r="A7" s="47">
        <v>3</v>
      </c>
      <c r="B7" s="47">
        <v>3</v>
      </c>
      <c r="C7" s="48">
        <v>442098.26850000001</v>
      </c>
      <c r="D7" s="48">
        <v>47239.932099999998</v>
      </c>
      <c r="E7" s="48">
        <v>12.712</v>
      </c>
      <c r="F7" s="48">
        <v>460.47</v>
      </c>
      <c r="G7" s="48">
        <v>458.8</v>
      </c>
      <c r="H7" s="48">
        <v>458.8</v>
      </c>
      <c r="I7" s="48">
        <v>458.8</v>
      </c>
      <c r="J7" s="48">
        <v>1.67</v>
      </c>
      <c r="N7" s="48"/>
    </row>
    <row r="8" spans="1:14" x14ac:dyDescent="0.25">
      <c r="A8" s="47">
        <v>4</v>
      </c>
      <c r="B8" s="47">
        <v>4</v>
      </c>
      <c r="C8" s="48">
        <v>442098.34220000001</v>
      </c>
      <c r="D8" s="48">
        <v>47244.931499999999</v>
      </c>
      <c r="E8" s="48">
        <v>17.712</v>
      </c>
      <c r="F8" s="48">
        <v>458.7</v>
      </c>
      <c r="G8" s="48">
        <v>457.45</v>
      </c>
      <c r="H8" s="48">
        <v>457.45</v>
      </c>
      <c r="I8" s="48">
        <v>457.45</v>
      </c>
      <c r="J8" s="48">
        <v>1.25</v>
      </c>
      <c r="N8" s="48"/>
    </row>
    <row r="9" spans="1:14" x14ac:dyDescent="0.25">
      <c r="A9" s="47">
        <v>5</v>
      </c>
      <c r="B9" s="47">
        <v>5</v>
      </c>
      <c r="C9" s="48">
        <v>442098.54060000001</v>
      </c>
      <c r="D9" s="48">
        <v>47258.3874</v>
      </c>
      <c r="E9" s="48">
        <v>31.169</v>
      </c>
      <c r="F9" s="48">
        <v>449.71</v>
      </c>
      <c r="G9" s="48">
        <v>448.46</v>
      </c>
      <c r="H9" s="48">
        <v>448.46</v>
      </c>
      <c r="I9" s="48">
        <v>448.46</v>
      </c>
      <c r="J9" s="48">
        <v>1.25</v>
      </c>
      <c r="N9" s="48"/>
    </row>
    <row r="10" spans="1:14" x14ac:dyDescent="0.25">
      <c r="A10" s="47">
        <v>6</v>
      </c>
      <c r="B10" s="47">
        <v>6</v>
      </c>
      <c r="C10" s="48">
        <v>442098.79700000002</v>
      </c>
      <c r="D10" s="48">
        <v>47275.776899999997</v>
      </c>
      <c r="E10" s="48">
        <v>48.56</v>
      </c>
      <c r="F10" s="48">
        <v>438.22</v>
      </c>
      <c r="G10" s="48">
        <v>436.97</v>
      </c>
      <c r="H10" s="48">
        <v>436.97</v>
      </c>
      <c r="I10" s="48">
        <v>436.97</v>
      </c>
      <c r="J10" s="48">
        <v>1.25</v>
      </c>
      <c r="N10" s="48"/>
    </row>
    <row r="11" spans="1:14" x14ac:dyDescent="0.25">
      <c r="A11" s="47">
        <v>7</v>
      </c>
      <c r="B11" s="47">
        <v>7</v>
      </c>
      <c r="C11" s="48">
        <v>442098.93199999997</v>
      </c>
      <c r="D11" s="48">
        <v>47284.927199999998</v>
      </c>
      <c r="E11" s="48">
        <v>57.712000000000003</v>
      </c>
      <c r="F11" s="48">
        <v>433.03</v>
      </c>
      <c r="G11" s="48">
        <v>431.78</v>
      </c>
      <c r="H11" s="48">
        <v>431.78</v>
      </c>
      <c r="I11" s="48">
        <v>431.78</v>
      </c>
      <c r="J11" s="48">
        <v>1.25</v>
      </c>
      <c r="N11" s="48"/>
    </row>
    <row r="12" spans="1:14" x14ac:dyDescent="0.25">
      <c r="A12" s="47">
        <v>8</v>
      </c>
      <c r="B12" s="47">
        <v>8</v>
      </c>
      <c r="C12" s="48">
        <v>442098.98019999999</v>
      </c>
      <c r="D12" s="48">
        <v>47288.199800000002</v>
      </c>
      <c r="E12" s="48">
        <v>60.984999999999999</v>
      </c>
      <c r="F12" s="48">
        <v>431.81</v>
      </c>
      <c r="G12" s="48">
        <v>430.47</v>
      </c>
      <c r="H12" s="48">
        <v>430.47</v>
      </c>
      <c r="I12" s="48">
        <v>430.47</v>
      </c>
      <c r="J12" s="48">
        <v>1.34</v>
      </c>
      <c r="N12" s="48"/>
    </row>
    <row r="13" spans="1:14" x14ac:dyDescent="0.25">
      <c r="A13" s="47">
        <v>9</v>
      </c>
      <c r="B13" s="47">
        <v>9</v>
      </c>
      <c r="C13" s="48">
        <v>442099.04259999999</v>
      </c>
      <c r="D13" s="48">
        <v>47293.161800000002</v>
      </c>
      <c r="E13" s="48">
        <v>65.947000000000003</v>
      </c>
      <c r="F13" s="48">
        <v>430.81</v>
      </c>
      <c r="G13" s="48">
        <v>429.32</v>
      </c>
      <c r="H13" s="48">
        <v>429.32</v>
      </c>
      <c r="I13" s="48">
        <v>429.32</v>
      </c>
      <c r="J13" s="48">
        <v>1.49</v>
      </c>
      <c r="N13" s="48"/>
    </row>
    <row r="14" spans="1:14" x14ac:dyDescent="0.25">
      <c r="A14" s="47">
        <v>10</v>
      </c>
      <c r="B14" s="47">
        <v>10</v>
      </c>
      <c r="C14" s="48">
        <v>442096.64079999999</v>
      </c>
      <c r="D14" s="48">
        <v>47294.606800000001</v>
      </c>
      <c r="E14" s="48">
        <v>68.75</v>
      </c>
      <c r="F14" s="48">
        <v>429</v>
      </c>
      <c r="G14" s="48">
        <v>427.6</v>
      </c>
      <c r="H14" s="48">
        <v>427.6</v>
      </c>
      <c r="I14" s="48">
        <v>427.6</v>
      </c>
      <c r="J14" s="48">
        <v>1.4</v>
      </c>
      <c r="N14" s="48"/>
    </row>
    <row r="15" spans="1:14" x14ac:dyDescent="0.25">
      <c r="A15" s="47">
        <v>11</v>
      </c>
      <c r="B15" s="47">
        <v>11</v>
      </c>
      <c r="C15" s="48">
        <v>442092.61599999998</v>
      </c>
      <c r="D15" s="48">
        <v>47297.028299999998</v>
      </c>
      <c r="E15" s="48">
        <v>73.447000000000003</v>
      </c>
      <c r="F15" s="48">
        <v>428.47</v>
      </c>
      <c r="G15" s="48">
        <v>427.13</v>
      </c>
      <c r="H15" s="48">
        <v>427.13</v>
      </c>
      <c r="I15" s="48">
        <v>427.13</v>
      </c>
      <c r="J15" s="48">
        <v>1.34</v>
      </c>
      <c r="N15" s="48"/>
    </row>
    <row r="16" spans="1:14" x14ac:dyDescent="0.25">
      <c r="A16" s="47">
        <v>12</v>
      </c>
      <c r="B16" s="47">
        <v>12</v>
      </c>
      <c r="C16" s="48">
        <v>442086.6274</v>
      </c>
      <c r="D16" s="48">
        <v>47300.631300000001</v>
      </c>
      <c r="E16" s="48">
        <v>80.436000000000007</v>
      </c>
      <c r="F16" s="48">
        <v>427.97</v>
      </c>
      <c r="G16" s="48">
        <v>426.43</v>
      </c>
      <c r="H16" s="48">
        <v>426.43</v>
      </c>
      <c r="I16" s="48">
        <v>426.43</v>
      </c>
      <c r="J16" s="48">
        <v>1.54</v>
      </c>
      <c r="N16" s="48"/>
    </row>
    <row r="17" spans="1:15" x14ac:dyDescent="0.25">
      <c r="A17" s="47">
        <v>13</v>
      </c>
      <c r="B17" s="47">
        <v>13</v>
      </c>
      <c r="C17" s="48">
        <v>442080.15120000002</v>
      </c>
      <c r="D17" s="48">
        <v>47304.527600000001</v>
      </c>
      <c r="E17" s="48">
        <v>87.994</v>
      </c>
      <c r="F17" s="48">
        <v>426.6</v>
      </c>
      <c r="G17" s="48">
        <v>422.47</v>
      </c>
      <c r="H17" s="48">
        <v>422.47</v>
      </c>
      <c r="I17" s="48">
        <v>422.47</v>
      </c>
      <c r="J17" s="48">
        <v>4.13</v>
      </c>
      <c r="N17" s="48"/>
    </row>
    <row r="18" spans="1:15" x14ac:dyDescent="0.25">
      <c r="A18" s="47">
        <v>14</v>
      </c>
      <c r="B18" s="47">
        <v>14</v>
      </c>
      <c r="C18" s="48">
        <v>442080.54</v>
      </c>
      <c r="D18" s="48">
        <v>47310.410400000001</v>
      </c>
      <c r="E18" s="48">
        <v>93.888999999999996</v>
      </c>
      <c r="F18" s="48">
        <v>425.12</v>
      </c>
      <c r="G18" s="48">
        <v>422.44</v>
      </c>
      <c r="H18" s="48">
        <v>422.44</v>
      </c>
      <c r="I18" s="48">
        <v>422.44</v>
      </c>
      <c r="J18" s="48">
        <v>2.68</v>
      </c>
      <c r="N18" s="48"/>
    </row>
    <row r="19" spans="1:15" x14ac:dyDescent="0.25">
      <c r="A19" s="47">
        <v>15</v>
      </c>
      <c r="B19" s="47">
        <v>15</v>
      </c>
      <c r="C19" s="48">
        <v>442080.69390000001</v>
      </c>
      <c r="D19" s="48">
        <v>47312.7399</v>
      </c>
      <c r="E19" s="48">
        <v>96.224000000000004</v>
      </c>
      <c r="F19" s="48">
        <v>425.13</v>
      </c>
      <c r="G19" s="48">
        <v>422.43</v>
      </c>
      <c r="H19" s="48">
        <v>422.43</v>
      </c>
      <c r="I19" s="48">
        <v>422.43</v>
      </c>
      <c r="J19" s="48">
        <v>2.7</v>
      </c>
      <c r="N19" s="48"/>
    </row>
    <row r="20" spans="1:15" x14ac:dyDescent="0.25">
      <c r="A20" s="47">
        <v>16</v>
      </c>
      <c r="B20" s="47">
        <v>16</v>
      </c>
      <c r="C20" s="48">
        <v>442081.02370000002</v>
      </c>
      <c r="D20" s="48">
        <v>47317.728999999999</v>
      </c>
      <c r="E20" s="48">
        <v>101.224</v>
      </c>
      <c r="F20" s="48">
        <v>425.72</v>
      </c>
      <c r="G20" s="48">
        <v>422.4</v>
      </c>
      <c r="H20" s="48">
        <v>422.4</v>
      </c>
      <c r="I20" s="48">
        <v>422.4</v>
      </c>
      <c r="J20" s="48">
        <v>3.32</v>
      </c>
      <c r="N20" s="48"/>
    </row>
    <row r="21" spans="1:15" x14ac:dyDescent="0.25">
      <c r="A21" s="47">
        <v>17</v>
      </c>
      <c r="B21" s="47">
        <v>17</v>
      </c>
      <c r="C21" s="48">
        <v>442081.27429999999</v>
      </c>
      <c r="D21" s="48">
        <v>47321.520700000001</v>
      </c>
      <c r="E21" s="48">
        <v>105.024</v>
      </c>
      <c r="F21" s="48">
        <v>426.09</v>
      </c>
      <c r="G21" s="48">
        <v>424.4</v>
      </c>
      <c r="H21" s="48">
        <v>424.4</v>
      </c>
      <c r="I21" s="48">
        <v>424.4</v>
      </c>
      <c r="J21" s="48">
        <v>1.69</v>
      </c>
      <c r="N21" s="48"/>
    </row>
    <row r="22" spans="1:15" x14ac:dyDescent="0.25">
      <c r="A22" s="47" t="s">
        <v>695</v>
      </c>
      <c r="B22" s="47" t="s">
        <v>696</v>
      </c>
    </row>
    <row r="23" spans="1:15" x14ac:dyDescent="0.25">
      <c r="A23" s="47">
        <v>1</v>
      </c>
      <c r="B23" s="47">
        <v>17</v>
      </c>
      <c r="C23" s="48">
        <v>442081.27429999999</v>
      </c>
      <c r="D23" s="48">
        <v>47321.520700000001</v>
      </c>
      <c r="E23" s="48">
        <v>0</v>
      </c>
      <c r="F23" s="48">
        <v>426.09</v>
      </c>
      <c r="G23" s="48">
        <v>424.4</v>
      </c>
      <c r="H23" s="48">
        <v>424.4</v>
      </c>
      <c r="I23" s="48">
        <v>424.4</v>
      </c>
      <c r="J23" s="48">
        <v>1.69</v>
      </c>
      <c r="N23" s="48"/>
    </row>
    <row r="24" spans="1:15" x14ac:dyDescent="0.25">
      <c r="A24" s="47">
        <v>2</v>
      </c>
      <c r="B24" s="47">
        <v>18</v>
      </c>
      <c r="C24" s="48">
        <v>442081.60399999999</v>
      </c>
      <c r="D24" s="48">
        <v>47326.5098</v>
      </c>
      <c r="E24" s="48">
        <v>5</v>
      </c>
      <c r="F24" s="48">
        <v>426.13</v>
      </c>
      <c r="G24" s="48">
        <v>424.51</v>
      </c>
      <c r="H24" s="48">
        <v>424.51</v>
      </c>
      <c r="I24" s="48">
        <v>424.51</v>
      </c>
      <c r="J24" s="48">
        <v>1.61</v>
      </c>
      <c r="N24" s="48"/>
    </row>
    <row r="25" spans="1:15" x14ac:dyDescent="0.25">
      <c r="A25" s="47">
        <v>3</v>
      </c>
      <c r="B25" s="47">
        <v>19</v>
      </c>
      <c r="C25" s="48">
        <v>442070.12119999999</v>
      </c>
      <c r="D25" s="48">
        <v>47334.086799999997</v>
      </c>
      <c r="E25" s="48">
        <v>18.757000000000001</v>
      </c>
      <c r="F25" s="48">
        <v>425.22</v>
      </c>
      <c r="G25" s="48">
        <v>423.6</v>
      </c>
      <c r="H25" s="48">
        <v>423.6</v>
      </c>
      <c r="I25" s="48">
        <v>423.6</v>
      </c>
      <c r="J25" s="48">
        <v>1.62</v>
      </c>
      <c r="N25" s="48"/>
    </row>
    <row r="26" spans="1:15" x14ac:dyDescent="0.25">
      <c r="A26" s="47">
        <v>4</v>
      </c>
      <c r="B26" s="47">
        <v>20</v>
      </c>
      <c r="C26" s="48">
        <v>442057.26439999999</v>
      </c>
      <c r="D26" s="48">
        <v>47342.125500000002</v>
      </c>
      <c r="E26" s="48">
        <v>33.92</v>
      </c>
      <c r="F26" s="48">
        <v>423.62</v>
      </c>
      <c r="G26" s="48">
        <v>421.87</v>
      </c>
      <c r="H26" s="48">
        <v>421.87</v>
      </c>
      <c r="I26" s="48">
        <v>421.87</v>
      </c>
      <c r="J26" s="48">
        <v>1.75</v>
      </c>
      <c r="N26" s="48"/>
    </row>
    <row r="27" spans="1:15" x14ac:dyDescent="0.25">
      <c r="A27" s="47">
        <v>5</v>
      </c>
      <c r="B27" s="47">
        <v>21</v>
      </c>
      <c r="C27" s="48">
        <v>442038.30410000001</v>
      </c>
      <c r="D27" s="48">
        <v>47348.49</v>
      </c>
      <c r="E27" s="48">
        <v>53.92</v>
      </c>
      <c r="F27" s="48">
        <v>422.1</v>
      </c>
      <c r="G27" s="48">
        <v>419.58</v>
      </c>
      <c r="H27" s="48">
        <v>419.58</v>
      </c>
      <c r="I27" s="48">
        <v>419.58</v>
      </c>
      <c r="J27" s="48">
        <v>2.52</v>
      </c>
      <c r="N27" s="48"/>
    </row>
    <row r="28" spans="1:15" x14ac:dyDescent="0.25">
      <c r="A28" s="47">
        <v>6</v>
      </c>
      <c r="B28" s="47">
        <v>22</v>
      </c>
      <c r="C28" s="48">
        <v>442018.87</v>
      </c>
      <c r="D28" s="48">
        <v>47347.15</v>
      </c>
      <c r="E28" s="48">
        <v>73.400999999999996</v>
      </c>
      <c r="F28" s="48">
        <v>419.01</v>
      </c>
      <c r="G28" s="48">
        <v>417.24</v>
      </c>
      <c r="H28" s="48">
        <v>417.24</v>
      </c>
      <c r="I28" s="48">
        <v>417.24</v>
      </c>
      <c r="J28" s="48">
        <v>1.77</v>
      </c>
      <c r="N28" s="48"/>
    </row>
    <row r="29" spans="1:15" x14ac:dyDescent="0.25">
      <c r="A29" s="47">
        <v>7</v>
      </c>
      <c r="B29" s="47">
        <v>23</v>
      </c>
      <c r="C29" s="48">
        <v>442005.87</v>
      </c>
      <c r="D29" s="48">
        <v>47341.46</v>
      </c>
      <c r="E29" s="48">
        <v>87.590999999999994</v>
      </c>
      <c r="F29" s="48">
        <v>417.07</v>
      </c>
      <c r="G29" s="48">
        <v>415.54</v>
      </c>
      <c r="H29" s="48">
        <v>415.54</v>
      </c>
      <c r="I29" s="48">
        <v>415.54</v>
      </c>
      <c r="J29" s="48">
        <v>1.53</v>
      </c>
      <c r="N29" s="48"/>
    </row>
    <row r="30" spans="1:15" s="2" customFormat="1" x14ac:dyDescent="0.25">
      <c r="A30" s="47">
        <v>8</v>
      </c>
      <c r="B30" s="47">
        <v>24</v>
      </c>
      <c r="C30" s="48">
        <v>441991.71340000001</v>
      </c>
      <c r="D30" s="48">
        <v>47334.920899999997</v>
      </c>
      <c r="E30" s="48">
        <v>103.185</v>
      </c>
      <c r="F30" s="48">
        <v>416.36</v>
      </c>
      <c r="G30" s="48">
        <v>414.76</v>
      </c>
      <c r="H30" s="48">
        <v>414.76</v>
      </c>
      <c r="I30" s="48">
        <v>414.76</v>
      </c>
      <c r="J30" s="48">
        <v>1.6</v>
      </c>
      <c r="K30" s="47"/>
      <c r="L30" s="47"/>
      <c r="M30" s="48"/>
      <c r="N30" s="48"/>
      <c r="O30" s="48"/>
    </row>
    <row r="31" spans="1:15" x14ac:dyDescent="0.25">
      <c r="A31" s="47">
        <v>9</v>
      </c>
      <c r="B31" s="47">
        <v>25</v>
      </c>
      <c r="C31" s="48">
        <v>441984.36599999998</v>
      </c>
      <c r="D31" s="48">
        <v>47331.756200000003</v>
      </c>
      <c r="E31" s="48">
        <v>111.185</v>
      </c>
      <c r="F31" s="48">
        <v>416.09</v>
      </c>
      <c r="G31" s="48">
        <v>414.36</v>
      </c>
      <c r="H31" s="48">
        <v>414.36</v>
      </c>
      <c r="I31" s="48">
        <v>414.36</v>
      </c>
      <c r="J31" s="48">
        <v>1.73</v>
      </c>
      <c r="N31" s="48"/>
    </row>
    <row r="32" spans="1:15" x14ac:dyDescent="0.25">
      <c r="A32" s="47">
        <v>10</v>
      </c>
      <c r="B32" s="47">
        <v>26</v>
      </c>
      <c r="C32" s="48">
        <v>441970.17</v>
      </c>
      <c r="D32" s="48">
        <v>47323.16</v>
      </c>
      <c r="E32" s="48">
        <v>127.78100000000001</v>
      </c>
      <c r="F32" s="48">
        <v>415.06</v>
      </c>
      <c r="G32" s="48">
        <v>413.53</v>
      </c>
      <c r="H32" s="48">
        <v>413.53</v>
      </c>
      <c r="I32" s="48">
        <v>413.53</v>
      </c>
      <c r="J32" s="48">
        <v>1.53</v>
      </c>
      <c r="N32" s="48"/>
    </row>
    <row r="33" spans="1:14" x14ac:dyDescent="0.25">
      <c r="A33" s="47">
        <v>11</v>
      </c>
      <c r="B33" s="47">
        <v>27</v>
      </c>
      <c r="C33" s="48">
        <v>441958.89510000002</v>
      </c>
      <c r="D33" s="48">
        <v>47319.468399999998</v>
      </c>
      <c r="E33" s="48">
        <v>139.64500000000001</v>
      </c>
      <c r="F33" s="48">
        <v>414.81</v>
      </c>
      <c r="G33" s="48">
        <v>413.34</v>
      </c>
      <c r="H33" s="48">
        <v>413.34</v>
      </c>
      <c r="I33" s="48">
        <v>413.34</v>
      </c>
      <c r="J33" s="48">
        <v>1.47</v>
      </c>
      <c r="N33" s="48"/>
    </row>
    <row r="34" spans="1:14" x14ac:dyDescent="0.25">
      <c r="A34" s="47">
        <v>12</v>
      </c>
      <c r="B34" s="47">
        <v>28</v>
      </c>
      <c r="C34" s="48">
        <v>441949.77</v>
      </c>
      <c r="D34" s="48">
        <v>47316.42</v>
      </c>
      <c r="E34" s="48">
        <v>149.26599999999999</v>
      </c>
      <c r="F34" s="48">
        <v>414.63</v>
      </c>
      <c r="G34" s="48">
        <v>413.19</v>
      </c>
      <c r="H34" s="48">
        <v>413.19</v>
      </c>
      <c r="I34" s="48">
        <v>413.19</v>
      </c>
      <c r="J34" s="48">
        <v>1.44</v>
      </c>
      <c r="N34" s="48"/>
    </row>
    <row r="35" spans="1:14" x14ac:dyDescent="0.25">
      <c r="A35" s="47">
        <v>13</v>
      </c>
      <c r="B35" s="47">
        <v>29</v>
      </c>
      <c r="C35" s="48">
        <v>441934.03</v>
      </c>
      <c r="D35" s="48">
        <v>47308.44</v>
      </c>
      <c r="E35" s="48">
        <v>166.91300000000001</v>
      </c>
      <c r="F35" s="48">
        <v>414.45</v>
      </c>
      <c r="G35" s="48">
        <v>412.9</v>
      </c>
      <c r="H35" s="48">
        <v>412.9</v>
      </c>
      <c r="I35" s="48">
        <v>412.9</v>
      </c>
      <c r="J35" s="48">
        <v>1.55</v>
      </c>
      <c r="N35" s="48"/>
    </row>
    <row r="36" spans="1:14" x14ac:dyDescent="0.25">
      <c r="A36" s="47">
        <v>14</v>
      </c>
      <c r="B36" s="47">
        <v>30</v>
      </c>
      <c r="C36" s="48">
        <v>441920.25</v>
      </c>
      <c r="D36" s="48">
        <v>47298.84</v>
      </c>
      <c r="E36" s="48">
        <v>183.70699999999999</v>
      </c>
      <c r="F36" s="48">
        <v>413.66</v>
      </c>
      <c r="G36" s="48">
        <v>412.15</v>
      </c>
      <c r="H36" s="48">
        <v>412.15</v>
      </c>
      <c r="I36" s="48">
        <v>412.15</v>
      </c>
      <c r="J36" s="48">
        <v>1.51</v>
      </c>
      <c r="N36" s="48"/>
    </row>
    <row r="37" spans="1:14" x14ac:dyDescent="0.25">
      <c r="A37" s="47">
        <v>15</v>
      </c>
      <c r="B37" s="47">
        <v>31</v>
      </c>
      <c r="C37" s="48">
        <v>441906.04</v>
      </c>
      <c r="D37" s="48">
        <v>47290.53</v>
      </c>
      <c r="E37" s="48">
        <v>200.16900000000001</v>
      </c>
      <c r="F37" s="48">
        <v>412.92</v>
      </c>
      <c r="G37" s="48">
        <v>411.41</v>
      </c>
      <c r="H37" s="48">
        <v>411.41</v>
      </c>
      <c r="I37" s="48">
        <v>411.41</v>
      </c>
      <c r="J37" s="48">
        <v>1.51</v>
      </c>
      <c r="N37" s="48"/>
    </row>
    <row r="38" spans="1:14" x14ac:dyDescent="0.25">
      <c r="A38" s="47">
        <v>16</v>
      </c>
      <c r="B38" s="47">
        <v>32</v>
      </c>
      <c r="C38" s="48">
        <v>441892.51</v>
      </c>
      <c r="D38" s="48">
        <v>47280.83</v>
      </c>
      <c r="E38" s="48">
        <v>216.81700000000001</v>
      </c>
      <c r="F38" s="48">
        <v>412.66</v>
      </c>
      <c r="G38" s="48">
        <v>411.14</v>
      </c>
      <c r="H38" s="48">
        <v>411.14</v>
      </c>
      <c r="I38" s="48">
        <v>411.14</v>
      </c>
      <c r="J38" s="48">
        <v>1.52</v>
      </c>
      <c r="N38" s="48"/>
    </row>
    <row r="39" spans="1:14" x14ac:dyDescent="0.25">
      <c r="A39" s="47">
        <v>17</v>
      </c>
      <c r="B39" s="47">
        <v>33</v>
      </c>
      <c r="C39" s="48">
        <v>441885</v>
      </c>
      <c r="D39" s="48">
        <v>47275.44</v>
      </c>
      <c r="E39" s="48">
        <v>226.06100000000001</v>
      </c>
      <c r="F39" s="48">
        <v>412.52</v>
      </c>
      <c r="G39" s="48">
        <v>410.99</v>
      </c>
      <c r="H39" s="48">
        <v>410.99</v>
      </c>
      <c r="I39" s="48">
        <v>410.99</v>
      </c>
      <c r="J39" s="48">
        <v>1.53</v>
      </c>
      <c r="N39" s="48"/>
    </row>
    <row r="40" spans="1:14" x14ac:dyDescent="0.25">
      <c r="A40" s="47">
        <v>18</v>
      </c>
      <c r="B40" s="47">
        <v>34</v>
      </c>
      <c r="C40" s="48">
        <v>441880.77</v>
      </c>
      <c r="D40" s="48">
        <v>47271.199999999997</v>
      </c>
      <c r="E40" s="48">
        <v>232.05</v>
      </c>
      <c r="F40" s="48">
        <v>412.36</v>
      </c>
      <c r="G40" s="48">
        <v>410.9</v>
      </c>
      <c r="H40" s="48">
        <v>410.9</v>
      </c>
      <c r="I40" s="48">
        <v>410.9</v>
      </c>
      <c r="J40" s="48">
        <v>1.46</v>
      </c>
      <c r="N40" s="48"/>
    </row>
    <row r="41" spans="1:14" x14ac:dyDescent="0.25">
      <c r="A41" s="47">
        <v>19</v>
      </c>
      <c r="B41" s="47">
        <v>35</v>
      </c>
      <c r="C41" s="48">
        <v>441875.8</v>
      </c>
      <c r="D41" s="48">
        <v>47265.82</v>
      </c>
      <c r="E41" s="48">
        <v>239.374</v>
      </c>
      <c r="F41" s="48">
        <v>412.12</v>
      </c>
      <c r="G41" s="48">
        <v>410.52</v>
      </c>
      <c r="H41" s="48">
        <v>410.52</v>
      </c>
      <c r="I41" s="48">
        <v>410.52</v>
      </c>
      <c r="J41" s="48">
        <v>1.6</v>
      </c>
      <c r="N41" s="48"/>
    </row>
    <row r="42" spans="1:14" x14ac:dyDescent="0.25">
      <c r="A42" s="47">
        <v>20</v>
      </c>
      <c r="B42" s="47">
        <v>36</v>
      </c>
      <c r="C42" s="48">
        <v>441869.85</v>
      </c>
      <c r="D42" s="48">
        <v>47259.41</v>
      </c>
      <c r="E42" s="48">
        <v>248.12</v>
      </c>
      <c r="F42" s="48">
        <v>411.69</v>
      </c>
      <c r="G42" s="48">
        <v>410.08</v>
      </c>
      <c r="H42" s="48">
        <v>410.08</v>
      </c>
      <c r="I42" s="48">
        <v>410.08</v>
      </c>
      <c r="J42" s="48">
        <v>1.61</v>
      </c>
      <c r="N42" s="48"/>
    </row>
    <row r="43" spans="1:14" x14ac:dyDescent="0.25">
      <c r="A43" s="47">
        <v>21</v>
      </c>
      <c r="B43" s="47">
        <v>37</v>
      </c>
      <c r="C43" s="48">
        <v>441863.57280000002</v>
      </c>
      <c r="D43" s="48">
        <v>47252.276599999997</v>
      </c>
      <c r="E43" s="48">
        <v>257.62200000000001</v>
      </c>
      <c r="F43" s="48">
        <v>411.15</v>
      </c>
      <c r="G43" s="48">
        <v>409.6</v>
      </c>
      <c r="H43" s="48">
        <v>409.6</v>
      </c>
      <c r="I43" s="48">
        <v>409.6</v>
      </c>
      <c r="J43" s="48">
        <v>1.56</v>
      </c>
      <c r="N43" s="48"/>
    </row>
    <row r="44" spans="1:14" x14ac:dyDescent="0.25">
      <c r="A44" s="47">
        <v>22</v>
      </c>
      <c r="B44" s="47">
        <v>38</v>
      </c>
      <c r="C44" s="48">
        <v>441860.5221</v>
      </c>
      <c r="D44" s="48">
        <v>47247.177100000001</v>
      </c>
      <c r="E44" s="48">
        <v>263.56400000000002</v>
      </c>
      <c r="F44" s="48">
        <v>410.86</v>
      </c>
      <c r="G44" s="48">
        <v>409.29</v>
      </c>
      <c r="H44" s="48">
        <v>409.29</v>
      </c>
      <c r="I44" s="48">
        <v>409.29</v>
      </c>
      <c r="J44" s="48">
        <v>1.56</v>
      </c>
      <c r="N44" s="48"/>
    </row>
    <row r="45" spans="1:14" x14ac:dyDescent="0.25">
      <c r="A45" s="47">
        <v>23</v>
      </c>
      <c r="B45" s="47">
        <v>39</v>
      </c>
      <c r="C45" s="48">
        <v>441855.69</v>
      </c>
      <c r="D45" s="48">
        <v>47238.42</v>
      </c>
      <c r="E45" s="48">
        <v>273.56599999999997</v>
      </c>
      <c r="F45" s="48">
        <v>410.35</v>
      </c>
      <c r="G45" s="48">
        <v>408.78</v>
      </c>
      <c r="H45" s="48">
        <v>408.78</v>
      </c>
      <c r="I45" s="48">
        <v>408.78</v>
      </c>
      <c r="J45" s="48">
        <v>1.57</v>
      </c>
      <c r="N45" s="48"/>
    </row>
    <row r="46" spans="1:14" x14ac:dyDescent="0.25">
      <c r="A46" s="47">
        <v>24</v>
      </c>
      <c r="B46" s="47">
        <v>40</v>
      </c>
      <c r="C46" s="48">
        <v>441854.25</v>
      </c>
      <c r="D46" s="48">
        <v>47232.12</v>
      </c>
      <c r="E46" s="48">
        <v>280.029</v>
      </c>
      <c r="F46" s="48">
        <v>410.06</v>
      </c>
      <c r="G46" s="48">
        <v>408.55</v>
      </c>
      <c r="H46" s="48">
        <v>408.55</v>
      </c>
      <c r="I46" s="48">
        <v>408.55</v>
      </c>
      <c r="J46" s="48">
        <v>1.51</v>
      </c>
      <c r="N46" s="48"/>
    </row>
    <row r="47" spans="1:14" x14ac:dyDescent="0.25">
      <c r="A47" s="47">
        <v>25</v>
      </c>
      <c r="B47" s="47">
        <v>41</v>
      </c>
      <c r="C47" s="48">
        <v>441846.68</v>
      </c>
      <c r="D47" s="48">
        <v>47216.1</v>
      </c>
      <c r="E47" s="48">
        <v>297.74700000000001</v>
      </c>
      <c r="F47" s="48">
        <v>409.27</v>
      </c>
      <c r="G47" s="48">
        <v>407.91</v>
      </c>
      <c r="H47" s="48">
        <v>407.91</v>
      </c>
      <c r="I47" s="48">
        <v>407.91</v>
      </c>
      <c r="J47" s="48">
        <v>1.36</v>
      </c>
      <c r="N47" s="48"/>
    </row>
    <row r="48" spans="1:14" x14ac:dyDescent="0.25">
      <c r="A48" s="47">
        <v>26</v>
      </c>
      <c r="B48" s="47">
        <v>42</v>
      </c>
      <c r="C48" s="48">
        <v>441837.21950000001</v>
      </c>
      <c r="D48" s="48">
        <v>47199.019099999998</v>
      </c>
      <c r="E48" s="48">
        <v>317.27300000000002</v>
      </c>
      <c r="F48" s="48">
        <v>408.75</v>
      </c>
      <c r="G48" s="48">
        <v>407.23</v>
      </c>
      <c r="H48" s="48">
        <v>407.23</v>
      </c>
      <c r="I48" s="48">
        <v>407.23</v>
      </c>
      <c r="J48" s="48">
        <v>1.52</v>
      </c>
      <c r="N48" s="48"/>
    </row>
    <row r="49" spans="1:14" x14ac:dyDescent="0.25">
      <c r="A49" s="47">
        <v>27</v>
      </c>
      <c r="B49" s="47">
        <v>43</v>
      </c>
      <c r="C49" s="48">
        <v>441834.54</v>
      </c>
      <c r="D49" s="48">
        <v>47194.18</v>
      </c>
      <c r="E49" s="48">
        <v>322.80500000000001</v>
      </c>
      <c r="F49" s="48">
        <v>408.6</v>
      </c>
      <c r="G49" s="48">
        <v>407.04</v>
      </c>
      <c r="H49" s="48">
        <v>407.04</v>
      </c>
      <c r="I49" s="48">
        <v>407.04</v>
      </c>
      <c r="J49" s="48">
        <v>1.56</v>
      </c>
      <c r="N49" s="48"/>
    </row>
    <row r="50" spans="1:14" x14ac:dyDescent="0.25">
      <c r="A50" s="47">
        <v>28</v>
      </c>
      <c r="B50" s="47">
        <v>44</v>
      </c>
      <c r="C50" s="48">
        <v>441827.4</v>
      </c>
      <c r="D50" s="48">
        <v>47182.080000000002</v>
      </c>
      <c r="E50" s="48">
        <v>336.85399999999998</v>
      </c>
      <c r="F50" s="48">
        <v>408.09</v>
      </c>
      <c r="G50" s="48">
        <v>406.54</v>
      </c>
      <c r="H50" s="48">
        <v>406.54</v>
      </c>
      <c r="I50" s="48">
        <v>406.54</v>
      </c>
      <c r="J50" s="48">
        <v>1.54</v>
      </c>
      <c r="N50" s="48"/>
    </row>
    <row r="51" spans="1:14" x14ac:dyDescent="0.25">
      <c r="A51" s="47">
        <v>29</v>
      </c>
      <c r="B51" s="47">
        <v>45</v>
      </c>
      <c r="C51" s="48">
        <v>441825.26</v>
      </c>
      <c r="D51" s="48">
        <v>47179.33</v>
      </c>
      <c r="E51" s="48">
        <v>340.339</v>
      </c>
      <c r="F51" s="48">
        <v>407.95</v>
      </c>
      <c r="G51" s="48">
        <v>406.42</v>
      </c>
      <c r="H51" s="48">
        <v>406.42</v>
      </c>
      <c r="I51" s="48">
        <v>406.42</v>
      </c>
      <c r="J51" s="48">
        <v>1.53</v>
      </c>
      <c r="N51" s="48"/>
    </row>
    <row r="52" spans="1:14" x14ac:dyDescent="0.25">
      <c r="A52" s="47">
        <v>30</v>
      </c>
      <c r="B52" s="47">
        <v>46</v>
      </c>
      <c r="C52" s="48">
        <v>441819.74</v>
      </c>
      <c r="D52" s="48">
        <v>47172.7</v>
      </c>
      <c r="E52" s="48">
        <v>348.96600000000001</v>
      </c>
      <c r="F52" s="48">
        <v>407.61</v>
      </c>
      <c r="G52" s="48">
        <v>406.12</v>
      </c>
      <c r="H52" s="48">
        <v>406.12</v>
      </c>
      <c r="I52" s="48">
        <v>406.12</v>
      </c>
      <c r="J52" s="48">
        <v>1.49</v>
      </c>
      <c r="N52" s="48"/>
    </row>
    <row r="53" spans="1:14" x14ac:dyDescent="0.25">
      <c r="A53" s="47">
        <v>31</v>
      </c>
      <c r="B53" s="47">
        <v>47</v>
      </c>
      <c r="C53" s="48">
        <v>441812.26</v>
      </c>
      <c r="D53" s="48">
        <v>47163.224999999999</v>
      </c>
      <c r="E53" s="48">
        <v>361.03699999999998</v>
      </c>
      <c r="F53" s="48">
        <v>407.33</v>
      </c>
      <c r="G53" s="48">
        <v>405.82</v>
      </c>
      <c r="H53" s="48">
        <v>405.82</v>
      </c>
      <c r="I53" s="48">
        <v>405.82</v>
      </c>
      <c r="J53" s="48">
        <v>1.51</v>
      </c>
      <c r="N53" s="48"/>
    </row>
    <row r="54" spans="1:14" x14ac:dyDescent="0.25">
      <c r="A54" s="47">
        <v>32</v>
      </c>
      <c r="B54" s="47">
        <v>48</v>
      </c>
      <c r="C54" s="48">
        <v>441806.86</v>
      </c>
      <c r="D54" s="48">
        <v>47156.38</v>
      </c>
      <c r="E54" s="48">
        <v>369.75599999999997</v>
      </c>
      <c r="F54" s="48">
        <v>407.13</v>
      </c>
      <c r="G54" s="48">
        <v>405.6</v>
      </c>
      <c r="H54" s="48">
        <v>405.6</v>
      </c>
      <c r="I54" s="48">
        <v>405.6</v>
      </c>
      <c r="J54" s="48">
        <v>1.53</v>
      </c>
      <c r="N54" s="48"/>
    </row>
    <row r="55" spans="1:14" x14ac:dyDescent="0.25">
      <c r="A55" s="47">
        <v>33</v>
      </c>
      <c r="B55" s="47">
        <v>49</v>
      </c>
      <c r="C55" s="48">
        <v>441801.74</v>
      </c>
      <c r="D55" s="48">
        <v>47147.64</v>
      </c>
      <c r="E55" s="48">
        <v>379.88499999999999</v>
      </c>
      <c r="F55" s="48">
        <v>406.89</v>
      </c>
      <c r="G55" s="48">
        <v>405.35</v>
      </c>
      <c r="H55" s="48">
        <v>405.35</v>
      </c>
      <c r="I55" s="48">
        <v>405.35</v>
      </c>
      <c r="J55" s="48">
        <v>1.55</v>
      </c>
      <c r="N55" s="48"/>
    </row>
    <row r="56" spans="1:14" x14ac:dyDescent="0.25">
      <c r="A56" s="47">
        <v>34</v>
      </c>
      <c r="B56" s="47">
        <v>50</v>
      </c>
      <c r="C56" s="48">
        <v>441796.76</v>
      </c>
      <c r="D56" s="48">
        <v>47139.135000000002</v>
      </c>
      <c r="E56" s="48">
        <v>389.74099999999999</v>
      </c>
      <c r="F56" s="48">
        <v>406.66</v>
      </c>
      <c r="G56" s="48">
        <v>405.1</v>
      </c>
      <c r="H56" s="48">
        <v>405.1</v>
      </c>
      <c r="I56" s="48">
        <v>405.1</v>
      </c>
      <c r="J56" s="48">
        <v>1.56</v>
      </c>
      <c r="N56" s="48"/>
    </row>
    <row r="57" spans="1:14" x14ac:dyDescent="0.25">
      <c r="A57" s="47">
        <v>35</v>
      </c>
      <c r="B57" s="47">
        <v>51</v>
      </c>
      <c r="C57" s="48">
        <v>441791.09</v>
      </c>
      <c r="D57" s="48">
        <v>47129.47</v>
      </c>
      <c r="E57" s="48">
        <v>400.94600000000003</v>
      </c>
      <c r="F57" s="48">
        <v>406.4</v>
      </c>
      <c r="G57" s="48">
        <v>404.82</v>
      </c>
      <c r="H57" s="48">
        <v>404.82</v>
      </c>
      <c r="I57" s="48">
        <v>404.82</v>
      </c>
      <c r="J57" s="48">
        <v>1.58</v>
      </c>
      <c r="N57" s="48"/>
    </row>
    <row r="58" spans="1:14" x14ac:dyDescent="0.25">
      <c r="A58" s="47">
        <v>36</v>
      </c>
      <c r="B58" s="47">
        <v>52</v>
      </c>
      <c r="C58" s="48">
        <v>441778.05</v>
      </c>
      <c r="D58" s="48">
        <v>47103.78</v>
      </c>
      <c r="E58" s="48">
        <v>429.75599999999997</v>
      </c>
      <c r="F58" s="48">
        <v>405.53</v>
      </c>
      <c r="G58" s="48">
        <v>404.1</v>
      </c>
      <c r="H58" s="48">
        <v>404.1</v>
      </c>
      <c r="I58" s="48">
        <v>404.1</v>
      </c>
      <c r="J58" s="48">
        <v>1.43</v>
      </c>
      <c r="N58" s="48"/>
    </row>
    <row r="59" spans="1:14" x14ac:dyDescent="0.25">
      <c r="A59" s="47">
        <v>37</v>
      </c>
      <c r="B59" s="47">
        <v>53</v>
      </c>
      <c r="C59" s="48">
        <v>441775.37</v>
      </c>
      <c r="D59" s="48">
        <v>47097.52</v>
      </c>
      <c r="E59" s="48">
        <v>436.56599999999997</v>
      </c>
      <c r="F59" s="48">
        <v>405.34</v>
      </c>
      <c r="G59" s="48">
        <v>403.93</v>
      </c>
      <c r="H59" s="48">
        <v>403.93</v>
      </c>
      <c r="I59" s="48">
        <v>403.93</v>
      </c>
      <c r="J59" s="48">
        <v>1.41</v>
      </c>
      <c r="N59" s="48"/>
    </row>
    <row r="60" spans="1:14" x14ac:dyDescent="0.25">
      <c r="A60" s="47">
        <v>38</v>
      </c>
      <c r="B60" s="47">
        <v>54</v>
      </c>
      <c r="C60" s="48">
        <v>441771.34</v>
      </c>
      <c r="D60" s="48">
        <v>47085.14</v>
      </c>
      <c r="E60" s="48">
        <v>449.58499999999998</v>
      </c>
      <c r="F60" s="48">
        <v>405.05</v>
      </c>
      <c r="G60" s="48">
        <v>403.61</v>
      </c>
      <c r="H60" s="48">
        <v>403.61</v>
      </c>
      <c r="I60" s="48">
        <v>403.61</v>
      </c>
      <c r="J60" s="48">
        <v>1.44</v>
      </c>
      <c r="N60" s="48"/>
    </row>
    <row r="61" spans="1:14" x14ac:dyDescent="0.25">
      <c r="A61" s="47">
        <v>39</v>
      </c>
      <c r="B61" s="47">
        <v>55</v>
      </c>
      <c r="C61" s="48">
        <v>441769.50910000002</v>
      </c>
      <c r="D61" s="48">
        <v>47080.637900000002</v>
      </c>
      <c r="E61" s="48">
        <v>454.44600000000003</v>
      </c>
      <c r="F61" s="48">
        <v>404.97</v>
      </c>
      <c r="G61" s="48">
        <v>403.48</v>
      </c>
      <c r="H61" s="48">
        <v>403.48</v>
      </c>
      <c r="I61" s="48">
        <v>403.48</v>
      </c>
      <c r="J61" s="48">
        <v>1.48</v>
      </c>
      <c r="N61" s="48"/>
    </row>
    <row r="62" spans="1:14" x14ac:dyDescent="0.25">
      <c r="A62" s="47">
        <v>40</v>
      </c>
      <c r="B62" s="47">
        <v>56</v>
      </c>
      <c r="C62" s="48">
        <v>441765.97</v>
      </c>
      <c r="D62" s="48">
        <v>47072.160000000003</v>
      </c>
      <c r="E62" s="48">
        <v>463.63299999999998</v>
      </c>
      <c r="F62" s="48">
        <v>404.82</v>
      </c>
      <c r="G62" s="48">
        <v>403.35</v>
      </c>
      <c r="H62" s="48">
        <v>403.35</v>
      </c>
      <c r="I62" s="48">
        <v>403.35</v>
      </c>
      <c r="J62" s="48">
        <v>1.47</v>
      </c>
      <c r="N62" s="48"/>
    </row>
    <row r="63" spans="1:14" x14ac:dyDescent="0.25">
      <c r="A63" s="47">
        <v>41</v>
      </c>
      <c r="B63" s="47">
        <v>57</v>
      </c>
      <c r="C63" s="48">
        <v>441759.04</v>
      </c>
      <c r="D63" s="48">
        <v>47065.25</v>
      </c>
      <c r="E63" s="48">
        <v>473.41899999999998</v>
      </c>
      <c r="F63" s="48">
        <v>404.65</v>
      </c>
      <c r="G63" s="48">
        <v>403.2</v>
      </c>
      <c r="H63" s="48">
        <v>403.2</v>
      </c>
      <c r="I63" s="48">
        <v>403.2</v>
      </c>
      <c r="J63" s="48">
        <v>1.45</v>
      </c>
      <c r="N63" s="48"/>
    </row>
    <row r="64" spans="1:14" x14ac:dyDescent="0.25">
      <c r="A64" s="47">
        <v>42</v>
      </c>
      <c r="B64" s="47">
        <v>58</v>
      </c>
      <c r="C64" s="48">
        <v>441745.22</v>
      </c>
      <c r="D64" s="48">
        <v>47051.47</v>
      </c>
      <c r="E64" s="48">
        <v>492.935</v>
      </c>
      <c r="F64" s="48">
        <v>404.31</v>
      </c>
      <c r="G64" s="48">
        <v>402.91</v>
      </c>
      <c r="H64" s="48">
        <v>402.91</v>
      </c>
      <c r="I64" s="48">
        <v>402.91</v>
      </c>
      <c r="J64" s="48">
        <v>1.4</v>
      </c>
      <c r="N64" s="48"/>
    </row>
    <row r="65" spans="1:15" x14ac:dyDescent="0.25">
      <c r="A65" s="47">
        <v>43</v>
      </c>
      <c r="B65" s="47">
        <v>59</v>
      </c>
      <c r="C65" s="48">
        <v>441734.23</v>
      </c>
      <c r="D65" s="48">
        <v>47046.94</v>
      </c>
      <c r="E65" s="48">
        <v>504.822</v>
      </c>
      <c r="F65" s="48">
        <v>404.14</v>
      </c>
      <c r="G65" s="48">
        <v>402.73</v>
      </c>
      <c r="H65" s="48">
        <v>402.73</v>
      </c>
      <c r="I65" s="48">
        <v>402.73</v>
      </c>
      <c r="J65" s="48">
        <v>1.41</v>
      </c>
      <c r="N65" s="48"/>
    </row>
    <row r="66" spans="1:15" x14ac:dyDescent="0.25">
      <c r="A66" s="47">
        <v>44</v>
      </c>
      <c r="B66" s="47">
        <v>60</v>
      </c>
      <c r="C66" s="48">
        <v>441723.55</v>
      </c>
      <c r="D66" s="48">
        <v>47042.54</v>
      </c>
      <c r="E66" s="48">
        <v>516.37300000000005</v>
      </c>
      <c r="F66" s="48">
        <v>403.98</v>
      </c>
      <c r="G66" s="48">
        <v>402.55</v>
      </c>
      <c r="H66" s="48">
        <v>402.55</v>
      </c>
      <c r="I66" s="48">
        <v>402.55</v>
      </c>
      <c r="J66" s="48">
        <v>1.43</v>
      </c>
      <c r="N66" s="48"/>
    </row>
    <row r="67" spans="1:15" x14ac:dyDescent="0.25">
      <c r="A67" s="47">
        <v>45</v>
      </c>
      <c r="B67" s="47">
        <v>61</v>
      </c>
      <c r="C67" s="48">
        <v>441700.58</v>
      </c>
      <c r="D67" s="48">
        <v>47036.959999999999</v>
      </c>
      <c r="E67" s="48">
        <v>540.01099999999997</v>
      </c>
      <c r="F67" s="48">
        <v>403.91</v>
      </c>
      <c r="G67" s="48">
        <v>402.46</v>
      </c>
      <c r="H67" s="48">
        <v>402.46</v>
      </c>
      <c r="I67" s="48">
        <v>402.46</v>
      </c>
      <c r="J67" s="48">
        <v>1.45</v>
      </c>
      <c r="N67" s="48"/>
    </row>
    <row r="68" spans="1:15" x14ac:dyDescent="0.25">
      <c r="A68" s="47">
        <v>46</v>
      </c>
      <c r="B68" s="47">
        <v>62</v>
      </c>
      <c r="C68" s="48">
        <v>441677.08769999997</v>
      </c>
      <c r="D68" s="48">
        <v>47028.409500000002</v>
      </c>
      <c r="E68" s="48">
        <v>565.01099999999997</v>
      </c>
      <c r="F68" s="48">
        <v>403.86</v>
      </c>
      <c r="G68" s="48">
        <v>402.36</v>
      </c>
      <c r="H68" s="48">
        <v>402.36</v>
      </c>
      <c r="I68" s="48">
        <v>402.36</v>
      </c>
      <c r="J68" s="48">
        <v>1.5</v>
      </c>
      <c r="N68" s="48"/>
    </row>
    <row r="69" spans="1:15" x14ac:dyDescent="0.25">
      <c r="A69" s="47">
        <v>47</v>
      </c>
      <c r="B69" s="47">
        <v>63</v>
      </c>
      <c r="C69" s="48">
        <v>441673.01549999998</v>
      </c>
      <c r="D69" s="48">
        <v>47026.927300000003</v>
      </c>
      <c r="E69" s="48">
        <v>569.34500000000003</v>
      </c>
      <c r="F69" s="48">
        <v>403.85</v>
      </c>
      <c r="G69" s="48">
        <v>402.34</v>
      </c>
      <c r="H69" s="48">
        <v>402.34</v>
      </c>
      <c r="I69" s="48">
        <v>402.34</v>
      </c>
      <c r="J69" s="48">
        <v>1.5</v>
      </c>
      <c r="N69" s="48"/>
      <c r="O69" s="48"/>
    </row>
    <row r="70" spans="1:15" x14ac:dyDescent="0.25">
      <c r="A70" s="47" t="s">
        <v>87</v>
      </c>
      <c r="B70" s="47" t="s">
        <v>588</v>
      </c>
    </row>
    <row r="71" spans="1:15" x14ac:dyDescent="0.25">
      <c r="A71" s="47" t="s">
        <v>589</v>
      </c>
      <c r="B71" s="47" t="s">
        <v>590</v>
      </c>
    </row>
    <row r="72" spans="1:15" x14ac:dyDescent="0.25">
      <c r="A72" s="47">
        <v>1</v>
      </c>
      <c r="B72" s="47">
        <v>1</v>
      </c>
      <c r="C72" s="48">
        <v>441330.36499999999</v>
      </c>
      <c r="D72" s="48">
        <v>47146.904999999999</v>
      </c>
      <c r="E72" s="48">
        <v>0</v>
      </c>
      <c r="F72" s="48">
        <v>401.57</v>
      </c>
      <c r="G72" s="48">
        <v>400.11</v>
      </c>
      <c r="H72" s="48">
        <v>400.11</v>
      </c>
      <c r="I72" s="48">
        <v>400.11</v>
      </c>
      <c r="J72" s="48">
        <v>1.46</v>
      </c>
      <c r="N72" s="48"/>
    </row>
    <row r="73" spans="1:15" x14ac:dyDescent="0.25">
      <c r="A73" s="47">
        <v>2</v>
      </c>
      <c r="B73" s="47">
        <v>2</v>
      </c>
      <c r="C73" s="48">
        <v>441320.36320000002</v>
      </c>
      <c r="D73" s="48">
        <v>47151.749300000003</v>
      </c>
      <c r="E73" s="48">
        <v>11.113</v>
      </c>
      <c r="F73" s="48">
        <v>401.58</v>
      </c>
      <c r="G73" s="48">
        <v>400.16</v>
      </c>
      <c r="H73" s="48">
        <v>400.16</v>
      </c>
      <c r="I73" s="48">
        <v>400.16</v>
      </c>
      <c r="J73" s="48">
        <v>1.42</v>
      </c>
      <c r="N73" s="48"/>
    </row>
    <row r="74" spans="1:15" x14ac:dyDescent="0.25">
      <c r="A74" s="47">
        <v>3</v>
      </c>
      <c r="B74" s="47">
        <v>3</v>
      </c>
      <c r="C74" s="48">
        <v>441303.92570000002</v>
      </c>
      <c r="D74" s="48">
        <v>47164.772599999997</v>
      </c>
      <c r="E74" s="48">
        <v>32.085000000000001</v>
      </c>
      <c r="F74" s="48">
        <v>401.76</v>
      </c>
      <c r="G74" s="48">
        <v>400.24</v>
      </c>
      <c r="H74" s="48">
        <v>400.24</v>
      </c>
      <c r="I74" s="48">
        <v>400.24</v>
      </c>
      <c r="J74" s="48">
        <v>1.51</v>
      </c>
      <c r="N74" s="48"/>
    </row>
    <row r="75" spans="1:15" x14ac:dyDescent="0.25">
      <c r="A75" s="47">
        <v>4</v>
      </c>
      <c r="B75" s="47">
        <v>4</v>
      </c>
      <c r="C75" s="48">
        <v>441294.49890000001</v>
      </c>
      <c r="D75" s="48">
        <v>47172.905200000001</v>
      </c>
      <c r="E75" s="48">
        <v>44.534999999999997</v>
      </c>
      <c r="F75" s="48">
        <v>401.97</v>
      </c>
      <c r="G75" s="48">
        <v>400.43</v>
      </c>
      <c r="H75" s="48">
        <v>400.43</v>
      </c>
      <c r="I75" s="48">
        <v>400.43</v>
      </c>
      <c r="J75" s="48">
        <v>1.54</v>
      </c>
      <c r="N75" s="48"/>
    </row>
    <row r="76" spans="1:15" x14ac:dyDescent="0.25">
      <c r="A76" s="47">
        <v>5</v>
      </c>
      <c r="B76" s="47">
        <v>5</v>
      </c>
      <c r="C76" s="48">
        <v>441287.24619999999</v>
      </c>
      <c r="D76" s="48">
        <v>47165.283100000001</v>
      </c>
      <c r="E76" s="48">
        <v>55.055999999999997</v>
      </c>
      <c r="F76" s="48">
        <v>402.04</v>
      </c>
      <c r="G76" s="48">
        <v>400.58</v>
      </c>
      <c r="H76" s="48">
        <v>400.58</v>
      </c>
      <c r="I76" s="48">
        <v>400.58</v>
      </c>
      <c r="J76" s="48">
        <v>1.45</v>
      </c>
      <c r="N76" s="48"/>
    </row>
    <row r="77" spans="1:15" x14ac:dyDescent="0.25">
      <c r="A77" s="47">
        <v>6</v>
      </c>
      <c r="B77" s="47">
        <v>6</v>
      </c>
      <c r="C77" s="48">
        <v>441277.63500000001</v>
      </c>
      <c r="D77" s="48">
        <v>47169.229200000002</v>
      </c>
      <c r="E77" s="48">
        <v>65.445999999999998</v>
      </c>
      <c r="F77" s="48">
        <v>402.26</v>
      </c>
      <c r="G77" s="48">
        <v>400.74</v>
      </c>
      <c r="H77" s="48">
        <v>400.74</v>
      </c>
      <c r="I77" s="48">
        <v>400.74</v>
      </c>
      <c r="J77" s="48">
        <v>1.52</v>
      </c>
      <c r="N77" s="48"/>
    </row>
    <row r="78" spans="1:15" x14ac:dyDescent="0.25">
      <c r="A78" s="47">
        <v>7</v>
      </c>
      <c r="B78" s="47">
        <v>7</v>
      </c>
      <c r="C78" s="48">
        <v>441262.34399999998</v>
      </c>
      <c r="D78" s="48">
        <v>47167.561300000001</v>
      </c>
      <c r="E78" s="48">
        <v>80.826999999999998</v>
      </c>
      <c r="F78" s="48">
        <v>402.34</v>
      </c>
      <c r="G78" s="48">
        <v>400.86</v>
      </c>
      <c r="H78" s="48">
        <v>400.86</v>
      </c>
      <c r="I78" s="48">
        <v>400.86</v>
      </c>
      <c r="J78" s="48">
        <v>1.47</v>
      </c>
      <c r="N78" s="48"/>
    </row>
    <row r="79" spans="1:15" x14ac:dyDescent="0.25">
      <c r="A79" s="47">
        <v>8</v>
      </c>
      <c r="B79" s="47">
        <v>8</v>
      </c>
      <c r="C79" s="48">
        <v>441223.85379999998</v>
      </c>
      <c r="D79" s="48">
        <v>47156.675499999998</v>
      </c>
      <c r="E79" s="48">
        <v>120.827</v>
      </c>
      <c r="F79" s="48">
        <v>402.28</v>
      </c>
      <c r="G79" s="48">
        <v>400.7</v>
      </c>
      <c r="H79" s="48">
        <v>400.7</v>
      </c>
      <c r="I79" s="48">
        <v>400.7</v>
      </c>
      <c r="J79" s="48">
        <v>1.58</v>
      </c>
      <c r="N79" s="48"/>
    </row>
    <row r="80" spans="1:15" x14ac:dyDescent="0.25">
      <c r="A80" s="47">
        <v>9</v>
      </c>
      <c r="B80" s="47">
        <v>9</v>
      </c>
      <c r="C80" s="48">
        <v>441195.0001</v>
      </c>
      <c r="D80" s="48">
        <v>47148.461799999997</v>
      </c>
      <c r="E80" s="48">
        <v>150.827</v>
      </c>
      <c r="F80" s="48">
        <v>402.24</v>
      </c>
      <c r="G80" s="48">
        <v>400.58</v>
      </c>
      <c r="H80" s="48">
        <v>400.58</v>
      </c>
      <c r="I80" s="48">
        <v>400.58</v>
      </c>
      <c r="J80" s="48">
        <v>1.66</v>
      </c>
      <c r="N80" s="48"/>
    </row>
    <row r="81" spans="1:14" x14ac:dyDescent="0.25">
      <c r="A81" s="47">
        <v>10</v>
      </c>
      <c r="B81" s="47">
        <v>10</v>
      </c>
      <c r="C81" s="48">
        <v>441183.65370000002</v>
      </c>
      <c r="D81" s="48">
        <v>47145.292200000004</v>
      </c>
      <c r="E81" s="48">
        <v>162.608</v>
      </c>
      <c r="F81" s="48">
        <v>402.23</v>
      </c>
      <c r="G81" s="48">
        <v>400.51</v>
      </c>
      <c r="H81" s="48">
        <v>400.51</v>
      </c>
      <c r="I81" s="48">
        <v>400.51</v>
      </c>
      <c r="J81" s="48">
        <v>1.71</v>
      </c>
      <c r="N81" s="48"/>
    </row>
    <row r="82" spans="1:14" x14ac:dyDescent="0.25">
      <c r="A82" s="47">
        <v>11</v>
      </c>
      <c r="B82" s="47">
        <v>11</v>
      </c>
      <c r="C82" s="48">
        <v>441175.09179999999</v>
      </c>
      <c r="D82" s="48">
        <v>47141.175799999997</v>
      </c>
      <c r="E82" s="48">
        <v>172.108</v>
      </c>
      <c r="F82" s="48">
        <v>404.71</v>
      </c>
      <c r="G82" s="48">
        <v>400.45</v>
      </c>
      <c r="H82" s="48">
        <v>400.45</v>
      </c>
      <c r="I82" s="48">
        <v>400.45</v>
      </c>
      <c r="J82" s="48">
        <v>4.26</v>
      </c>
      <c r="N82" s="48"/>
    </row>
    <row r="83" spans="1:14" x14ac:dyDescent="0.25">
      <c r="A83" s="47">
        <v>12</v>
      </c>
      <c r="B83" s="47">
        <v>12</v>
      </c>
      <c r="C83" s="48">
        <v>441169.24249999999</v>
      </c>
      <c r="D83" s="48">
        <v>47138.363499999999</v>
      </c>
      <c r="E83" s="48">
        <v>178.59800000000001</v>
      </c>
      <c r="F83" s="48">
        <v>404.59</v>
      </c>
      <c r="G83" s="48">
        <v>400.42</v>
      </c>
      <c r="H83" s="48">
        <v>400.42</v>
      </c>
      <c r="I83" s="48">
        <v>400.42</v>
      </c>
      <c r="J83" s="48">
        <v>4.17</v>
      </c>
      <c r="N83" s="48"/>
    </row>
    <row r="84" spans="1:14" x14ac:dyDescent="0.25">
      <c r="A84" s="47">
        <v>13</v>
      </c>
      <c r="B84" s="47">
        <v>13</v>
      </c>
      <c r="C84" s="48">
        <v>441160.68070000003</v>
      </c>
      <c r="D84" s="48">
        <v>47134.247100000001</v>
      </c>
      <c r="E84" s="48">
        <v>188.09800000000001</v>
      </c>
      <c r="F84" s="48">
        <v>401.5</v>
      </c>
      <c r="G84" s="48">
        <v>400.36</v>
      </c>
      <c r="H84" s="48">
        <v>400.36</v>
      </c>
      <c r="I84" s="48">
        <v>400.36</v>
      </c>
      <c r="J84" s="48">
        <v>1.1399999999999999</v>
      </c>
      <c r="N84" s="48"/>
    </row>
    <row r="85" spans="1:14" x14ac:dyDescent="0.25">
      <c r="A85" s="47">
        <v>14</v>
      </c>
      <c r="B85" s="47">
        <v>14</v>
      </c>
      <c r="C85" s="48">
        <v>441149.40039999998</v>
      </c>
      <c r="D85" s="48">
        <v>47128.823799999998</v>
      </c>
      <c r="E85" s="48">
        <v>200.61500000000001</v>
      </c>
      <c r="F85" s="48">
        <v>401.98</v>
      </c>
      <c r="G85" s="48">
        <v>400.28</v>
      </c>
      <c r="H85" s="48">
        <v>400.28</v>
      </c>
      <c r="I85" s="48">
        <v>400.28</v>
      </c>
      <c r="J85" s="48">
        <v>1.69</v>
      </c>
      <c r="N85" s="48"/>
    </row>
    <row r="86" spans="1:14" x14ac:dyDescent="0.25">
      <c r="A86" s="47">
        <v>15</v>
      </c>
      <c r="B86" s="47">
        <v>15</v>
      </c>
      <c r="C86" s="48">
        <v>441140.76549999998</v>
      </c>
      <c r="D86" s="48">
        <v>47126.454299999998</v>
      </c>
      <c r="E86" s="48">
        <v>209.56899999999999</v>
      </c>
      <c r="F86" s="48">
        <v>401.79</v>
      </c>
      <c r="G86" s="48">
        <v>400.23</v>
      </c>
      <c r="H86" s="48">
        <v>400.23</v>
      </c>
      <c r="I86" s="48">
        <v>400.23</v>
      </c>
      <c r="J86" s="48">
        <v>1.56</v>
      </c>
      <c r="N86" s="48"/>
    </row>
    <row r="87" spans="1:14" x14ac:dyDescent="0.25">
      <c r="A87" s="47">
        <v>16</v>
      </c>
      <c r="B87" s="47">
        <v>16</v>
      </c>
      <c r="C87" s="48">
        <v>441136.55739999999</v>
      </c>
      <c r="D87" s="48">
        <v>47136.9228</v>
      </c>
      <c r="E87" s="48">
        <v>220.852</v>
      </c>
      <c r="F87" s="48">
        <v>401.85</v>
      </c>
      <c r="G87" s="48">
        <v>400.28</v>
      </c>
      <c r="H87" s="48">
        <v>400.28</v>
      </c>
      <c r="I87" s="48">
        <v>400.28</v>
      </c>
      <c r="J87" s="48">
        <v>1.58</v>
      </c>
      <c r="N87" s="48"/>
    </row>
    <row r="88" spans="1:14" x14ac:dyDescent="0.25">
      <c r="A88" s="47">
        <v>17</v>
      </c>
      <c r="B88" s="47">
        <v>17</v>
      </c>
      <c r="C88" s="48">
        <v>441131.68780000001</v>
      </c>
      <c r="D88" s="48">
        <v>47149.171199999997</v>
      </c>
      <c r="E88" s="48">
        <v>234.03200000000001</v>
      </c>
      <c r="F88" s="48">
        <v>401.86</v>
      </c>
      <c r="G88" s="48">
        <v>400.33</v>
      </c>
      <c r="H88" s="48">
        <v>400.33</v>
      </c>
      <c r="I88" s="48">
        <v>400.33</v>
      </c>
      <c r="J88" s="48">
        <v>1.53</v>
      </c>
      <c r="N88" s="48"/>
    </row>
    <row r="89" spans="1:14" x14ac:dyDescent="0.25">
      <c r="A89" s="47">
        <v>18</v>
      </c>
      <c r="B89" s="47">
        <v>18</v>
      </c>
      <c r="C89" s="48">
        <v>441125.64769999997</v>
      </c>
      <c r="D89" s="48">
        <v>47161.6806</v>
      </c>
      <c r="E89" s="48">
        <v>247.92400000000001</v>
      </c>
      <c r="F89" s="48">
        <v>401.95</v>
      </c>
      <c r="G89" s="48">
        <v>400.38</v>
      </c>
      <c r="H89" s="48">
        <v>400.38</v>
      </c>
      <c r="I89" s="48">
        <v>400.38</v>
      </c>
      <c r="J89" s="48">
        <v>1.57</v>
      </c>
      <c r="N89" s="48"/>
    </row>
    <row r="90" spans="1:14" x14ac:dyDescent="0.25">
      <c r="A90" s="47">
        <v>19</v>
      </c>
      <c r="B90" s="47">
        <v>19</v>
      </c>
      <c r="C90" s="48">
        <v>441120.97129999998</v>
      </c>
      <c r="D90" s="48">
        <v>47170.384299999998</v>
      </c>
      <c r="E90" s="48">
        <v>257.80399999999997</v>
      </c>
      <c r="F90" s="48">
        <v>402.02</v>
      </c>
      <c r="G90" s="48">
        <v>400.47</v>
      </c>
      <c r="H90" s="48">
        <v>400.47</v>
      </c>
      <c r="I90" s="48">
        <v>400.47</v>
      </c>
      <c r="J90" s="48">
        <v>1.55</v>
      </c>
      <c r="N90" s="48"/>
    </row>
    <row r="91" spans="1:14" x14ac:dyDescent="0.25">
      <c r="A91" s="47">
        <v>20</v>
      </c>
      <c r="B91" s="47">
        <v>20</v>
      </c>
      <c r="C91" s="48">
        <v>441110.8014</v>
      </c>
      <c r="D91" s="48">
        <v>47187.036800000002</v>
      </c>
      <c r="E91" s="48">
        <v>277.31599999999997</v>
      </c>
      <c r="F91" s="48">
        <v>402.24</v>
      </c>
      <c r="G91" s="48">
        <v>400.63</v>
      </c>
      <c r="H91" s="48">
        <v>400.63</v>
      </c>
      <c r="I91" s="48">
        <v>400.63</v>
      </c>
      <c r="J91" s="48">
        <v>1.61</v>
      </c>
      <c r="N91" s="48"/>
    </row>
    <row r="92" spans="1:14" x14ac:dyDescent="0.25">
      <c r="A92" s="47">
        <v>21</v>
      </c>
      <c r="B92" s="47">
        <v>21</v>
      </c>
      <c r="C92" s="48">
        <v>441098.63500000001</v>
      </c>
      <c r="D92" s="48">
        <v>47203.238499999999</v>
      </c>
      <c r="E92" s="48">
        <v>297.57799999999997</v>
      </c>
      <c r="F92" s="48">
        <v>402.55</v>
      </c>
      <c r="G92" s="48">
        <v>400.93</v>
      </c>
      <c r="H92" s="48">
        <v>400.93</v>
      </c>
      <c r="I92" s="48">
        <v>400.93</v>
      </c>
      <c r="J92" s="48">
        <v>1.62</v>
      </c>
      <c r="N92" s="48"/>
    </row>
    <row r="93" spans="1:14" x14ac:dyDescent="0.25">
      <c r="A93" s="47">
        <v>22</v>
      </c>
      <c r="B93" s="47">
        <v>22</v>
      </c>
      <c r="C93" s="48">
        <v>441083.54609999998</v>
      </c>
      <c r="D93" s="48">
        <v>47219.351199999997</v>
      </c>
      <c r="E93" s="48">
        <v>319.65199999999999</v>
      </c>
      <c r="F93" s="48">
        <v>402.87</v>
      </c>
      <c r="G93" s="48">
        <v>401.25</v>
      </c>
      <c r="H93" s="48">
        <v>401.25</v>
      </c>
      <c r="I93" s="48">
        <v>401.25</v>
      </c>
      <c r="J93" s="48">
        <v>1.62</v>
      </c>
      <c r="N93" s="48"/>
    </row>
    <row r="94" spans="1:14" x14ac:dyDescent="0.25">
      <c r="A94" s="47">
        <v>23</v>
      </c>
      <c r="B94" s="47">
        <v>23</v>
      </c>
      <c r="C94" s="48">
        <v>441068.99709999998</v>
      </c>
      <c r="D94" s="48">
        <v>47232.681900000003</v>
      </c>
      <c r="E94" s="48">
        <v>339.38499999999999</v>
      </c>
      <c r="F94" s="48">
        <v>403.12</v>
      </c>
      <c r="G94" s="48">
        <v>401.53</v>
      </c>
      <c r="H94" s="48">
        <v>401.53</v>
      </c>
      <c r="I94" s="48">
        <v>401.53</v>
      </c>
      <c r="J94" s="48">
        <v>1.59</v>
      </c>
      <c r="N94" s="48"/>
    </row>
    <row r="95" spans="1:14" x14ac:dyDescent="0.25">
      <c r="A95" s="47">
        <v>24</v>
      </c>
      <c r="B95" s="47">
        <v>24</v>
      </c>
      <c r="C95" s="48">
        <v>441054.21090000001</v>
      </c>
      <c r="D95" s="48">
        <v>47245.721599999997</v>
      </c>
      <c r="E95" s="48">
        <v>359.1</v>
      </c>
      <c r="F95" s="48">
        <v>403.24</v>
      </c>
      <c r="G95" s="48">
        <v>401.73</v>
      </c>
      <c r="H95" s="48">
        <v>401.73</v>
      </c>
      <c r="I95" s="48">
        <v>401.73</v>
      </c>
      <c r="J95" s="48">
        <v>1.51</v>
      </c>
      <c r="N95" s="48"/>
    </row>
    <row r="96" spans="1:14" x14ac:dyDescent="0.25">
      <c r="A96" s="47">
        <v>25</v>
      </c>
      <c r="B96" s="47">
        <v>25</v>
      </c>
      <c r="C96" s="48">
        <v>441040.14600000001</v>
      </c>
      <c r="D96" s="48">
        <v>47256.8122</v>
      </c>
      <c r="E96" s="48">
        <v>377.01100000000002</v>
      </c>
      <c r="F96" s="48">
        <v>403.48</v>
      </c>
      <c r="G96" s="48">
        <v>401.91</v>
      </c>
      <c r="H96" s="48">
        <v>401.91</v>
      </c>
      <c r="I96" s="48">
        <v>401.91</v>
      </c>
      <c r="J96" s="48">
        <v>1.57</v>
      </c>
      <c r="N96" s="48"/>
    </row>
    <row r="97" spans="1:14" x14ac:dyDescent="0.25">
      <c r="A97" s="47">
        <v>26</v>
      </c>
      <c r="B97" s="47">
        <v>26</v>
      </c>
      <c r="C97" s="48">
        <v>441028.6936</v>
      </c>
      <c r="D97" s="48">
        <v>47264.3174</v>
      </c>
      <c r="E97" s="48">
        <v>390.70400000000001</v>
      </c>
      <c r="F97" s="48">
        <v>403.64</v>
      </c>
      <c r="G97" s="48">
        <v>402.05</v>
      </c>
      <c r="H97" s="48">
        <v>402.05</v>
      </c>
      <c r="I97" s="48">
        <v>402.05</v>
      </c>
      <c r="J97" s="48">
        <v>1.59</v>
      </c>
      <c r="N97" s="48"/>
    </row>
    <row r="98" spans="1:14" x14ac:dyDescent="0.25">
      <c r="A98" s="47">
        <v>27</v>
      </c>
      <c r="B98" s="47">
        <v>27</v>
      </c>
      <c r="C98" s="48">
        <v>441012.23869999999</v>
      </c>
      <c r="D98" s="48">
        <v>47275.886200000001</v>
      </c>
      <c r="E98" s="48">
        <v>410.81900000000002</v>
      </c>
      <c r="F98" s="48">
        <v>404</v>
      </c>
      <c r="G98" s="48">
        <v>402.35</v>
      </c>
      <c r="H98" s="48">
        <v>402.35</v>
      </c>
      <c r="I98" s="48">
        <v>402.35</v>
      </c>
      <c r="J98" s="48">
        <v>1.65</v>
      </c>
      <c r="N98" s="48"/>
    </row>
    <row r="99" spans="1:14" x14ac:dyDescent="0.25">
      <c r="A99" s="47">
        <v>28</v>
      </c>
      <c r="B99" s="47">
        <v>28</v>
      </c>
      <c r="C99" s="48">
        <v>440998.7378</v>
      </c>
      <c r="D99" s="48">
        <v>47284.44</v>
      </c>
      <c r="E99" s="48">
        <v>426.80099999999999</v>
      </c>
      <c r="F99" s="48">
        <v>404.19</v>
      </c>
      <c r="G99" s="48">
        <v>402.59</v>
      </c>
      <c r="H99" s="48">
        <v>402.59</v>
      </c>
      <c r="I99" s="48">
        <v>402.59</v>
      </c>
      <c r="J99" s="48">
        <v>1.6</v>
      </c>
      <c r="N99" s="48"/>
    </row>
    <row r="100" spans="1:14" x14ac:dyDescent="0.25">
      <c r="A100" s="47">
        <v>29</v>
      </c>
      <c r="B100" s="47">
        <v>29</v>
      </c>
      <c r="C100" s="48">
        <v>440986.26510000002</v>
      </c>
      <c r="D100" s="48">
        <v>47290.043100000003</v>
      </c>
      <c r="E100" s="48">
        <v>440.47500000000002</v>
      </c>
      <c r="F100" s="48">
        <v>404.29</v>
      </c>
      <c r="G100" s="48">
        <v>402.7</v>
      </c>
      <c r="H100" s="48">
        <v>402.7</v>
      </c>
      <c r="I100" s="48">
        <v>402.7</v>
      </c>
      <c r="J100" s="48">
        <v>1.59</v>
      </c>
      <c r="N100" s="48"/>
    </row>
    <row r="101" spans="1:14" x14ac:dyDescent="0.25">
      <c r="A101" s="47">
        <v>30</v>
      </c>
      <c r="B101" s="47">
        <v>30</v>
      </c>
      <c r="C101" s="48">
        <v>440974.24369999999</v>
      </c>
      <c r="D101" s="48">
        <v>47294.697200000002</v>
      </c>
      <c r="E101" s="48">
        <v>453.36500000000001</v>
      </c>
      <c r="F101" s="48">
        <v>404.36</v>
      </c>
      <c r="G101" s="48">
        <v>402.8</v>
      </c>
      <c r="H101" s="48">
        <v>402.8</v>
      </c>
      <c r="I101" s="48">
        <v>402.8</v>
      </c>
      <c r="J101" s="48">
        <v>1.56</v>
      </c>
      <c r="N101" s="48"/>
    </row>
    <row r="102" spans="1:14" x14ac:dyDescent="0.25">
      <c r="A102" s="47">
        <v>31</v>
      </c>
      <c r="B102" s="47">
        <v>31</v>
      </c>
      <c r="C102" s="48">
        <v>440964.5686</v>
      </c>
      <c r="D102" s="48">
        <v>47297.983</v>
      </c>
      <c r="E102" s="48">
        <v>463.58300000000003</v>
      </c>
      <c r="F102" s="48">
        <v>404.39</v>
      </c>
      <c r="G102" s="48">
        <v>402.76</v>
      </c>
      <c r="H102" s="48">
        <v>402.76</v>
      </c>
      <c r="I102" s="48">
        <v>402.76</v>
      </c>
      <c r="J102" s="48">
        <v>1.64</v>
      </c>
      <c r="N102" s="48"/>
    </row>
    <row r="103" spans="1:14" x14ac:dyDescent="0.25">
      <c r="A103" s="47">
        <v>32</v>
      </c>
      <c r="B103" s="47">
        <v>32</v>
      </c>
      <c r="C103" s="48">
        <v>440944.98220000003</v>
      </c>
      <c r="D103" s="48">
        <v>47303.443299999999</v>
      </c>
      <c r="E103" s="48">
        <v>483.916</v>
      </c>
      <c r="F103" s="48">
        <v>404.42</v>
      </c>
      <c r="G103" s="48">
        <v>402.68</v>
      </c>
      <c r="H103" s="48">
        <v>402.68</v>
      </c>
      <c r="I103" s="48">
        <v>402.68</v>
      </c>
      <c r="J103" s="48">
        <v>1.74</v>
      </c>
      <c r="N103" s="48"/>
    </row>
    <row r="104" spans="1:14" x14ac:dyDescent="0.25">
      <c r="A104" s="47">
        <v>33</v>
      </c>
      <c r="B104" s="47">
        <v>33</v>
      </c>
      <c r="C104" s="48">
        <v>440927.7954</v>
      </c>
      <c r="D104" s="48">
        <v>47307.048199999997</v>
      </c>
      <c r="E104" s="48">
        <v>501.47699999999998</v>
      </c>
      <c r="F104" s="48">
        <v>404.27</v>
      </c>
      <c r="G104" s="48">
        <v>402.61</v>
      </c>
      <c r="H104" s="48">
        <v>402.61</v>
      </c>
      <c r="I104" s="48">
        <v>402.61</v>
      </c>
      <c r="J104" s="48">
        <v>1.66</v>
      </c>
      <c r="N104" s="48"/>
    </row>
    <row r="105" spans="1:14" x14ac:dyDescent="0.25">
      <c r="A105" s="47">
        <v>34</v>
      </c>
      <c r="B105" s="47">
        <v>34</v>
      </c>
      <c r="C105" s="48">
        <v>440910.36820000003</v>
      </c>
      <c r="D105" s="48">
        <v>47309.959000000003</v>
      </c>
      <c r="E105" s="48">
        <v>519.14599999999996</v>
      </c>
      <c r="F105" s="48">
        <v>404.04</v>
      </c>
      <c r="G105" s="48">
        <v>402.54</v>
      </c>
      <c r="H105" s="48">
        <v>402.54</v>
      </c>
      <c r="I105" s="48">
        <v>402.54</v>
      </c>
      <c r="J105" s="48">
        <v>1.51</v>
      </c>
      <c r="N105" s="48"/>
    </row>
    <row r="106" spans="1:14" x14ac:dyDescent="0.25">
      <c r="A106" s="47">
        <v>35</v>
      </c>
      <c r="B106" s="47">
        <v>35</v>
      </c>
      <c r="C106" s="48">
        <v>440892.02919999999</v>
      </c>
      <c r="D106" s="48">
        <v>47312.660799999998</v>
      </c>
      <c r="E106" s="48">
        <v>537.68299999999999</v>
      </c>
      <c r="F106" s="48">
        <v>404.02</v>
      </c>
      <c r="G106" s="48">
        <v>402.46</v>
      </c>
      <c r="H106" s="48">
        <v>402.46</v>
      </c>
      <c r="I106" s="48">
        <v>402.46</v>
      </c>
      <c r="J106" s="48">
        <v>1.56</v>
      </c>
      <c r="N106" s="48"/>
    </row>
    <row r="107" spans="1:14" x14ac:dyDescent="0.25">
      <c r="A107" s="47" t="s">
        <v>591</v>
      </c>
      <c r="B107" s="47" t="s">
        <v>592</v>
      </c>
    </row>
    <row r="108" spans="1:14" x14ac:dyDescent="0.25">
      <c r="A108" s="47">
        <v>1</v>
      </c>
      <c r="B108" s="47">
        <v>35</v>
      </c>
      <c r="C108" s="48">
        <v>440892.02919999999</v>
      </c>
      <c r="D108" s="48">
        <v>47312.660799999998</v>
      </c>
      <c r="E108" s="48">
        <v>0</v>
      </c>
      <c r="F108" s="48">
        <v>404.02</v>
      </c>
      <c r="G108" s="48">
        <v>402.46</v>
      </c>
      <c r="H108" s="48">
        <v>402.46</v>
      </c>
      <c r="I108" s="48">
        <v>402.46</v>
      </c>
      <c r="J108" s="48">
        <v>1.56</v>
      </c>
      <c r="N108" s="48"/>
    </row>
    <row r="109" spans="1:14" x14ac:dyDescent="0.25">
      <c r="A109" s="47">
        <v>2</v>
      </c>
      <c r="B109" s="47">
        <v>36</v>
      </c>
      <c r="C109" s="48">
        <v>440879.78879999998</v>
      </c>
      <c r="D109" s="48">
        <v>47314.436199999996</v>
      </c>
      <c r="E109" s="48">
        <v>12.368</v>
      </c>
      <c r="F109" s="48">
        <v>404.31</v>
      </c>
      <c r="G109" s="48">
        <v>402.56</v>
      </c>
      <c r="H109" s="48">
        <v>402.56</v>
      </c>
      <c r="I109" s="48">
        <v>402.56</v>
      </c>
      <c r="J109" s="48">
        <v>1.75</v>
      </c>
      <c r="N109" s="48"/>
    </row>
    <row r="110" spans="1:14" x14ac:dyDescent="0.25">
      <c r="A110" s="47">
        <v>3</v>
      </c>
      <c r="B110" s="47">
        <v>37</v>
      </c>
      <c r="C110" s="48">
        <v>440864.33230000001</v>
      </c>
      <c r="D110" s="48">
        <v>47316.678</v>
      </c>
      <c r="E110" s="48">
        <v>27.986999999999998</v>
      </c>
      <c r="F110" s="48">
        <v>404.02</v>
      </c>
      <c r="G110" s="48">
        <v>402.69</v>
      </c>
      <c r="H110" s="48">
        <v>402.69</v>
      </c>
      <c r="I110" s="48">
        <v>402.69</v>
      </c>
      <c r="J110" s="48">
        <v>1.34</v>
      </c>
      <c r="N110" s="48"/>
    </row>
    <row r="111" spans="1:14" x14ac:dyDescent="0.25">
      <c r="A111" s="47">
        <v>4</v>
      </c>
      <c r="B111" s="47">
        <v>38</v>
      </c>
      <c r="C111" s="48">
        <v>440846.32909999997</v>
      </c>
      <c r="D111" s="48">
        <v>47319.289100000002</v>
      </c>
      <c r="E111" s="48">
        <v>46.177999999999997</v>
      </c>
      <c r="F111" s="48">
        <v>404.35</v>
      </c>
      <c r="G111" s="48">
        <v>402.83</v>
      </c>
      <c r="H111" s="48">
        <v>402.83</v>
      </c>
      <c r="I111" s="48">
        <v>402.83</v>
      </c>
      <c r="J111" s="48">
        <v>1.52</v>
      </c>
      <c r="N111" s="48"/>
    </row>
    <row r="112" spans="1:14" x14ac:dyDescent="0.25">
      <c r="A112" s="47">
        <v>5</v>
      </c>
      <c r="B112" s="47">
        <v>39</v>
      </c>
      <c r="C112" s="48">
        <v>440830.06069999997</v>
      </c>
      <c r="D112" s="48">
        <v>47321.648699999998</v>
      </c>
      <c r="E112" s="48">
        <v>62.616999999999997</v>
      </c>
      <c r="F112" s="48">
        <v>404.65</v>
      </c>
      <c r="G112" s="48">
        <v>403</v>
      </c>
      <c r="H112" s="48">
        <v>403</v>
      </c>
      <c r="I112" s="48">
        <v>403</v>
      </c>
      <c r="J112" s="48">
        <v>1.64</v>
      </c>
      <c r="N112" s="48"/>
    </row>
    <row r="113" spans="1:14" x14ac:dyDescent="0.25">
      <c r="A113" s="47">
        <v>6</v>
      </c>
      <c r="B113" s="47">
        <v>40</v>
      </c>
      <c r="C113" s="48">
        <v>440817.2206</v>
      </c>
      <c r="D113" s="48">
        <v>47323.510999999999</v>
      </c>
      <c r="E113" s="48">
        <v>75.590999999999994</v>
      </c>
      <c r="F113" s="48">
        <v>404.72</v>
      </c>
      <c r="G113" s="48">
        <v>403.14</v>
      </c>
      <c r="H113" s="48">
        <v>403.14</v>
      </c>
      <c r="I113" s="48">
        <v>403.14</v>
      </c>
      <c r="J113" s="48">
        <v>1.58</v>
      </c>
      <c r="N113" s="48"/>
    </row>
    <row r="114" spans="1:14" x14ac:dyDescent="0.25">
      <c r="A114" s="47">
        <v>7</v>
      </c>
      <c r="B114" s="47">
        <v>41</v>
      </c>
      <c r="C114" s="48">
        <v>440796.19380000001</v>
      </c>
      <c r="D114" s="48">
        <v>47326.915000000001</v>
      </c>
      <c r="E114" s="48">
        <v>96.891999999999996</v>
      </c>
      <c r="F114" s="48">
        <v>404.97</v>
      </c>
      <c r="G114" s="48">
        <v>403.36</v>
      </c>
      <c r="H114" s="48">
        <v>403.36</v>
      </c>
      <c r="I114" s="48">
        <v>403.36</v>
      </c>
      <c r="J114" s="48">
        <v>1.61</v>
      </c>
      <c r="N114" s="48"/>
    </row>
    <row r="115" spans="1:14" x14ac:dyDescent="0.25">
      <c r="A115" s="47">
        <v>8</v>
      </c>
      <c r="B115" s="47">
        <v>42</v>
      </c>
      <c r="C115" s="48">
        <v>440775.37890000001</v>
      </c>
      <c r="D115" s="48">
        <v>47331.069600000003</v>
      </c>
      <c r="E115" s="48">
        <v>118.117</v>
      </c>
      <c r="F115" s="48">
        <v>405.1</v>
      </c>
      <c r="G115" s="48">
        <v>403.47</v>
      </c>
      <c r="H115" s="48">
        <v>403.47</v>
      </c>
      <c r="I115" s="48">
        <v>403.47</v>
      </c>
      <c r="J115" s="48">
        <v>1.63</v>
      </c>
      <c r="N115" s="48"/>
    </row>
    <row r="116" spans="1:14" x14ac:dyDescent="0.25">
      <c r="A116" s="47">
        <v>9</v>
      </c>
      <c r="B116" s="47">
        <v>43</v>
      </c>
      <c r="C116" s="48">
        <v>440771.49780000001</v>
      </c>
      <c r="D116" s="48">
        <v>47333.816200000001</v>
      </c>
      <c r="E116" s="48">
        <v>122.872</v>
      </c>
      <c r="F116" s="48">
        <v>405.14</v>
      </c>
      <c r="G116" s="48">
        <v>403.49</v>
      </c>
      <c r="H116" s="48">
        <v>403.49</v>
      </c>
      <c r="I116" s="48">
        <v>403.49</v>
      </c>
      <c r="J116" s="48">
        <v>1.65</v>
      </c>
      <c r="N116" s="48"/>
    </row>
    <row r="117" spans="1:14" x14ac:dyDescent="0.25">
      <c r="A117" s="47">
        <v>10</v>
      </c>
      <c r="B117" s="47">
        <v>44</v>
      </c>
      <c r="C117" s="48">
        <v>440758.00569999998</v>
      </c>
      <c r="D117" s="48">
        <v>47338.549899999998</v>
      </c>
      <c r="E117" s="48">
        <v>137.16999999999999</v>
      </c>
      <c r="F117" s="48">
        <v>405.23</v>
      </c>
      <c r="G117" s="48">
        <v>403.56</v>
      </c>
      <c r="H117" s="48">
        <v>403.56</v>
      </c>
      <c r="I117" s="48">
        <v>403.56</v>
      </c>
      <c r="J117" s="48">
        <v>1.66</v>
      </c>
      <c r="N117" s="48"/>
    </row>
    <row r="118" spans="1:14" x14ac:dyDescent="0.25">
      <c r="A118" s="47">
        <v>11</v>
      </c>
      <c r="B118" s="47">
        <v>45</v>
      </c>
      <c r="C118" s="48">
        <v>440742.4828</v>
      </c>
      <c r="D118" s="48">
        <v>47346.122900000002</v>
      </c>
      <c r="E118" s="48">
        <v>154.44200000000001</v>
      </c>
      <c r="F118" s="48">
        <v>405.35</v>
      </c>
      <c r="G118" s="48">
        <v>403.62</v>
      </c>
      <c r="H118" s="48">
        <v>403.62</v>
      </c>
      <c r="I118" s="48">
        <v>403.62</v>
      </c>
      <c r="J118" s="48">
        <v>1.73</v>
      </c>
      <c r="N118" s="48"/>
    </row>
    <row r="119" spans="1:14" x14ac:dyDescent="0.25">
      <c r="A119" s="47">
        <v>12</v>
      </c>
      <c r="B119" s="47">
        <v>46</v>
      </c>
      <c r="C119" s="48">
        <v>440734.9963</v>
      </c>
      <c r="D119" s="48">
        <v>47350.969299999997</v>
      </c>
      <c r="E119" s="48">
        <v>163.36000000000001</v>
      </c>
      <c r="F119" s="48">
        <v>405.41</v>
      </c>
      <c r="G119" s="48">
        <v>403.64</v>
      </c>
      <c r="H119" s="48">
        <v>403.64</v>
      </c>
      <c r="I119" s="48">
        <v>403.64</v>
      </c>
      <c r="J119" s="48">
        <v>1.76</v>
      </c>
      <c r="N119" s="48"/>
    </row>
    <row r="120" spans="1:14" x14ac:dyDescent="0.25">
      <c r="A120" s="47">
        <v>13</v>
      </c>
      <c r="B120" s="47">
        <v>47</v>
      </c>
      <c r="C120" s="48">
        <v>440727.8971</v>
      </c>
      <c r="D120" s="48">
        <v>47356.301399999997</v>
      </c>
      <c r="E120" s="48">
        <v>172.239</v>
      </c>
      <c r="F120" s="48">
        <v>405.41</v>
      </c>
      <c r="G120" s="48">
        <v>403.67</v>
      </c>
      <c r="H120" s="48">
        <v>403.67</v>
      </c>
      <c r="I120" s="48">
        <v>403.67</v>
      </c>
      <c r="J120" s="48">
        <v>1.74</v>
      </c>
      <c r="N120" s="48"/>
    </row>
    <row r="121" spans="1:14" x14ac:dyDescent="0.25">
      <c r="A121" s="47">
        <v>14</v>
      </c>
      <c r="B121" s="47">
        <v>48</v>
      </c>
      <c r="C121" s="48">
        <v>440718.69809999998</v>
      </c>
      <c r="D121" s="48">
        <v>47364.2837</v>
      </c>
      <c r="E121" s="48">
        <v>184.41800000000001</v>
      </c>
      <c r="F121" s="48">
        <v>405.42</v>
      </c>
      <c r="G121" s="48">
        <v>403.71</v>
      </c>
      <c r="H121" s="48">
        <v>403.71</v>
      </c>
      <c r="I121" s="48">
        <v>403.71</v>
      </c>
      <c r="J121" s="48">
        <v>1.72</v>
      </c>
      <c r="N121" s="48"/>
    </row>
    <row r="122" spans="1:14" x14ac:dyDescent="0.25">
      <c r="A122" s="47">
        <v>15</v>
      </c>
      <c r="B122" s="47">
        <v>49</v>
      </c>
      <c r="C122" s="48">
        <v>440707.52929999999</v>
      </c>
      <c r="D122" s="48">
        <v>47374.296499999997</v>
      </c>
      <c r="E122" s="48">
        <v>199.41800000000001</v>
      </c>
      <c r="F122" s="48">
        <v>405.45</v>
      </c>
      <c r="G122" s="48">
        <v>403.75</v>
      </c>
      <c r="H122" s="48">
        <v>403.75</v>
      </c>
      <c r="I122" s="48">
        <v>403.75</v>
      </c>
      <c r="J122" s="48">
        <v>1.7</v>
      </c>
      <c r="N122" s="48"/>
    </row>
    <row r="123" spans="1:14" x14ac:dyDescent="0.25">
      <c r="A123" s="47">
        <v>16</v>
      </c>
      <c r="B123" s="47">
        <v>50</v>
      </c>
      <c r="C123" s="48">
        <v>440696.29580000002</v>
      </c>
      <c r="D123" s="48">
        <v>47384.236700000001</v>
      </c>
      <c r="E123" s="48">
        <v>214.41800000000001</v>
      </c>
      <c r="F123" s="48">
        <v>405.46</v>
      </c>
      <c r="G123" s="48">
        <v>403.8</v>
      </c>
      <c r="H123" s="48">
        <v>403.8</v>
      </c>
      <c r="I123" s="48">
        <v>403.8</v>
      </c>
      <c r="J123" s="48">
        <v>1.66</v>
      </c>
      <c r="N123" s="48"/>
    </row>
    <row r="124" spans="1:14" x14ac:dyDescent="0.25">
      <c r="A124" s="47">
        <v>17</v>
      </c>
      <c r="B124" s="47">
        <v>51</v>
      </c>
      <c r="C124" s="48">
        <v>440685.06709999999</v>
      </c>
      <c r="D124" s="48">
        <v>47394.182399999998</v>
      </c>
      <c r="E124" s="48">
        <v>229.41800000000001</v>
      </c>
      <c r="F124" s="48">
        <v>405.36</v>
      </c>
      <c r="G124" s="48">
        <v>403.84</v>
      </c>
      <c r="H124" s="48">
        <v>403.84</v>
      </c>
      <c r="I124" s="48">
        <v>403.84</v>
      </c>
      <c r="J124" s="48">
        <v>1.52</v>
      </c>
      <c r="N124" s="48"/>
    </row>
    <row r="125" spans="1:14" x14ac:dyDescent="0.25">
      <c r="A125" s="47">
        <v>18</v>
      </c>
      <c r="B125" s="47">
        <v>52</v>
      </c>
      <c r="C125" s="48">
        <v>440678.31760000001</v>
      </c>
      <c r="D125" s="48">
        <v>47392.782200000001</v>
      </c>
      <c r="E125" s="48">
        <v>236.31200000000001</v>
      </c>
      <c r="F125" s="48">
        <v>405.39</v>
      </c>
      <c r="G125" s="48">
        <v>403.86</v>
      </c>
      <c r="H125" s="48">
        <v>403.86</v>
      </c>
      <c r="I125" s="48">
        <v>403.86</v>
      </c>
      <c r="J125" s="48">
        <v>1.53</v>
      </c>
      <c r="N125" s="48"/>
    </row>
    <row r="126" spans="1:14" x14ac:dyDescent="0.25">
      <c r="A126" s="47">
        <v>19</v>
      </c>
      <c r="B126" s="47">
        <v>53</v>
      </c>
      <c r="C126" s="48">
        <v>440674.73050000001</v>
      </c>
      <c r="D126" s="48">
        <v>47396.265500000001</v>
      </c>
      <c r="E126" s="48">
        <v>241.31200000000001</v>
      </c>
      <c r="F126" s="48">
        <v>405.35</v>
      </c>
      <c r="G126" s="48">
        <v>403.88</v>
      </c>
      <c r="H126" s="48">
        <v>403.88</v>
      </c>
      <c r="I126" s="48">
        <v>403.88</v>
      </c>
      <c r="J126" s="48">
        <v>1.48</v>
      </c>
      <c r="N126" s="48"/>
    </row>
    <row r="127" spans="1:14" x14ac:dyDescent="0.25">
      <c r="A127" s="47">
        <v>20</v>
      </c>
      <c r="B127" s="47">
        <v>54</v>
      </c>
      <c r="C127" s="48">
        <v>440671.14350000001</v>
      </c>
      <c r="D127" s="48">
        <v>47399.748800000001</v>
      </c>
      <c r="E127" s="48">
        <v>246.31200000000001</v>
      </c>
      <c r="F127" s="48">
        <v>405.31</v>
      </c>
      <c r="G127" s="48">
        <v>403.81</v>
      </c>
      <c r="H127" s="48">
        <v>403.81</v>
      </c>
      <c r="I127" s="48">
        <v>403.81</v>
      </c>
      <c r="J127" s="48">
        <v>1.5</v>
      </c>
      <c r="N127" s="48"/>
    </row>
    <row r="128" spans="1:14" x14ac:dyDescent="0.25">
      <c r="A128" s="47">
        <v>21</v>
      </c>
      <c r="B128" s="47">
        <v>55</v>
      </c>
      <c r="C128" s="48">
        <v>440671.20860000001</v>
      </c>
      <c r="D128" s="48">
        <v>47406.523699999998</v>
      </c>
      <c r="E128" s="48">
        <v>253.08699999999999</v>
      </c>
      <c r="F128" s="48">
        <v>405.21</v>
      </c>
      <c r="G128" s="48">
        <v>403.71</v>
      </c>
      <c r="H128" s="48">
        <v>403.71</v>
      </c>
      <c r="I128" s="48">
        <v>403.71</v>
      </c>
      <c r="J128" s="48">
        <v>1.5</v>
      </c>
      <c r="N128" s="48"/>
    </row>
    <row r="129" spans="1:14" x14ac:dyDescent="0.25">
      <c r="A129" s="47">
        <v>22</v>
      </c>
      <c r="B129" s="47">
        <v>56</v>
      </c>
      <c r="C129" s="48">
        <v>440656.41239999997</v>
      </c>
      <c r="D129" s="48">
        <v>47419.979899999998</v>
      </c>
      <c r="E129" s="48">
        <v>273.08699999999999</v>
      </c>
      <c r="F129" s="48">
        <v>405.02</v>
      </c>
      <c r="G129" s="48">
        <v>403.43</v>
      </c>
      <c r="H129" s="48">
        <v>403.43</v>
      </c>
      <c r="I129" s="48">
        <v>403.43</v>
      </c>
      <c r="J129" s="48">
        <v>1.59</v>
      </c>
      <c r="N129" s="48"/>
    </row>
    <row r="130" spans="1:14" x14ac:dyDescent="0.25">
      <c r="A130" s="47">
        <v>23</v>
      </c>
      <c r="B130" s="47">
        <v>57</v>
      </c>
      <c r="C130" s="48">
        <v>440641.53490000003</v>
      </c>
      <c r="D130" s="48">
        <v>47433.346299999997</v>
      </c>
      <c r="E130" s="48">
        <v>293.08699999999999</v>
      </c>
      <c r="F130" s="48">
        <v>404.71</v>
      </c>
      <c r="G130" s="48">
        <v>403.15</v>
      </c>
      <c r="H130" s="48">
        <v>403.15</v>
      </c>
      <c r="I130" s="48">
        <v>403.15</v>
      </c>
      <c r="J130" s="48">
        <v>1.56</v>
      </c>
      <c r="N130" s="48"/>
    </row>
    <row r="131" spans="1:14" x14ac:dyDescent="0.25">
      <c r="A131" s="47">
        <v>24</v>
      </c>
      <c r="B131" s="47">
        <v>58</v>
      </c>
      <c r="C131" s="48">
        <v>440626.47749999998</v>
      </c>
      <c r="D131" s="48">
        <v>47446.509599999998</v>
      </c>
      <c r="E131" s="48">
        <v>313.08699999999999</v>
      </c>
      <c r="F131" s="48">
        <v>404.47</v>
      </c>
      <c r="G131" s="48">
        <v>402.87</v>
      </c>
      <c r="H131" s="48">
        <v>402.87</v>
      </c>
      <c r="I131" s="48">
        <v>402.87</v>
      </c>
      <c r="J131" s="48">
        <v>1.59</v>
      </c>
      <c r="N131" s="48"/>
    </row>
    <row r="132" spans="1:14" x14ac:dyDescent="0.25">
      <c r="A132" s="47">
        <v>25</v>
      </c>
      <c r="B132" s="47">
        <v>59</v>
      </c>
      <c r="C132" s="48">
        <v>440619.09120000002</v>
      </c>
      <c r="D132" s="48">
        <v>47453.250099999997</v>
      </c>
      <c r="E132" s="48">
        <v>323.08600000000001</v>
      </c>
      <c r="F132" s="48">
        <v>404.34</v>
      </c>
      <c r="G132" s="48">
        <v>402.74</v>
      </c>
      <c r="H132" s="48">
        <v>402.74</v>
      </c>
      <c r="I132" s="48">
        <v>402.74</v>
      </c>
      <c r="J132" s="48">
        <v>1.6</v>
      </c>
      <c r="N132" s="48"/>
    </row>
    <row r="133" spans="1:14" x14ac:dyDescent="0.25">
      <c r="A133" s="47">
        <v>26</v>
      </c>
      <c r="B133" s="47">
        <v>60</v>
      </c>
      <c r="C133" s="48">
        <v>440610.0944</v>
      </c>
      <c r="D133" s="48">
        <v>47458.7238</v>
      </c>
      <c r="E133" s="48">
        <v>333.61700000000002</v>
      </c>
      <c r="F133" s="48">
        <v>404.23</v>
      </c>
      <c r="G133" s="48">
        <v>402.6</v>
      </c>
      <c r="H133" s="48">
        <v>402.6</v>
      </c>
      <c r="I133" s="48">
        <v>402.6</v>
      </c>
      <c r="J133" s="48">
        <v>1.62</v>
      </c>
      <c r="N133" s="48"/>
    </row>
    <row r="134" spans="1:14" x14ac:dyDescent="0.25">
      <c r="A134" s="47">
        <v>27</v>
      </c>
      <c r="B134" s="47">
        <v>61</v>
      </c>
      <c r="C134" s="48">
        <v>440588.59360000002</v>
      </c>
      <c r="D134" s="48">
        <v>47478.4058</v>
      </c>
      <c r="E134" s="48">
        <v>362.76600000000002</v>
      </c>
      <c r="F134" s="48">
        <v>403.84</v>
      </c>
      <c r="G134" s="48">
        <v>402.24</v>
      </c>
      <c r="H134" s="48">
        <v>402.24</v>
      </c>
      <c r="I134" s="48">
        <v>402.24</v>
      </c>
      <c r="J134" s="48">
        <v>1.6</v>
      </c>
      <c r="N134" s="48"/>
    </row>
    <row r="135" spans="1:14" x14ac:dyDescent="0.25">
      <c r="A135" s="47">
        <v>28</v>
      </c>
      <c r="B135" s="47">
        <v>62</v>
      </c>
      <c r="C135" s="48">
        <v>440567.27889999998</v>
      </c>
      <c r="D135" s="48">
        <v>47498.652900000001</v>
      </c>
      <c r="E135" s="48">
        <v>392.16500000000002</v>
      </c>
      <c r="F135" s="48">
        <v>403.45</v>
      </c>
      <c r="G135" s="48">
        <v>401.87</v>
      </c>
      <c r="H135" s="48">
        <v>401.87</v>
      </c>
      <c r="I135" s="48">
        <v>401.87</v>
      </c>
      <c r="J135" s="48">
        <v>1.58</v>
      </c>
      <c r="N135" s="48"/>
    </row>
    <row r="136" spans="1:14" x14ac:dyDescent="0.25">
      <c r="A136" s="47">
        <v>29</v>
      </c>
      <c r="B136" s="47">
        <v>63</v>
      </c>
      <c r="C136" s="48">
        <v>440559.95039999997</v>
      </c>
      <c r="D136" s="48">
        <v>47503.826699999998</v>
      </c>
      <c r="E136" s="48">
        <v>401.13600000000002</v>
      </c>
      <c r="F136" s="48">
        <v>403.36</v>
      </c>
      <c r="G136" s="48">
        <v>401.75</v>
      </c>
      <c r="H136" s="48">
        <v>401.75</v>
      </c>
      <c r="I136" s="48">
        <v>401.75</v>
      </c>
      <c r="J136" s="48">
        <v>1.61</v>
      </c>
      <c r="N136" s="48"/>
    </row>
    <row r="137" spans="1:14" x14ac:dyDescent="0.25">
      <c r="A137" s="47">
        <v>30</v>
      </c>
      <c r="B137" s="47">
        <v>64</v>
      </c>
      <c r="C137" s="48">
        <v>440554.52169999998</v>
      </c>
      <c r="D137" s="48">
        <v>47509.249499999998</v>
      </c>
      <c r="E137" s="48">
        <v>408.80900000000003</v>
      </c>
      <c r="F137" s="48">
        <v>403.28</v>
      </c>
      <c r="G137" s="48">
        <v>401.65</v>
      </c>
      <c r="H137" s="48">
        <v>401.65</v>
      </c>
      <c r="I137" s="48">
        <v>401.65</v>
      </c>
      <c r="J137" s="48">
        <v>1.63</v>
      </c>
      <c r="N137" s="48"/>
    </row>
    <row r="138" spans="1:14" x14ac:dyDescent="0.25">
      <c r="A138" s="47">
        <v>31</v>
      </c>
      <c r="B138" s="47">
        <v>65</v>
      </c>
      <c r="C138" s="48">
        <v>440546.19089999999</v>
      </c>
      <c r="D138" s="48">
        <v>47518.296699999999</v>
      </c>
      <c r="E138" s="48">
        <v>421.10700000000003</v>
      </c>
      <c r="F138" s="48">
        <v>403.17</v>
      </c>
      <c r="G138" s="48">
        <v>401.55</v>
      </c>
      <c r="H138" s="48">
        <v>401.55</v>
      </c>
      <c r="I138" s="48">
        <v>401.55</v>
      </c>
      <c r="J138" s="48">
        <v>1.62</v>
      </c>
      <c r="N138" s="48"/>
    </row>
    <row r="139" spans="1:14" x14ac:dyDescent="0.25">
      <c r="A139" s="47">
        <v>32</v>
      </c>
      <c r="B139" s="47">
        <v>66</v>
      </c>
      <c r="C139" s="48">
        <v>440531.70669999998</v>
      </c>
      <c r="D139" s="48">
        <v>47535.543400000002</v>
      </c>
      <c r="E139" s="48">
        <v>443.62900000000002</v>
      </c>
      <c r="F139" s="48">
        <v>402.97</v>
      </c>
      <c r="G139" s="48">
        <v>401.37</v>
      </c>
      <c r="H139" s="48">
        <v>401.37</v>
      </c>
      <c r="I139" s="48">
        <v>401.37</v>
      </c>
      <c r="J139" s="48">
        <v>1.6</v>
      </c>
      <c r="N139" s="48"/>
    </row>
    <row r="140" spans="1:14" x14ac:dyDescent="0.25">
      <c r="A140" s="47">
        <v>33</v>
      </c>
      <c r="B140" s="47">
        <v>67</v>
      </c>
      <c r="C140" s="48">
        <v>440520.98729999998</v>
      </c>
      <c r="D140" s="48">
        <v>47548.673699999999</v>
      </c>
      <c r="E140" s="48">
        <v>460.58</v>
      </c>
      <c r="F140" s="48">
        <v>402.89</v>
      </c>
      <c r="G140" s="48">
        <v>401.29</v>
      </c>
      <c r="H140" s="48">
        <v>401.29</v>
      </c>
      <c r="I140" s="48">
        <v>401.29</v>
      </c>
      <c r="J140" s="48">
        <v>1.6</v>
      </c>
      <c r="N140" s="48"/>
    </row>
    <row r="141" spans="1:14" x14ac:dyDescent="0.25">
      <c r="A141" s="47">
        <v>34</v>
      </c>
      <c r="B141" s="47">
        <v>68</v>
      </c>
      <c r="C141" s="48">
        <v>440506.79190000001</v>
      </c>
      <c r="D141" s="48">
        <v>47566.339399999997</v>
      </c>
      <c r="E141" s="48">
        <v>483.24200000000002</v>
      </c>
      <c r="F141" s="48">
        <v>402.79</v>
      </c>
      <c r="G141" s="48">
        <v>401.19</v>
      </c>
      <c r="H141" s="48">
        <v>401.19</v>
      </c>
      <c r="I141" s="48">
        <v>401.19</v>
      </c>
      <c r="J141" s="48">
        <v>1.6</v>
      </c>
      <c r="N141" s="48"/>
    </row>
    <row r="142" spans="1:14" x14ac:dyDescent="0.25">
      <c r="A142" s="47">
        <v>35</v>
      </c>
      <c r="B142" s="47">
        <v>69</v>
      </c>
      <c r="C142" s="48">
        <v>440499.51429999998</v>
      </c>
      <c r="D142" s="48">
        <v>47576.025399999999</v>
      </c>
      <c r="E142" s="48">
        <v>495.35700000000003</v>
      </c>
      <c r="F142" s="48">
        <v>402.73</v>
      </c>
      <c r="G142" s="48">
        <v>401.13</v>
      </c>
      <c r="H142" s="48">
        <v>401.13</v>
      </c>
      <c r="I142" s="48">
        <v>401.13</v>
      </c>
      <c r="J142" s="48">
        <v>1.6</v>
      </c>
      <c r="N142" s="48"/>
    </row>
    <row r="143" spans="1:14" x14ac:dyDescent="0.25">
      <c r="A143" s="47">
        <v>36</v>
      </c>
      <c r="B143" s="47">
        <v>70</v>
      </c>
      <c r="C143" s="48">
        <v>440484.90370000002</v>
      </c>
      <c r="D143" s="48">
        <v>47592.885600000001</v>
      </c>
      <c r="E143" s="48">
        <v>517.66700000000003</v>
      </c>
      <c r="F143" s="48">
        <v>402.63</v>
      </c>
      <c r="G143" s="48">
        <v>401.04</v>
      </c>
      <c r="H143" s="48">
        <v>401.04</v>
      </c>
      <c r="I143" s="48">
        <v>401.04</v>
      </c>
      <c r="J143" s="48">
        <v>1.59</v>
      </c>
      <c r="N143" s="48"/>
    </row>
    <row r="144" spans="1:14" x14ac:dyDescent="0.25">
      <c r="A144" s="47">
        <v>37</v>
      </c>
      <c r="B144" s="47">
        <v>71</v>
      </c>
      <c r="C144" s="48">
        <v>440476.06829999998</v>
      </c>
      <c r="D144" s="48">
        <v>47603.658199999998</v>
      </c>
      <c r="E144" s="48">
        <v>531.6</v>
      </c>
      <c r="F144" s="48">
        <v>402.56</v>
      </c>
      <c r="G144" s="48">
        <v>400.98</v>
      </c>
      <c r="H144" s="48">
        <v>400.98</v>
      </c>
      <c r="I144" s="48">
        <v>400.98</v>
      </c>
      <c r="J144" s="48">
        <v>1.59</v>
      </c>
      <c r="N144" s="48"/>
    </row>
    <row r="145" spans="1:14" x14ac:dyDescent="0.25">
      <c r="A145" s="47">
        <v>38</v>
      </c>
      <c r="B145" s="47">
        <v>72</v>
      </c>
      <c r="C145" s="48">
        <v>440463.902</v>
      </c>
      <c r="D145" s="48">
        <v>47617.006099999999</v>
      </c>
      <c r="E145" s="48">
        <v>549.66</v>
      </c>
      <c r="F145" s="48">
        <v>402.48</v>
      </c>
      <c r="G145" s="48">
        <v>400.89</v>
      </c>
      <c r="H145" s="48">
        <v>400.89</v>
      </c>
      <c r="I145" s="48">
        <v>400.89</v>
      </c>
      <c r="J145" s="48">
        <v>1.59</v>
      </c>
      <c r="N145" s="48"/>
    </row>
    <row r="146" spans="1:14" x14ac:dyDescent="0.25">
      <c r="A146" s="47">
        <v>39</v>
      </c>
      <c r="B146" s="47">
        <v>73</v>
      </c>
      <c r="C146" s="48">
        <v>440456.37469999999</v>
      </c>
      <c r="D146" s="48">
        <v>47623.322099999998</v>
      </c>
      <c r="E146" s="48">
        <v>559.48599999999999</v>
      </c>
      <c r="F146" s="48">
        <v>402.42</v>
      </c>
      <c r="G146" s="48">
        <v>400.84</v>
      </c>
      <c r="H146" s="48">
        <v>400.84</v>
      </c>
      <c r="I146" s="48">
        <v>400.84</v>
      </c>
      <c r="J146" s="48">
        <v>1.59</v>
      </c>
      <c r="N146" s="48"/>
    </row>
    <row r="147" spans="1:14" x14ac:dyDescent="0.25">
      <c r="A147" s="47">
        <v>40</v>
      </c>
      <c r="B147" s="47">
        <v>74</v>
      </c>
      <c r="C147" s="48">
        <v>440443.04739999998</v>
      </c>
      <c r="D147" s="48">
        <v>47634.505100000002</v>
      </c>
      <c r="E147" s="48">
        <v>576.88400000000001</v>
      </c>
      <c r="F147" s="48">
        <v>402.33</v>
      </c>
      <c r="G147" s="48">
        <v>400.75</v>
      </c>
      <c r="H147" s="48">
        <v>400.75</v>
      </c>
      <c r="I147" s="48">
        <v>400.75</v>
      </c>
      <c r="J147" s="48">
        <v>1.58</v>
      </c>
      <c r="N147" s="48"/>
    </row>
    <row r="148" spans="1:14" x14ac:dyDescent="0.25">
      <c r="A148" s="47" t="s">
        <v>593</v>
      </c>
      <c r="B148" s="47" t="s">
        <v>594</v>
      </c>
    </row>
    <row r="149" spans="1:14" x14ac:dyDescent="0.25">
      <c r="A149" s="47">
        <v>1</v>
      </c>
      <c r="B149" s="47">
        <v>74</v>
      </c>
      <c r="C149" s="48">
        <v>440443.04739999998</v>
      </c>
      <c r="D149" s="48">
        <v>47634.505100000002</v>
      </c>
      <c r="E149" s="48">
        <v>0</v>
      </c>
      <c r="F149" s="48">
        <v>402.33</v>
      </c>
      <c r="G149" s="48">
        <v>400.75</v>
      </c>
      <c r="H149" s="48">
        <v>400.75</v>
      </c>
      <c r="I149" s="48">
        <v>400.75</v>
      </c>
      <c r="J149" s="48">
        <v>1.58</v>
      </c>
      <c r="N149" s="48"/>
    </row>
    <row r="150" spans="1:14" x14ac:dyDescent="0.25">
      <c r="A150" s="47">
        <v>2</v>
      </c>
      <c r="B150" s="47">
        <v>75</v>
      </c>
      <c r="C150" s="48">
        <v>440431.4632</v>
      </c>
      <c r="D150" s="48">
        <v>47643.9228</v>
      </c>
      <c r="E150" s="48">
        <v>14.929</v>
      </c>
      <c r="F150" s="48">
        <v>402.19</v>
      </c>
      <c r="G150" s="48">
        <v>400.62</v>
      </c>
      <c r="H150" s="48">
        <v>400.62</v>
      </c>
      <c r="I150" s="48">
        <v>400.62</v>
      </c>
      <c r="J150" s="48">
        <v>1.57</v>
      </c>
      <c r="N150" s="48"/>
    </row>
    <row r="151" spans="1:14" x14ac:dyDescent="0.25">
      <c r="A151" s="47">
        <v>3</v>
      </c>
      <c r="B151" s="47">
        <v>76</v>
      </c>
      <c r="C151" s="48">
        <v>440416.82579999999</v>
      </c>
      <c r="D151" s="48">
        <v>47655.776400000002</v>
      </c>
      <c r="E151" s="48">
        <v>33.765000000000001</v>
      </c>
      <c r="F151" s="48">
        <v>402.11</v>
      </c>
      <c r="G151" s="48">
        <v>400.46</v>
      </c>
      <c r="H151" s="48">
        <v>400.46</v>
      </c>
      <c r="I151" s="48">
        <v>400.46</v>
      </c>
      <c r="J151" s="48">
        <v>1.65</v>
      </c>
      <c r="N151" s="48"/>
    </row>
    <row r="152" spans="1:14" x14ac:dyDescent="0.25">
      <c r="A152" s="47">
        <v>4</v>
      </c>
      <c r="B152" s="47">
        <v>77</v>
      </c>
      <c r="C152" s="48">
        <v>440401.4975</v>
      </c>
      <c r="D152" s="48">
        <v>47668.189599999998</v>
      </c>
      <c r="E152" s="48">
        <v>53.488999999999997</v>
      </c>
      <c r="F152" s="48">
        <v>402.15</v>
      </c>
      <c r="G152" s="48">
        <v>400.54</v>
      </c>
      <c r="H152" s="48">
        <v>400.54</v>
      </c>
      <c r="I152" s="48">
        <v>400.54</v>
      </c>
      <c r="J152" s="48">
        <v>1.61</v>
      </c>
      <c r="N152" s="48"/>
    </row>
    <row r="153" spans="1:14" x14ac:dyDescent="0.25">
      <c r="A153" s="47">
        <v>5</v>
      </c>
      <c r="B153" s="47">
        <v>78</v>
      </c>
      <c r="C153" s="48">
        <v>440386.56630000001</v>
      </c>
      <c r="D153" s="48">
        <v>47680.2811</v>
      </c>
      <c r="E153" s="48">
        <v>72.701999999999998</v>
      </c>
      <c r="F153" s="48">
        <v>402.21</v>
      </c>
      <c r="G153" s="48">
        <v>400.61</v>
      </c>
      <c r="H153" s="48">
        <v>400.61</v>
      </c>
      <c r="I153" s="48">
        <v>400.61</v>
      </c>
      <c r="J153" s="48">
        <v>1.6</v>
      </c>
      <c r="N153" s="48"/>
    </row>
    <row r="154" spans="1:14" x14ac:dyDescent="0.25">
      <c r="A154" s="47">
        <v>6</v>
      </c>
      <c r="B154" s="47">
        <v>79</v>
      </c>
      <c r="C154" s="48">
        <v>440377.95730000001</v>
      </c>
      <c r="D154" s="48">
        <v>47687.2667</v>
      </c>
      <c r="E154" s="48">
        <v>83.789000000000001</v>
      </c>
      <c r="F154" s="48">
        <v>402.25</v>
      </c>
      <c r="G154" s="48">
        <v>400.66</v>
      </c>
      <c r="H154" s="48">
        <v>400.66</v>
      </c>
      <c r="I154" s="48">
        <v>400.66</v>
      </c>
      <c r="J154" s="48">
        <v>1.59</v>
      </c>
      <c r="N154" s="48"/>
    </row>
    <row r="155" spans="1:14" x14ac:dyDescent="0.25">
      <c r="A155" s="47">
        <v>7</v>
      </c>
      <c r="B155" s="47">
        <v>80</v>
      </c>
      <c r="C155" s="48">
        <v>440342.4399</v>
      </c>
      <c r="D155" s="48">
        <v>47717.334900000002</v>
      </c>
      <c r="E155" s="48">
        <v>130.32400000000001</v>
      </c>
      <c r="F155" s="48">
        <v>402.43</v>
      </c>
      <c r="G155" s="48">
        <v>401.03</v>
      </c>
      <c r="H155" s="48">
        <v>401.03</v>
      </c>
      <c r="I155" s="48">
        <v>401.03</v>
      </c>
      <c r="J155" s="48">
        <v>1.4</v>
      </c>
      <c r="N155" s="48"/>
    </row>
    <row r="156" spans="1:14" x14ac:dyDescent="0.25">
      <c r="A156" s="47">
        <v>8</v>
      </c>
      <c r="B156" s="47">
        <v>81</v>
      </c>
      <c r="C156" s="48">
        <v>440317.14069999999</v>
      </c>
      <c r="D156" s="48">
        <v>47741.374900000003</v>
      </c>
      <c r="E156" s="48">
        <v>165.22399999999999</v>
      </c>
      <c r="F156" s="48">
        <v>403.1</v>
      </c>
      <c r="G156" s="48">
        <v>401.5</v>
      </c>
      <c r="H156" s="48">
        <v>401.5</v>
      </c>
      <c r="I156" s="48">
        <v>401.5</v>
      </c>
      <c r="J156" s="48">
        <v>1.6</v>
      </c>
      <c r="N156" s="48"/>
    </row>
    <row r="157" spans="1:14" x14ac:dyDescent="0.25">
      <c r="A157" s="47">
        <v>9</v>
      </c>
      <c r="B157" s="47">
        <v>82</v>
      </c>
      <c r="C157" s="48">
        <v>440306.54269999999</v>
      </c>
      <c r="D157" s="48">
        <v>47752.285300000003</v>
      </c>
      <c r="E157" s="48">
        <v>180.434</v>
      </c>
      <c r="F157" s="48">
        <v>403.45</v>
      </c>
      <c r="G157" s="48">
        <v>401.71</v>
      </c>
      <c r="H157" s="48">
        <v>401.71</v>
      </c>
      <c r="I157" s="48">
        <v>401.71</v>
      </c>
      <c r="J157" s="48">
        <v>1.74</v>
      </c>
      <c r="N157" s="48"/>
    </row>
    <row r="158" spans="1:14" x14ac:dyDescent="0.25">
      <c r="A158" s="47">
        <v>10</v>
      </c>
      <c r="B158" s="47">
        <v>83</v>
      </c>
      <c r="C158" s="48">
        <v>440306.17560000002</v>
      </c>
      <c r="D158" s="48">
        <v>47752.722699999998</v>
      </c>
      <c r="E158" s="48">
        <v>181.005</v>
      </c>
      <c r="F158" s="48">
        <v>403.46</v>
      </c>
      <c r="G158" s="48">
        <v>401.72</v>
      </c>
      <c r="H158" s="48">
        <v>401.72</v>
      </c>
      <c r="I158" s="48">
        <v>401.72</v>
      </c>
      <c r="J158" s="48">
        <v>1.74</v>
      </c>
      <c r="N158" s="48"/>
    </row>
    <row r="159" spans="1:14" x14ac:dyDescent="0.25">
      <c r="A159" s="47">
        <v>11</v>
      </c>
      <c r="B159" s="47">
        <v>84</v>
      </c>
      <c r="C159" s="48">
        <v>440282.71279999998</v>
      </c>
      <c r="D159" s="48">
        <v>47781.260699999999</v>
      </c>
      <c r="E159" s="48">
        <v>217.95</v>
      </c>
      <c r="F159" s="48">
        <v>403.85</v>
      </c>
      <c r="G159" s="48">
        <v>402.21</v>
      </c>
      <c r="H159" s="48">
        <v>402.21</v>
      </c>
      <c r="I159" s="48">
        <v>402.21</v>
      </c>
      <c r="J159" s="48">
        <v>1.64</v>
      </c>
      <c r="N159" s="48"/>
    </row>
    <row r="160" spans="1:14" x14ac:dyDescent="0.25">
      <c r="A160" s="47">
        <v>12</v>
      </c>
      <c r="B160" s="47">
        <v>85</v>
      </c>
      <c r="C160" s="48">
        <v>440276.6347</v>
      </c>
      <c r="D160" s="48">
        <v>47790.584799999997</v>
      </c>
      <c r="E160" s="48">
        <v>229.08</v>
      </c>
      <c r="F160" s="48">
        <v>403.95</v>
      </c>
      <c r="G160" s="48">
        <v>402.31</v>
      </c>
      <c r="H160" s="48">
        <v>402.31</v>
      </c>
      <c r="I160" s="48">
        <v>402.31</v>
      </c>
      <c r="J160" s="48">
        <v>1.64</v>
      </c>
      <c r="N160" s="48"/>
    </row>
    <row r="161" spans="1:14" x14ac:dyDescent="0.25">
      <c r="A161" s="47">
        <v>13</v>
      </c>
      <c r="B161" s="47">
        <v>86</v>
      </c>
      <c r="C161" s="48">
        <v>440265.05440000002</v>
      </c>
      <c r="D161" s="48">
        <v>47804.128900000003</v>
      </c>
      <c r="E161" s="48">
        <v>246.9</v>
      </c>
      <c r="F161" s="48">
        <v>404.08</v>
      </c>
      <c r="G161" s="48">
        <v>402.46</v>
      </c>
      <c r="H161" s="48">
        <v>402.46</v>
      </c>
      <c r="I161" s="48">
        <v>402.46</v>
      </c>
      <c r="J161" s="48">
        <v>1.61</v>
      </c>
      <c r="N161" s="48"/>
    </row>
    <row r="162" spans="1:14" x14ac:dyDescent="0.25">
      <c r="A162" s="47">
        <v>14</v>
      </c>
      <c r="B162" s="47">
        <v>87</v>
      </c>
      <c r="C162" s="48">
        <v>440254.47649999999</v>
      </c>
      <c r="D162" s="48">
        <v>47823.094400000002</v>
      </c>
      <c r="E162" s="48">
        <v>268.61599999999999</v>
      </c>
      <c r="F162" s="48">
        <v>404.27</v>
      </c>
      <c r="G162" s="48">
        <v>402.65</v>
      </c>
      <c r="H162" s="48">
        <v>402.65</v>
      </c>
      <c r="I162" s="48">
        <v>402.65</v>
      </c>
      <c r="J162" s="48">
        <v>1.61</v>
      </c>
      <c r="N162" s="48"/>
    </row>
    <row r="163" spans="1:14" x14ac:dyDescent="0.25">
      <c r="A163" s="47">
        <v>15</v>
      </c>
      <c r="B163" s="47">
        <v>88</v>
      </c>
      <c r="C163" s="48">
        <v>440240.97889999999</v>
      </c>
      <c r="D163" s="48">
        <v>47847.294800000003</v>
      </c>
      <c r="E163" s="48">
        <v>296.32600000000002</v>
      </c>
      <c r="F163" s="48">
        <v>404.54</v>
      </c>
      <c r="G163" s="48">
        <v>402.96</v>
      </c>
      <c r="H163" s="48">
        <v>402.96</v>
      </c>
      <c r="I163" s="48">
        <v>402.96</v>
      </c>
      <c r="J163" s="48">
        <v>1.58</v>
      </c>
      <c r="N163" s="48"/>
    </row>
    <row r="164" spans="1:14" x14ac:dyDescent="0.25">
      <c r="A164" s="47">
        <v>16</v>
      </c>
      <c r="B164" s="47">
        <v>89</v>
      </c>
      <c r="C164" s="48">
        <v>440230.99589999998</v>
      </c>
      <c r="D164" s="48">
        <v>47867.5357</v>
      </c>
      <c r="E164" s="48">
        <v>318.89499999999998</v>
      </c>
      <c r="F164" s="48">
        <v>404.82</v>
      </c>
      <c r="G164" s="48">
        <v>403.21</v>
      </c>
      <c r="H164" s="48">
        <v>403.21</v>
      </c>
      <c r="I164" s="48">
        <v>403.21</v>
      </c>
      <c r="J164" s="48">
        <v>1.61</v>
      </c>
      <c r="N164" s="48"/>
    </row>
    <row r="165" spans="1:14" x14ac:dyDescent="0.25">
      <c r="A165" s="47">
        <v>17</v>
      </c>
      <c r="B165" s="47">
        <v>90</v>
      </c>
      <c r="C165" s="48">
        <v>440217.78320000001</v>
      </c>
      <c r="D165" s="48">
        <v>47899.0317</v>
      </c>
      <c r="E165" s="48">
        <v>353.05</v>
      </c>
      <c r="F165" s="48">
        <v>404.95</v>
      </c>
      <c r="G165" s="48">
        <v>403.38</v>
      </c>
      <c r="H165" s="48">
        <v>403.38</v>
      </c>
      <c r="I165" s="48">
        <v>403.38</v>
      </c>
      <c r="J165" s="48">
        <v>1.56</v>
      </c>
      <c r="N165" s="48"/>
    </row>
    <row r="166" spans="1:14" x14ac:dyDescent="0.25">
      <c r="A166" s="47">
        <v>18</v>
      </c>
      <c r="B166" s="47">
        <v>91</v>
      </c>
      <c r="C166" s="48">
        <v>440201.15100000001</v>
      </c>
      <c r="D166" s="48">
        <v>47938.791599999997</v>
      </c>
      <c r="E166" s="48">
        <v>396.149</v>
      </c>
      <c r="F166" s="48">
        <v>404.65</v>
      </c>
      <c r="G166" s="48">
        <v>403.05</v>
      </c>
      <c r="H166" s="48">
        <v>403.05</v>
      </c>
      <c r="I166" s="48">
        <v>403.05</v>
      </c>
      <c r="J166" s="48">
        <v>1.6</v>
      </c>
      <c r="N166" s="48"/>
    </row>
    <row r="167" spans="1:14" x14ac:dyDescent="0.25">
      <c r="A167" s="47">
        <v>19</v>
      </c>
      <c r="B167" s="47">
        <v>92</v>
      </c>
      <c r="C167" s="48">
        <v>440186.35649999999</v>
      </c>
      <c r="D167" s="48">
        <v>47968.406499999997</v>
      </c>
      <c r="E167" s="48">
        <v>429.25299999999999</v>
      </c>
      <c r="F167" s="48">
        <v>404.05</v>
      </c>
      <c r="G167" s="48">
        <v>402.5</v>
      </c>
      <c r="H167" s="48">
        <v>402.5</v>
      </c>
      <c r="I167" s="48">
        <v>402.5</v>
      </c>
      <c r="J167" s="48">
        <v>1.55</v>
      </c>
      <c r="N167" s="48"/>
    </row>
    <row r="168" spans="1:14" x14ac:dyDescent="0.25">
      <c r="A168" s="47">
        <v>20</v>
      </c>
      <c r="B168" s="47">
        <v>93</v>
      </c>
      <c r="C168" s="48">
        <v>440169.44349999999</v>
      </c>
      <c r="D168" s="48">
        <v>48007.256099999999</v>
      </c>
      <c r="E168" s="48">
        <v>471.625</v>
      </c>
      <c r="F168" s="48">
        <v>403.36</v>
      </c>
      <c r="G168" s="48">
        <v>401.74</v>
      </c>
      <c r="H168" s="48">
        <v>401.74</v>
      </c>
      <c r="I168" s="48">
        <v>401.74</v>
      </c>
      <c r="J168" s="48">
        <v>1.62</v>
      </c>
      <c r="N168" s="48"/>
    </row>
    <row r="169" spans="1:14" x14ac:dyDescent="0.25">
      <c r="A169" s="47">
        <v>21</v>
      </c>
      <c r="B169" s="47">
        <v>94</v>
      </c>
      <c r="C169" s="48">
        <v>440159.92060000001</v>
      </c>
      <c r="D169" s="48">
        <v>48029.693200000002</v>
      </c>
      <c r="E169" s="48">
        <v>495.99900000000002</v>
      </c>
      <c r="F169" s="48">
        <v>402.99</v>
      </c>
      <c r="G169" s="48">
        <v>401.31</v>
      </c>
      <c r="H169" s="48">
        <v>401.31</v>
      </c>
      <c r="I169" s="48">
        <v>401.31</v>
      </c>
      <c r="J169" s="48">
        <v>1.68</v>
      </c>
      <c r="N169" s="48"/>
    </row>
    <row r="170" spans="1:14" x14ac:dyDescent="0.25">
      <c r="A170" s="47">
        <v>22</v>
      </c>
      <c r="B170" s="47">
        <v>95</v>
      </c>
      <c r="C170" s="48">
        <v>440146.91399999999</v>
      </c>
      <c r="D170" s="48">
        <v>48060.079700000002</v>
      </c>
      <c r="E170" s="48">
        <v>529.05200000000002</v>
      </c>
      <c r="F170" s="48">
        <v>402.65</v>
      </c>
      <c r="G170" s="48">
        <v>401</v>
      </c>
      <c r="H170" s="48">
        <v>401</v>
      </c>
      <c r="I170" s="48">
        <v>401</v>
      </c>
      <c r="J170" s="48">
        <v>1.65</v>
      </c>
      <c r="N170" s="48"/>
    </row>
    <row r="171" spans="1:14" x14ac:dyDescent="0.25">
      <c r="A171" s="47" t="s">
        <v>94</v>
      </c>
      <c r="B171" s="47" t="s">
        <v>595</v>
      </c>
    </row>
    <row r="172" spans="1:14" x14ac:dyDescent="0.25">
      <c r="A172" s="47" t="s">
        <v>596</v>
      </c>
      <c r="B172" s="47" t="s">
        <v>597</v>
      </c>
    </row>
    <row r="173" spans="1:14" x14ac:dyDescent="0.25">
      <c r="A173" s="47">
        <v>1</v>
      </c>
      <c r="B173" s="47">
        <v>1</v>
      </c>
      <c r="C173" s="48">
        <v>440146.91399999999</v>
      </c>
      <c r="D173" s="48">
        <v>48060.079700000002</v>
      </c>
      <c r="E173" s="48">
        <v>0</v>
      </c>
      <c r="F173" s="48">
        <v>402.65</v>
      </c>
      <c r="G173" s="48">
        <v>401.02</v>
      </c>
      <c r="H173" s="48">
        <v>401.02</v>
      </c>
      <c r="I173" s="48">
        <v>401.02</v>
      </c>
      <c r="J173" s="48">
        <v>1.63</v>
      </c>
      <c r="N173" s="48"/>
    </row>
    <row r="174" spans="1:14" x14ac:dyDescent="0.25">
      <c r="A174" s="47">
        <v>2</v>
      </c>
      <c r="B174" s="47">
        <v>2</v>
      </c>
      <c r="C174" s="48">
        <v>440137.0612</v>
      </c>
      <c r="D174" s="48">
        <v>48054.872100000001</v>
      </c>
      <c r="E174" s="48">
        <v>11.144</v>
      </c>
      <c r="F174" s="48">
        <v>402.38</v>
      </c>
      <c r="G174" s="48">
        <v>400.74</v>
      </c>
      <c r="H174" s="48">
        <v>400.74</v>
      </c>
      <c r="I174" s="48">
        <v>400.74</v>
      </c>
      <c r="J174" s="48">
        <v>1.64</v>
      </c>
      <c r="N174" s="48"/>
    </row>
    <row r="175" spans="1:14" x14ac:dyDescent="0.25">
      <c r="A175" s="47">
        <v>3</v>
      </c>
      <c r="B175" s="47">
        <v>3</v>
      </c>
      <c r="C175" s="48">
        <v>440124.96240000002</v>
      </c>
      <c r="D175" s="48">
        <v>48048.477599999998</v>
      </c>
      <c r="E175" s="48">
        <v>24.829000000000001</v>
      </c>
      <c r="F175" s="48">
        <v>402.04</v>
      </c>
      <c r="G175" s="48">
        <v>400.4</v>
      </c>
      <c r="H175" s="48">
        <v>400.4</v>
      </c>
      <c r="I175" s="48">
        <v>400.4</v>
      </c>
      <c r="J175" s="48">
        <v>1.64</v>
      </c>
      <c r="N175" s="48"/>
    </row>
    <row r="176" spans="1:14" x14ac:dyDescent="0.25">
      <c r="A176" s="47">
        <v>4</v>
      </c>
      <c r="B176" s="47">
        <v>4</v>
      </c>
      <c r="C176" s="48">
        <v>440115.48460000003</v>
      </c>
      <c r="D176" s="48">
        <v>48043.4683</v>
      </c>
      <c r="E176" s="48">
        <v>35.548999999999999</v>
      </c>
      <c r="F176" s="48">
        <v>401.79</v>
      </c>
      <c r="G176" s="48">
        <v>400.2</v>
      </c>
      <c r="H176" s="48">
        <v>400.2</v>
      </c>
      <c r="I176" s="48">
        <v>400.2</v>
      </c>
      <c r="J176" s="48">
        <v>1.6</v>
      </c>
      <c r="N176" s="48"/>
    </row>
    <row r="177" spans="1:14" x14ac:dyDescent="0.25">
      <c r="A177" s="47">
        <v>5</v>
      </c>
      <c r="B177" s="47">
        <v>5</v>
      </c>
      <c r="C177" s="48">
        <v>440091.17920000001</v>
      </c>
      <c r="D177" s="48">
        <v>48017.842299999997</v>
      </c>
      <c r="E177" s="48">
        <v>70.867999999999995</v>
      </c>
      <c r="F177" s="48">
        <v>401.09</v>
      </c>
      <c r="G177" s="48">
        <v>399.53</v>
      </c>
      <c r="H177" s="48">
        <v>399.53</v>
      </c>
      <c r="I177" s="48">
        <v>399.53</v>
      </c>
      <c r="J177" s="48">
        <v>1.56</v>
      </c>
      <c r="N177" s="48"/>
    </row>
    <row r="178" spans="1:14" x14ac:dyDescent="0.25">
      <c r="A178" s="47">
        <v>6</v>
      </c>
      <c r="B178" s="47">
        <v>6</v>
      </c>
      <c r="C178" s="48">
        <v>440079.16489999997</v>
      </c>
      <c r="D178" s="48">
        <v>47994.646200000003</v>
      </c>
      <c r="E178" s="48">
        <v>96.991</v>
      </c>
      <c r="F178" s="48">
        <v>400.85</v>
      </c>
      <c r="G178" s="48">
        <v>399.27</v>
      </c>
      <c r="H178" s="48">
        <v>399.27</v>
      </c>
      <c r="I178" s="48">
        <v>399.27</v>
      </c>
      <c r="J178" s="48">
        <v>1.58</v>
      </c>
      <c r="N178" s="48"/>
    </row>
    <row r="179" spans="1:14" x14ac:dyDescent="0.25">
      <c r="A179" s="47">
        <v>7</v>
      </c>
      <c r="B179" s="47">
        <v>7</v>
      </c>
      <c r="C179" s="48">
        <v>440071.3567</v>
      </c>
      <c r="D179" s="48">
        <v>47981.838600000003</v>
      </c>
      <c r="E179" s="48">
        <v>111.991</v>
      </c>
      <c r="F179" s="48">
        <v>400.71</v>
      </c>
      <c r="G179" s="48">
        <v>399.12</v>
      </c>
      <c r="H179" s="48">
        <v>399.12</v>
      </c>
      <c r="I179" s="48">
        <v>399.12</v>
      </c>
      <c r="J179" s="48">
        <v>1.59</v>
      </c>
      <c r="N179" s="48"/>
    </row>
    <row r="180" spans="1:14" x14ac:dyDescent="0.25">
      <c r="A180" s="47">
        <v>8</v>
      </c>
      <c r="B180" s="47">
        <v>8</v>
      </c>
      <c r="C180" s="48">
        <v>440062.18949999998</v>
      </c>
      <c r="D180" s="48">
        <v>47969.963600000003</v>
      </c>
      <c r="E180" s="48">
        <v>126.99299999999999</v>
      </c>
      <c r="F180" s="48">
        <v>400.62</v>
      </c>
      <c r="G180" s="48">
        <v>399.05</v>
      </c>
      <c r="H180" s="48">
        <v>399.05</v>
      </c>
      <c r="I180" s="48">
        <v>399.05</v>
      </c>
      <c r="J180" s="48">
        <v>1.57</v>
      </c>
      <c r="N180" s="48"/>
    </row>
    <row r="181" spans="1:14" x14ac:dyDescent="0.25">
      <c r="A181" s="47">
        <v>9</v>
      </c>
      <c r="B181" s="47">
        <v>9</v>
      </c>
      <c r="C181" s="48">
        <v>440051.0453</v>
      </c>
      <c r="D181" s="48">
        <v>47959.923300000002</v>
      </c>
      <c r="E181" s="48">
        <v>141.99299999999999</v>
      </c>
      <c r="F181" s="48">
        <v>400.52</v>
      </c>
      <c r="G181" s="48">
        <v>398.97</v>
      </c>
      <c r="H181" s="48">
        <v>398.97</v>
      </c>
      <c r="I181" s="48">
        <v>398.97</v>
      </c>
      <c r="J181" s="48">
        <v>1.55</v>
      </c>
      <c r="N181" s="48"/>
    </row>
    <row r="182" spans="1:14" x14ac:dyDescent="0.25">
      <c r="A182" s="47">
        <v>10</v>
      </c>
      <c r="B182" s="47">
        <v>10</v>
      </c>
      <c r="C182" s="48">
        <v>440038.00550000003</v>
      </c>
      <c r="D182" s="48">
        <v>47952.5095</v>
      </c>
      <c r="E182" s="48">
        <v>156.99299999999999</v>
      </c>
      <c r="F182" s="48">
        <v>400.43</v>
      </c>
      <c r="G182" s="48">
        <v>398.9</v>
      </c>
      <c r="H182" s="48">
        <v>398.9</v>
      </c>
      <c r="I182" s="48">
        <v>398.9</v>
      </c>
      <c r="J182" s="48">
        <v>1.53</v>
      </c>
      <c r="N182" s="48"/>
    </row>
    <row r="183" spans="1:14" x14ac:dyDescent="0.25">
      <c r="A183" s="47">
        <v>11</v>
      </c>
      <c r="B183" s="47">
        <v>11</v>
      </c>
      <c r="C183" s="48">
        <v>440023.99900000001</v>
      </c>
      <c r="D183" s="48">
        <v>47947.141300000003</v>
      </c>
      <c r="E183" s="48">
        <v>171.99299999999999</v>
      </c>
      <c r="F183" s="48">
        <v>400.33</v>
      </c>
      <c r="G183" s="48">
        <v>398.82</v>
      </c>
      <c r="H183" s="48">
        <v>398.82</v>
      </c>
      <c r="I183" s="48">
        <v>398.82</v>
      </c>
      <c r="J183" s="48">
        <v>1.51</v>
      </c>
      <c r="N183" s="48"/>
    </row>
    <row r="184" spans="1:14" x14ac:dyDescent="0.25">
      <c r="A184" s="47">
        <v>12</v>
      </c>
      <c r="B184" s="47">
        <v>12</v>
      </c>
      <c r="C184" s="48">
        <v>439999.4399</v>
      </c>
      <c r="D184" s="48">
        <v>47942.445</v>
      </c>
      <c r="E184" s="48">
        <v>196.99700000000001</v>
      </c>
      <c r="F184" s="48">
        <v>400.3</v>
      </c>
      <c r="G184" s="48">
        <v>398.7</v>
      </c>
      <c r="H184" s="48">
        <v>398.7</v>
      </c>
      <c r="I184" s="48">
        <v>398.7</v>
      </c>
      <c r="J184" s="48">
        <v>1.6</v>
      </c>
      <c r="N184" s="48"/>
    </row>
    <row r="185" spans="1:14" x14ac:dyDescent="0.25">
      <c r="A185" s="47">
        <v>13</v>
      </c>
      <c r="B185" s="47">
        <v>13</v>
      </c>
      <c r="C185" s="48">
        <v>439994.5073</v>
      </c>
      <c r="D185" s="48">
        <v>47941.627200000003</v>
      </c>
      <c r="E185" s="48">
        <v>201.99700000000001</v>
      </c>
      <c r="F185" s="48">
        <v>400.35</v>
      </c>
      <c r="G185" s="48">
        <v>398.72</v>
      </c>
      <c r="H185" s="48">
        <v>398.72</v>
      </c>
      <c r="I185" s="48">
        <v>398.72</v>
      </c>
      <c r="J185" s="48">
        <v>1.63</v>
      </c>
      <c r="N185" s="48"/>
    </row>
    <row r="186" spans="1:14" x14ac:dyDescent="0.25">
      <c r="A186" s="47">
        <v>14</v>
      </c>
      <c r="B186" s="47">
        <v>14</v>
      </c>
      <c r="C186" s="48">
        <v>439992.45669999998</v>
      </c>
      <c r="D186" s="48">
        <v>47939.437400000003</v>
      </c>
      <c r="E186" s="48">
        <v>204.99700000000001</v>
      </c>
      <c r="F186" s="48">
        <v>400.4</v>
      </c>
      <c r="G186" s="48">
        <v>398.72</v>
      </c>
      <c r="H186" s="48">
        <v>398.72</v>
      </c>
      <c r="I186" s="48">
        <v>398.72</v>
      </c>
      <c r="J186" s="48">
        <v>1.68</v>
      </c>
      <c r="N186" s="48"/>
    </row>
    <row r="187" spans="1:14" x14ac:dyDescent="0.25">
      <c r="A187" s="47">
        <v>15</v>
      </c>
      <c r="B187" s="47">
        <v>15</v>
      </c>
      <c r="C187" s="48">
        <v>439936.63880000002</v>
      </c>
      <c r="D187" s="48">
        <v>47933.829100000003</v>
      </c>
      <c r="E187" s="48">
        <v>261.096</v>
      </c>
      <c r="F187" s="48">
        <v>400.43</v>
      </c>
      <c r="G187" s="48">
        <v>398.89</v>
      </c>
      <c r="H187" s="48">
        <v>398.89</v>
      </c>
      <c r="I187" s="48">
        <v>398.89</v>
      </c>
      <c r="J187" s="48">
        <v>1.53</v>
      </c>
      <c r="N187" s="48"/>
    </row>
    <row r="188" spans="1:14" x14ac:dyDescent="0.25">
      <c r="A188" s="47">
        <v>16</v>
      </c>
      <c r="B188" s="47">
        <v>16</v>
      </c>
      <c r="C188" s="48">
        <v>439931.80379999999</v>
      </c>
      <c r="D188" s="48">
        <v>47935.102800000001</v>
      </c>
      <c r="E188" s="48">
        <v>266.096</v>
      </c>
      <c r="F188" s="48">
        <v>400.4</v>
      </c>
      <c r="G188" s="48">
        <v>398.91</v>
      </c>
      <c r="H188" s="48">
        <v>398.91</v>
      </c>
      <c r="I188" s="48">
        <v>398.91</v>
      </c>
      <c r="J188" s="48">
        <v>1.5</v>
      </c>
      <c r="N188" s="48"/>
    </row>
    <row r="189" spans="1:14" x14ac:dyDescent="0.25">
      <c r="A189" s="47">
        <v>17</v>
      </c>
      <c r="B189" s="47">
        <v>17</v>
      </c>
      <c r="C189" s="48">
        <v>439928.36229999998</v>
      </c>
      <c r="D189" s="48">
        <v>47930.187899999997</v>
      </c>
      <c r="E189" s="48">
        <v>272.096</v>
      </c>
      <c r="F189" s="48">
        <v>400.38</v>
      </c>
      <c r="G189" s="48">
        <v>398.95</v>
      </c>
      <c r="H189" s="48">
        <v>398.95</v>
      </c>
      <c r="I189" s="48">
        <v>398.95</v>
      </c>
      <c r="J189" s="48">
        <v>1.43</v>
      </c>
      <c r="N189" s="48"/>
    </row>
    <row r="190" spans="1:14" x14ac:dyDescent="0.25">
      <c r="A190" s="47">
        <v>18</v>
      </c>
      <c r="B190" s="47">
        <v>18</v>
      </c>
      <c r="C190" s="48">
        <v>439932.81849999999</v>
      </c>
      <c r="D190" s="48">
        <v>47922.815399999999</v>
      </c>
      <c r="E190" s="48">
        <v>280.71100000000001</v>
      </c>
      <c r="F190" s="48">
        <v>400.29</v>
      </c>
      <c r="G190" s="48">
        <v>398.98</v>
      </c>
      <c r="H190" s="48">
        <v>398.98</v>
      </c>
      <c r="I190" s="48">
        <v>398.98</v>
      </c>
      <c r="J190" s="48">
        <v>1.31</v>
      </c>
      <c r="N190" s="48"/>
    </row>
    <row r="191" spans="1:14" x14ac:dyDescent="0.25">
      <c r="A191" s="47">
        <v>19</v>
      </c>
      <c r="B191" s="47">
        <v>19</v>
      </c>
      <c r="C191" s="48">
        <v>439930.64980000001</v>
      </c>
      <c r="D191" s="48">
        <v>47916.811500000003</v>
      </c>
      <c r="E191" s="48">
        <v>287.09399999999999</v>
      </c>
      <c r="F191" s="48">
        <v>400.28</v>
      </c>
      <c r="G191" s="48">
        <v>399.01</v>
      </c>
      <c r="H191" s="48">
        <v>399.01</v>
      </c>
      <c r="I191" s="48">
        <v>399.01</v>
      </c>
      <c r="J191" s="48">
        <v>1.27</v>
      </c>
      <c r="N191" s="48"/>
    </row>
    <row r="192" spans="1:14" x14ac:dyDescent="0.25">
      <c r="A192" s="47">
        <v>20</v>
      </c>
      <c r="B192" s="47">
        <v>20</v>
      </c>
      <c r="C192" s="48">
        <v>439928.33970000001</v>
      </c>
      <c r="D192" s="48">
        <v>47906.328000000001</v>
      </c>
      <c r="E192" s="48">
        <v>297.82900000000001</v>
      </c>
      <c r="F192" s="48">
        <v>400.45</v>
      </c>
      <c r="G192" s="48">
        <v>399.05</v>
      </c>
      <c r="H192" s="48">
        <v>399.05</v>
      </c>
      <c r="I192" s="48">
        <v>399.05</v>
      </c>
      <c r="J192" s="48">
        <v>1.4</v>
      </c>
      <c r="N192" s="48"/>
    </row>
    <row r="193" spans="1:14" x14ac:dyDescent="0.25">
      <c r="A193" s="47">
        <v>21</v>
      </c>
      <c r="B193" s="47">
        <v>21</v>
      </c>
      <c r="C193" s="48">
        <v>439933.22869999998</v>
      </c>
      <c r="D193" s="48">
        <v>47876.755599999997</v>
      </c>
      <c r="E193" s="48">
        <v>327.803</v>
      </c>
      <c r="F193" s="48">
        <v>400.69</v>
      </c>
      <c r="G193" s="48">
        <v>399.16</v>
      </c>
      <c r="H193" s="48">
        <v>399.16</v>
      </c>
      <c r="I193" s="48">
        <v>399.16</v>
      </c>
      <c r="J193" s="48">
        <v>1.53</v>
      </c>
      <c r="N193" s="48"/>
    </row>
    <row r="194" spans="1:14" x14ac:dyDescent="0.25">
      <c r="A194" s="47">
        <v>22</v>
      </c>
      <c r="B194" s="47">
        <v>22</v>
      </c>
      <c r="C194" s="48">
        <v>439936.71240000002</v>
      </c>
      <c r="D194" s="48">
        <v>47854.581700000002</v>
      </c>
      <c r="E194" s="48">
        <v>350.24900000000002</v>
      </c>
      <c r="F194" s="48">
        <v>400.62</v>
      </c>
      <c r="G194" s="48">
        <v>399.25</v>
      </c>
      <c r="H194" s="48">
        <v>399.25</v>
      </c>
      <c r="I194" s="48">
        <v>399.25</v>
      </c>
      <c r="J194" s="48">
        <v>1.37</v>
      </c>
      <c r="N194" s="48"/>
    </row>
    <row r="195" spans="1:14" x14ac:dyDescent="0.25">
      <c r="A195" s="47">
        <v>23</v>
      </c>
      <c r="B195" s="47">
        <v>23</v>
      </c>
      <c r="C195" s="48">
        <v>439934.94650000002</v>
      </c>
      <c r="D195" s="48">
        <v>47852.438600000001</v>
      </c>
      <c r="E195" s="48">
        <v>353.02600000000001</v>
      </c>
      <c r="F195" s="48">
        <v>400.93</v>
      </c>
      <c r="G195" s="48">
        <v>399.26</v>
      </c>
      <c r="H195" s="48">
        <v>399.26</v>
      </c>
      <c r="I195" s="48">
        <v>399.26</v>
      </c>
      <c r="J195" s="48">
        <v>1.67</v>
      </c>
      <c r="N195" s="48"/>
    </row>
    <row r="196" spans="1:14" x14ac:dyDescent="0.25">
      <c r="A196" s="47">
        <v>24</v>
      </c>
      <c r="B196" s="47">
        <v>24</v>
      </c>
      <c r="C196" s="48">
        <v>439936.46490000002</v>
      </c>
      <c r="D196" s="48">
        <v>47821.378700000001</v>
      </c>
      <c r="E196" s="48">
        <v>384.12299999999999</v>
      </c>
      <c r="F196" s="48">
        <v>400.99</v>
      </c>
      <c r="G196" s="48">
        <v>399.38</v>
      </c>
      <c r="H196" s="48">
        <v>399.38</v>
      </c>
      <c r="I196" s="48">
        <v>399.38</v>
      </c>
      <c r="J196" s="48">
        <v>1.61</v>
      </c>
      <c r="N196" s="48"/>
    </row>
    <row r="197" spans="1:14" x14ac:dyDescent="0.25">
      <c r="A197" s="47">
        <v>25</v>
      </c>
      <c r="B197" s="47">
        <v>25</v>
      </c>
      <c r="C197" s="48">
        <v>439934.95529999997</v>
      </c>
      <c r="D197" s="48">
        <v>47796.472800000003</v>
      </c>
      <c r="E197" s="48">
        <v>409.07499999999999</v>
      </c>
      <c r="F197" s="48">
        <v>400.88</v>
      </c>
      <c r="G197" s="48">
        <v>399.22</v>
      </c>
      <c r="H197" s="48">
        <v>399.22</v>
      </c>
      <c r="I197" s="48">
        <v>399.22</v>
      </c>
      <c r="J197" s="48">
        <v>1.65</v>
      </c>
      <c r="N197" s="48"/>
    </row>
    <row r="198" spans="1:14" x14ac:dyDescent="0.25">
      <c r="A198" s="47">
        <v>26</v>
      </c>
      <c r="B198" s="47">
        <v>26</v>
      </c>
      <c r="C198" s="48">
        <v>439930.66810000001</v>
      </c>
      <c r="D198" s="48">
        <v>47761.736400000002</v>
      </c>
      <c r="E198" s="48">
        <v>444.07499999999999</v>
      </c>
      <c r="F198" s="48">
        <v>400.59</v>
      </c>
      <c r="G198" s="48">
        <v>398.99</v>
      </c>
      <c r="H198" s="48">
        <v>398.99</v>
      </c>
      <c r="I198" s="48">
        <v>398.99</v>
      </c>
      <c r="J198" s="48">
        <v>1.6</v>
      </c>
      <c r="N198" s="48"/>
    </row>
    <row r="199" spans="1:14" x14ac:dyDescent="0.25">
      <c r="A199" s="47">
        <v>27</v>
      </c>
      <c r="B199" s="47">
        <v>27</v>
      </c>
      <c r="C199" s="48">
        <v>439929.07500000001</v>
      </c>
      <c r="D199" s="48">
        <v>47748.94</v>
      </c>
      <c r="E199" s="48">
        <v>456.97</v>
      </c>
      <c r="F199" s="48">
        <v>400.52</v>
      </c>
      <c r="G199" s="48">
        <v>398.91</v>
      </c>
      <c r="H199" s="48">
        <v>398.91</v>
      </c>
      <c r="I199" s="48">
        <v>398.91</v>
      </c>
      <c r="J199" s="48">
        <v>1.61</v>
      </c>
      <c r="N199" s="48"/>
    </row>
    <row r="200" spans="1:14" x14ac:dyDescent="0.25">
      <c r="A200" s="47">
        <v>28</v>
      </c>
      <c r="B200" s="47">
        <v>28</v>
      </c>
      <c r="C200" s="48">
        <v>439938.68479999999</v>
      </c>
      <c r="D200" s="48">
        <v>47727.808799999999</v>
      </c>
      <c r="E200" s="48">
        <v>480.18299999999999</v>
      </c>
      <c r="F200" s="48">
        <v>399.49</v>
      </c>
      <c r="G200" s="48">
        <v>397.86</v>
      </c>
      <c r="H200" s="48">
        <v>397.86</v>
      </c>
      <c r="I200" s="48">
        <v>397.86</v>
      </c>
      <c r="J200" s="48">
        <v>1.62</v>
      </c>
      <c r="N200" s="48"/>
    </row>
    <row r="201" spans="1:14" x14ac:dyDescent="0.25">
      <c r="A201" s="47">
        <v>29</v>
      </c>
      <c r="B201" s="47">
        <v>29</v>
      </c>
      <c r="C201" s="48">
        <v>439948.93400000001</v>
      </c>
      <c r="D201" s="48">
        <v>47713.6898</v>
      </c>
      <c r="E201" s="48">
        <v>497.63</v>
      </c>
      <c r="F201" s="48">
        <v>399.17</v>
      </c>
      <c r="G201" s="48">
        <v>397.57</v>
      </c>
      <c r="H201" s="48">
        <v>397.57</v>
      </c>
      <c r="I201" s="48">
        <v>397.57</v>
      </c>
      <c r="J201" s="48">
        <v>1.6</v>
      </c>
      <c r="N201" s="48"/>
    </row>
    <row r="202" spans="1:14" x14ac:dyDescent="0.25">
      <c r="A202" s="47" t="s">
        <v>598</v>
      </c>
      <c r="B202" s="47" t="s">
        <v>599</v>
      </c>
    </row>
    <row r="203" spans="1:14" x14ac:dyDescent="0.25">
      <c r="A203" s="47">
        <v>1</v>
      </c>
      <c r="B203" s="47">
        <v>29</v>
      </c>
      <c r="C203" s="48">
        <v>439948.93400000001</v>
      </c>
      <c r="D203" s="48">
        <v>47713.6898</v>
      </c>
      <c r="E203" s="48">
        <v>0</v>
      </c>
      <c r="F203" s="48">
        <v>399.17</v>
      </c>
      <c r="G203" s="48">
        <v>397.57</v>
      </c>
      <c r="H203" s="48">
        <v>397.57</v>
      </c>
      <c r="I203" s="48">
        <v>397.57</v>
      </c>
      <c r="J203" s="48">
        <v>1.6</v>
      </c>
      <c r="N203" s="48"/>
    </row>
    <row r="204" spans="1:14" x14ac:dyDescent="0.25">
      <c r="A204" s="47">
        <v>2</v>
      </c>
      <c r="B204" s="47">
        <v>30</v>
      </c>
      <c r="C204" s="48">
        <v>439966.88099999999</v>
      </c>
      <c r="D204" s="48">
        <v>47694.945</v>
      </c>
      <c r="E204" s="48">
        <v>25.951000000000001</v>
      </c>
      <c r="F204" s="48">
        <v>398.8</v>
      </c>
      <c r="G204" s="48">
        <v>397.31</v>
      </c>
      <c r="H204" s="48">
        <v>397.31</v>
      </c>
      <c r="I204" s="48">
        <v>397.31</v>
      </c>
      <c r="J204" s="48">
        <v>1.49</v>
      </c>
      <c r="N204" s="48"/>
    </row>
    <row r="205" spans="1:14" x14ac:dyDescent="0.25">
      <c r="A205" s="47">
        <v>3</v>
      </c>
      <c r="B205" s="47">
        <v>31</v>
      </c>
      <c r="C205" s="48">
        <v>439977.09360000002</v>
      </c>
      <c r="D205" s="48">
        <v>47685.627099999998</v>
      </c>
      <c r="E205" s="48">
        <v>39.776000000000003</v>
      </c>
      <c r="F205" s="48">
        <v>398.8</v>
      </c>
      <c r="G205" s="48">
        <v>397.25</v>
      </c>
      <c r="H205" s="48">
        <v>397.25</v>
      </c>
      <c r="I205" s="48">
        <v>397.25</v>
      </c>
      <c r="J205" s="48">
        <v>1.54</v>
      </c>
      <c r="N205" s="48"/>
    </row>
    <row r="206" spans="1:14" x14ac:dyDescent="0.25">
      <c r="A206" s="47">
        <v>4</v>
      </c>
      <c r="B206" s="47">
        <v>32</v>
      </c>
      <c r="C206" s="48">
        <v>439993.97249999997</v>
      </c>
      <c r="D206" s="48">
        <v>47667.902800000003</v>
      </c>
      <c r="E206" s="48">
        <v>64.251000000000005</v>
      </c>
      <c r="F206" s="48">
        <v>399.29</v>
      </c>
      <c r="G206" s="48">
        <v>397.67</v>
      </c>
      <c r="H206" s="48">
        <v>397.67</v>
      </c>
      <c r="I206" s="48">
        <v>397.67</v>
      </c>
      <c r="J206" s="48">
        <v>1.61</v>
      </c>
      <c r="N206" s="48"/>
    </row>
    <row r="207" spans="1:14" x14ac:dyDescent="0.25">
      <c r="A207" s="47">
        <v>5</v>
      </c>
      <c r="B207" s="47">
        <v>33</v>
      </c>
      <c r="C207" s="48">
        <v>439995.89120000001</v>
      </c>
      <c r="D207" s="48">
        <v>47667.338199999998</v>
      </c>
      <c r="E207" s="48">
        <v>66.251000000000005</v>
      </c>
      <c r="F207" s="48">
        <v>399.35</v>
      </c>
      <c r="G207" s="48">
        <v>397.68</v>
      </c>
      <c r="H207" s="48">
        <v>397.68</v>
      </c>
      <c r="I207" s="48">
        <v>397.68</v>
      </c>
      <c r="J207" s="48">
        <v>1.67</v>
      </c>
      <c r="N207" s="48"/>
    </row>
    <row r="208" spans="1:14" x14ac:dyDescent="0.25">
      <c r="A208" s="47">
        <v>6</v>
      </c>
      <c r="B208" s="47">
        <v>34</v>
      </c>
      <c r="C208" s="48">
        <v>439998.66850000003</v>
      </c>
      <c r="D208" s="48">
        <v>47664.4588</v>
      </c>
      <c r="E208" s="48">
        <v>70.251999999999995</v>
      </c>
      <c r="F208" s="48">
        <v>399.39</v>
      </c>
      <c r="G208" s="48">
        <v>397.7</v>
      </c>
      <c r="H208" s="48">
        <v>397.7</v>
      </c>
      <c r="I208" s="48">
        <v>397.7</v>
      </c>
      <c r="J208" s="48">
        <v>1.7</v>
      </c>
      <c r="N208" s="48"/>
    </row>
    <row r="209" spans="1:14" x14ac:dyDescent="0.25">
      <c r="A209" s="47">
        <v>7</v>
      </c>
      <c r="B209" s="47">
        <v>35</v>
      </c>
      <c r="C209" s="48">
        <v>439999.1482</v>
      </c>
      <c r="D209" s="48">
        <v>47662.517200000002</v>
      </c>
      <c r="E209" s="48">
        <v>72.251999999999995</v>
      </c>
      <c r="F209" s="48">
        <v>399.39</v>
      </c>
      <c r="G209" s="48">
        <v>397.7</v>
      </c>
      <c r="H209" s="48">
        <v>397.7</v>
      </c>
      <c r="I209" s="48">
        <v>397.7</v>
      </c>
      <c r="J209" s="48">
        <v>1.69</v>
      </c>
      <c r="N209" s="48"/>
    </row>
    <row r="210" spans="1:14" x14ac:dyDescent="0.25">
      <c r="A210" s="47">
        <v>8</v>
      </c>
      <c r="B210" s="47">
        <v>36</v>
      </c>
      <c r="C210" s="48">
        <v>440010.31280000001</v>
      </c>
      <c r="D210" s="48">
        <v>47650.885999999999</v>
      </c>
      <c r="E210" s="48">
        <v>88.373999999999995</v>
      </c>
      <c r="F210" s="48">
        <v>399.36</v>
      </c>
      <c r="G210" s="48">
        <v>397.77</v>
      </c>
      <c r="H210" s="48">
        <v>397.77</v>
      </c>
      <c r="I210" s="48">
        <v>397.77</v>
      </c>
      <c r="J210" s="48">
        <v>1.59</v>
      </c>
      <c r="N210" s="48"/>
    </row>
    <row r="211" spans="1:14" x14ac:dyDescent="0.25">
      <c r="A211" s="47">
        <v>9</v>
      </c>
      <c r="B211" s="47">
        <v>37</v>
      </c>
      <c r="C211" s="48">
        <v>440023.09129999997</v>
      </c>
      <c r="D211" s="48">
        <v>47638.262600000002</v>
      </c>
      <c r="E211" s="48">
        <v>106.336</v>
      </c>
      <c r="F211" s="48">
        <v>399.33</v>
      </c>
      <c r="G211" s="48">
        <v>397.93</v>
      </c>
      <c r="H211" s="48">
        <v>397.93</v>
      </c>
      <c r="I211" s="48">
        <v>397.93</v>
      </c>
      <c r="J211" s="48">
        <v>1.41</v>
      </c>
      <c r="N211" s="48"/>
    </row>
    <row r="212" spans="1:14" x14ac:dyDescent="0.25">
      <c r="A212" s="47">
        <v>10</v>
      </c>
      <c r="B212" s="47">
        <v>38</v>
      </c>
      <c r="C212" s="48">
        <v>440011.81400000001</v>
      </c>
      <c r="D212" s="48">
        <v>47613.1613</v>
      </c>
      <c r="E212" s="48">
        <v>133.85499999999999</v>
      </c>
      <c r="F212" s="48">
        <v>399.77</v>
      </c>
      <c r="G212" s="48">
        <v>398.17</v>
      </c>
      <c r="H212" s="48">
        <v>398.17</v>
      </c>
      <c r="I212" s="48">
        <v>398.17</v>
      </c>
      <c r="J212" s="48">
        <v>1.6</v>
      </c>
      <c r="N212" s="48"/>
    </row>
    <row r="213" spans="1:14" x14ac:dyDescent="0.25">
      <c r="A213" s="47">
        <v>11</v>
      </c>
      <c r="B213" s="47">
        <v>39</v>
      </c>
      <c r="C213" s="48">
        <v>440000.88669999997</v>
      </c>
      <c r="D213" s="48">
        <v>47587.8603</v>
      </c>
      <c r="E213" s="48">
        <v>161.41499999999999</v>
      </c>
      <c r="F213" s="48">
        <v>400.2</v>
      </c>
      <c r="G213" s="48">
        <v>398.6</v>
      </c>
      <c r="H213" s="48">
        <v>398.6</v>
      </c>
      <c r="I213" s="48">
        <v>398.6</v>
      </c>
      <c r="J213" s="48">
        <v>1.6</v>
      </c>
      <c r="N213" s="48"/>
    </row>
    <row r="214" spans="1:14" x14ac:dyDescent="0.25">
      <c r="A214" s="47">
        <v>12</v>
      </c>
      <c r="B214" s="47">
        <v>40</v>
      </c>
      <c r="C214" s="48">
        <v>439994.71720000001</v>
      </c>
      <c r="D214" s="48">
        <v>47573.575700000001</v>
      </c>
      <c r="E214" s="48">
        <v>176.97499999999999</v>
      </c>
      <c r="F214" s="48">
        <v>400.02</v>
      </c>
      <c r="G214" s="48">
        <v>398.42</v>
      </c>
      <c r="H214" s="48">
        <v>398.42</v>
      </c>
      <c r="I214" s="48">
        <v>398.42</v>
      </c>
      <c r="J214" s="48">
        <v>1.6</v>
      </c>
      <c r="N214" s="48"/>
    </row>
    <row r="215" spans="1:14" x14ac:dyDescent="0.25">
      <c r="A215" s="47">
        <v>13</v>
      </c>
      <c r="B215" s="47">
        <v>41</v>
      </c>
      <c r="C215" s="48">
        <v>439980.4852</v>
      </c>
      <c r="D215" s="48">
        <v>47540.5942</v>
      </c>
      <c r="E215" s="48">
        <v>212.89599999999999</v>
      </c>
      <c r="F215" s="48">
        <v>399.55</v>
      </c>
      <c r="G215" s="48">
        <v>397.95</v>
      </c>
      <c r="H215" s="48">
        <v>397.95</v>
      </c>
      <c r="I215" s="48">
        <v>397.95</v>
      </c>
      <c r="J215" s="48">
        <v>1.6</v>
      </c>
      <c r="N215" s="48"/>
    </row>
    <row r="216" spans="1:14" x14ac:dyDescent="0.25">
      <c r="A216" s="47">
        <v>14</v>
      </c>
      <c r="B216" s="47">
        <v>42</v>
      </c>
      <c r="C216" s="48">
        <v>439969.51610000001</v>
      </c>
      <c r="D216" s="48">
        <v>47513.095200000003</v>
      </c>
      <c r="E216" s="48">
        <v>242.50200000000001</v>
      </c>
      <c r="F216" s="48">
        <v>399.29</v>
      </c>
      <c r="G216" s="48">
        <v>397.59</v>
      </c>
      <c r="H216" s="48">
        <v>397.59</v>
      </c>
      <c r="I216" s="48">
        <v>397.59</v>
      </c>
      <c r="J216" s="48">
        <v>1.7</v>
      </c>
      <c r="N216" s="48"/>
    </row>
    <row r="217" spans="1:14" x14ac:dyDescent="0.25">
      <c r="A217" s="47">
        <v>15</v>
      </c>
      <c r="B217" s="47">
        <v>43</v>
      </c>
      <c r="C217" s="48">
        <v>439964.16850000003</v>
      </c>
      <c r="D217" s="48">
        <v>47499.682200000003</v>
      </c>
      <c r="E217" s="48">
        <v>256.94099999999997</v>
      </c>
      <c r="F217" s="48">
        <v>399.3</v>
      </c>
      <c r="G217" s="48">
        <v>397.65</v>
      </c>
      <c r="H217" s="48">
        <v>397.65</v>
      </c>
      <c r="I217" s="48">
        <v>397.65</v>
      </c>
      <c r="J217" s="48">
        <v>1.65</v>
      </c>
      <c r="N217" s="48"/>
    </row>
    <row r="218" spans="1:14" x14ac:dyDescent="0.25">
      <c r="A218" s="47">
        <v>16</v>
      </c>
      <c r="B218" s="47">
        <v>44</v>
      </c>
      <c r="C218" s="48">
        <v>439950.73979999998</v>
      </c>
      <c r="D218" s="48">
        <v>47473.075599999996</v>
      </c>
      <c r="E218" s="48">
        <v>286.745</v>
      </c>
      <c r="F218" s="48">
        <v>399.37</v>
      </c>
      <c r="G218" s="48">
        <v>397.77</v>
      </c>
      <c r="H218" s="48">
        <v>397.77</v>
      </c>
      <c r="I218" s="48">
        <v>397.77</v>
      </c>
      <c r="J218" s="48">
        <v>1.6</v>
      </c>
      <c r="N218" s="48"/>
    </row>
    <row r="219" spans="1:14" x14ac:dyDescent="0.25">
      <c r="A219" s="47">
        <v>17</v>
      </c>
      <c r="B219" s="47">
        <v>45</v>
      </c>
      <c r="C219" s="48">
        <v>439928.83149999997</v>
      </c>
      <c r="D219" s="48">
        <v>47445.780400000003</v>
      </c>
      <c r="E219" s="48">
        <v>321.745</v>
      </c>
      <c r="F219" s="48">
        <v>399.55</v>
      </c>
      <c r="G219" s="48">
        <v>397.95</v>
      </c>
      <c r="H219" s="48">
        <v>397.95</v>
      </c>
      <c r="I219" s="48">
        <v>397.95</v>
      </c>
      <c r="J219" s="48">
        <v>1.6</v>
      </c>
      <c r="N219" s="48"/>
    </row>
    <row r="220" spans="1:14" x14ac:dyDescent="0.25">
      <c r="A220" s="47">
        <v>18</v>
      </c>
      <c r="B220" s="47">
        <v>46</v>
      </c>
      <c r="C220" s="48">
        <v>439908.56910000002</v>
      </c>
      <c r="D220" s="48">
        <v>47417.242100000003</v>
      </c>
      <c r="E220" s="48">
        <v>356.745</v>
      </c>
      <c r="F220" s="48">
        <v>399.79</v>
      </c>
      <c r="G220" s="48">
        <v>398.19</v>
      </c>
      <c r="H220" s="48">
        <v>398.19</v>
      </c>
      <c r="I220" s="48">
        <v>398.19</v>
      </c>
      <c r="J220" s="48">
        <v>1.6</v>
      </c>
      <c r="N220" s="48"/>
    </row>
    <row r="221" spans="1:14" x14ac:dyDescent="0.25">
      <c r="A221" s="47">
        <v>19</v>
      </c>
      <c r="B221" s="47">
        <v>47</v>
      </c>
      <c r="C221" s="48">
        <v>439882.58529999998</v>
      </c>
      <c r="D221" s="48">
        <v>47374.2359</v>
      </c>
      <c r="E221" s="48">
        <v>406.99099999999999</v>
      </c>
      <c r="F221" s="48">
        <v>400.74</v>
      </c>
      <c r="G221" s="48">
        <v>399</v>
      </c>
      <c r="H221" s="48">
        <v>399</v>
      </c>
      <c r="I221" s="48">
        <v>399</v>
      </c>
      <c r="J221" s="48">
        <v>1.74</v>
      </c>
      <c r="N221" s="48"/>
    </row>
    <row r="222" spans="1:14" x14ac:dyDescent="0.25">
      <c r="A222" s="47">
        <v>20</v>
      </c>
      <c r="B222" s="47">
        <v>48</v>
      </c>
      <c r="C222" s="48">
        <v>439874.83230000001</v>
      </c>
      <c r="D222" s="48">
        <v>47364.996599999999</v>
      </c>
      <c r="E222" s="48">
        <v>419.05200000000002</v>
      </c>
      <c r="F222" s="48">
        <v>401.14</v>
      </c>
      <c r="G222" s="48">
        <v>399.05</v>
      </c>
      <c r="H222" s="48">
        <v>399.05</v>
      </c>
      <c r="I222" s="48">
        <v>399.05</v>
      </c>
      <c r="J222" s="48">
        <v>2.1</v>
      </c>
      <c r="N222" s="48"/>
    </row>
    <row r="223" spans="1:14" x14ac:dyDescent="0.25">
      <c r="A223" s="47">
        <v>21</v>
      </c>
      <c r="B223" s="47">
        <v>49</v>
      </c>
      <c r="C223" s="48">
        <v>439860.59169999999</v>
      </c>
      <c r="D223" s="48">
        <v>47368.9712</v>
      </c>
      <c r="E223" s="48">
        <v>433.83699999999999</v>
      </c>
      <c r="F223" s="48">
        <v>401.26</v>
      </c>
      <c r="G223" s="48">
        <v>399.11</v>
      </c>
      <c r="H223" s="48">
        <v>399.11</v>
      </c>
      <c r="I223" s="48">
        <v>399.11</v>
      </c>
      <c r="J223" s="48">
        <v>2.15</v>
      </c>
      <c r="N223" s="48"/>
    </row>
    <row r="224" spans="1:14" x14ac:dyDescent="0.25">
      <c r="A224" s="47">
        <v>22</v>
      </c>
      <c r="B224" s="47">
        <v>50</v>
      </c>
      <c r="C224" s="48">
        <v>439852.2548</v>
      </c>
      <c r="D224" s="48">
        <v>47353.925600000002</v>
      </c>
      <c r="E224" s="48">
        <v>451.03800000000001</v>
      </c>
      <c r="F224" s="48">
        <v>402.21</v>
      </c>
      <c r="G224" s="48">
        <v>400.6</v>
      </c>
      <c r="H224" s="48">
        <v>400.6</v>
      </c>
      <c r="I224" s="48">
        <v>400.6</v>
      </c>
      <c r="J224" s="48">
        <v>1.61</v>
      </c>
      <c r="N224" s="48"/>
    </row>
    <row r="225" spans="1:14" x14ac:dyDescent="0.25">
      <c r="A225" s="47">
        <v>23</v>
      </c>
      <c r="B225" s="47">
        <v>51</v>
      </c>
      <c r="C225" s="48">
        <v>439848.44390000001</v>
      </c>
      <c r="D225" s="48">
        <v>47347.901899999997</v>
      </c>
      <c r="E225" s="48">
        <v>458.166</v>
      </c>
      <c r="F225" s="48">
        <v>402.45</v>
      </c>
      <c r="G225" s="48">
        <v>400.83</v>
      </c>
      <c r="H225" s="48">
        <v>400.83</v>
      </c>
      <c r="I225" s="48">
        <v>400.83</v>
      </c>
      <c r="J225" s="48">
        <v>1.62</v>
      </c>
      <c r="N225" s="48"/>
    </row>
    <row r="226" spans="1:14" x14ac:dyDescent="0.25">
      <c r="A226" s="47">
        <v>24</v>
      </c>
      <c r="B226" s="47">
        <v>52</v>
      </c>
      <c r="C226" s="48">
        <v>439836.02620000002</v>
      </c>
      <c r="D226" s="48">
        <v>47332.702899999997</v>
      </c>
      <c r="E226" s="48">
        <v>477.79300000000001</v>
      </c>
      <c r="F226" s="48">
        <v>403.08</v>
      </c>
      <c r="G226" s="48">
        <v>401.45</v>
      </c>
      <c r="H226" s="48">
        <v>401.45</v>
      </c>
      <c r="I226" s="48">
        <v>401.45</v>
      </c>
      <c r="J226" s="48">
        <v>1.63</v>
      </c>
      <c r="N226" s="48"/>
    </row>
    <row r="227" spans="1:14" x14ac:dyDescent="0.25">
      <c r="A227" s="47">
        <v>25</v>
      </c>
      <c r="B227" s="47">
        <v>53</v>
      </c>
      <c r="C227" s="48">
        <v>439826.26270000002</v>
      </c>
      <c r="D227" s="48">
        <v>47321.859400000001</v>
      </c>
      <c r="E227" s="48">
        <v>492.38400000000001</v>
      </c>
      <c r="F227" s="48">
        <v>403.52</v>
      </c>
      <c r="G227" s="48">
        <v>401.92</v>
      </c>
      <c r="H227" s="48">
        <v>401.92</v>
      </c>
      <c r="I227" s="48">
        <v>401.92</v>
      </c>
      <c r="J227" s="48">
        <v>1.6</v>
      </c>
      <c r="N227" s="48"/>
    </row>
    <row r="228" spans="1:14" x14ac:dyDescent="0.25">
      <c r="A228" s="47">
        <v>26</v>
      </c>
      <c r="B228" s="47">
        <v>54</v>
      </c>
      <c r="C228" s="48">
        <v>439815.14659999998</v>
      </c>
      <c r="D228" s="48">
        <v>47312.186800000003</v>
      </c>
      <c r="E228" s="48">
        <v>507.11900000000003</v>
      </c>
      <c r="F228" s="48">
        <v>403.95</v>
      </c>
      <c r="G228" s="48">
        <v>402.14</v>
      </c>
      <c r="H228" s="48">
        <v>402.14</v>
      </c>
      <c r="I228" s="48">
        <v>402.14</v>
      </c>
      <c r="J228" s="48">
        <v>1.81</v>
      </c>
      <c r="N228" s="48"/>
    </row>
    <row r="229" spans="1:14" x14ac:dyDescent="0.25">
      <c r="A229" s="47">
        <v>27</v>
      </c>
      <c r="B229" s="47">
        <v>55</v>
      </c>
      <c r="C229" s="48">
        <v>439803.79369999998</v>
      </c>
      <c r="D229" s="48">
        <v>47303.351999999999</v>
      </c>
      <c r="E229" s="48">
        <v>521.505</v>
      </c>
      <c r="F229" s="48">
        <v>404.38</v>
      </c>
      <c r="G229" s="48">
        <v>402.36</v>
      </c>
      <c r="H229" s="48">
        <v>402.36</v>
      </c>
      <c r="I229" s="48">
        <v>402.36</v>
      </c>
      <c r="J229" s="48">
        <v>2.02</v>
      </c>
      <c r="N229" s="48"/>
    </row>
    <row r="230" spans="1:14" x14ac:dyDescent="0.25">
      <c r="A230" s="47">
        <v>28</v>
      </c>
      <c r="B230" s="47">
        <v>56</v>
      </c>
      <c r="C230" s="48">
        <v>439797.85580000002</v>
      </c>
      <c r="D230" s="48">
        <v>47298.770400000001</v>
      </c>
      <c r="E230" s="48">
        <v>529.005</v>
      </c>
      <c r="F230" s="48">
        <v>404.67</v>
      </c>
      <c r="G230" s="48">
        <v>402.39</v>
      </c>
      <c r="H230" s="48">
        <v>402.39</v>
      </c>
      <c r="I230" s="48">
        <v>402.39</v>
      </c>
      <c r="J230" s="48">
        <v>2.2799999999999998</v>
      </c>
      <c r="N230" s="48"/>
    </row>
    <row r="231" spans="1:14" x14ac:dyDescent="0.25">
      <c r="A231" s="47">
        <v>29</v>
      </c>
      <c r="B231" s="47">
        <v>57</v>
      </c>
      <c r="C231" s="48">
        <v>439786.28389999998</v>
      </c>
      <c r="D231" s="48">
        <v>47289.841899999999</v>
      </c>
      <c r="E231" s="48">
        <v>543.62099999999998</v>
      </c>
      <c r="F231" s="48">
        <v>405.24</v>
      </c>
      <c r="G231" s="48">
        <v>403.64</v>
      </c>
      <c r="H231" s="48">
        <v>403.64</v>
      </c>
      <c r="I231" s="48">
        <v>403.64</v>
      </c>
      <c r="J231" s="48">
        <v>1.6</v>
      </c>
      <c r="N231" s="48"/>
    </row>
    <row r="232" spans="1:14" x14ac:dyDescent="0.25">
      <c r="A232" s="47" t="s">
        <v>600</v>
      </c>
      <c r="B232" s="47" t="s">
        <v>601</v>
      </c>
    </row>
    <row r="233" spans="1:14" x14ac:dyDescent="0.25">
      <c r="A233" s="47">
        <v>1</v>
      </c>
      <c r="B233" s="47">
        <v>57</v>
      </c>
      <c r="C233" s="48">
        <v>439786.28389999998</v>
      </c>
      <c r="D233" s="48">
        <v>47289.841899999999</v>
      </c>
      <c r="E233" s="48">
        <v>0</v>
      </c>
      <c r="F233" s="48">
        <v>405.24</v>
      </c>
      <c r="G233" s="48">
        <v>403.64</v>
      </c>
      <c r="H233" s="48">
        <v>403.64</v>
      </c>
      <c r="I233" s="48">
        <v>403.64</v>
      </c>
      <c r="J233" s="48">
        <v>1.6</v>
      </c>
      <c r="N233" s="48"/>
    </row>
    <row r="234" spans="1:14" x14ac:dyDescent="0.25">
      <c r="A234" s="47">
        <v>2</v>
      </c>
      <c r="B234" s="47">
        <v>58</v>
      </c>
      <c r="C234" s="48">
        <v>439770.32089999999</v>
      </c>
      <c r="D234" s="48">
        <v>47277.542600000001</v>
      </c>
      <c r="E234" s="48">
        <v>20.152000000000001</v>
      </c>
      <c r="F234" s="48">
        <v>406.12</v>
      </c>
      <c r="G234" s="48">
        <v>404.49</v>
      </c>
      <c r="H234" s="48">
        <v>404.49</v>
      </c>
      <c r="I234" s="48">
        <v>404.49</v>
      </c>
      <c r="J234" s="48">
        <v>1.63</v>
      </c>
      <c r="N234" s="48"/>
    </row>
    <row r="235" spans="1:14" x14ac:dyDescent="0.25">
      <c r="A235" s="47">
        <v>3</v>
      </c>
      <c r="B235" s="47">
        <v>59</v>
      </c>
      <c r="C235" s="48">
        <v>439768.82500000001</v>
      </c>
      <c r="D235" s="48">
        <v>47277.652699999999</v>
      </c>
      <c r="E235" s="48">
        <v>21.652000000000001</v>
      </c>
      <c r="F235" s="48">
        <v>406.22</v>
      </c>
      <c r="G235" s="48">
        <v>404.56</v>
      </c>
      <c r="H235" s="48">
        <v>404.56</v>
      </c>
      <c r="I235" s="48">
        <v>404.56</v>
      </c>
      <c r="J235" s="48">
        <v>1.66</v>
      </c>
      <c r="N235" s="48"/>
    </row>
    <row r="236" spans="1:14" x14ac:dyDescent="0.25">
      <c r="A236" s="47">
        <v>4</v>
      </c>
      <c r="B236" s="47">
        <v>60</v>
      </c>
      <c r="C236" s="48">
        <v>439767.24070000002</v>
      </c>
      <c r="D236" s="48">
        <v>47276.432000000001</v>
      </c>
      <c r="E236" s="48">
        <v>23.652000000000001</v>
      </c>
      <c r="F236" s="48">
        <v>406.31</v>
      </c>
      <c r="G236" s="48">
        <v>404.64</v>
      </c>
      <c r="H236" s="48">
        <v>404.64</v>
      </c>
      <c r="I236" s="48">
        <v>404.64</v>
      </c>
      <c r="J236" s="48">
        <v>1.67</v>
      </c>
      <c r="N236" s="48"/>
    </row>
    <row r="237" spans="1:14" x14ac:dyDescent="0.25">
      <c r="A237" s="47">
        <v>5</v>
      </c>
      <c r="B237" s="47">
        <v>61</v>
      </c>
      <c r="C237" s="48">
        <v>439766.05239999999</v>
      </c>
      <c r="D237" s="48">
        <v>47275.516600000003</v>
      </c>
      <c r="E237" s="48">
        <v>25.152000000000001</v>
      </c>
      <c r="F237" s="48">
        <v>406.38</v>
      </c>
      <c r="G237" s="48">
        <v>404.72</v>
      </c>
      <c r="H237" s="48">
        <v>404.72</v>
      </c>
      <c r="I237" s="48">
        <v>404.72</v>
      </c>
      <c r="J237" s="48">
        <v>1.66</v>
      </c>
      <c r="N237" s="48"/>
    </row>
    <row r="238" spans="1:14" x14ac:dyDescent="0.25">
      <c r="A238" s="47">
        <v>6</v>
      </c>
      <c r="B238" s="47">
        <v>62</v>
      </c>
      <c r="C238" s="48">
        <v>439765.77649999998</v>
      </c>
      <c r="D238" s="48">
        <v>47274.042200000004</v>
      </c>
      <c r="E238" s="48">
        <v>26.652000000000001</v>
      </c>
      <c r="F238" s="48">
        <v>406.38</v>
      </c>
      <c r="G238" s="48">
        <v>404.79</v>
      </c>
      <c r="H238" s="48">
        <v>404.79</v>
      </c>
      <c r="I238" s="48">
        <v>404.79</v>
      </c>
      <c r="J238" s="48">
        <v>1.59</v>
      </c>
      <c r="N238" s="48"/>
    </row>
    <row r="239" spans="1:14" x14ac:dyDescent="0.25">
      <c r="A239" s="47">
        <v>7</v>
      </c>
      <c r="B239" s="47">
        <v>63</v>
      </c>
      <c r="C239" s="48">
        <v>439729.95250000001</v>
      </c>
      <c r="D239" s="48">
        <v>47246.440300000002</v>
      </c>
      <c r="E239" s="48">
        <v>71.876000000000005</v>
      </c>
      <c r="F239" s="48">
        <v>408.65</v>
      </c>
      <c r="G239" s="48">
        <v>407.05</v>
      </c>
      <c r="H239" s="48">
        <v>407.05</v>
      </c>
      <c r="I239" s="48">
        <v>407.05</v>
      </c>
      <c r="J239" s="48">
        <v>1.6</v>
      </c>
      <c r="N239" s="48"/>
    </row>
    <row r="240" spans="1:14" x14ac:dyDescent="0.25">
      <c r="A240" s="47">
        <v>8</v>
      </c>
      <c r="B240" s="47">
        <v>64</v>
      </c>
      <c r="C240" s="48">
        <v>439692.18569999997</v>
      </c>
      <c r="D240" s="48">
        <v>47217.4709</v>
      </c>
      <c r="E240" s="48">
        <v>119.474</v>
      </c>
      <c r="F240" s="48">
        <v>411.52</v>
      </c>
      <c r="G240" s="48">
        <v>409.92</v>
      </c>
      <c r="H240" s="48">
        <v>409.92</v>
      </c>
      <c r="I240" s="48">
        <v>409.92</v>
      </c>
      <c r="J240" s="48">
        <v>1.6</v>
      </c>
      <c r="N240" s="48"/>
    </row>
    <row r="241" spans="1:14" x14ac:dyDescent="0.25">
      <c r="A241" s="47">
        <v>9</v>
      </c>
      <c r="B241" s="47">
        <v>65</v>
      </c>
      <c r="C241" s="48">
        <v>439697.2597</v>
      </c>
      <c r="D241" s="48">
        <v>47210.654699999999</v>
      </c>
      <c r="E241" s="48">
        <v>127.971</v>
      </c>
      <c r="F241" s="48">
        <v>411.54</v>
      </c>
      <c r="G241" s="48">
        <v>409.94</v>
      </c>
      <c r="H241" s="48">
        <v>409.94</v>
      </c>
      <c r="I241" s="48">
        <v>409.94</v>
      </c>
      <c r="J241" s="48">
        <v>1.6</v>
      </c>
      <c r="N241" s="48"/>
    </row>
    <row r="242" spans="1:14" x14ac:dyDescent="0.25">
      <c r="A242" s="47">
        <v>10</v>
      </c>
      <c r="B242" s="47">
        <v>66</v>
      </c>
      <c r="C242" s="48">
        <v>439683.65340000001</v>
      </c>
      <c r="D242" s="48">
        <v>47200.219400000002</v>
      </c>
      <c r="E242" s="48">
        <v>145.11799999999999</v>
      </c>
      <c r="F242" s="48">
        <v>412.55</v>
      </c>
      <c r="G242" s="48">
        <v>410.95</v>
      </c>
      <c r="H242" s="48">
        <v>410.95</v>
      </c>
      <c r="I242" s="48">
        <v>410.95</v>
      </c>
      <c r="J242" s="48">
        <v>1.6</v>
      </c>
      <c r="N242" s="48"/>
    </row>
    <row r="243" spans="1:14" x14ac:dyDescent="0.25">
      <c r="A243" s="47">
        <v>11</v>
      </c>
      <c r="B243" s="47">
        <v>67</v>
      </c>
      <c r="C243" s="48">
        <v>439659.8578</v>
      </c>
      <c r="D243" s="48">
        <v>47181.956899999997</v>
      </c>
      <c r="E243" s="48">
        <v>175.114</v>
      </c>
      <c r="F243" s="48">
        <v>414.37</v>
      </c>
      <c r="G243" s="48">
        <v>412.77</v>
      </c>
      <c r="H243" s="48">
        <v>412.77</v>
      </c>
      <c r="I243" s="48">
        <v>412.77</v>
      </c>
      <c r="J243" s="48">
        <v>1.6</v>
      </c>
      <c r="N243" s="48"/>
    </row>
    <row r="244" spans="1:14" x14ac:dyDescent="0.25">
      <c r="A244" s="47">
        <v>12</v>
      </c>
      <c r="B244" s="47">
        <v>68</v>
      </c>
      <c r="C244" s="48">
        <v>439634.47350000002</v>
      </c>
      <c r="D244" s="48">
        <v>47162.434200000003</v>
      </c>
      <c r="E244" s="48">
        <v>207.137</v>
      </c>
      <c r="F244" s="48">
        <v>416.31</v>
      </c>
      <c r="G244" s="48">
        <v>414.71</v>
      </c>
      <c r="H244" s="48">
        <v>414.71</v>
      </c>
      <c r="I244" s="48">
        <v>414.71</v>
      </c>
      <c r="J244" s="48">
        <v>1.6</v>
      </c>
      <c r="N244" s="48"/>
    </row>
    <row r="245" spans="1:14" x14ac:dyDescent="0.25">
      <c r="A245" s="47">
        <v>13</v>
      </c>
      <c r="B245" s="47">
        <v>69</v>
      </c>
      <c r="C245" s="48">
        <v>439614.66379999998</v>
      </c>
      <c r="D245" s="48">
        <v>47147.198799999998</v>
      </c>
      <c r="E245" s="48">
        <v>232.12799999999999</v>
      </c>
      <c r="F245" s="48">
        <v>417.87</v>
      </c>
      <c r="G245" s="48">
        <v>416.27</v>
      </c>
      <c r="H245" s="48">
        <v>416.27</v>
      </c>
      <c r="I245" s="48">
        <v>416.27</v>
      </c>
      <c r="J245" s="48">
        <v>1.6</v>
      </c>
      <c r="N245" s="48"/>
    </row>
    <row r="246" spans="1:14" x14ac:dyDescent="0.25">
      <c r="A246" s="47">
        <v>14</v>
      </c>
      <c r="B246" s="47">
        <v>70</v>
      </c>
      <c r="C246" s="48">
        <v>439596.91889999999</v>
      </c>
      <c r="D246" s="48">
        <v>47133.551500000001</v>
      </c>
      <c r="E246" s="48">
        <v>254.51400000000001</v>
      </c>
      <c r="F246" s="48">
        <v>419.28</v>
      </c>
      <c r="G246" s="48">
        <v>417.68</v>
      </c>
      <c r="H246" s="48">
        <v>417.68</v>
      </c>
      <c r="I246" s="48">
        <v>417.68</v>
      </c>
      <c r="J246" s="48">
        <v>1.6</v>
      </c>
      <c r="N246" s="48"/>
    </row>
    <row r="247" spans="1:14" x14ac:dyDescent="0.25">
      <c r="A247" s="47">
        <v>15</v>
      </c>
      <c r="B247" s="47">
        <v>71</v>
      </c>
      <c r="C247" s="48">
        <v>439561.0722</v>
      </c>
      <c r="D247" s="48">
        <v>47106.333200000001</v>
      </c>
      <c r="E247" s="48">
        <v>299.52300000000002</v>
      </c>
      <c r="F247" s="48">
        <v>421.95</v>
      </c>
      <c r="G247" s="48">
        <v>420.35</v>
      </c>
      <c r="H247" s="48">
        <v>420.35</v>
      </c>
      <c r="I247" s="48">
        <v>420.35</v>
      </c>
      <c r="J247" s="48">
        <v>1.6</v>
      </c>
      <c r="N247" s="48"/>
    </row>
    <row r="248" spans="1:14" x14ac:dyDescent="0.25">
      <c r="A248" s="47">
        <v>16</v>
      </c>
      <c r="B248" s="47">
        <v>72</v>
      </c>
      <c r="C248" s="48">
        <v>439515.95529999997</v>
      </c>
      <c r="D248" s="48">
        <v>47071.675199999998</v>
      </c>
      <c r="E248" s="48">
        <v>356.41500000000002</v>
      </c>
      <c r="F248" s="48">
        <v>425.33</v>
      </c>
      <c r="G248" s="48">
        <v>423.73</v>
      </c>
      <c r="H248" s="48">
        <v>423.73</v>
      </c>
      <c r="I248" s="48">
        <v>423.73</v>
      </c>
      <c r="J248" s="48">
        <v>1.6</v>
      </c>
      <c r="N248" s="48"/>
    </row>
    <row r="249" spans="1:14" x14ac:dyDescent="0.25">
      <c r="A249" s="47">
        <v>17</v>
      </c>
      <c r="B249" s="47">
        <v>73</v>
      </c>
      <c r="C249" s="48">
        <v>439508.42849999998</v>
      </c>
      <c r="D249" s="48">
        <v>47065.207999999999</v>
      </c>
      <c r="E249" s="48">
        <v>366.339</v>
      </c>
      <c r="F249" s="48">
        <v>425.96</v>
      </c>
      <c r="G249" s="48">
        <v>424.36</v>
      </c>
      <c r="H249" s="48">
        <v>424.36</v>
      </c>
      <c r="I249" s="48">
        <v>424.36</v>
      </c>
      <c r="J249" s="48">
        <v>1.6</v>
      </c>
      <c r="N249" s="48"/>
    </row>
    <row r="250" spans="1:14" x14ac:dyDescent="0.25">
      <c r="A250" s="47">
        <v>18</v>
      </c>
      <c r="B250" s="47">
        <v>74</v>
      </c>
      <c r="C250" s="48">
        <v>439506.24</v>
      </c>
      <c r="D250" s="48">
        <v>47053.22</v>
      </c>
      <c r="E250" s="48">
        <v>378.52499999999998</v>
      </c>
      <c r="F250" s="48">
        <v>427.3</v>
      </c>
      <c r="G250" s="48">
        <v>425.7</v>
      </c>
      <c r="H250" s="48">
        <v>425.7</v>
      </c>
      <c r="I250" s="48">
        <v>425.7</v>
      </c>
      <c r="J250" s="48">
        <v>1.6</v>
      </c>
      <c r="N250" s="48"/>
    </row>
    <row r="251" spans="1:14" x14ac:dyDescent="0.25">
      <c r="A251" s="47">
        <v>19</v>
      </c>
      <c r="B251" s="47">
        <v>75</v>
      </c>
      <c r="C251" s="48">
        <v>439500.32789999997</v>
      </c>
      <c r="D251" s="48">
        <v>47045.830300000001</v>
      </c>
      <c r="E251" s="48">
        <v>387.98899999999998</v>
      </c>
      <c r="F251" s="48">
        <v>427.5</v>
      </c>
      <c r="G251" s="48">
        <v>425.9</v>
      </c>
      <c r="H251" s="48">
        <v>425.9</v>
      </c>
      <c r="I251" s="48">
        <v>425.9</v>
      </c>
      <c r="J251" s="48">
        <v>1.6</v>
      </c>
      <c r="N251" s="48"/>
    </row>
    <row r="252" spans="1:14" x14ac:dyDescent="0.25">
      <c r="A252" s="47">
        <v>20</v>
      </c>
      <c r="B252" s="47">
        <v>76</v>
      </c>
      <c r="C252" s="48">
        <v>439489.58</v>
      </c>
      <c r="D252" s="48">
        <v>47022.439400000003</v>
      </c>
      <c r="E252" s="48">
        <v>413.73099999999999</v>
      </c>
      <c r="F252" s="48">
        <v>428.63</v>
      </c>
      <c r="G252" s="48">
        <v>427.03</v>
      </c>
      <c r="H252" s="48">
        <v>427.03</v>
      </c>
      <c r="I252" s="48">
        <v>427.03</v>
      </c>
      <c r="J252" s="48">
        <v>1.6</v>
      </c>
      <c r="N252" s="48"/>
    </row>
    <row r="253" spans="1:14" x14ac:dyDescent="0.25">
      <c r="A253" s="47">
        <v>21</v>
      </c>
      <c r="B253" s="47">
        <v>77</v>
      </c>
      <c r="C253" s="48">
        <v>439486.5465</v>
      </c>
      <c r="D253" s="48">
        <v>47015.229700000004</v>
      </c>
      <c r="E253" s="48">
        <v>421.553</v>
      </c>
      <c r="F253" s="48">
        <v>429.42</v>
      </c>
      <c r="G253" s="48">
        <v>427.27</v>
      </c>
      <c r="H253" s="48">
        <v>427.27</v>
      </c>
      <c r="I253" s="48">
        <v>427.27</v>
      </c>
      <c r="J253" s="48">
        <v>2.16</v>
      </c>
      <c r="N253" s="48"/>
    </row>
    <row r="254" spans="1:14" x14ac:dyDescent="0.25">
      <c r="A254" s="47">
        <v>22</v>
      </c>
      <c r="B254" s="47">
        <v>78</v>
      </c>
      <c r="C254" s="48">
        <v>439483.98</v>
      </c>
      <c r="D254" s="48">
        <v>47009.13</v>
      </c>
      <c r="E254" s="48">
        <v>428.17</v>
      </c>
      <c r="F254" s="48">
        <v>430.08</v>
      </c>
      <c r="G254" s="48">
        <v>428.48</v>
      </c>
      <c r="H254" s="48">
        <v>428.48</v>
      </c>
      <c r="I254" s="48">
        <v>428.48</v>
      </c>
      <c r="J254" s="48">
        <v>1.6</v>
      </c>
      <c r="N254" s="48"/>
    </row>
    <row r="255" spans="1:14" x14ac:dyDescent="0.25">
      <c r="A255" s="47" t="s">
        <v>95</v>
      </c>
      <c r="B255" s="47" t="s">
        <v>697</v>
      </c>
      <c r="N255" s="48"/>
    </row>
    <row r="256" spans="1:14" x14ac:dyDescent="0.25">
      <c r="A256" s="47" t="s">
        <v>602</v>
      </c>
      <c r="B256" s="47" t="s">
        <v>603</v>
      </c>
      <c r="N256" s="48"/>
    </row>
    <row r="257" spans="1:14" x14ac:dyDescent="0.25">
      <c r="A257" s="47">
        <v>1</v>
      </c>
      <c r="B257" s="47">
        <v>1</v>
      </c>
      <c r="C257" s="48">
        <v>439519.99650000001</v>
      </c>
      <c r="D257" s="48">
        <v>47045.715600000003</v>
      </c>
      <c r="E257" s="48">
        <v>0</v>
      </c>
      <c r="F257" s="48">
        <v>427.28</v>
      </c>
      <c r="G257" s="48">
        <v>425.68</v>
      </c>
      <c r="H257" s="48">
        <v>425.68</v>
      </c>
      <c r="I257" s="48">
        <v>425.68</v>
      </c>
      <c r="J257" s="48">
        <v>1.6</v>
      </c>
      <c r="N257" s="48"/>
    </row>
    <row r="258" spans="1:14" x14ac:dyDescent="0.25">
      <c r="A258" s="47">
        <v>2</v>
      </c>
      <c r="B258" s="47">
        <v>2</v>
      </c>
      <c r="C258" s="48">
        <v>439517.91</v>
      </c>
      <c r="D258" s="48">
        <v>47043.56</v>
      </c>
      <c r="E258" s="48">
        <v>3</v>
      </c>
      <c r="F258" s="48">
        <v>427.22</v>
      </c>
      <c r="G258" s="48">
        <v>425.68</v>
      </c>
      <c r="H258" s="48">
        <v>425.68</v>
      </c>
      <c r="I258" s="48">
        <v>425.68</v>
      </c>
      <c r="J258" s="48">
        <v>1.54</v>
      </c>
      <c r="N258" s="48"/>
    </row>
    <row r="259" spans="1:14" x14ac:dyDescent="0.25">
      <c r="A259" s="47">
        <v>3</v>
      </c>
      <c r="B259" s="47">
        <v>3</v>
      </c>
      <c r="C259" s="48">
        <v>439512.07500000001</v>
      </c>
      <c r="D259" s="48">
        <v>47048.39</v>
      </c>
      <c r="E259" s="48">
        <v>10.574999999999999</v>
      </c>
      <c r="F259" s="48">
        <v>427.26</v>
      </c>
      <c r="G259" s="48">
        <v>425.66</v>
      </c>
      <c r="H259" s="48">
        <v>425.66</v>
      </c>
      <c r="I259" s="48">
        <v>425.66</v>
      </c>
      <c r="J259" s="48">
        <v>1.6</v>
      </c>
      <c r="N259" s="48"/>
    </row>
    <row r="260" spans="1:14" x14ac:dyDescent="0.25">
      <c r="A260" s="47">
        <v>4</v>
      </c>
      <c r="B260" s="47">
        <v>4</v>
      </c>
      <c r="C260" s="48">
        <v>439501.08010000002</v>
      </c>
      <c r="D260" s="48">
        <v>47057.523500000003</v>
      </c>
      <c r="E260" s="48">
        <v>24.867999999999999</v>
      </c>
      <c r="F260" s="48">
        <v>426.63</v>
      </c>
      <c r="G260" s="48">
        <v>424.92</v>
      </c>
      <c r="H260" s="48">
        <v>424.92</v>
      </c>
      <c r="I260" s="48">
        <v>424.92</v>
      </c>
      <c r="J260" s="48">
        <v>1.71</v>
      </c>
      <c r="N260" s="48"/>
    </row>
    <row r="261" spans="1:14" x14ac:dyDescent="0.25">
      <c r="A261" s="47">
        <v>5</v>
      </c>
      <c r="B261" s="47">
        <v>5</v>
      </c>
      <c r="C261" s="48">
        <v>439491.85680000001</v>
      </c>
      <c r="D261" s="48">
        <v>47065.200100000002</v>
      </c>
      <c r="E261" s="48">
        <v>36.868000000000002</v>
      </c>
      <c r="F261" s="48">
        <v>427.05</v>
      </c>
      <c r="G261" s="48">
        <v>425.4</v>
      </c>
      <c r="H261" s="48">
        <v>425.4</v>
      </c>
      <c r="I261" s="48">
        <v>425.4</v>
      </c>
      <c r="J261" s="48">
        <v>1.65</v>
      </c>
      <c r="N261" s="48"/>
    </row>
    <row r="262" spans="1:14" x14ac:dyDescent="0.25">
      <c r="A262" s="47">
        <v>6</v>
      </c>
      <c r="B262" s="47">
        <v>6</v>
      </c>
      <c r="C262" s="48">
        <v>439480.55050000001</v>
      </c>
      <c r="D262" s="48">
        <v>47069.235800000002</v>
      </c>
      <c r="E262" s="48">
        <v>48.872999999999998</v>
      </c>
      <c r="F262" s="48">
        <v>427.48</v>
      </c>
      <c r="G262" s="48">
        <v>425.85</v>
      </c>
      <c r="H262" s="48">
        <v>425.85</v>
      </c>
      <c r="I262" s="48">
        <v>425.85</v>
      </c>
      <c r="J262" s="48">
        <v>1.63</v>
      </c>
      <c r="N262" s="48"/>
    </row>
    <row r="263" spans="1:14" x14ac:dyDescent="0.25">
      <c r="A263" s="47">
        <v>7</v>
      </c>
      <c r="B263" s="47">
        <v>7</v>
      </c>
      <c r="C263" s="48">
        <v>439467.28</v>
      </c>
      <c r="D263" s="48">
        <v>47062.96</v>
      </c>
      <c r="E263" s="48">
        <v>63.552999999999997</v>
      </c>
      <c r="F263" s="48">
        <v>427.69</v>
      </c>
      <c r="G263" s="48">
        <v>426.09</v>
      </c>
      <c r="H263" s="48">
        <v>426.09</v>
      </c>
      <c r="I263" s="48">
        <v>426.09</v>
      </c>
      <c r="J263" s="48">
        <v>1.6</v>
      </c>
      <c r="N263" s="48"/>
    </row>
    <row r="264" spans="1:14" x14ac:dyDescent="0.25">
      <c r="A264" s="47">
        <v>8</v>
      </c>
      <c r="B264" s="47">
        <v>8</v>
      </c>
      <c r="C264" s="48">
        <v>439452.33</v>
      </c>
      <c r="D264" s="48">
        <v>47055.89</v>
      </c>
      <c r="E264" s="48">
        <v>80.09</v>
      </c>
      <c r="F264" s="48">
        <v>427.92</v>
      </c>
      <c r="G264" s="48">
        <v>426.32</v>
      </c>
      <c r="H264" s="48">
        <v>426.32</v>
      </c>
      <c r="I264" s="48">
        <v>426.32</v>
      </c>
      <c r="J264" s="48">
        <v>1.6</v>
      </c>
      <c r="N264" s="48"/>
    </row>
    <row r="265" spans="1:14" x14ac:dyDescent="0.25">
      <c r="A265" s="47">
        <v>9</v>
      </c>
      <c r="B265" s="47">
        <v>9</v>
      </c>
      <c r="C265" s="48">
        <v>439427.28</v>
      </c>
      <c r="D265" s="48">
        <v>47043.6</v>
      </c>
      <c r="E265" s="48">
        <v>107.99299999999999</v>
      </c>
      <c r="F265" s="48">
        <v>428.5</v>
      </c>
      <c r="G265" s="48">
        <v>426.9</v>
      </c>
      <c r="H265" s="48">
        <v>426.9</v>
      </c>
      <c r="I265" s="48">
        <v>426.9</v>
      </c>
      <c r="J265" s="48">
        <v>1.6</v>
      </c>
      <c r="N265" s="48"/>
    </row>
    <row r="266" spans="1:14" x14ac:dyDescent="0.25">
      <c r="A266" s="47">
        <v>10</v>
      </c>
      <c r="B266" s="47">
        <v>10</v>
      </c>
      <c r="C266" s="48">
        <v>439403.15</v>
      </c>
      <c r="D266" s="48">
        <v>47032.61</v>
      </c>
      <c r="E266" s="48">
        <v>134.50800000000001</v>
      </c>
      <c r="F266" s="48">
        <v>429.56</v>
      </c>
      <c r="G266" s="48">
        <v>427.96</v>
      </c>
      <c r="H266" s="48">
        <v>427.96</v>
      </c>
      <c r="I266" s="48">
        <v>427.96</v>
      </c>
      <c r="J266" s="48">
        <v>1.6</v>
      </c>
      <c r="N266" s="48"/>
    </row>
    <row r="267" spans="1:14" x14ac:dyDescent="0.25">
      <c r="A267" s="47">
        <v>11</v>
      </c>
      <c r="B267" s="47">
        <v>11</v>
      </c>
      <c r="C267" s="48">
        <v>439385.78</v>
      </c>
      <c r="D267" s="48">
        <v>47021.66</v>
      </c>
      <c r="E267" s="48">
        <v>155.041</v>
      </c>
      <c r="F267" s="48">
        <v>431.05</v>
      </c>
      <c r="G267" s="48">
        <v>429.45</v>
      </c>
      <c r="H267" s="48">
        <v>429.45</v>
      </c>
      <c r="I267" s="48">
        <v>429.45</v>
      </c>
      <c r="J267" s="48">
        <v>1.6</v>
      </c>
      <c r="N267" s="48"/>
    </row>
    <row r="268" spans="1:14" x14ac:dyDescent="0.25">
      <c r="A268" s="47">
        <v>12</v>
      </c>
      <c r="B268" s="47">
        <v>12</v>
      </c>
      <c r="C268" s="48">
        <v>439376.4</v>
      </c>
      <c r="D268" s="48">
        <v>47005.67</v>
      </c>
      <c r="E268" s="48">
        <v>173.57900000000001</v>
      </c>
      <c r="F268" s="48">
        <v>433.01</v>
      </c>
      <c r="G268" s="48">
        <v>431.41</v>
      </c>
      <c r="H268" s="48">
        <v>431.41</v>
      </c>
      <c r="I268" s="48">
        <v>431.41</v>
      </c>
      <c r="J268" s="48">
        <v>1.6</v>
      </c>
      <c r="N268" s="48"/>
    </row>
    <row r="269" spans="1:14" x14ac:dyDescent="0.25">
      <c r="A269" s="47">
        <v>13</v>
      </c>
      <c r="B269" s="47">
        <v>13</v>
      </c>
      <c r="C269" s="48">
        <v>439373.31</v>
      </c>
      <c r="D269" s="48">
        <v>46981.65</v>
      </c>
      <c r="E269" s="48">
        <v>197.797</v>
      </c>
      <c r="F269" s="48">
        <v>435.53</v>
      </c>
      <c r="G269" s="48">
        <v>433.93</v>
      </c>
      <c r="H269" s="48">
        <v>433.93</v>
      </c>
      <c r="I269" s="48">
        <v>433.93</v>
      </c>
      <c r="J269" s="48">
        <v>1.6</v>
      </c>
      <c r="N269" s="48"/>
    </row>
    <row r="270" spans="1:14" x14ac:dyDescent="0.25">
      <c r="A270" s="47">
        <v>14</v>
      </c>
      <c r="B270" s="47">
        <v>14</v>
      </c>
      <c r="C270" s="48">
        <v>439366.44</v>
      </c>
      <c r="D270" s="48">
        <v>46975.02</v>
      </c>
      <c r="E270" s="48">
        <v>207.345</v>
      </c>
      <c r="F270" s="48">
        <v>436.64</v>
      </c>
      <c r="G270" s="48">
        <v>435.04</v>
      </c>
      <c r="H270" s="48">
        <v>435.04</v>
      </c>
      <c r="I270" s="48">
        <v>435.04</v>
      </c>
      <c r="J270" s="48">
        <v>1.6</v>
      </c>
      <c r="N270" s="48"/>
    </row>
    <row r="271" spans="1:14" x14ac:dyDescent="0.25">
      <c r="A271" s="47">
        <v>15</v>
      </c>
      <c r="B271" s="47">
        <v>15</v>
      </c>
      <c r="C271" s="48">
        <v>439352.87</v>
      </c>
      <c r="D271" s="48">
        <v>46973.35</v>
      </c>
      <c r="E271" s="48">
        <v>221.017</v>
      </c>
      <c r="F271" s="48">
        <v>438.06</v>
      </c>
      <c r="G271" s="48">
        <v>436.46</v>
      </c>
      <c r="H271" s="48">
        <v>436.46</v>
      </c>
      <c r="I271" s="48">
        <v>436.46</v>
      </c>
      <c r="J271" s="48">
        <v>1.6</v>
      </c>
      <c r="N271" s="48"/>
    </row>
    <row r="272" spans="1:14" x14ac:dyDescent="0.25">
      <c r="A272" s="47">
        <v>16</v>
      </c>
      <c r="B272" s="47">
        <v>16</v>
      </c>
      <c r="C272" s="48">
        <v>439319.02</v>
      </c>
      <c r="D272" s="48">
        <v>46974.55</v>
      </c>
      <c r="E272" s="48">
        <v>254.88800000000001</v>
      </c>
      <c r="F272" s="48">
        <v>441.06</v>
      </c>
      <c r="G272" s="48">
        <v>439.46</v>
      </c>
      <c r="H272" s="48">
        <v>439.46</v>
      </c>
      <c r="I272" s="48">
        <v>439.46</v>
      </c>
      <c r="J272" s="48">
        <v>1.6</v>
      </c>
      <c r="N272" s="48"/>
    </row>
    <row r="273" spans="1:14" x14ac:dyDescent="0.25">
      <c r="A273" s="47">
        <v>17</v>
      </c>
      <c r="B273" s="47">
        <v>17</v>
      </c>
      <c r="C273" s="48">
        <v>439301.51270000002</v>
      </c>
      <c r="D273" s="48">
        <v>46969.548000000003</v>
      </c>
      <c r="E273" s="48">
        <v>273.096</v>
      </c>
      <c r="F273" s="48">
        <v>443.26</v>
      </c>
      <c r="G273" s="48">
        <v>441.66</v>
      </c>
      <c r="H273" s="48">
        <v>441.66</v>
      </c>
      <c r="I273" s="48">
        <v>441.66</v>
      </c>
      <c r="J273" s="48">
        <v>1.6</v>
      </c>
      <c r="N273" s="48"/>
    </row>
    <row r="274" spans="1:14" x14ac:dyDescent="0.25">
      <c r="A274" s="47">
        <v>18</v>
      </c>
      <c r="B274" s="47">
        <v>18</v>
      </c>
      <c r="C274" s="48">
        <v>439281.49690000003</v>
      </c>
      <c r="D274" s="48">
        <v>46961.116699999999</v>
      </c>
      <c r="E274" s="48">
        <v>294.815</v>
      </c>
      <c r="F274" s="48">
        <v>445.96</v>
      </c>
      <c r="G274" s="48">
        <v>444.36</v>
      </c>
      <c r="H274" s="48">
        <v>444.36</v>
      </c>
      <c r="I274" s="48">
        <v>444.36</v>
      </c>
      <c r="J274" s="48">
        <v>1.6</v>
      </c>
      <c r="N274" s="48"/>
    </row>
    <row r="275" spans="1:14" x14ac:dyDescent="0.25">
      <c r="A275" s="47">
        <v>19</v>
      </c>
      <c r="B275" s="47">
        <v>19</v>
      </c>
      <c r="C275" s="48">
        <v>439271.87540000002</v>
      </c>
      <c r="D275" s="48">
        <v>46955.737399999998</v>
      </c>
      <c r="E275" s="48">
        <v>305.83800000000002</v>
      </c>
      <c r="F275" s="48">
        <v>447.33</v>
      </c>
      <c r="G275" s="48">
        <v>445.73</v>
      </c>
      <c r="H275" s="48">
        <v>445.73</v>
      </c>
      <c r="I275" s="48">
        <v>445.73</v>
      </c>
      <c r="J275" s="48">
        <v>1.6</v>
      </c>
      <c r="N275" s="48"/>
    </row>
    <row r="276" spans="1:14" x14ac:dyDescent="0.25">
      <c r="A276" s="47">
        <v>20</v>
      </c>
      <c r="B276" s="47">
        <v>20</v>
      </c>
      <c r="C276" s="48">
        <v>439263.83490000002</v>
      </c>
      <c r="D276" s="48">
        <v>46944.991300000002</v>
      </c>
      <c r="E276" s="48">
        <v>319.26</v>
      </c>
      <c r="F276" s="48">
        <v>448.67</v>
      </c>
      <c r="G276" s="48">
        <v>447.07</v>
      </c>
      <c r="H276" s="48">
        <v>447.07</v>
      </c>
      <c r="I276" s="48">
        <v>447.07</v>
      </c>
      <c r="J276" s="48">
        <v>1.6</v>
      </c>
      <c r="N276" s="48"/>
    </row>
    <row r="277" spans="1:14" x14ac:dyDescent="0.25">
      <c r="A277" s="47">
        <v>21</v>
      </c>
      <c r="B277" s="47">
        <v>21</v>
      </c>
      <c r="C277" s="48">
        <v>439266.40820000001</v>
      </c>
      <c r="D277" s="48">
        <v>46923.721799999999</v>
      </c>
      <c r="E277" s="48">
        <v>340.68400000000003</v>
      </c>
      <c r="F277" s="48">
        <v>450.81</v>
      </c>
      <c r="G277" s="48">
        <v>449.21</v>
      </c>
      <c r="H277" s="48">
        <v>449.21</v>
      </c>
      <c r="I277" s="48">
        <v>449.21</v>
      </c>
      <c r="J277" s="48">
        <v>1.6</v>
      </c>
      <c r="N277" s="48"/>
    </row>
    <row r="278" spans="1:14" x14ac:dyDescent="0.25">
      <c r="A278" s="47">
        <v>22</v>
      </c>
      <c r="B278" s="47">
        <v>22</v>
      </c>
      <c r="C278" s="48">
        <v>439271.47989999998</v>
      </c>
      <c r="D278" s="48">
        <v>46906.461799999997</v>
      </c>
      <c r="E278" s="48">
        <v>358.67399999999998</v>
      </c>
      <c r="F278" s="48">
        <v>452.18</v>
      </c>
      <c r="G278" s="48">
        <v>450.58</v>
      </c>
      <c r="H278" s="48">
        <v>450.58</v>
      </c>
      <c r="I278" s="48">
        <v>450.58</v>
      </c>
      <c r="J278" s="48">
        <v>1.6</v>
      </c>
      <c r="N278" s="48"/>
    </row>
    <row r="279" spans="1:14" x14ac:dyDescent="0.25">
      <c r="A279" s="47">
        <v>23</v>
      </c>
      <c r="B279" s="47">
        <v>23</v>
      </c>
      <c r="C279" s="48">
        <v>439263.4767</v>
      </c>
      <c r="D279" s="48">
        <v>46895.791299999997</v>
      </c>
      <c r="E279" s="48">
        <v>372.012</v>
      </c>
      <c r="F279" s="48">
        <v>452.06</v>
      </c>
      <c r="G279" s="48">
        <v>450.83</v>
      </c>
      <c r="H279" s="48">
        <v>450.83</v>
      </c>
      <c r="I279" s="48">
        <v>450.83</v>
      </c>
      <c r="J279" s="48">
        <v>1.23</v>
      </c>
      <c r="N279" s="48"/>
    </row>
    <row r="280" spans="1:14" x14ac:dyDescent="0.25">
      <c r="A280" s="47">
        <v>24</v>
      </c>
      <c r="B280" s="47">
        <v>24</v>
      </c>
      <c r="C280" s="48">
        <v>439254.8702</v>
      </c>
      <c r="D280" s="48">
        <v>46890.699399999998</v>
      </c>
      <c r="E280" s="48">
        <v>382.012</v>
      </c>
      <c r="F280" s="48">
        <v>452.61</v>
      </c>
      <c r="G280" s="48">
        <v>451.01</v>
      </c>
      <c r="H280" s="48">
        <v>451.01</v>
      </c>
      <c r="I280" s="48">
        <v>451.01</v>
      </c>
      <c r="J280" s="48">
        <v>1.6</v>
      </c>
      <c r="N280" s="48"/>
    </row>
    <row r="281" spans="1:14" x14ac:dyDescent="0.25">
      <c r="A281" s="47">
        <v>25</v>
      </c>
      <c r="B281" s="47">
        <v>25</v>
      </c>
      <c r="C281" s="48">
        <v>439242.98950000003</v>
      </c>
      <c r="D281" s="48">
        <v>46883.670299999998</v>
      </c>
      <c r="E281" s="48">
        <v>395.81599999999997</v>
      </c>
      <c r="F281" s="48">
        <v>453.21</v>
      </c>
      <c r="G281" s="48">
        <v>451.61</v>
      </c>
      <c r="H281" s="48">
        <v>451.61</v>
      </c>
      <c r="I281" s="48">
        <v>451.61</v>
      </c>
      <c r="J281" s="48">
        <v>1.6</v>
      </c>
      <c r="N281" s="48"/>
    </row>
    <row r="282" spans="1:14" x14ac:dyDescent="0.25">
      <c r="A282" s="47">
        <v>26</v>
      </c>
      <c r="B282" s="47">
        <v>26</v>
      </c>
      <c r="C282" s="48">
        <v>439210.11</v>
      </c>
      <c r="D282" s="48">
        <v>46863.55</v>
      </c>
      <c r="E282" s="48">
        <v>434.36399999999998</v>
      </c>
      <c r="F282" s="48">
        <v>454.33</v>
      </c>
      <c r="G282" s="48">
        <v>452.73</v>
      </c>
      <c r="H282" s="48">
        <v>452.73</v>
      </c>
      <c r="I282" s="48">
        <v>452.73</v>
      </c>
      <c r="J282" s="48">
        <v>1.6</v>
      </c>
      <c r="N282" s="48"/>
    </row>
    <row r="283" spans="1:14" x14ac:dyDescent="0.25">
      <c r="A283" s="47">
        <v>27</v>
      </c>
      <c r="B283" s="47">
        <v>27</v>
      </c>
      <c r="C283" s="48">
        <v>439195.03</v>
      </c>
      <c r="D283" s="48">
        <v>46856.18</v>
      </c>
      <c r="E283" s="48">
        <v>451.14800000000002</v>
      </c>
      <c r="F283" s="48">
        <v>454.82</v>
      </c>
      <c r="G283" s="48">
        <v>453.22</v>
      </c>
      <c r="H283" s="48">
        <v>453.22</v>
      </c>
      <c r="I283" s="48">
        <v>453.22</v>
      </c>
      <c r="J283" s="48">
        <v>1.6</v>
      </c>
      <c r="N283" s="48"/>
    </row>
    <row r="284" spans="1:14" x14ac:dyDescent="0.25">
      <c r="A284" s="47">
        <v>28</v>
      </c>
      <c r="B284" s="47">
        <v>28</v>
      </c>
      <c r="C284" s="48">
        <v>439168.16</v>
      </c>
      <c r="D284" s="48">
        <v>46844.15</v>
      </c>
      <c r="E284" s="48">
        <v>480.58800000000002</v>
      </c>
      <c r="F284" s="48">
        <v>455.48</v>
      </c>
      <c r="G284" s="48">
        <v>453.88</v>
      </c>
      <c r="H284" s="48">
        <v>453.88</v>
      </c>
      <c r="I284" s="48">
        <v>453.88</v>
      </c>
      <c r="J284" s="48">
        <v>1.6</v>
      </c>
      <c r="N284" s="48"/>
    </row>
    <row r="285" spans="1:14" x14ac:dyDescent="0.25">
      <c r="A285" s="47">
        <v>29</v>
      </c>
      <c r="B285" s="47">
        <v>29</v>
      </c>
      <c r="C285" s="48">
        <v>439158.68</v>
      </c>
      <c r="D285" s="48">
        <v>46839.56</v>
      </c>
      <c r="E285" s="48">
        <v>491.12099999999998</v>
      </c>
      <c r="F285" s="48">
        <v>455.67</v>
      </c>
      <c r="G285" s="48">
        <v>454.07</v>
      </c>
      <c r="H285" s="48">
        <v>454.07</v>
      </c>
      <c r="I285" s="48">
        <v>454.07</v>
      </c>
      <c r="J285" s="48">
        <v>1.6</v>
      </c>
      <c r="N285" s="48"/>
    </row>
    <row r="286" spans="1:14" x14ac:dyDescent="0.25">
      <c r="A286" s="47">
        <v>30</v>
      </c>
      <c r="B286" s="47">
        <v>30</v>
      </c>
      <c r="C286" s="48">
        <v>439125.73</v>
      </c>
      <c r="D286" s="48">
        <v>46823.45</v>
      </c>
      <c r="E286" s="48">
        <v>527.798</v>
      </c>
      <c r="F286" s="48">
        <v>456.44</v>
      </c>
      <c r="G286" s="48">
        <v>454.84</v>
      </c>
      <c r="H286" s="48">
        <v>454.84</v>
      </c>
      <c r="I286" s="48">
        <v>454.84</v>
      </c>
      <c r="J286" s="48">
        <v>1.6</v>
      </c>
      <c r="N286" s="48"/>
    </row>
    <row r="287" spans="1:14" x14ac:dyDescent="0.25">
      <c r="A287" s="47">
        <v>31</v>
      </c>
      <c r="B287" s="47">
        <v>31</v>
      </c>
      <c r="C287" s="48">
        <v>439114.17420000001</v>
      </c>
      <c r="D287" s="48">
        <v>46813.213100000001</v>
      </c>
      <c r="E287" s="48">
        <v>543.23599999999999</v>
      </c>
      <c r="F287" s="48">
        <v>457.09</v>
      </c>
      <c r="G287" s="48">
        <v>455.49</v>
      </c>
      <c r="H287" s="48">
        <v>455.49</v>
      </c>
      <c r="I287" s="48">
        <v>455.49</v>
      </c>
      <c r="J287" s="48">
        <v>1.6</v>
      </c>
      <c r="N287" s="48"/>
    </row>
    <row r="288" spans="1:14" x14ac:dyDescent="0.25">
      <c r="A288" s="47">
        <v>32</v>
      </c>
      <c r="B288" s="47">
        <v>32</v>
      </c>
      <c r="C288" s="48">
        <v>439104.74109999998</v>
      </c>
      <c r="D288" s="48">
        <v>46794.954299999998</v>
      </c>
      <c r="E288" s="48">
        <v>563.78800000000001</v>
      </c>
      <c r="F288" s="48">
        <v>457.46</v>
      </c>
      <c r="G288" s="48">
        <v>455.86</v>
      </c>
      <c r="H288" s="48">
        <v>455.86</v>
      </c>
      <c r="I288" s="48">
        <v>455.86</v>
      </c>
      <c r="J288" s="48">
        <v>1.6</v>
      </c>
      <c r="N288" s="48"/>
    </row>
    <row r="289" spans="1:14" x14ac:dyDescent="0.25">
      <c r="A289" s="47">
        <v>33</v>
      </c>
      <c r="B289" s="47">
        <v>33</v>
      </c>
      <c r="C289" s="48">
        <v>439095.82120000001</v>
      </c>
      <c r="D289" s="48">
        <v>46780.441599999998</v>
      </c>
      <c r="E289" s="48">
        <v>580.82299999999998</v>
      </c>
      <c r="F289" s="48">
        <v>458.01</v>
      </c>
      <c r="G289" s="48">
        <v>456.41</v>
      </c>
      <c r="H289" s="48">
        <v>456.41</v>
      </c>
      <c r="I289" s="48">
        <v>456.41</v>
      </c>
      <c r="J289" s="48">
        <v>1.6</v>
      </c>
      <c r="N289" s="48"/>
    </row>
    <row r="290" spans="1:14" x14ac:dyDescent="0.25">
      <c r="A290" s="47">
        <v>34</v>
      </c>
      <c r="B290" s="47">
        <v>34</v>
      </c>
      <c r="C290" s="48">
        <v>439089.88280000002</v>
      </c>
      <c r="D290" s="48">
        <v>46772.395799999998</v>
      </c>
      <c r="E290" s="48">
        <v>590.82299999999998</v>
      </c>
      <c r="F290" s="48">
        <v>458.45</v>
      </c>
      <c r="G290" s="48">
        <v>456.8</v>
      </c>
      <c r="H290" s="48">
        <v>456.8</v>
      </c>
      <c r="I290" s="48">
        <v>456.8</v>
      </c>
      <c r="J290" s="48">
        <v>1.65</v>
      </c>
      <c r="N290" s="48"/>
    </row>
    <row r="291" spans="1:14" x14ac:dyDescent="0.25">
      <c r="A291" s="47" t="s">
        <v>604</v>
      </c>
      <c r="B291" s="47" t="s">
        <v>605</v>
      </c>
    </row>
    <row r="292" spans="1:14" x14ac:dyDescent="0.25">
      <c r="A292" s="47">
        <v>1</v>
      </c>
      <c r="B292" s="47">
        <v>35</v>
      </c>
      <c r="C292" s="48">
        <v>438971.65</v>
      </c>
      <c r="D292" s="48">
        <v>46743.83</v>
      </c>
      <c r="E292" s="48">
        <v>0</v>
      </c>
      <c r="F292" s="48">
        <v>471.13</v>
      </c>
      <c r="G292" s="48">
        <v>469.53</v>
      </c>
      <c r="H292" s="48">
        <v>469.53</v>
      </c>
      <c r="I292" s="48">
        <v>469.53</v>
      </c>
      <c r="J292" s="48">
        <v>1.6</v>
      </c>
      <c r="N292" s="48"/>
    </row>
    <row r="293" spans="1:14" x14ac:dyDescent="0.25">
      <c r="A293" s="47">
        <v>2</v>
      </c>
      <c r="B293" s="47">
        <v>36</v>
      </c>
      <c r="C293" s="48">
        <v>438955.97369999997</v>
      </c>
      <c r="D293" s="48">
        <v>46728.7497</v>
      </c>
      <c r="E293" s="48">
        <v>21.751999999999999</v>
      </c>
      <c r="F293" s="48">
        <v>473.85</v>
      </c>
      <c r="G293" s="48">
        <v>472.25</v>
      </c>
      <c r="H293" s="48">
        <v>472.25</v>
      </c>
      <c r="I293" s="48">
        <v>472.25</v>
      </c>
      <c r="J293" s="48">
        <v>1.6</v>
      </c>
      <c r="N293" s="48"/>
    </row>
    <row r="294" spans="1:14" x14ac:dyDescent="0.25">
      <c r="A294" s="47">
        <v>3</v>
      </c>
      <c r="B294" s="47">
        <v>37</v>
      </c>
      <c r="C294" s="48">
        <v>438944.03279999999</v>
      </c>
      <c r="D294" s="48">
        <v>46727.427199999998</v>
      </c>
      <c r="E294" s="48">
        <v>33.765999999999998</v>
      </c>
      <c r="F294" s="48">
        <v>475</v>
      </c>
      <c r="G294" s="48">
        <v>473.4</v>
      </c>
      <c r="H294" s="48">
        <v>473.4</v>
      </c>
      <c r="I294" s="48">
        <v>473.4</v>
      </c>
      <c r="J294" s="48">
        <v>1.6</v>
      </c>
      <c r="N294" s="48"/>
    </row>
    <row r="295" spans="1:14" x14ac:dyDescent="0.25">
      <c r="A295" s="47">
        <v>4</v>
      </c>
      <c r="B295" s="47">
        <v>38</v>
      </c>
      <c r="C295" s="48">
        <v>438913.22019999998</v>
      </c>
      <c r="D295" s="48">
        <v>46724.014499999997</v>
      </c>
      <c r="E295" s="48">
        <v>64.766999999999996</v>
      </c>
      <c r="F295" s="48">
        <v>475.29</v>
      </c>
      <c r="G295" s="48">
        <v>473.65</v>
      </c>
      <c r="H295" s="48">
        <v>473.65</v>
      </c>
      <c r="I295" s="48">
        <v>473.65</v>
      </c>
      <c r="J295" s="48">
        <v>1.64</v>
      </c>
      <c r="N295" s="48"/>
    </row>
    <row r="296" spans="1:14" x14ac:dyDescent="0.25">
      <c r="A296" s="47">
        <v>5</v>
      </c>
      <c r="B296" s="47">
        <v>39</v>
      </c>
      <c r="C296" s="48">
        <v>438891.35499999998</v>
      </c>
      <c r="D296" s="48">
        <v>46721.644999999997</v>
      </c>
      <c r="E296" s="48">
        <v>86.76</v>
      </c>
      <c r="F296" s="48">
        <v>475.48</v>
      </c>
      <c r="G296" s="48">
        <v>473.88</v>
      </c>
      <c r="H296" s="48">
        <v>473.88</v>
      </c>
      <c r="I296" s="48">
        <v>473.88</v>
      </c>
      <c r="J296" s="48">
        <v>1.6</v>
      </c>
      <c r="N296" s="48"/>
    </row>
    <row r="297" spans="1:14" x14ac:dyDescent="0.25">
      <c r="A297" s="47">
        <v>6</v>
      </c>
      <c r="B297" s="47">
        <v>40</v>
      </c>
      <c r="C297" s="48">
        <v>438842.4852</v>
      </c>
      <c r="D297" s="48">
        <v>46716.1204</v>
      </c>
      <c r="E297" s="48">
        <v>135.941</v>
      </c>
      <c r="F297" s="48">
        <v>479.85</v>
      </c>
      <c r="G297" s="48">
        <v>478.25</v>
      </c>
      <c r="H297" s="48">
        <v>478.25</v>
      </c>
      <c r="I297" s="48">
        <v>478.25</v>
      </c>
      <c r="J297" s="48">
        <v>1.6</v>
      </c>
      <c r="N297" s="48"/>
    </row>
    <row r="298" spans="1:14" x14ac:dyDescent="0.25">
      <c r="A298" s="47">
        <v>7</v>
      </c>
      <c r="B298" s="47">
        <v>41</v>
      </c>
      <c r="C298" s="48">
        <v>438807.13130000001</v>
      </c>
      <c r="D298" s="48">
        <v>46705.173699999999</v>
      </c>
      <c r="E298" s="48">
        <v>172.95099999999999</v>
      </c>
      <c r="F298" s="48">
        <v>480.79</v>
      </c>
      <c r="G298" s="48">
        <v>479.18</v>
      </c>
      <c r="H298" s="48">
        <v>479.18</v>
      </c>
      <c r="I298" s="48">
        <v>479.18</v>
      </c>
      <c r="J298" s="48">
        <v>1.6</v>
      </c>
      <c r="N298" s="48"/>
    </row>
    <row r="299" spans="1:14" x14ac:dyDescent="0.25">
      <c r="A299" s="47">
        <v>8</v>
      </c>
      <c r="B299" s="47">
        <v>42</v>
      </c>
      <c r="C299" s="48">
        <v>438779.49619999999</v>
      </c>
      <c r="D299" s="48">
        <v>46693.597199999997</v>
      </c>
      <c r="E299" s="48">
        <v>202.91300000000001</v>
      </c>
      <c r="F299" s="48">
        <v>482.01</v>
      </c>
      <c r="G299" s="48">
        <v>480.36</v>
      </c>
      <c r="H299" s="48">
        <v>480.36</v>
      </c>
      <c r="I299" s="48">
        <v>480.36</v>
      </c>
      <c r="J299" s="48">
        <v>1.66</v>
      </c>
      <c r="N299" s="48"/>
    </row>
    <row r="300" spans="1:14" x14ac:dyDescent="0.25">
      <c r="A300" s="47">
        <v>9</v>
      </c>
      <c r="B300" s="47">
        <v>43</v>
      </c>
      <c r="C300" s="48">
        <v>438761.68</v>
      </c>
      <c r="D300" s="48">
        <v>46688.94</v>
      </c>
      <c r="E300" s="48">
        <v>221.328</v>
      </c>
      <c r="F300" s="48">
        <v>482.7</v>
      </c>
      <c r="G300" s="48">
        <v>481.1</v>
      </c>
      <c r="H300" s="48">
        <v>481.1</v>
      </c>
      <c r="I300" s="48">
        <v>481.1</v>
      </c>
      <c r="J300" s="48">
        <v>1.6</v>
      </c>
      <c r="N300" s="48"/>
    </row>
    <row r="301" spans="1:14" x14ac:dyDescent="0.25">
      <c r="A301" s="47">
        <v>10</v>
      </c>
      <c r="B301" s="47">
        <v>44</v>
      </c>
      <c r="C301" s="48">
        <v>438761.96429999999</v>
      </c>
      <c r="D301" s="48">
        <v>46687.6273</v>
      </c>
      <c r="E301" s="48">
        <v>222.67099999999999</v>
      </c>
      <c r="F301" s="48">
        <v>482.97</v>
      </c>
      <c r="G301" s="48">
        <v>481.37</v>
      </c>
      <c r="H301" s="48">
        <v>481.37</v>
      </c>
      <c r="I301" s="48">
        <v>481.37</v>
      </c>
      <c r="J301" s="48">
        <v>1.6</v>
      </c>
      <c r="N301" s="48"/>
    </row>
    <row r="302" spans="1:14" x14ac:dyDescent="0.25">
      <c r="A302" s="47" t="s">
        <v>606</v>
      </c>
      <c r="B302" s="47" t="s">
        <v>607</v>
      </c>
      <c r="N302" s="48"/>
    </row>
    <row r="303" spans="1:14" x14ac:dyDescent="0.25">
      <c r="A303" s="47">
        <v>1</v>
      </c>
      <c r="B303" s="47">
        <v>43</v>
      </c>
      <c r="C303" s="48">
        <v>438761.68</v>
      </c>
      <c r="D303" s="48">
        <v>46688.94</v>
      </c>
      <c r="E303" s="48">
        <v>0</v>
      </c>
      <c r="F303" s="48">
        <v>482.7</v>
      </c>
      <c r="G303" s="48">
        <v>481.1</v>
      </c>
      <c r="H303" s="48">
        <v>481.1</v>
      </c>
      <c r="I303" s="48">
        <v>481.1</v>
      </c>
      <c r="J303" s="48">
        <v>1.6</v>
      </c>
      <c r="N303" s="48"/>
    </row>
    <row r="304" spans="1:14" x14ac:dyDescent="0.25">
      <c r="A304" s="47">
        <v>2</v>
      </c>
      <c r="B304" s="47">
        <v>45</v>
      </c>
      <c r="C304" s="48">
        <v>438745.33500000002</v>
      </c>
      <c r="D304" s="48">
        <v>46683.93</v>
      </c>
      <c r="E304" s="48">
        <v>17.096</v>
      </c>
      <c r="F304" s="48">
        <v>482.55</v>
      </c>
      <c r="G304" s="48">
        <v>480.95</v>
      </c>
      <c r="H304" s="48">
        <v>480.95</v>
      </c>
      <c r="I304" s="48">
        <v>480.95</v>
      </c>
      <c r="J304" s="48">
        <v>1.6</v>
      </c>
      <c r="N304" s="48"/>
    </row>
    <row r="305" spans="1:14" x14ac:dyDescent="0.25">
      <c r="A305" s="47">
        <v>3</v>
      </c>
      <c r="B305" s="47">
        <v>46</v>
      </c>
      <c r="C305" s="48">
        <v>438728.22440000001</v>
      </c>
      <c r="D305" s="48">
        <v>46680.243399999999</v>
      </c>
      <c r="E305" s="48">
        <v>34.598999999999997</v>
      </c>
      <c r="F305" s="48">
        <v>482.22</v>
      </c>
      <c r="G305" s="48">
        <v>480.62</v>
      </c>
      <c r="H305" s="48">
        <v>480.62</v>
      </c>
      <c r="I305" s="48">
        <v>480.62</v>
      </c>
      <c r="J305" s="48">
        <v>1.6</v>
      </c>
      <c r="N305" s="48"/>
    </row>
    <row r="306" spans="1:14" x14ac:dyDescent="0.25">
      <c r="A306" s="47">
        <v>4</v>
      </c>
      <c r="B306" s="47">
        <v>47</v>
      </c>
      <c r="C306" s="48">
        <v>438698.23200000002</v>
      </c>
      <c r="D306" s="48">
        <v>46675.1037</v>
      </c>
      <c r="E306" s="48">
        <v>65.028000000000006</v>
      </c>
      <c r="F306" s="48">
        <v>481.86</v>
      </c>
      <c r="G306" s="48">
        <v>480.26</v>
      </c>
      <c r="H306" s="48">
        <v>480.26</v>
      </c>
      <c r="I306" s="48">
        <v>480.26</v>
      </c>
      <c r="J306" s="48">
        <v>1.6</v>
      </c>
      <c r="N306" s="48"/>
    </row>
    <row r="307" spans="1:14" x14ac:dyDescent="0.25">
      <c r="A307" s="47">
        <v>5</v>
      </c>
      <c r="B307" s="47">
        <v>48</v>
      </c>
      <c r="C307" s="48">
        <v>438681.49609999999</v>
      </c>
      <c r="D307" s="48">
        <v>46673.569799999997</v>
      </c>
      <c r="E307" s="48">
        <v>81.834999999999994</v>
      </c>
      <c r="F307" s="48">
        <v>481.55</v>
      </c>
      <c r="G307" s="48">
        <v>479.95</v>
      </c>
      <c r="H307" s="48">
        <v>479.95</v>
      </c>
      <c r="I307" s="48">
        <v>479.95</v>
      </c>
      <c r="J307" s="48">
        <v>1.6</v>
      </c>
      <c r="N307" s="48"/>
    </row>
    <row r="308" spans="1:14" x14ac:dyDescent="0.25">
      <c r="A308" s="47">
        <v>6</v>
      </c>
      <c r="B308" s="47">
        <v>49</v>
      </c>
      <c r="C308" s="48">
        <v>438671.26929999999</v>
      </c>
      <c r="D308" s="48">
        <v>46669.410400000001</v>
      </c>
      <c r="E308" s="48">
        <v>92.875</v>
      </c>
      <c r="F308" s="48">
        <v>481.48</v>
      </c>
      <c r="G308" s="48">
        <v>479.88</v>
      </c>
      <c r="H308" s="48">
        <v>479.88</v>
      </c>
      <c r="I308" s="48">
        <v>479.88</v>
      </c>
      <c r="J308" s="48">
        <v>1.6</v>
      </c>
      <c r="N308" s="48"/>
    </row>
    <row r="309" spans="1:14" x14ac:dyDescent="0.25">
      <c r="A309" s="47">
        <v>7</v>
      </c>
      <c r="B309" s="47">
        <v>50</v>
      </c>
      <c r="C309" s="48">
        <v>438656.7291</v>
      </c>
      <c r="D309" s="48">
        <v>46665.192799999997</v>
      </c>
      <c r="E309" s="48">
        <v>108.014</v>
      </c>
      <c r="F309" s="48">
        <v>480.93</v>
      </c>
      <c r="G309" s="48">
        <v>479.33</v>
      </c>
      <c r="H309" s="48">
        <v>479.33</v>
      </c>
      <c r="I309" s="48">
        <v>479.33</v>
      </c>
      <c r="J309" s="48">
        <v>1.6</v>
      </c>
      <c r="N309" s="48"/>
    </row>
    <row r="310" spans="1:14" x14ac:dyDescent="0.25">
      <c r="A310" s="47">
        <v>8</v>
      </c>
      <c r="B310" s="47">
        <v>51</v>
      </c>
      <c r="C310" s="48">
        <v>438635.01120000001</v>
      </c>
      <c r="D310" s="48">
        <v>46662.280599999998</v>
      </c>
      <c r="E310" s="48">
        <v>129.92699999999999</v>
      </c>
      <c r="F310" s="48">
        <v>480.82</v>
      </c>
      <c r="G310" s="48">
        <v>479.22</v>
      </c>
      <c r="H310" s="48">
        <v>479.22</v>
      </c>
      <c r="I310" s="48">
        <v>479.22</v>
      </c>
      <c r="J310" s="48">
        <v>1.6</v>
      </c>
      <c r="N310" s="48"/>
    </row>
    <row r="311" spans="1:14" x14ac:dyDescent="0.25">
      <c r="A311" s="47">
        <v>9</v>
      </c>
      <c r="B311" s="47">
        <v>52</v>
      </c>
      <c r="C311" s="48">
        <v>438631.01980000001</v>
      </c>
      <c r="D311" s="48">
        <v>46670.398399999998</v>
      </c>
      <c r="E311" s="48">
        <v>138.97300000000001</v>
      </c>
      <c r="F311" s="48">
        <v>480.98</v>
      </c>
      <c r="G311" s="48">
        <v>479.38</v>
      </c>
      <c r="H311" s="48">
        <v>479.38</v>
      </c>
      <c r="I311" s="48">
        <v>479.38</v>
      </c>
      <c r="J311" s="48">
        <v>1.6</v>
      </c>
      <c r="N311" s="48"/>
    </row>
    <row r="312" spans="1:14" x14ac:dyDescent="0.25">
      <c r="A312" s="47">
        <v>10</v>
      </c>
      <c r="B312" s="47">
        <v>53</v>
      </c>
      <c r="C312" s="48">
        <v>438596.58730000001</v>
      </c>
      <c r="D312" s="48">
        <v>46672.150300000001</v>
      </c>
      <c r="E312" s="48">
        <v>173.45</v>
      </c>
      <c r="F312" s="48">
        <v>481.76</v>
      </c>
      <c r="G312" s="48">
        <v>480.16</v>
      </c>
      <c r="H312" s="48">
        <v>480.16</v>
      </c>
      <c r="I312" s="48">
        <v>480.16</v>
      </c>
      <c r="J312" s="48">
        <v>1.6</v>
      </c>
      <c r="N312" s="48"/>
    </row>
    <row r="313" spans="1:14" x14ac:dyDescent="0.25">
      <c r="A313" s="47">
        <v>11</v>
      </c>
      <c r="B313" s="47">
        <v>54</v>
      </c>
      <c r="C313" s="48">
        <v>438578.38689999998</v>
      </c>
      <c r="D313" s="48">
        <v>46669.014199999998</v>
      </c>
      <c r="E313" s="48">
        <v>191.91800000000001</v>
      </c>
      <c r="F313" s="48">
        <v>482.46</v>
      </c>
      <c r="G313" s="48">
        <v>480.86</v>
      </c>
      <c r="H313" s="48">
        <v>480.86</v>
      </c>
      <c r="I313" s="48">
        <v>480.86</v>
      </c>
      <c r="J313" s="48">
        <v>1.6</v>
      </c>
      <c r="N313" s="48"/>
    </row>
    <row r="314" spans="1:14" x14ac:dyDescent="0.25">
      <c r="A314" s="47">
        <v>12</v>
      </c>
      <c r="B314" s="47">
        <v>55</v>
      </c>
      <c r="C314" s="48">
        <v>438568.54460000002</v>
      </c>
      <c r="D314" s="48">
        <v>46665.195299999999</v>
      </c>
      <c r="E314" s="48">
        <v>202.47499999999999</v>
      </c>
      <c r="F314" s="48">
        <v>483.3</v>
      </c>
      <c r="G314" s="48">
        <v>481.7</v>
      </c>
      <c r="H314" s="48">
        <v>481.7</v>
      </c>
      <c r="I314" s="48">
        <v>481.7</v>
      </c>
      <c r="J314" s="48">
        <v>1.6</v>
      </c>
      <c r="N314" s="48"/>
    </row>
    <row r="315" spans="1:14" x14ac:dyDescent="0.25">
      <c r="A315" s="47">
        <v>13</v>
      </c>
      <c r="B315" s="47">
        <v>56</v>
      </c>
      <c r="C315" s="48">
        <v>438550.0649</v>
      </c>
      <c r="D315" s="48">
        <v>46654.400099999999</v>
      </c>
      <c r="E315" s="48">
        <v>223.87700000000001</v>
      </c>
      <c r="F315" s="48">
        <v>484.18</v>
      </c>
      <c r="G315" s="48">
        <v>482.58</v>
      </c>
      <c r="H315" s="48">
        <v>482.58</v>
      </c>
      <c r="I315" s="48">
        <v>482.58</v>
      </c>
      <c r="J315" s="48">
        <v>1.6</v>
      </c>
      <c r="N315" s="48"/>
    </row>
    <row r="316" spans="1:14" x14ac:dyDescent="0.25">
      <c r="A316" s="47">
        <v>14</v>
      </c>
      <c r="B316" s="47">
        <v>57</v>
      </c>
      <c r="C316" s="48">
        <v>438531.8371</v>
      </c>
      <c r="D316" s="48">
        <v>46642.1227</v>
      </c>
      <c r="E316" s="48">
        <v>245.85400000000001</v>
      </c>
      <c r="F316" s="48">
        <v>484.91</v>
      </c>
      <c r="G316" s="48">
        <v>483.31</v>
      </c>
      <c r="H316" s="48">
        <v>483.31</v>
      </c>
      <c r="I316" s="48">
        <v>483.31</v>
      </c>
      <c r="J316" s="48">
        <v>1.6</v>
      </c>
      <c r="N316" s="48"/>
    </row>
    <row r="317" spans="1:14" x14ac:dyDescent="0.25">
      <c r="A317" s="47">
        <v>15</v>
      </c>
      <c r="B317" s="47">
        <v>58</v>
      </c>
      <c r="C317" s="48">
        <v>438508.3285</v>
      </c>
      <c r="D317" s="48">
        <v>46625.557800000002</v>
      </c>
      <c r="E317" s="48">
        <v>274.613</v>
      </c>
      <c r="F317" s="48">
        <v>485.74</v>
      </c>
      <c r="G317" s="48">
        <v>484.14</v>
      </c>
      <c r="H317" s="48">
        <v>484.14</v>
      </c>
      <c r="I317" s="48">
        <v>484.14</v>
      </c>
      <c r="J317" s="48">
        <v>1.6</v>
      </c>
      <c r="N317" s="48"/>
    </row>
    <row r="318" spans="1:14" x14ac:dyDescent="0.25">
      <c r="A318" s="47">
        <v>16</v>
      </c>
      <c r="B318" s="47">
        <v>59</v>
      </c>
      <c r="C318" s="48">
        <v>438479.49690000003</v>
      </c>
      <c r="D318" s="48">
        <v>46604.575499999999</v>
      </c>
      <c r="E318" s="48">
        <v>310.27100000000002</v>
      </c>
      <c r="F318" s="48">
        <v>487.55</v>
      </c>
      <c r="G318" s="48">
        <v>485.95</v>
      </c>
      <c r="H318" s="48">
        <v>485.95</v>
      </c>
      <c r="I318" s="48">
        <v>485.95</v>
      </c>
      <c r="J318" s="48">
        <v>1.6</v>
      </c>
      <c r="N318" s="48"/>
    </row>
    <row r="319" spans="1:14" x14ac:dyDescent="0.25">
      <c r="A319" s="47">
        <v>17</v>
      </c>
      <c r="B319" s="47">
        <v>60</v>
      </c>
      <c r="C319" s="48">
        <v>438467.50780000002</v>
      </c>
      <c r="D319" s="48">
        <v>46595.8485</v>
      </c>
      <c r="E319" s="48">
        <v>325.10000000000002</v>
      </c>
      <c r="F319" s="48">
        <v>488</v>
      </c>
      <c r="G319" s="48">
        <v>486.4</v>
      </c>
      <c r="H319" s="48">
        <v>486.4</v>
      </c>
      <c r="I319" s="48">
        <v>486.4</v>
      </c>
      <c r="J319" s="48">
        <v>1.6</v>
      </c>
      <c r="N319" s="48"/>
    </row>
    <row r="320" spans="1:14" x14ac:dyDescent="0.25">
      <c r="A320" s="47">
        <v>18</v>
      </c>
      <c r="B320" s="47">
        <v>61</v>
      </c>
      <c r="C320" s="48">
        <v>438453.59179999999</v>
      </c>
      <c r="D320" s="48">
        <v>46582.767800000001</v>
      </c>
      <c r="E320" s="48">
        <v>344.19900000000001</v>
      </c>
      <c r="F320" s="48">
        <v>488.47</v>
      </c>
      <c r="G320" s="48">
        <v>486.87</v>
      </c>
      <c r="H320" s="48">
        <v>486.87</v>
      </c>
      <c r="I320" s="48">
        <v>486.87</v>
      </c>
      <c r="J320" s="48">
        <v>1.6</v>
      </c>
      <c r="N320" s="48"/>
    </row>
    <row r="321" spans="1:14" x14ac:dyDescent="0.25">
      <c r="A321" s="47">
        <v>19</v>
      </c>
      <c r="B321" s="47">
        <v>62</v>
      </c>
      <c r="C321" s="48">
        <v>438425.57439999998</v>
      </c>
      <c r="D321" s="48">
        <v>46553.371500000001</v>
      </c>
      <c r="E321" s="48">
        <v>384.80799999999999</v>
      </c>
      <c r="F321" s="48">
        <v>489.71</v>
      </c>
      <c r="G321" s="48">
        <v>488.11</v>
      </c>
      <c r="H321" s="48">
        <v>488.11</v>
      </c>
      <c r="I321" s="48">
        <v>488.11</v>
      </c>
      <c r="J321" s="48">
        <v>1.6</v>
      </c>
      <c r="N321" s="48"/>
    </row>
    <row r="322" spans="1:14" x14ac:dyDescent="0.25">
      <c r="A322" s="47">
        <v>20</v>
      </c>
      <c r="B322" s="47">
        <v>63</v>
      </c>
      <c r="C322" s="48">
        <v>438400.89279999997</v>
      </c>
      <c r="D322" s="48">
        <v>46534.580499999996</v>
      </c>
      <c r="E322" s="48">
        <v>415.82900000000001</v>
      </c>
      <c r="F322" s="48">
        <v>490.3</v>
      </c>
      <c r="G322" s="48">
        <v>488.7</v>
      </c>
      <c r="H322" s="48">
        <v>488.7</v>
      </c>
      <c r="I322" s="48">
        <v>488.7</v>
      </c>
      <c r="J322" s="48">
        <v>1.6</v>
      </c>
      <c r="N322" s="48"/>
    </row>
    <row r="323" spans="1:14" x14ac:dyDescent="0.25">
      <c r="A323" s="47">
        <v>21</v>
      </c>
      <c r="B323" s="47">
        <v>64</v>
      </c>
      <c r="C323" s="48">
        <v>438379.35340000002</v>
      </c>
      <c r="D323" s="48">
        <v>46520.389900000002</v>
      </c>
      <c r="E323" s="48">
        <v>441.62200000000001</v>
      </c>
      <c r="F323" s="48">
        <v>490.58</v>
      </c>
      <c r="G323" s="48">
        <v>488.98</v>
      </c>
      <c r="H323" s="48">
        <v>488.98</v>
      </c>
      <c r="I323" s="48">
        <v>488.98</v>
      </c>
      <c r="J323" s="48">
        <v>1.6</v>
      </c>
      <c r="N323" s="48"/>
    </row>
    <row r="324" spans="1:14" x14ac:dyDescent="0.25">
      <c r="A324" s="47">
        <v>22</v>
      </c>
      <c r="B324" s="47">
        <v>65</v>
      </c>
      <c r="C324" s="48">
        <v>438359.60159999999</v>
      </c>
      <c r="D324" s="48">
        <v>46507.554700000001</v>
      </c>
      <c r="E324" s="48">
        <v>465.178</v>
      </c>
      <c r="F324" s="48">
        <v>490.79</v>
      </c>
      <c r="G324" s="48">
        <v>489.19</v>
      </c>
      <c r="H324" s="48">
        <v>489.19</v>
      </c>
      <c r="I324" s="48">
        <v>489.19</v>
      </c>
      <c r="J324" s="48">
        <v>1.6</v>
      </c>
      <c r="N324" s="48"/>
    </row>
    <row r="325" spans="1:14" x14ac:dyDescent="0.25">
      <c r="A325" s="47">
        <v>23</v>
      </c>
      <c r="B325" s="47">
        <v>66</v>
      </c>
      <c r="C325" s="48">
        <v>438341.81809999997</v>
      </c>
      <c r="D325" s="48">
        <v>46495.735800000002</v>
      </c>
      <c r="E325" s="48">
        <v>486.53100000000001</v>
      </c>
      <c r="F325" s="48">
        <v>490.96</v>
      </c>
      <c r="G325" s="48">
        <v>489.36</v>
      </c>
      <c r="H325" s="48">
        <v>489.36</v>
      </c>
      <c r="I325" s="48">
        <v>489.36</v>
      </c>
      <c r="J325" s="48">
        <v>1.6</v>
      </c>
      <c r="N325" s="48"/>
    </row>
    <row r="326" spans="1:14" x14ac:dyDescent="0.25">
      <c r="A326" s="47">
        <v>24</v>
      </c>
      <c r="B326" s="47">
        <v>67</v>
      </c>
      <c r="C326" s="48">
        <v>438324.79869999998</v>
      </c>
      <c r="D326" s="48">
        <v>46483.344899999996</v>
      </c>
      <c r="E326" s="48">
        <v>507.58300000000003</v>
      </c>
      <c r="F326" s="48">
        <v>491.24</v>
      </c>
      <c r="G326" s="48">
        <v>489.64</v>
      </c>
      <c r="H326" s="48">
        <v>489.64</v>
      </c>
      <c r="I326" s="48">
        <v>489.64</v>
      </c>
      <c r="J326" s="48">
        <v>1.6</v>
      </c>
      <c r="N326" s="48"/>
    </row>
    <row r="327" spans="1:14" x14ac:dyDescent="0.25">
      <c r="A327" s="47">
        <v>25</v>
      </c>
      <c r="B327" s="47">
        <v>68</v>
      </c>
      <c r="C327" s="48">
        <v>438308.853</v>
      </c>
      <c r="D327" s="48">
        <v>46471.786899999999</v>
      </c>
      <c r="E327" s="48">
        <v>527.27700000000004</v>
      </c>
      <c r="F327" s="48">
        <v>491.49</v>
      </c>
      <c r="G327" s="48">
        <v>489.89</v>
      </c>
      <c r="H327" s="48">
        <v>489.89</v>
      </c>
      <c r="I327" s="48">
        <v>489.89</v>
      </c>
      <c r="J327" s="48">
        <v>1.6</v>
      </c>
      <c r="N327" s="48"/>
    </row>
    <row r="328" spans="1:14" x14ac:dyDescent="0.25">
      <c r="A328" s="47">
        <v>26</v>
      </c>
      <c r="B328" s="47">
        <v>69</v>
      </c>
      <c r="C328" s="48">
        <v>438283.85320000001</v>
      </c>
      <c r="D328" s="48">
        <v>46454.049700000003</v>
      </c>
      <c r="E328" s="48">
        <v>557.92999999999995</v>
      </c>
      <c r="F328" s="48">
        <v>492.01</v>
      </c>
      <c r="G328" s="48">
        <v>490.41</v>
      </c>
      <c r="H328" s="48">
        <v>490.41</v>
      </c>
      <c r="I328" s="48">
        <v>490.41</v>
      </c>
      <c r="J328" s="48">
        <v>1.6</v>
      </c>
      <c r="N328" s="48"/>
    </row>
    <row r="329" spans="1:14" x14ac:dyDescent="0.25">
      <c r="A329" s="47">
        <v>27</v>
      </c>
      <c r="B329" s="47">
        <v>70</v>
      </c>
      <c r="C329" s="48">
        <v>438265.25199999998</v>
      </c>
      <c r="D329" s="48">
        <v>46439.485099999998</v>
      </c>
      <c r="E329" s="48">
        <v>581.55499999999995</v>
      </c>
      <c r="F329" s="48">
        <v>492.55</v>
      </c>
      <c r="G329" s="48">
        <v>490.95</v>
      </c>
      <c r="H329" s="48">
        <v>490.95</v>
      </c>
      <c r="I329" s="48">
        <v>490.95</v>
      </c>
      <c r="J329" s="48">
        <v>1.6</v>
      </c>
      <c r="N329" s="48"/>
    </row>
    <row r="330" spans="1:14" x14ac:dyDescent="0.25">
      <c r="A330" s="47" t="s">
        <v>608</v>
      </c>
      <c r="B330" s="47" t="s">
        <v>609</v>
      </c>
    </row>
    <row r="331" spans="1:14" x14ac:dyDescent="0.25">
      <c r="A331" s="47">
        <v>1</v>
      </c>
      <c r="B331" s="47">
        <v>70</v>
      </c>
      <c r="C331" s="48">
        <v>438265.25199999998</v>
      </c>
      <c r="D331" s="48">
        <v>46439.485099999998</v>
      </c>
      <c r="E331" s="48">
        <v>0</v>
      </c>
      <c r="F331" s="48">
        <v>492.55</v>
      </c>
      <c r="G331" s="48">
        <v>490.95</v>
      </c>
      <c r="H331" s="48">
        <v>490.95</v>
      </c>
      <c r="I331" s="48">
        <v>490.95</v>
      </c>
      <c r="J331" s="48">
        <v>1.6</v>
      </c>
      <c r="N331" s="48"/>
    </row>
    <row r="332" spans="1:14" x14ac:dyDescent="0.25">
      <c r="A332" s="47">
        <v>2</v>
      </c>
      <c r="B332" s="47">
        <v>71</v>
      </c>
      <c r="C332" s="48">
        <v>438251.69699999999</v>
      </c>
      <c r="D332" s="48">
        <v>46424.712099999997</v>
      </c>
      <c r="E332" s="48">
        <v>20.048999999999999</v>
      </c>
      <c r="F332" s="48">
        <v>493.04</v>
      </c>
      <c r="G332" s="48">
        <v>491.44</v>
      </c>
      <c r="H332" s="48">
        <v>491.44</v>
      </c>
      <c r="I332" s="48">
        <v>491.44</v>
      </c>
      <c r="J332" s="48">
        <v>1.6</v>
      </c>
      <c r="N332" s="48"/>
    </row>
    <row r="333" spans="1:14" x14ac:dyDescent="0.25">
      <c r="A333" s="47">
        <v>3</v>
      </c>
      <c r="B333" s="47">
        <v>72</v>
      </c>
      <c r="C333" s="48">
        <v>438244.88339999999</v>
      </c>
      <c r="D333" s="48">
        <v>46414.483899999999</v>
      </c>
      <c r="E333" s="48">
        <v>32.338999999999999</v>
      </c>
      <c r="F333" s="48">
        <v>493.27</v>
      </c>
      <c r="G333" s="48">
        <v>491.67</v>
      </c>
      <c r="H333" s="48">
        <v>491.67</v>
      </c>
      <c r="I333" s="48">
        <v>491.67</v>
      </c>
      <c r="J333" s="48">
        <v>1.6</v>
      </c>
      <c r="N333" s="48"/>
    </row>
    <row r="334" spans="1:14" x14ac:dyDescent="0.25">
      <c r="A334" s="47">
        <v>4</v>
      </c>
      <c r="B334" s="47">
        <v>73</v>
      </c>
      <c r="C334" s="48">
        <v>438239.0736</v>
      </c>
      <c r="D334" s="48">
        <v>46404.455199999997</v>
      </c>
      <c r="E334" s="48">
        <v>43.929000000000002</v>
      </c>
      <c r="F334" s="48">
        <v>493.45</v>
      </c>
      <c r="G334" s="48">
        <v>491.85</v>
      </c>
      <c r="H334" s="48">
        <v>491.85</v>
      </c>
      <c r="I334" s="48">
        <v>491.85</v>
      </c>
      <c r="J334" s="48">
        <v>1.6</v>
      </c>
      <c r="N334" s="48"/>
    </row>
    <row r="335" spans="1:14" x14ac:dyDescent="0.25">
      <c r="A335" s="47">
        <v>5</v>
      </c>
      <c r="B335" s="47">
        <v>74</v>
      </c>
      <c r="C335" s="48">
        <v>438225.31140000001</v>
      </c>
      <c r="D335" s="48">
        <v>46376.670400000003</v>
      </c>
      <c r="E335" s="48">
        <v>74.936000000000007</v>
      </c>
      <c r="F335" s="48">
        <v>493.86</v>
      </c>
      <c r="G335" s="48">
        <v>492.26</v>
      </c>
      <c r="H335" s="48">
        <v>492.26</v>
      </c>
      <c r="I335" s="48">
        <v>492.26</v>
      </c>
      <c r="J335" s="48">
        <v>1.6</v>
      </c>
      <c r="N335" s="48"/>
    </row>
    <row r="336" spans="1:14" x14ac:dyDescent="0.25">
      <c r="A336" s="47">
        <v>6</v>
      </c>
      <c r="B336" s="47">
        <v>75</v>
      </c>
      <c r="C336" s="48">
        <v>438213.59279999998</v>
      </c>
      <c r="D336" s="48">
        <v>46353.3001</v>
      </c>
      <c r="E336" s="48">
        <v>101.07899999999999</v>
      </c>
      <c r="F336" s="48">
        <v>494.18</v>
      </c>
      <c r="G336" s="48">
        <v>492.58</v>
      </c>
      <c r="H336" s="48">
        <v>492.58</v>
      </c>
      <c r="I336" s="48">
        <v>492.58</v>
      </c>
      <c r="J336" s="48">
        <v>1.6</v>
      </c>
      <c r="N336" s="48"/>
    </row>
    <row r="337" spans="1:14" x14ac:dyDescent="0.25">
      <c r="A337" s="47">
        <v>7</v>
      </c>
      <c r="B337" s="47">
        <v>76</v>
      </c>
      <c r="C337" s="48">
        <v>438202.56020000001</v>
      </c>
      <c r="D337" s="48">
        <v>46330.433900000004</v>
      </c>
      <c r="E337" s="48">
        <v>126.468</v>
      </c>
      <c r="F337" s="48">
        <v>494.31</v>
      </c>
      <c r="G337" s="48">
        <v>492.71</v>
      </c>
      <c r="H337" s="48">
        <v>492.71</v>
      </c>
      <c r="I337" s="48">
        <v>492.71</v>
      </c>
      <c r="J337" s="48">
        <v>1.6</v>
      </c>
      <c r="N337" s="48"/>
    </row>
    <row r="338" spans="1:14" x14ac:dyDescent="0.25">
      <c r="A338" s="47">
        <v>8</v>
      </c>
      <c r="B338" s="47">
        <v>77</v>
      </c>
      <c r="C338" s="48">
        <v>438191.68339999998</v>
      </c>
      <c r="D338" s="48">
        <v>46308.950400000002</v>
      </c>
      <c r="E338" s="48">
        <v>150.548</v>
      </c>
      <c r="F338" s="48">
        <v>494.47</v>
      </c>
      <c r="G338" s="48">
        <v>492.87</v>
      </c>
      <c r="H338" s="48">
        <v>492.87</v>
      </c>
      <c r="I338" s="48">
        <v>492.87</v>
      </c>
      <c r="J338" s="48">
        <v>1.6</v>
      </c>
      <c r="N338" s="48"/>
    </row>
    <row r="339" spans="1:14" x14ac:dyDescent="0.25">
      <c r="A339" s="47">
        <v>9</v>
      </c>
      <c r="B339" s="47">
        <v>78</v>
      </c>
      <c r="C339" s="48">
        <v>438181.02590000001</v>
      </c>
      <c r="D339" s="48">
        <v>46286.8122</v>
      </c>
      <c r="E339" s="48">
        <v>175.11799999999999</v>
      </c>
      <c r="F339" s="48">
        <v>494.65</v>
      </c>
      <c r="G339" s="48">
        <v>493.05</v>
      </c>
      <c r="H339" s="48">
        <v>493.05</v>
      </c>
      <c r="I339" s="48">
        <v>493.05</v>
      </c>
      <c r="J339" s="48">
        <v>1.6</v>
      </c>
      <c r="N339" s="48"/>
    </row>
    <row r="340" spans="1:14" x14ac:dyDescent="0.25">
      <c r="A340" s="47">
        <v>10</v>
      </c>
      <c r="B340" s="47">
        <v>79</v>
      </c>
      <c r="C340" s="48">
        <v>438170.10920000001</v>
      </c>
      <c r="D340" s="48">
        <v>46263.325700000001</v>
      </c>
      <c r="E340" s="48">
        <v>201.018</v>
      </c>
      <c r="F340" s="48">
        <v>495.14</v>
      </c>
      <c r="G340" s="48">
        <v>493.54</v>
      </c>
      <c r="H340" s="48">
        <v>493.54</v>
      </c>
      <c r="I340" s="48">
        <v>493.54</v>
      </c>
      <c r="J340" s="48">
        <v>1.6</v>
      </c>
      <c r="N340" s="48"/>
    </row>
    <row r="341" spans="1:14" x14ac:dyDescent="0.25">
      <c r="A341" s="47">
        <v>11</v>
      </c>
      <c r="B341" s="47">
        <v>80</v>
      </c>
      <c r="C341" s="48">
        <v>438156.52639999997</v>
      </c>
      <c r="D341" s="48">
        <v>46234.701699999998</v>
      </c>
      <c r="E341" s="48">
        <v>232.70099999999999</v>
      </c>
      <c r="F341" s="48">
        <v>496.75</v>
      </c>
      <c r="G341" s="48">
        <v>495.15</v>
      </c>
      <c r="H341" s="48">
        <v>495.15</v>
      </c>
      <c r="I341" s="48">
        <v>495.15</v>
      </c>
      <c r="J341" s="48">
        <v>1.6</v>
      </c>
      <c r="N341" s="48"/>
    </row>
    <row r="342" spans="1:14" x14ac:dyDescent="0.25">
      <c r="A342" s="47">
        <v>12</v>
      </c>
      <c r="B342" s="47">
        <v>81</v>
      </c>
      <c r="C342" s="48">
        <v>438141.05800000002</v>
      </c>
      <c r="D342" s="48">
        <v>46206.159599999999</v>
      </c>
      <c r="E342" s="48">
        <v>265.16500000000002</v>
      </c>
      <c r="F342" s="48">
        <v>498.7</v>
      </c>
      <c r="G342" s="48">
        <v>497.1</v>
      </c>
      <c r="H342" s="48">
        <v>497.1</v>
      </c>
      <c r="I342" s="48">
        <v>497.1</v>
      </c>
      <c r="J342" s="48">
        <v>1.6</v>
      </c>
      <c r="N342" s="48"/>
    </row>
    <row r="343" spans="1:14" x14ac:dyDescent="0.25">
      <c r="A343" s="47">
        <v>13</v>
      </c>
      <c r="B343" s="47">
        <v>82</v>
      </c>
      <c r="C343" s="48">
        <v>438127.63939999999</v>
      </c>
      <c r="D343" s="48">
        <v>46180.173600000002</v>
      </c>
      <c r="E343" s="48">
        <v>294.411</v>
      </c>
      <c r="F343" s="48">
        <v>499.62</v>
      </c>
      <c r="G343" s="48">
        <v>498.02</v>
      </c>
      <c r="H343" s="48">
        <v>498.02</v>
      </c>
      <c r="I343" s="48">
        <v>498.02</v>
      </c>
      <c r="J343" s="48">
        <v>1.6</v>
      </c>
      <c r="N343" s="48"/>
    </row>
    <row r="344" spans="1:14" x14ac:dyDescent="0.25">
      <c r="A344" s="47">
        <v>14</v>
      </c>
      <c r="B344" s="47">
        <v>83</v>
      </c>
      <c r="C344" s="48">
        <v>438112.78909999999</v>
      </c>
      <c r="D344" s="48">
        <v>46148.603000000003</v>
      </c>
      <c r="E344" s="48">
        <v>329.3</v>
      </c>
      <c r="F344" s="48">
        <v>500.16</v>
      </c>
      <c r="G344" s="48">
        <v>498.56</v>
      </c>
      <c r="H344" s="48">
        <v>498.56</v>
      </c>
      <c r="I344" s="48">
        <v>498.56</v>
      </c>
      <c r="J344" s="48">
        <v>1.6</v>
      </c>
      <c r="N344" s="48"/>
    </row>
    <row r="345" spans="1:14" x14ac:dyDescent="0.25">
      <c r="A345" s="47">
        <v>15</v>
      </c>
      <c r="B345" s="47">
        <v>84</v>
      </c>
      <c r="C345" s="48">
        <v>438100.96370000002</v>
      </c>
      <c r="D345" s="48">
        <v>46118.662600000003</v>
      </c>
      <c r="E345" s="48">
        <v>361.49099999999999</v>
      </c>
      <c r="F345" s="48">
        <v>500.59</v>
      </c>
      <c r="G345" s="48">
        <v>498.99</v>
      </c>
      <c r="H345" s="48">
        <v>498.99</v>
      </c>
      <c r="I345" s="48">
        <v>498.99</v>
      </c>
      <c r="J345" s="48">
        <v>1.6</v>
      </c>
      <c r="N345" s="48"/>
    </row>
    <row r="346" spans="1:14" x14ac:dyDescent="0.25">
      <c r="A346" s="47">
        <v>16</v>
      </c>
      <c r="B346" s="47">
        <v>85</v>
      </c>
      <c r="C346" s="48">
        <v>438093.91139999998</v>
      </c>
      <c r="D346" s="48">
        <v>46092.844100000002</v>
      </c>
      <c r="E346" s="48">
        <v>388.255</v>
      </c>
      <c r="F346" s="48">
        <v>500.89</v>
      </c>
      <c r="G346" s="48">
        <v>499.29</v>
      </c>
      <c r="H346" s="48">
        <v>499.29</v>
      </c>
      <c r="I346" s="48">
        <v>499.29</v>
      </c>
      <c r="J346" s="48">
        <v>1.6</v>
      </c>
      <c r="N346" s="48"/>
    </row>
    <row r="347" spans="1:14" x14ac:dyDescent="0.25">
      <c r="A347" s="47">
        <v>17</v>
      </c>
      <c r="B347" s="47">
        <v>86</v>
      </c>
      <c r="C347" s="48">
        <v>438090.14480000001</v>
      </c>
      <c r="D347" s="48">
        <v>46070.904900000001</v>
      </c>
      <c r="E347" s="48">
        <v>410.51600000000002</v>
      </c>
      <c r="F347" s="48">
        <v>501.56</v>
      </c>
      <c r="G347" s="48">
        <v>499.96</v>
      </c>
      <c r="H347" s="48">
        <v>499.96</v>
      </c>
      <c r="I347" s="48">
        <v>499.96</v>
      </c>
      <c r="J347" s="48">
        <v>1.6</v>
      </c>
      <c r="N347" s="48"/>
    </row>
    <row r="348" spans="1:14" x14ac:dyDescent="0.25">
      <c r="A348" s="47">
        <v>18</v>
      </c>
      <c r="B348" s="47">
        <v>87</v>
      </c>
      <c r="C348" s="48">
        <v>438087.86</v>
      </c>
      <c r="D348" s="48">
        <v>46055.229200000002</v>
      </c>
      <c r="E348" s="48">
        <v>426.35700000000003</v>
      </c>
      <c r="F348" s="48">
        <v>502.15</v>
      </c>
      <c r="G348" s="48">
        <v>500.55</v>
      </c>
      <c r="H348" s="48">
        <v>500.55</v>
      </c>
      <c r="I348" s="48">
        <v>500.55</v>
      </c>
      <c r="J348" s="48">
        <v>1.6</v>
      </c>
      <c r="N348" s="48"/>
    </row>
    <row r="349" spans="1:14" x14ac:dyDescent="0.25">
      <c r="A349" s="47">
        <v>19</v>
      </c>
      <c r="B349" s="47">
        <v>88</v>
      </c>
      <c r="C349" s="48">
        <v>438084.99469999998</v>
      </c>
      <c r="D349" s="48">
        <v>46035.908000000003</v>
      </c>
      <c r="E349" s="48">
        <v>445.88900000000001</v>
      </c>
      <c r="F349" s="48">
        <v>503.51</v>
      </c>
      <c r="G349" s="48">
        <v>501.91</v>
      </c>
      <c r="H349" s="48">
        <v>501.91</v>
      </c>
      <c r="I349" s="48">
        <v>501.91</v>
      </c>
      <c r="J349" s="48">
        <v>1.6</v>
      </c>
      <c r="N349" s="48"/>
    </row>
    <row r="350" spans="1:14" x14ac:dyDescent="0.25">
      <c r="A350" s="47">
        <v>20</v>
      </c>
      <c r="B350" s="47">
        <v>89</v>
      </c>
      <c r="C350" s="48">
        <v>438086.7378</v>
      </c>
      <c r="D350" s="48">
        <v>46033.401400000002</v>
      </c>
      <c r="E350" s="48">
        <v>448.94200000000001</v>
      </c>
      <c r="F350" s="48">
        <v>503.57</v>
      </c>
      <c r="G350" s="48">
        <v>501.97</v>
      </c>
      <c r="H350" s="48">
        <v>501.97</v>
      </c>
      <c r="I350" s="48">
        <v>501.97</v>
      </c>
      <c r="J350" s="48">
        <v>1.6</v>
      </c>
      <c r="N350" s="48"/>
    </row>
    <row r="351" spans="1:14" x14ac:dyDescent="0.25">
      <c r="A351" s="47">
        <v>21</v>
      </c>
      <c r="B351" s="47">
        <v>90</v>
      </c>
      <c r="C351" s="48">
        <v>438081.73619999998</v>
      </c>
      <c r="D351" s="48">
        <v>46021.496500000001</v>
      </c>
      <c r="E351" s="48">
        <v>461.85500000000002</v>
      </c>
      <c r="F351" s="48">
        <v>504.49</v>
      </c>
      <c r="G351" s="48">
        <v>502.89</v>
      </c>
      <c r="H351" s="48">
        <v>502.89</v>
      </c>
      <c r="I351" s="48">
        <v>502.89</v>
      </c>
      <c r="J351" s="48">
        <v>1.6</v>
      </c>
      <c r="N351" s="48"/>
    </row>
    <row r="352" spans="1:14" x14ac:dyDescent="0.25">
      <c r="A352" s="47">
        <v>22</v>
      </c>
      <c r="B352" s="47">
        <v>91</v>
      </c>
      <c r="C352" s="48">
        <v>438078.38870000001</v>
      </c>
      <c r="D352" s="48">
        <v>46016.278400000003</v>
      </c>
      <c r="E352" s="48">
        <v>468.05500000000001</v>
      </c>
      <c r="F352" s="48">
        <v>504.93</v>
      </c>
      <c r="G352" s="48">
        <v>503.33</v>
      </c>
      <c r="H352" s="48">
        <v>503.33</v>
      </c>
      <c r="I352" s="48">
        <v>503.33</v>
      </c>
      <c r="J352" s="48">
        <v>1.6</v>
      </c>
      <c r="N352" s="48"/>
    </row>
    <row r="353" spans="1:14" x14ac:dyDescent="0.25">
      <c r="A353" s="47">
        <v>23</v>
      </c>
      <c r="B353" s="47">
        <v>92</v>
      </c>
      <c r="C353" s="48">
        <v>438073.74939999997</v>
      </c>
      <c r="D353" s="48">
        <v>46010.469400000002</v>
      </c>
      <c r="E353" s="48">
        <v>475.48899999999998</v>
      </c>
      <c r="F353" s="48">
        <v>505.42</v>
      </c>
      <c r="G353" s="48">
        <v>503.82</v>
      </c>
      <c r="H353" s="48">
        <v>503.82</v>
      </c>
      <c r="I353" s="48">
        <v>503.82</v>
      </c>
      <c r="J353" s="48">
        <v>1.6</v>
      </c>
      <c r="N353" s="48"/>
    </row>
    <row r="354" spans="1:14" x14ac:dyDescent="0.25">
      <c r="A354" s="47">
        <v>24</v>
      </c>
      <c r="B354" s="47">
        <v>93</v>
      </c>
      <c r="C354" s="48">
        <v>438060.4632</v>
      </c>
      <c r="D354" s="48">
        <v>45996.957399999999</v>
      </c>
      <c r="E354" s="48">
        <v>494.43900000000002</v>
      </c>
      <c r="F354" s="48">
        <v>506.51</v>
      </c>
      <c r="G354" s="48">
        <v>504.91</v>
      </c>
      <c r="H354" s="48">
        <v>504.91</v>
      </c>
      <c r="I354" s="48">
        <v>504.91</v>
      </c>
      <c r="J354" s="48">
        <v>1.6</v>
      </c>
      <c r="N354" s="48"/>
    </row>
    <row r="355" spans="1:14" x14ac:dyDescent="0.25">
      <c r="A355" s="47" t="s">
        <v>610</v>
      </c>
      <c r="B355" s="47" t="s">
        <v>611</v>
      </c>
      <c r="N355" s="48"/>
    </row>
    <row r="356" spans="1:14" x14ac:dyDescent="0.25">
      <c r="A356" s="47">
        <v>1</v>
      </c>
      <c r="B356" s="47">
        <v>93</v>
      </c>
      <c r="C356" s="48">
        <v>438060.4632</v>
      </c>
      <c r="D356" s="48">
        <v>45996.957399999999</v>
      </c>
      <c r="E356" s="48">
        <v>0</v>
      </c>
      <c r="F356" s="48">
        <v>506.51</v>
      </c>
      <c r="G356" s="48">
        <v>504.91</v>
      </c>
      <c r="H356" s="48">
        <v>504.91</v>
      </c>
      <c r="I356" s="48">
        <v>504.91</v>
      </c>
      <c r="J356" s="48">
        <v>1.6</v>
      </c>
      <c r="N356" s="48"/>
    </row>
    <row r="357" spans="1:14" x14ac:dyDescent="0.25">
      <c r="A357" s="47">
        <v>2</v>
      </c>
      <c r="B357" s="47">
        <v>94</v>
      </c>
      <c r="C357" s="48">
        <v>438027.85070000001</v>
      </c>
      <c r="D357" s="48">
        <v>45965.168700000002</v>
      </c>
      <c r="E357" s="48">
        <v>45.542000000000002</v>
      </c>
      <c r="F357" s="48">
        <v>509.14</v>
      </c>
      <c r="G357" s="48">
        <v>507.54</v>
      </c>
      <c r="H357" s="48">
        <v>507.54</v>
      </c>
      <c r="I357" s="48">
        <v>507.54</v>
      </c>
      <c r="J357" s="48">
        <v>1.6</v>
      </c>
      <c r="N357" s="48"/>
    </row>
    <row r="358" spans="1:14" x14ac:dyDescent="0.25">
      <c r="A358" s="47">
        <v>3</v>
      </c>
      <c r="B358" s="47">
        <v>95</v>
      </c>
      <c r="C358" s="48">
        <v>438017.1618</v>
      </c>
      <c r="D358" s="48">
        <v>45954.519399999997</v>
      </c>
      <c r="E358" s="48">
        <v>60.631</v>
      </c>
      <c r="F358" s="48">
        <v>510.18</v>
      </c>
      <c r="G358" s="48">
        <v>508.58</v>
      </c>
      <c r="H358" s="48">
        <v>508.58</v>
      </c>
      <c r="I358" s="48">
        <v>508.58</v>
      </c>
      <c r="J358" s="48">
        <v>1.6</v>
      </c>
      <c r="N358" s="48"/>
    </row>
    <row r="359" spans="1:14" x14ac:dyDescent="0.25">
      <c r="A359" s="47">
        <v>4</v>
      </c>
      <c r="B359" s="47">
        <v>96</v>
      </c>
      <c r="C359" s="48">
        <v>437995.06660000002</v>
      </c>
      <c r="D359" s="48">
        <v>45933.032800000001</v>
      </c>
      <c r="E359" s="48">
        <v>91.450999999999993</v>
      </c>
      <c r="F359" s="48">
        <v>512.19000000000005</v>
      </c>
      <c r="G359" s="48">
        <v>510.59</v>
      </c>
      <c r="H359" s="48">
        <v>510.59</v>
      </c>
      <c r="I359" s="48">
        <v>510.59</v>
      </c>
      <c r="J359" s="48">
        <v>1.6</v>
      </c>
      <c r="N359" s="48"/>
    </row>
    <row r="360" spans="1:14" x14ac:dyDescent="0.25">
      <c r="A360" s="47">
        <v>5</v>
      </c>
      <c r="B360" s="47">
        <v>97</v>
      </c>
      <c r="C360" s="48">
        <v>437969.0882</v>
      </c>
      <c r="D360" s="48">
        <v>45907.98</v>
      </c>
      <c r="E360" s="48">
        <v>127.541</v>
      </c>
      <c r="F360" s="48">
        <v>513.9</v>
      </c>
      <c r="G360" s="48">
        <v>512.29999999999995</v>
      </c>
      <c r="H360" s="48">
        <v>512.29999999999995</v>
      </c>
      <c r="I360" s="48">
        <v>512.29999999999995</v>
      </c>
      <c r="J360" s="48">
        <v>1.6</v>
      </c>
      <c r="N360" s="48"/>
    </row>
    <row r="361" spans="1:14" x14ac:dyDescent="0.25">
      <c r="A361" s="47">
        <v>6</v>
      </c>
      <c r="B361" s="47">
        <v>98</v>
      </c>
      <c r="C361" s="48">
        <v>437959.27659999998</v>
      </c>
      <c r="D361" s="48">
        <v>45898.233899999999</v>
      </c>
      <c r="E361" s="48">
        <v>141.37100000000001</v>
      </c>
      <c r="F361" s="48">
        <v>514.45000000000005</v>
      </c>
      <c r="G361" s="48">
        <v>512.85</v>
      </c>
      <c r="H361" s="48">
        <v>512.85</v>
      </c>
      <c r="I361" s="48">
        <v>512.85</v>
      </c>
      <c r="J361" s="48">
        <v>1.6</v>
      </c>
      <c r="N361" s="48"/>
    </row>
    <row r="362" spans="1:14" x14ac:dyDescent="0.25">
      <c r="A362" s="47">
        <v>7</v>
      </c>
      <c r="B362" s="47">
        <v>99</v>
      </c>
      <c r="C362" s="48">
        <v>437933.46370000002</v>
      </c>
      <c r="D362" s="48">
        <v>45892.046199999997</v>
      </c>
      <c r="E362" s="48">
        <v>167.91499999999999</v>
      </c>
      <c r="F362" s="48">
        <v>516.85</v>
      </c>
      <c r="G362" s="48">
        <v>515.25</v>
      </c>
      <c r="H362" s="48">
        <v>515.25</v>
      </c>
      <c r="I362" s="48">
        <v>515.25</v>
      </c>
      <c r="J362" s="48">
        <v>1.6</v>
      </c>
      <c r="N362" s="48"/>
    </row>
    <row r="363" spans="1:14" x14ac:dyDescent="0.25">
      <c r="A363" s="47">
        <v>8</v>
      </c>
      <c r="B363" s="47">
        <v>100</v>
      </c>
      <c r="C363" s="48">
        <v>437919.09379999997</v>
      </c>
      <c r="D363" s="48">
        <v>45888.553999999996</v>
      </c>
      <c r="E363" s="48">
        <v>182.703</v>
      </c>
      <c r="F363" s="48">
        <v>517.53</v>
      </c>
      <c r="G363" s="48">
        <v>515.92999999999995</v>
      </c>
      <c r="H363" s="48">
        <v>515.92999999999995</v>
      </c>
      <c r="I363" s="48">
        <v>515.92999999999995</v>
      </c>
      <c r="J363" s="48">
        <v>1.6</v>
      </c>
      <c r="N363" s="48"/>
    </row>
    <row r="364" spans="1:14" x14ac:dyDescent="0.25">
      <c r="A364" s="47">
        <v>9</v>
      </c>
      <c r="B364" s="47">
        <v>101</v>
      </c>
      <c r="C364" s="48">
        <v>437901.11629999999</v>
      </c>
      <c r="D364" s="48">
        <v>45881.818899999998</v>
      </c>
      <c r="E364" s="48">
        <v>201.90100000000001</v>
      </c>
      <c r="F364" s="48">
        <v>517.96</v>
      </c>
      <c r="G364" s="48">
        <v>516.36</v>
      </c>
      <c r="H364" s="48">
        <v>516.36</v>
      </c>
      <c r="I364" s="48">
        <v>516.36</v>
      </c>
      <c r="J364" s="48">
        <v>1.6</v>
      </c>
      <c r="N364" s="48"/>
    </row>
    <row r="365" spans="1:14" x14ac:dyDescent="0.25">
      <c r="A365" s="47">
        <v>10</v>
      </c>
      <c r="B365" s="47">
        <v>102</v>
      </c>
      <c r="C365" s="48">
        <v>437895.82319999998</v>
      </c>
      <c r="D365" s="48">
        <v>45875.059699999998</v>
      </c>
      <c r="E365" s="48">
        <v>210.48599999999999</v>
      </c>
      <c r="F365" s="48">
        <v>518.08000000000004</v>
      </c>
      <c r="G365" s="48">
        <v>516.48</v>
      </c>
      <c r="H365" s="48">
        <v>516.48</v>
      </c>
      <c r="I365" s="48">
        <v>516.48</v>
      </c>
      <c r="J365" s="48">
        <v>1.6</v>
      </c>
      <c r="N365" s="48"/>
    </row>
    <row r="366" spans="1:14" x14ac:dyDescent="0.25">
      <c r="A366" s="47">
        <v>11</v>
      </c>
      <c r="B366" s="47">
        <v>103</v>
      </c>
      <c r="C366" s="48">
        <v>437887.1237</v>
      </c>
      <c r="D366" s="48">
        <v>45855.220699999998</v>
      </c>
      <c r="E366" s="48">
        <v>232.148</v>
      </c>
      <c r="F366" s="48">
        <v>518.38</v>
      </c>
      <c r="G366" s="48">
        <v>516.78</v>
      </c>
      <c r="H366" s="48">
        <v>516.78</v>
      </c>
      <c r="I366" s="48">
        <v>516.78</v>
      </c>
      <c r="J366" s="48">
        <v>1.6</v>
      </c>
      <c r="N366" s="48"/>
    </row>
    <row r="367" spans="1:14" x14ac:dyDescent="0.25">
      <c r="A367" s="47">
        <v>12</v>
      </c>
      <c r="B367" s="47">
        <v>104</v>
      </c>
      <c r="C367" s="48">
        <v>437873.66</v>
      </c>
      <c r="D367" s="48">
        <v>45841.262600000002</v>
      </c>
      <c r="E367" s="48">
        <v>251.542</v>
      </c>
      <c r="F367" s="48">
        <v>519.07000000000005</v>
      </c>
      <c r="G367" s="48">
        <v>517.47</v>
      </c>
      <c r="H367" s="48">
        <v>517.47</v>
      </c>
      <c r="I367" s="48">
        <v>517.47</v>
      </c>
      <c r="J367" s="48">
        <v>1.6</v>
      </c>
      <c r="N367" s="48"/>
    </row>
    <row r="368" spans="1:14" x14ac:dyDescent="0.25">
      <c r="A368" s="47">
        <v>13</v>
      </c>
      <c r="B368" s="47">
        <v>105</v>
      </c>
      <c r="C368" s="48">
        <v>437859.54719999997</v>
      </c>
      <c r="D368" s="48">
        <v>45838.8</v>
      </c>
      <c r="E368" s="48">
        <v>265.86799999999999</v>
      </c>
      <c r="F368" s="48">
        <v>518.64</v>
      </c>
      <c r="G368" s="48">
        <v>517.04</v>
      </c>
      <c r="H368" s="48">
        <v>517.04</v>
      </c>
      <c r="I368" s="48">
        <v>517.04</v>
      </c>
      <c r="J368" s="48">
        <v>1.6</v>
      </c>
      <c r="N368" s="48"/>
    </row>
    <row r="369" spans="1:14" x14ac:dyDescent="0.25">
      <c r="A369" s="47">
        <v>14</v>
      </c>
      <c r="B369" s="47">
        <v>106</v>
      </c>
      <c r="C369" s="48">
        <v>437856.77299999999</v>
      </c>
      <c r="D369" s="48">
        <v>45834.036099999998</v>
      </c>
      <c r="E369" s="48">
        <v>271.38</v>
      </c>
      <c r="F369" s="48">
        <v>518.66999999999996</v>
      </c>
      <c r="G369" s="48">
        <v>517.07000000000005</v>
      </c>
      <c r="H369" s="48">
        <v>517.07000000000005</v>
      </c>
      <c r="I369" s="48">
        <v>517.07000000000005</v>
      </c>
      <c r="J369" s="48">
        <v>1.6</v>
      </c>
      <c r="N369" s="48"/>
    </row>
    <row r="370" spans="1:14" x14ac:dyDescent="0.25">
      <c r="A370" s="47">
        <v>15</v>
      </c>
      <c r="B370" s="47">
        <v>107</v>
      </c>
      <c r="C370" s="48">
        <v>437836.45319999999</v>
      </c>
      <c r="D370" s="48">
        <v>45834.183400000002</v>
      </c>
      <c r="E370" s="48">
        <v>291.70100000000002</v>
      </c>
      <c r="F370" s="48">
        <v>519.25</v>
      </c>
      <c r="G370" s="48">
        <v>517.65</v>
      </c>
      <c r="H370" s="48">
        <v>517.65</v>
      </c>
      <c r="I370" s="48">
        <v>517.65</v>
      </c>
      <c r="J370" s="48">
        <v>1.6</v>
      </c>
      <c r="N370" s="48"/>
    </row>
    <row r="371" spans="1:14" x14ac:dyDescent="0.25">
      <c r="A371" s="47">
        <v>16</v>
      </c>
      <c r="B371" s="47">
        <v>108</v>
      </c>
      <c r="C371" s="48">
        <v>437824.5747</v>
      </c>
      <c r="D371" s="48">
        <v>45830.716</v>
      </c>
      <c r="E371" s="48">
        <v>304.07499999999999</v>
      </c>
      <c r="F371" s="48">
        <v>519.67999999999995</v>
      </c>
      <c r="G371" s="48">
        <v>518.08000000000004</v>
      </c>
      <c r="H371" s="48">
        <v>518.08000000000004</v>
      </c>
      <c r="I371" s="48">
        <v>518.08000000000004</v>
      </c>
      <c r="J371" s="48">
        <v>1.6</v>
      </c>
      <c r="N371" s="48"/>
    </row>
    <row r="372" spans="1:14" x14ac:dyDescent="0.25">
      <c r="A372" s="47">
        <v>17</v>
      </c>
      <c r="B372" s="47">
        <v>109</v>
      </c>
      <c r="C372" s="48">
        <v>437804.99410000001</v>
      </c>
      <c r="D372" s="48">
        <v>45818.551500000001</v>
      </c>
      <c r="E372" s="48">
        <v>327.12700000000001</v>
      </c>
      <c r="F372" s="48">
        <v>519.91999999999996</v>
      </c>
      <c r="G372" s="48">
        <v>518.32000000000005</v>
      </c>
      <c r="H372" s="48">
        <v>518.32000000000005</v>
      </c>
      <c r="I372" s="48">
        <v>518.32000000000005</v>
      </c>
      <c r="J372" s="48">
        <v>1.6</v>
      </c>
      <c r="N372" s="48"/>
    </row>
    <row r="373" spans="1:14" x14ac:dyDescent="0.25">
      <c r="A373" s="47">
        <v>18</v>
      </c>
      <c r="B373" s="47">
        <v>110</v>
      </c>
      <c r="C373" s="48">
        <v>437788.10979999998</v>
      </c>
      <c r="D373" s="48">
        <v>45804.464800000002</v>
      </c>
      <c r="E373" s="48">
        <v>349.11599999999999</v>
      </c>
      <c r="F373" s="48">
        <v>520</v>
      </c>
      <c r="G373" s="48">
        <v>518.4</v>
      </c>
      <c r="H373" s="48">
        <v>518.4</v>
      </c>
      <c r="I373" s="48">
        <v>518.4</v>
      </c>
      <c r="J373" s="48">
        <v>1.6</v>
      </c>
      <c r="N373" s="48"/>
    </row>
    <row r="374" spans="1:14" x14ac:dyDescent="0.25">
      <c r="A374" s="47">
        <v>19</v>
      </c>
      <c r="B374" s="47">
        <v>111</v>
      </c>
      <c r="C374" s="48">
        <v>437770.5698</v>
      </c>
      <c r="D374" s="48">
        <v>45790.229800000001</v>
      </c>
      <c r="E374" s="48">
        <v>371.70499999999998</v>
      </c>
      <c r="F374" s="48">
        <v>520.09</v>
      </c>
      <c r="G374" s="48">
        <v>518.49</v>
      </c>
      <c r="H374" s="48">
        <v>518.49</v>
      </c>
      <c r="I374" s="48">
        <v>518.49</v>
      </c>
      <c r="J374" s="48">
        <v>1.6</v>
      </c>
      <c r="N374" s="48"/>
    </row>
    <row r="375" spans="1:14" x14ac:dyDescent="0.25">
      <c r="A375" s="47">
        <v>20</v>
      </c>
      <c r="B375" s="47">
        <v>112</v>
      </c>
      <c r="C375" s="48">
        <v>437759.25699999998</v>
      </c>
      <c r="D375" s="48">
        <v>45783.694600000003</v>
      </c>
      <c r="E375" s="48">
        <v>384.77</v>
      </c>
      <c r="F375" s="48">
        <v>520.26</v>
      </c>
      <c r="G375" s="48">
        <v>518.66</v>
      </c>
      <c r="H375" s="48">
        <v>518.66</v>
      </c>
      <c r="I375" s="48">
        <v>518.66</v>
      </c>
      <c r="J375" s="48">
        <v>1.6</v>
      </c>
      <c r="N375" s="48"/>
    </row>
    <row r="376" spans="1:14" x14ac:dyDescent="0.25">
      <c r="A376" s="47">
        <v>21</v>
      </c>
      <c r="B376" s="47">
        <v>113</v>
      </c>
      <c r="C376" s="48">
        <v>437746.701</v>
      </c>
      <c r="D376" s="48">
        <v>45778.232400000001</v>
      </c>
      <c r="E376" s="48">
        <v>398.46300000000002</v>
      </c>
      <c r="F376" s="48">
        <v>520.47</v>
      </c>
      <c r="G376" s="48">
        <v>518.87</v>
      </c>
      <c r="H376" s="48">
        <v>518.87</v>
      </c>
      <c r="I376" s="48">
        <v>518.87</v>
      </c>
      <c r="J376" s="48">
        <v>1.6</v>
      </c>
      <c r="N376" s="48"/>
    </row>
    <row r="377" spans="1:14" x14ac:dyDescent="0.25">
      <c r="A377" s="47">
        <v>22</v>
      </c>
      <c r="B377" s="47">
        <v>114</v>
      </c>
      <c r="C377" s="48">
        <v>437732.30330000003</v>
      </c>
      <c r="D377" s="48">
        <v>45772.561199999996</v>
      </c>
      <c r="E377" s="48">
        <v>413.93700000000001</v>
      </c>
      <c r="F377" s="48">
        <v>520.74</v>
      </c>
      <c r="G377" s="48">
        <v>519.14</v>
      </c>
      <c r="H377" s="48">
        <v>519.14</v>
      </c>
      <c r="I377" s="48">
        <v>519.14</v>
      </c>
      <c r="J377" s="48">
        <v>1.6</v>
      </c>
      <c r="N377" s="48"/>
    </row>
    <row r="378" spans="1:14" x14ac:dyDescent="0.25">
      <c r="A378" s="47">
        <v>23</v>
      </c>
      <c r="B378" s="47">
        <v>115</v>
      </c>
      <c r="C378" s="48">
        <v>437711.90360000002</v>
      </c>
      <c r="D378" s="48">
        <v>45769.258099999999</v>
      </c>
      <c r="E378" s="48">
        <v>434.60199999999998</v>
      </c>
      <c r="F378" s="48">
        <v>521.1</v>
      </c>
      <c r="G378" s="48">
        <v>519.5</v>
      </c>
      <c r="H378" s="48">
        <v>519.5</v>
      </c>
      <c r="I378" s="48">
        <v>519.5</v>
      </c>
      <c r="J378" s="48">
        <v>1.6</v>
      </c>
      <c r="N378" s="48"/>
    </row>
    <row r="379" spans="1:14" x14ac:dyDescent="0.25">
      <c r="A379" s="47">
        <v>24</v>
      </c>
      <c r="B379" s="47">
        <v>116</v>
      </c>
      <c r="C379" s="48">
        <v>437698.84960000002</v>
      </c>
      <c r="D379" s="48">
        <v>45769.352800000001</v>
      </c>
      <c r="E379" s="48">
        <v>447.65699999999998</v>
      </c>
      <c r="F379" s="48">
        <v>521.23</v>
      </c>
      <c r="G379" s="48">
        <v>519.63</v>
      </c>
      <c r="H379" s="48">
        <v>519.63</v>
      </c>
      <c r="I379" s="48">
        <v>519.63</v>
      </c>
      <c r="J379" s="48">
        <v>1.6</v>
      </c>
      <c r="N379" s="48"/>
    </row>
    <row r="380" spans="1:14" x14ac:dyDescent="0.25">
      <c r="A380" s="47">
        <v>25</v>
      </c>
      <c r="B380" s="47">
        <v>117</v>
      </c>
      <c r="C380" s="48">
        <v>437685.88780000003</v>
      </c>
      <c r="D380" s="48">
        <v>45768.3341</v>
      </c>
      <c r="E380" s="48">
        <v>460.65800000000002</v>
      </c>
      <c r="F380" s="48">
        <v>521.23</v>
      </c>
      <c r="G380" s="48">
        <v>519.63</v>
      </c>
      <c r="H380" s="48">
        <v>519.63</v>
      </c>
      <c r="I380" s="48">
        <v>519.63</v>
      </c>
      <c r="J380" s="48">
        <v>1.6</v>
      </c>
      <c r="N380" s="48"/>
    </row>
    <row r="381" spans="1:14" x14ac:dyDescent="0.25">
      <c r="A381" s="47">
        <v>26</v>
      </c>
      <c r="B381" s="47">
        <v>118</v>
      </c>
      <c r="C381" s="48">
        <v>437677.50709999999</v>
      </c>
      <c r="D381" s="48">
        <v>45766.3586</v>
      </c>
      <c r="E381" s="48">
        <v>469.26900000000001</v>
      </c>
      <c r="F381" s="48">
        <v>521.34</v>
      </c>
      <c r="G381" s="48">
        <v>519.74</v>
      </c>
      <c r="H381" s="48">
        <v>519.74</v>
      </c>
      <c r="I381" s="48">
        <v>519.74</v>
      </c>
      <c r="J381" s="48">
        <v>1.6</v>
      </c>
      <c r="N381" s="48"/>
    </row>
    <row r="382" spans="1:14" x14ac:dyDescent="0.25">
      <c r="A382" s="47">
        <v>27</v>
      </c>
      <c r="B382" s="47">
        <v>119</v>
      </c>
      <c r="C382" s="48">
        <v>437669.09230000002</v>
      </c>
      <c r="D382" s="48">
        <v>45763.358699999997</v>
      </c>
      <c r="E382" s="48">
        <v>478.202</v>
      </c>
      <c r="F382" s="48">
        <v>521.44000000000005</v>
      </c>
      <c r="G382" s="48">
        <v>519.84</v>
      </c>
      <c r="H382" s="48">
        <v>519.84</v>
      </c>
      <c r="I382" s="48">
        <v>519.84</v>
      </c>
      <c r="J382" s="48">
        <v>1.6</v>
      </c>
      <c r="N382" s="48"/>
    </row>
    <row r="383" spans="1:14" x14ac:dyDescent="0.25">
      <c r="A383" s="47">
        <v>28</v>
      </c>
      <c r="B383" s="47">
        <v>120</v>
      </c>
      <c r="C383" s="48">
        <v>437658.58250000002</v>
      </c>
      <c r="D383" s="48">
        <v>45757.719799999999</v>
      </c>
      <c r="E383" s="48">
        <v>490.12900000000002</v>
      </c>
      <c r="F383" s="48">
        <v>521.6</v>
      </c>
      <c r="G383" s="48">
        <v>520</v>
      </c>
      <c r="H383" s="48">
        <v>520</v>
      </c>
      <c r="I383" s="48">
        <v>520</v>
      </c>
      <c r="J383" s="48">
        <v>1.6</v>
      </c>
      <c r="N383" s="48"/>
    </row>
    <row r="384" spans="1:14" x14ac:dyDescent="0.25">
      <c r="A384" s="47" t="s">
        <v>612</v>
      </c>
      <c r="B384" s="47" t="s">
        <v>613</v>
      </c>
    </row>
    <row r="385" spans="1:14" x14ac:dyDescent="0.25">
      <c r="A385" s="47">
        <v>1</v>
      </c>
      <c r="B385" s="47">
        <v>120</v>
      </c>
      <c r="C385" s="48">
        <v>437658.58250000002</v>
      </c>
      <c r="D385" s="48">
        <v>45757.719799999999</v>
      </c>
      <c r="E385" s="48">
        <v>0</v>
      </c>
      <c r="F385" s="48">
        <v>521.6</v>
      </c>
      <c r="G385" s="48">
        <v>520</v>
      </c>
      <c r="H385" s="48">
        <v>520</v>
      </c>
      <c r="I385" s="48">
        <v>520</v>
      </c>
      <c r="J385" s="48">
        <v>1.6</v>
      </c>
      <c r="N385" s="48"/>
    </row>
    <row r="386" spans="1:14" x14ac:dyDescent="0.25">
      <c r="A386" s="47">
        <v>2</v>
      </c>
      <c r="B386" s="47">
        <v>121</v>
      </c>
      <c r="C386" s="48">
        <v>437641.12809999997</v>
      </c>
      <c r="D386" s="48">
        <v>45752.863100000002</v>
      </c>
      <c r="E386" s="48">
        <v>18.117999999999999</v>
      </c>
      <c r="F386" s="48">
        <v>521.74</v>
      </c>
      <c r="G386" s="48">
        <v>520.14</v>
      </c>
      <c r="H386" s="48">
        <v>520.14</v>
      </c>
      <c r="I386" s="48">
        <v>520.14</v>
      </c>
      <c r="J386" s="48">
        <v>1.6</v>
      </c>
      <c r="N386" s="48"/>
    </row>
    <row r="387" spans="1:14" x14ac:dyDescent="0.25">
      <c r="A387" s="47">
        <v>3</v>
      </c>
      <c r="B387" s="47">
        <v>122</v>
      </c>
      <c r="C387" s="48">
        <v>437615.21600000001</v>
      </c>
      <c r="D387" s="48">
        <v>45751.024100000002</v>
      </c>
      <c r="E387" s="48">
        <v>44.094999999999999</v>
      </c>
      <c r="F387" s="48">
        <v>522.16</v>
      </c>
      <c r="G387" s="48">
        <v>520.55999999999995</v>
      </c>
      <c r="H387" s="48">
        <v>520.55999999999995</v>
      </c>
      <c r="I387" s="48">
        <v>520.55999999999995</v>
      </c>
      <c r="J387" s="48">
        <v>1.6</v>
      </c>
      <c r="N387" s="48"/>
    </row>
    <row r="388" spans="1:14" x14ac:dyDescent="0.25">
      <c r="A388" s="47">
        <v>4</v>
      </c>
      <c r="B388" s="47">
        <v>123</v>
      </c>
      <c r="C388" s="48">
        <v>437603.55200000003</v>
      </c>
      <c r="D388" s="48">
        <v>45749.603499999997</v>
      </c>
      <c r="E388" s="48">
        <v>55.844999999999999</v>
      </c>
      <c r="F388" s="48">
        <v>522.34</v>
      </c>
      <c r="G388" s="48">
        <v>520.74</v>
      </c>
      <c r="H388" s="48">
        <v>520.74</v>
      </c>
      <c r="I388" s="48">
        <v>520.74</v>
      </c>
      <c r="J388" s="48">
        <v>1.6</v>
      </c>
      <c r="N388" s="48"/>
    </row>
    <row r="389" spans="1:14" x14ac:dyDescent="0.25">
      <c r="A389" s="47">
        <v>5</v>
      </c>
      <c r="B389" s="47">
        <v>124</v>
      </c>
      <c r="C389" s="48">
        <v>437592.12569999998</v>
      </c>
      <c r="D389" s="48">
        <v>45750.727400000003</v>
      </c>
      <c r="E389" s="48">
        <v>67.325999999999993</v>
      </c>
      <c r="F389" s="48">
        <v>522.66</v>
      </c>
      <c r="G389" s="48">
        <v>521.05999999999995</v>
      </c>
      <c r="H389" s="48">
        <v>521.05999999999995</v>
      </c>
      <c r="I389" s="48">
        <v>521.05999999999995</v>
      </c>
      <c r="J389" s="48">
        <v>1.6</v>
      </c>
      <c r="N389" s="48"/>
    </row>
    <row r="390" spans="1:14" x14ac:dyDescent="0.25">
      <c r="A390" s="47">
        <v>6</v>
      </c>
      <c r="B390" s="47">
        <v>125</v>
      </c>
      <c r="C390" s="48">
        <v>437584.21769999998</v>
      </c>
      <c r="D390" s="48">
        <v>45752.734600000003</v>
      </c>
      <c r="E390" s="48">
        <v>75.484999999999999</v>
      </c>
      <c r="F390" s="48">
        <v>522.89</v>
      </c>
      <c r="G390" s="48">
        <v>521.29</v>
      </c>
      <c r="H390" s="48">
        <v>521.29</v>
      </c>
      <c r="I390" s="48">
        <v>521.29</v>
      </c>
      <c r="J390" s="48">
        <v>1.6</v>
      </c>
      <c r="N390" s="48"/>
    </row>
    <row r="391" spans="1:14" x14ac:dyDescent="0.25">
      <c r="A391" s="47">
        <v>7</v>
      </c>
      <c r="B391" s="47">
        <v>126</v>
      </c>
      <c r="C391" s="48">
        <v>437567.08850000001</v>
      </c>
      <c r="D391" s="48">
        <v>45762.692999999999</v>
      </c>
      <c r="E391" s="48">
        <v>95.299000000000007</v>
      </c>
      <c r="F391" s="48">
        <v>523.27</v>
      </c>
      <c r="G391" s="48">
        <v>521.66999999999996</v>
      </c>
      <c r="H391" s="48">
        <v>521.66999999999996</v>
      </c>
      <c r="I391" s="48">
        <v>521.66999999999996</v>
      </c>
      <c r="J391" s="48">
        <v>1.6</v>
      </c>
      <c r="N391" s="48"/>
    </row>
    <row r="392" spans="1:14" x14ac:dyDescent="0.25">
      <c r="A392" s="47">
        <v>8</v>
      </c>
      <c r="B392" s="47">
        <v>127</v>
      </c>
      <c r="C392" s="48">
        <v>437560.45439999999</v>
      </c>
      <c r="D392" s="48">
        <v>45765.234499999999</v>
      </c>
      <c r="E392" s="48">
        <v>102.40300000000001</v>
      </c>
      <c r="F392" s="48">
        <v>523.38</v>
      </c>
      <c r="G392" s="48">
        <v>521.78</v>
      </c>
      <c r="H392" s="48">
        <v>521.78</v>
      </c>
      <c r="I392" s="48">
        <v>521.78</v>
      </c>
      <c r="J392" s="48">
        <v>1.6</v>
      </c>
      <c r="N392" s="48"/>
    </row>
    <row r="393" spans="1:14" x14ac:dyDescent="0.25">
      <c r="A393" s="47">
        <v>9</v>
      </c>
      <c r="B393" s="47">
        <v>128</v>
      </c>
      <c r="C393" s="48">
        <v>437552.50790000003</v>
      </c>
      <c r="D393" s="48">
        <v>45767.523699999998</v>
      </c>
      <c r="E393" s="48">
        <v>110.673</v>
      </c>
      <c r="F393" s="48">
        <v>523.42999999999995</v>
      </c>
      <c r="G393" s="48">
        <v>521.83000000000004</v>
      </c>
      <c r="H393" s="48">
        <v>521.83000000000004</v>
      </c>
      <c r="I393" s="48">
        <v>521.83000000000004</v>
      </c>
      <c r="J393" s="48">
        <v>1.6</v>
      </c>
      <c r="N393" s="48"/>
    </row>
    <row r="394" spans="1:14" x14ac:dyDescent="0.25">
      <c r="A394" s="47">
        <v>10</v>
      </c>
      <c r="B394" s="47">
        <v>129</v>
      </c>
      <c r="C394" s="48">
        <v>437540.26949999999</v>
      </c>
      <c r="D394" s="48">
        <v>45770.372499999998</v>
      </c>
      <c r="E394" s="48">
        <v>123.238</v>
      </c>
      <c r="F394" s="48">
        <v>523.09</v>
      </c>
      <c r="G394" s="48">
        <v>521.49</v>
      </c>
      <c r="H394" s="48">
        <v>521.49</v>
      </c>
      <c r="I394" s="48">
        <v>521.49</v>
      </c>
      <c r="J394" s="48">
        <v>1.6</v>
      </c>
      <c r="N394" s="48"/>
    </row>
    <row r="395" spans="1:14" x14ac:dyDescent="0.25">
      <c r="A395" s="47">
        <v>11</v>
      </c>
      <c r="B395" s="47">
        <v>130</v>
      </c>
      <c r="C395" s="48">
        <v>437524.85230000003</v>
      </c>
      <c r="D395" s="48">
        <v>45773.862200000003</v>
      </c>
      <c r="E395" s="48">
        <v>139.04599999999999</v>
      </c>
      <c r="F395" s="48">
        <v>522.61</v>
      </c>
      <c r="G395" s="48">
        <v>521.01</v>
      </c>
      <c r="H395" s="48">
        <v>521.01</v>
      </c>
      <c r="I395" s="48">
        <v>521.01</v>
      </c>
      <c r="J395" s="48">
        <v>1.6</v>
      </c>
      <c r="N395" s="48"/>
    </row>
    <row r="396" spans="1:14" x14ac:dyDescent="0.25">
      <c r="A396" s="47">
        <v>12</v>
      </c>
      <c r="B396" s="47">
        <v>131</v>
      </c>
      <c r="C396" s="48">
        <v>437501.5405</v>
      </c>
      <c r="D396" s="48">
        <v>45779.002699999997</v>
      </c>
      <c r="E396" s="48">
        <v>162.917</v>
      </c>
      <c r="F396" s="48">
        <v>522.51</v>
      </c>
      <c r="G396" s="48">
        <v>520.91</v>
      </c>
      <c r="H396" s="48">
        <v>520.91</v>
      </c>
      <c r="I396" s="48">
        <v>520.91</v>
      </c>
      <c r="J396" s="48">
        <v>1.6</v>
      </c>
      <c r="N396" s="48"/>
    </row>
    <row r="397" spans="1:14" x14ac:dyDescent="0.25">
      <c r="A397" s="47">
        <v>13</v>
      </c>
      <c r="B397" s="47">
        <v>132</v>
      </c>
      <c r="C397" s="48">
        <v>437488.99430000002</v>
      </c>
      <c r="D397" s="48">
        <v>45782.6976</v>
      </c>
      <c r="E397" s="48">
        <v>175.99600000000001</v>
      </c>
      <c r="F397" s="48">
        <v>523.12</v>
      </c>
      <c r="G397" s="48">
        <v>521.52</v>
      </c>
      <c r="H397" s="48">
        <v>521.52</v>
      </c>
      <c r="I397" s="48">
        <v>521.52</v>
      </c>
      <c r="J397" s="48">
        <v>1.6</v>
      </c>
      <c r="N397" s="48"/>
    </row>
    <row r="398" spans="1:14" x14ac:dyDescent="0.25">
      <c r="A398" s="47">
        <v>14</v>
      </c>
      <c r="B398" s="47">
        <v>133</v>
      </c>
      <c r="C398" s="48">
        <v>437476.80780000001</v>
      </c>
      <c r="D398" s="48">
        <v>45783.985800000002</v>
      </c>
      <c r="E398" s="48">
        <v>188.251</v>
      </c>
      <c r="F398" s="48">
        <v>523.46</v>
      </c>
      <c r="G398" s="48">
        <v>521.86</v>
      </c>
      <c r="H398" s="48">
        <v>521.86</v>
      </c>
      <c r="I398" s="48">
        <v>521.86</v>
      </c>
      <c r="J398" s="48">
        <v>1.6</v>
      </c>
      <c r="N398" s="48"/>
    </row>
    <row r="399" spans="1:14" x14ac:dyDescent="0.25">
      <c r="A399" s="47">
        <v>15</v>
      </c>
      <c r="B399" s="47">
        <v>134</v>
      </c>
      <c r="C399" s="48">
        <v>437472.43670000002</v>
      </c>
      <c r="D399" s="48">
        <v>45785.5743</v>
      </c>
      <c r="E399" s="48">
        <v>192.90199999999999</v>
      </c>
      <c r="F399" s="48">
        <v>523.73</v>
      </c>
      <c r="G399" s="48">
        <v>522.13</v>
      </c>
      <c r="H399" s="48">
        <v>522.13</v>
      </c>
      <c r="I399" s="48">
        <v>522.13</v>
      </c>
      <c r="J399" s="48">
        <v>1.6</v>
      </c>
      <c r="N399" s="48"/>
    </row>
    <row r="400" spans="1:14" x14ac:dyDescent="0.25">
      <c r="A400" s="47">
        <v>16</v>
      </c>
      <c r="B400" s="47">
        <v>135</v>
      </c>
      <c r="C400" s="48">
        <v>437466.1446</v>
      </c>
      <c r="D400" s="48">
        <v>45788.896399999998</v>
      </c>
      <c r="E400" s="48">
        <v>200.017</v>
      </c>
      <c r="F400" s="48">
        <v>524.22</v>
      </c>
      <c r="G400" s="48">
        <v>522.62</v>
      </c>
      <c r="H400" s="48">
        <v>522.62</v>
      </c>
      <c r="I400" s="48">
        <v>522.62</v>
      </c>
      <c r="J400" s="48">
        <v>1.6</v>
      </c>
      <c r="N400" s="48"/>
    </row>
    <row r="401" spans="1:14" x14ac:dyDescent="0.25">
      <c r="A401" s="47">
        <v>17</v>
      </c>
      <c r="B401" s="47">
        <v>136</v>
      </c>
      <c r="C401" s="48">
        <v>437452.0073</v>
      </c>
      <c r="D401" s="48">
        <v>45797.0749</v>
      </c>
      <c r="E401" s="48">
        <v>216.34899999999999</v>
      </c>
      <c r="F401" s="48">
        <v>525.72</v>
      </c>
      <c r="G401" s="48">
        <v>524.12</v>
      </c>
      <c r="H401" s="48">
        <v>524.12</v>
      </c>
      <c r="I401" s="48">
        <v>524.12</v>
      </c>
      <c r="J401" s="48">
        <v>1.6</v>
      </c>
      <c r="N401" s="48"/>
    </row>
    <row r="402" spans="1:14" x14ac:dyDescent="0.25">
      <c r="A402" s="47">
        <v>18</v>
      </c>
      <c r="B402" s="47">
        <v>137</v>
      </c>
      <c r="C402" s="48">
        <v>437433.37280000001</v>
      </c>
      <c r="D402" s="48">
        <v>45809.090700000001</v>
      </c>
      <c r="E402" s="48">
        <v>238.52199999999999</v>
      </c>
      <c r="F402" s="48">
        <v>527.77</v>
      </c>
      <c r="G402" s="48">
        <v>526.16999999999996</v>
      </c>
      <c r="H402" s="48">
        <v>526.16999999999996</v>
      </c>
      <c r="I402" s="48">
        <v>526.16999999999996</v>
      </c>
      <c r="J402" s="48">
        <v>1.6</v>
      </c>
      <c r="N402" s="48"/>
    </row>
    <row r="403" spans="1:14" x14ac:dyDescent="0.25">
      <c r="A403" s="47">
        <v>19</v>
      </c>
      <c r="B403" s="47">
        <v>138</v>
      </c>
      <c r="C403" s="48">
        <v>437414.06140000001</v>
      </c>
      <c r="D403" s="48">
        <v>45823.843399999998</v>
      </c>
      <c r="E403" s="48">
        <v>262.82400000000001</v>
      </c>
      <c r="F403" s="48">
        <v>530.08000000000004</v>
      </c>
      <c r="G403" s="48">
        <v>528.48</v>
      </c>
      <c r="H403" s="48">
        <v>528.48</v>
      </c>
      <c r="I403" s="48">
        <v>528.48</v>
      </c>
      <c r="J403" s="48">
        <v>1.6</v>
      </c>
      <c r="N403" s="48"/>
    </row>
    <row r="404" spans="1:14" x14ac:dyDescent="0.25">
      <c r="A404" s="47">
        <v>20</v>
      </c>
      <c r="B404" s="47">
        <v>139</v>
      </c>
      <c r="C404" s="48">
        <v>437394.77769999998</v>
      </c>
      <c r="D404" s="48">
        <v>45833.532500000001</v>
      </c>
      <c r="E404" s="48">
        <v>284.40499999999997</v>
      </c>
      <c r="F404" s="48">
        <v>532.20000000000005</v>
      </c>
      <c r="G404" s="48">
        <v>530.6</v>
      </c>
      <c r="H404" s="48">
        <v>530.6</v>
      </c>
      <c r="I404" s="48">
        <v>530.6</v>
      </c>
      <c r="J404" s="48">
        <v>1.6</v>
      </c>
      <c r="N404" s="48"/>
    </row>
    <row r="405" spans="1:14" x14ac:dyDescent="0.25">
      <c r="A405" s="47">
        <v>21</v>
      </c>
      <c r="B405" s="47">
        <v>140</v>
      </c>
      <c r="C405" s="48">
        <v>437366.17660000001</v>
      </c>
      <c r="D405" s="48">
        <v>45837.953000000001</v>
      </c>
      <c r="E405" s="48">
        <v>313.34500000000003</v>
      </c>
      <c r="F405" s="48">
        <v>534.25</v>
      </c>
      <c r="G405" s="48">
        <v>532.65</v>
      </c>
      <c r="H405" s="48">
        <v>532.65</v>
      </c>
      <c r="I405" s="48">
        <v>532.65</v>
      </c>
      <c r="J405" s="48">
        <v>1.6</v>
      </c>
      <c r="N405" s="48"/>
    </row>
    <row r="406" spans="1:14" x14ac:dyDescent="0.25">
      <c r="A406" s="47">
        <v>22</v>
      </c>
      <c r="B406" s="47">
        <v>141</v>
      </c>
      <c r="C406" s="48">
        <v>437345.15399999998</v>
      </c>
      <c r="D406" s="48">
        <v>45838.400800000003</v>
      </c>
      <c r="E406" s="48">
        <v>334.37299999999999</v>
      </c>
      <c r="F406" s="48">
        <v>535.25</v>
      </c>
      <c r="G406" s="48">
        <v>533.65</v>
      </c>
      <c r="H406" s="48">
        <v>533.65</v>
      </c>
      <c r="I406" s="48">
        <v>533.65</v>
      </c>
      <c r="J406" s="48">
        <v>1.6</v>
      </c>
      <c r="N406" s="48"/>
    </row>
    <row r="407" spans="1:14" x14ac:dyDescent="0.25">
      <c r="A407" s="47">
        <v>23</v>
      </c>
      <c r="B407" s="47">
        <v>142</v>
      </c>
      <c r="C407" s="48">
        <v>437330.5417</v>
      </c>
      <c r="D407" s="48">
        <v>45837.6034</v>
      </c>
      <c r="E407" s="48">
        <v>349.00700000000001</v>
      </c>
      <c r="F407" s="48">
        <v>535.62</v>
      </c>
      <c r="G407" s="48">
        <v>534.02</v>
      </c>
      <c r="H407" s="48">
        <v>534.02</v>
      </c>
      <c r="I407" s="48">
        <v>534.02</v>
      </c>
      <c r="J407" s="48">
        <v>1.6</v>
      </c>
      <c r="N407" s="48"/>
    </row>
    <row r="408" spans="1:14" x14ac:dyDescent="0.25">
      <c r="A408" s="47">
        <v>24</v>
      </c>
      <c r="B408" s="47">
        <v>143</v>
      </c>
      <c r="C408" s="48">
        <v>437320.17589999997</v>
      </c>
      <c r="D408" s="48">
        <v>45837.8416</v>
      </c>
      <c r="E408" s="48">
        <v>359.375</v>
      </c>
      <c r="F408" s="48">
        <v>535.49</v>
      </c>
      <c r="G408" s="48">
        <v>533.89</v>
      </c>
      <c r="H408" s="48">
        <v>533.89</v>
      </c>
      <c r="I408" s="48">
        <v>533.89</v>
      </c>
      <c r="J408" s="48">
        <v>1.6</v>
      </c>
      <c r="N408" s="48"/>
    </row>
    <row r="409" spans="1:14" x14ac:dyDescent="0.25">
      <c r="A409" s="47">
        <v>25</v>
      </c>
      <c r="B409" s="47">
        <v>144</v>
      </c>
      <c r="C409" s="48">
        <v>437299.09989999997</v>
      </c>
      <c r="D409" s="48">
        <v>45840.024700000002</v>
      </c>
      <c r="E409" s="48">
        <v>380.56400000000002</v>
      </c>
      <c r="F409" s="48">
        <v>535.59</v>
      </c>
      <c r="G409" s="48">
        <v>533.99</v>
      </c>
      <c r="H409" s="48">
        <v>533.99</v>
      </c>
      <c r="I409" s="48">
        <v>533.99</v>
      </c>
      <c r="J409" s="48">
        <v>1.6</v>
      </c>
      <c r="N409" s="48"/>
    </row>
    <row r="410" spans="1:14" x14ac:dyDescent="0.25">
      <c r="A410" s="47">
        <v>26</v>
      </c>
      <c r="B410" s="47">
        <v>145</v>
      </c>
      <c r="C410" s="48">
        <v>437297.96600000001</v>
      </c>
      <c r="D410" s="48">
        <v>45841.835599999999</v>
      </c>
      <c r="E410" s="48">
        <v>382.70100000000002</v>
      </c>
      <c r="F410" s="48">
        <v>535.83000000000004</v>
      </c>
      <c r="G410" s="48">
        <v>534.23</v>
      </c>
      <c r="H410" s="48">
        <v>534.23</v>
      </c>
      <c r="I410" s="48">
        <v>534.23</v>
      </c>
      <c r="J410" s="48">
        <v>1.6</v>
      </c>
      <c r="N410" s="48"/>
    </row>
    <row r="411" spans="1:14" x14ac:dyDescent="0.25">
      <c r="A411" s="47">
        <v>27</v>
      </c>
      <c r="B411" s="47">
        <v>146</v>
      </c>
      <c r="C411" s="48">
        <v>437269.3026</v>
      </c>
      <c r="D411" s="48">
        <v>45849.847900000001</v>
      </c>
      <c r="E411" s="48">
        <v>412.46300000000002</v>
      </c>
      <c r="F411" s="48">
        <v>535.9</v>
      </c>
      <c r="G411" s="48">
        <v>534.29999999999995</v>
      </c>
      <c r="H411" s="48">
        <v>534.29999999999995</v>
      </c>
      <c r="I411" s="48">
        <v>534.29999999999995</v>
      </c>
      <c r="J411" s="48">
        <v>1.6</v>
      </c>
      <c r="N411" s="48"/>
    </row>
    <row r="412" spans="1:14" x14ac:dyDescent="0.25">
      <c r="A412" s="47">
        <v>28</v>
      </c>
      <c r="B412" s="47">
        <v>147</v>
      </c>
      <c r="C412" s="48">
        <v>437246.53909999999</v>
      </c>
      <c r="D412" s="48">
        <v>45861.491499999996</v>
      </c>
      <c r="E412" s="48">
        <v>438.03100000000001</v>
      </c>
      <c r="F412" s="48">
        <v>536</v>
      </c>
      <c r="G412" s="48">
        <v>534.4</v>
      </c>
      <c r="H412" s="48">
        <v>534.4</v>
      </c>
      <c r="I412" s="48">
        <v>534.4</v>
      </c>
      <c r="J412" s="48">
        <v>1.6</v>
      </c>
      <c r="N412" s="48"/>
    </row>
    <row r="413" spans="1:14" x14ac:dyDescent="0.25">
      <c r="A413" s="47">
        <v>29</v>
      </c>
      <c r="B413" s="47">
        <v>148</v>
      </c>
      <c r="C413" s="48">
        <v>437220.38630000001</v>
      </c>
      <c r="D413" s="48">
        <v>45875.991099999999</v>
      </c>
      <c r="E413" s="48">
        <v>467.935</v>
      </c>
      <c r="F413" s="48">
        <v>536.22</v>
      </c>
      <c r="G413" s="48">
        <v>534.62</v>
      </c>
      <c r="H413" s="48">
        <v>534.62</v>
      </c>
      <c r="I413" s="48">
        <v>534.62</v>
      </c>
      <c r="J413" s="48">
        <v>1.6</v>
      </c>
      <c r="N413" s="48"/>
    </row>
    <row r="414" spans="1:14" x14ac:dyDescent="0.25">
      <c r="A414" s="47">
        <v>30</v>
      </c>
      <c r="B414" s="47">
        <v>149</v>
      </c>
      <c r="C414" s="48">
        <v>437201.56939999998</v>
      </c>
      <c r="D414" s="48">
        <v>45888.5861</v>
      </c>
      <c r="E414" s="48">
        <v>490.57799999999997</v>
      </c>
      <c r="F414" s="48">
        <v>536.57000000000005</v>
      </c>
      <c r="G414" s="48">
        <v>534.97</v>
      </c>
      <c r="H414" s="48">
        <v>534.97</v>
      </c>
      <c r="I414" s="48">
        <v>534.97</v>
      </c>
      <c r="J414" s="48">
        <v>1.6</v>
      </c>
      <c r="N414" s="48"/>
    </row>
    <row r="415" spans="1:14" x14ac:dyDescent="0.25">
      <c r="A415" s="47" t="s">
        <v>614</v>
      </c>
      <c r="B415" s="47" t="s">
        <v>615</v>
      </c>
    </row>
    <row r="416" spans="1:14" x14ac:dyDescent="0.25">
      <c r="A416" s="47">
        <v>1</v>
      </c>
      <c r="B416" s="47">
        <v>149</v>
      </c>
      <c r="C416" s="48">
        <v>437201.56939999998</v>
      </c>
      <c r="D416" s="48">
        <v>45888.5861</v>
      </c>
      <c r="E416" s="48">
        <v>0</v>
      </c>
      <c r="F416" s="48">
        <v>536.57000000000005</v>
      </c>
      <c r="G416" s="48">
        <v>534.97</v>
      </c>
      <c r="H416" s="48">
        <v>534.97</v>
      </c>
      <c r="I416" s="48">
        <v>534.97</v>
      </c>
      <c r="J416" s="48">
        <v>1.6</v>
      </c>
      <c r="N416" s="48"/>
    </row>
    <row r="417" spans="1:14" x14ac:dyDescent="0.25">
      <c r="A417" s="47">
        <v>2</v>
      </c>
      <c r="B417" s="47">
        <v>150</v>
      </c>
      <c r="C417" s="48">
        <v>437175.63709999999</v>
      </c>
      <c r="D417" s="48">
        <v>45907.053200000002</v>
      </c>
      <c r="E417" s="48">
        <v>31.835999999999999</v>
      </c>
      <c r="F417" s="48">
        <v>537.21</v>
      </c>
      <c r="G417" s="48">
        <v>535.61</v>
      </c>
      <c r="H417" s="48">
        <v>535.61</v>
      </c>
      <c r="I417" s="48">
        <v>535.61</v>
      </c>
      <c r="J417" s="48">
        <v>1.6</v>
      </c>
      <c r="N417" s="48"/>
    </row>
    <row r="418" spans="1:14" x14ac:dyDescent="0.25">
      <c r="A418" s="47">
        <v>3</v>
      </c>
      <c r="B418" s="47">
        <v>151</v>
      </c>
      <c r="C418" s="48">
        <v>437150.70280000003</v>
      </c>
      <c r="D418" s="48">
        <v>45925.811699999998</v>
      </c>
      <c r="E418" s="48">
        <v>63.037999999999997</v>
      </c>
      <c r="F418" s="48">
        <v>537.86</v>
      </c>
      <c r="G418" s="48">
        <v>536.26</v>
      </c>
      <c r="H418" s="48">
        <v>536.26</v>
      </c>
      <c r="I418" s="48">
        <v>536.26</v>
      </c>
      <c r="J418" s="48">
        <v>1.6</v>
      </c>
      <c r="N418" s="48"/>
    </row>
    <row r="419" spans="1:14" x14ac:dyDescent="0.25">
      <c r="A419" s="47">
        <v>4</v>
      </c>
      <c r="B419" s="47">
        <v>152</v>
      </c>
      <c r="C419" s="48">
        <v>437124.90029999998</v>
      </c>
      <c r="D419" s="48">
        <v>45944.954299999998</v>
      </c>
      <c r="E419" s="48">
        <v>95.165999999999997</v>
      </c>
      <c r="F419" s="48">
        <v>538.96</v>
      </c>
      <c r="G419" s="48">
        <v>537.36</v>
      </c>
      <c r="H419" s="48">
        <v>537.36</v>
      </c>
      <c r="I419" s="48">
        <v>537.36</v>
      </c>
      <c r="J419" s="48">
        <v>1.6</v>
      </c>
      <c r="N419" s="48"/>
    </row>
    <row r="420" spans="1:14" x14ac:dyDescent="0.25">
      <c r="A420" s="47">
        <v>5</v>
      </c>
      <c r="B420" s="47">
        <v>153</v>
      </c>
      <c r="C420" s="48">
        <v>437110.95649999997</v>
      </c>
      <c r="D420" s="48">
        <v>45954.370199999998</v>
      </c>
      <c r="E420" s="48">
        <v>111.992</v>
      </c>
      <c r="F420" s="48">
        <v>539.73</v>
      </c>
      <c r="G420" s="48">
        <v>538.13</v>
      </c>
      <c r="H420" s="48">
        <v>538.13</v>
      </c>
      <c r="I420" s="48">
        <v>538.13</v>
      </c>
      <c r="J420" s="48">
        <v>1.6</v>
      </c>
      <c r="N420" s="48"/>
    </row>
    <row r="421" spans="1:14" x14ac:dyDescent="0.25">
      <c r="A421" s="47">
        <v>6</v>
      </c>
      <c r="B421" s="47">
        <v>154</v>
      </c>
      <c r="C421" s="48">
        <v>437083.66989999998</v>
      </c>
      <c r="D421" s="48">
        <v>45969.657800000001</v>
      </c>
      <c r="E421" s="48">
        <v>143.26900000000001</v>
      </c>
      <c r="F421" s="48">
        <v>541.61</v>
      </c>
      <c r="G421" s="48">
        <v>540.01</v>
      </c>
      <c r="H421" s="48">
        <v>540.01</v>
      </c>
      <c r="I421" s="48">
        <v>540.01</v>
      </c>
      <c r="J421" s="48">
        <v>1.6</v>
      </c>
      <c r="N421" s="48"/>
    </row>
    <row r="422" spans="1:14" x14ac:dyDescent="0.25">
      <c r="A422" s="47">
        <v>7</v>
      </c>
      <c r="B422" s="47">
        <v>155</v>
      </c>
      <c r="C422" s="48">
        <v>437067.35649999999</v>
      </c>
      <c r="D422" s="48">
        <v>45978.121500000001</v>
      </c>
      <c r="E422" s="48">
        <v>161.64699999999999</v>
      </c>
      <c r="F422" s="48">
        <v>543.1</v>
      </c>
      <c r="G422" s="48">
        <v>541.46</v>
      </c>
      <c r="H422" s="48">
        <v>541.46</v>
      </c>
      <c r="I422" s="48">
        <v>541.46</v>
      </c>
      <c r="J422" s="48">
        <v>1.64</v>
      </c>
      <c r="N422" s="48"/>
    </row>
    <row r="423" spans="1:14" x14ac:dyDescent="0.25">
      <c r="A423" s="47">
        <v>8</v>
      </c>
      <c r="B423" s="47">
        <v>156</v>
      </c>
      <c r="C423" s="48">
        <v>437047.18300000002</v>
      </c>
      <c r="D423" s="48">
        <v>45988.0432</v>
      </c>
      <c r="E423" s="48">
        <v>184.12899999999999</v>
      </c>
      <c r="F423" s="48">
        <v>545.09</v>
      </c>
      <c r="G423" s="48">
        <v>543.48</v>
      </c>
      <c r="H423" s="48">
        <v>543.48</v>
      </c>
      <c r="I423" s="48">
        <v>543.48</v>
      </c>
      <c r="J423" s="48">
        <v>1.6</v>
      </c>
      <c r="N423" s="48"/>
    </row>
    <row r="424" spans="1:14" x14ac:dyDescent="0.25">
      <c r="A424" s="47">
        <v>9</v>
      </c>
      <c r="B424" s="47">
        <v>157</v>
      </c>
      <c r="C424" s="48">
        <v>437021.0784</v>
      </c>
      <c r="D424" s="48">
        <v>45998.1106</v>
      </c>
      <c r="E424" s="48">
        <v>212.107</v>
      </c>
      <c r="F424" s="48">
        <v>547.23</v>
      </c>
      <c r="G424" s="48">
        <v>545.66999999999996</v>
      </c>
      <c r="H424" s="48">
        <v>545.66999999999996</v>
      </c>
      <c r="I424" s="48">
        <v>545.66999999999996</v>
      </c>
      <c r="J424" s="48">
        <v>1.57</v>
      </c>
      <c r="N424" s="48"/>
    </row>
    <row r="425" spans="1:14" x14ac:dyDescent="0.25">
      <c r="A425" s="47">
        <v>10</v>
      </c>
      <c r="B425" s="47">
        <v>158</v>
      </c>
      <c r="C425" s="48">
        <v>436996.32410000003</v>
      </c>
      <c r="D425" s="48">
        <v>46002.757100000003</v>
      </c>
      <c r="E425" s="48">
        <v>237.29400000000001</v>
      </c>
      <c r="F425" s="48">
        <v>548.94000000000005</v>
      </c>
      <c r="G425" s="48">
        <v>547.33000000000004</v>
      </c>
      <c r="H425" s="48">
        <v>547.33000000000004</v>
      </c>
      <c r="I425" s="48">
        <v>547.33000000000004</v>
      </c>
      <c r="J425" s="48">
        <v>1.6</v>
      </c>
      <c r="N425" s="48"/>
    </row>
    <row r="426" spans="1:14" x14ac:dyDescent="0.25">
      <c r="A426" s="47">
        <v>11</v>
      </c>
      <c r="B426" s="47">
        <v>159</v>
      </c>
      <c r="C426" s="48">
        <v>436971.7464</v>
      </c>
      <c r="D426" s="48">
        <v>46006.709199999998</v>
      </c>
      <c r="E426" s="48">
        <v>262.18700000000001</v>
      </c>
      <c r="F426" s="48">
        <v>550.62</v>
      </c>
      <c r="G426" s="48">
        <v>548.87</v>
      </c>
      <c r="H426" s="48">
        <v>548.87</v>
      </c>
      <c r="I426" s="48">
        <v>548.87</v>
      </c>
      <c r="J426" s="48">
        <v>1.75</v>
      </c>
      <c r="N426" s="48"/>
    </row>
    <row r="427" spans="1:14" x14ac:dyDescent="0.25">
      <c r="A427" s="47">
        <v>12</v>
      </c>
      <c r="B427" s="47">
        <v>160</v>
      </c>
      <c r="C427" s="48">
        <v>436946.46380000003</v>
      </c>
      <c r="D427" s="48">
        <v>46017.354099999997</v>
      </c>
      <c r="E427" s="48">
        <v>289.61900000000003</v>
      </c>
      <c r="F427" s="48">
        <v>552.49</v>
      </c>
      <c r="G427" s="48">
        <v>550.89</v>
      </c>
      <c r="H427" s="48">
        <v>550.89</v>
      </c>
      <c r="I427" s="48">
        <v>550.89</v>
      </c>
      <c r="J427" s="48">
        <v>1.6</v>
      </c>
      <c r="N427" s="48"/>
    </row>
    <row r="428" spans="1:14" x14ac:dyDescent="0.25">
      <c r="A428" s="47">
        <v>13</v>
      </c>
      <c r="B428" s="47">
        <v>161</v>
      </c>
      <c r="C428" s="48">
        <v>436925.69689999998</v>
      </c>
      <c r="D428" s="48">
        <v>46032.34</v>
      </c>
      <c r="E428" s="48">
        <v>315.22899999999998</v>
      </c>
      <c r="F428" s="48">
        <v>554.55999999999995</v>
      </c>
      <c r="G428" s="48">
        <v>552.96</v>
      </c>
      <c r="H428" s="48">
        <v>552.96</v>
      </c>
      <c r="I428" s="48">
        <v>552.96</v>
      </c>
      <c r="J428" s="48">
        <v>1.6</v>
      </c>
      <c r="N428" s="48"/>
    </row>
    <row r="429" spans="1:14" x14ac:dyDescent="0.25">
      <c r="A429" s="47">
        <v>14</v>
      </c>
      <c r="B429" s="47">
        <v>162</v>
      </c>
      <c r="C429" s="48">
        <v>436910.78279999999</v>
      </c>
      <c r="D429" s="48">
        <v>46045.368699999999</v>
      </c>
      <c r="E429" s="48">
        <v>335.03199999999998</v>
      </c>
      <c r="F429" s="48">
        <v>555.98</v>
      </c>
      <c r="G429" s="48">
        <v>554.38</v>
      </c>
      <c r="H429" s="48">
        <v>554.38</v>
      </c>
      <c r="I429" s="48">
        <v>554.38</v>
      </c>
      <c r="J429" s="48">
        <v>1.6</v>
      </c>
      <c r="N429" s="48"/>
    </row>
    <row r="430" spans="1:14" x14ac:dyDescent="0.25">
      <c r="A430" s="47">
        <v>15</v>
      </c>
      <c r="B430" s="47">
        <v>163</v>
      </c>
      <c r="C430" s="48">
        <v>436897.11629999999</v>
      </c>
      <c r="D430" s="48">
        <v>46059.019</v>
      </c>
      <c r="E430" s="48">
        <v>354.34800000000001</v>
      </c>
      <c r="F430" s="48">
        <v>557.32000000000005</v>
      </c>
      <c r="G430" s="48">
        <v>555.72</v>
      </c>
      <c r="H430" s="48">
        <v>555.72</v>
      </c>
      <c r="I430" s="48">
        <v>555.72</v>
      </c>
      <c r="J430" s="48">
        <v>1.6</v>
      </c>
      <c r="N430" s="48"/>
    </row>
    <row r="431" spans="1:14" x14ac:dyDescent="0.25">
      <c r="A431" s="47">
        <v>16</v>
      </c>
      <c r="B431" s="47">
        <v>164</v>
      </c>
      <c r="C431" s="48">
        <v>436888.26189999998</v>
      </c>
      <c r="D431" s="48">
        <v>46071.174200000001</v>
      </c>
      <c r="E431" s="48">
        <v>369.38600000000002</v>
      </c>
      <c r="F431" s="48">
        <v>558.39</v>
      </c>
      <c r="G431" s="48">
        <v>556.79</v>
      </c>
      <c r="H431" s="48">
        <v>556.79</v>
      </c>
      <c r="I431" s="48">
        <v>556.79</v>
      </c>
      <c r="J431" s="48">
        <v>1.6</v>
      </c>
      <c r="N431" s="48"/>
    </row>
    <row r="432" spans="1:14" x14ac:dyDescent="0.25">
      <c r="A432" s="47">
        <v>17</v>
      </c>
      <c r="B432" s="47">
        <v>165</v>
      </c>
      <c r="C432" s="48">
        <v>436874.7</v>
      </c>
      <c r="D432" s="48">
        <v>46095.676700000004</v>
      </c>
      <c r="E432" s="48">
        <v>397.392</v>
      </c>
      <c r="F432" s="48">
        <v>560.29999999999995</v>
      </c>
      <c r="G432" s="48">
        <v>558.70000000000005</v>
      </c>
      <c r="H432" s="48">
        <v>558.70000000000005</v>
      </c>
      <c r="I432" s="48">
        <v>558.70000000000005</v>
      </c>
      <c r="J432" s="48">
        <v>1.6</v>
      </c>
      <c r="N432" s="48"/>
    </row>
    <row r="433" spans="1:15" x14ac:dyDescent="0.25">
      <c r="A433" s="47">
        <v>18</v>
      </c>
      <c r="B433" s="47">
        <v>166</v>
      </c>
      <c r="C433" s="48">
        <v>436868.6948</v>
      </c>
      <c r="D433" s="48">
        <v>46106.006999999998</v>
      </c>
      <c r="E433" s="48">
        <v>409.34100000000001</v>
      </c>
      <c r="F433" s="48">
        <v>561.13</v>
      </c>
      <c r="G433" s="48">
        <v>559.53</v>
      </c>
      <c r="H433" s="48">
        <v>559.53</v>
      </c>
      <c r="I433" s="48">
        <v>559.53</v>
      </c>
      <c r="J433" s="48">
        <v>1.6</v>
      </c>
      <c r="N433" s="48"/>
    </row>
    <row r="434" spans="1:15" x14ac:dyDescent="0.25">
      <c r="A434" s="47">
        <v>19</v>
      </c>
      <c r="B434" s="47">
        <v>167</v>
      </c>
      <c r="C434" s="48">
        <v>436865.24160000001</v>
      </c>
      <c r="D434" s="48">
        <v>46111.868999999999</v>
      </c>
      <c r="E434" s="48">
        <v>416.14400000000001</v>
      </c>
      <c r="F434" s="48">
        <v>561.71</v>
      </c>
      <c r="G434" s="48">
        <v>560.11</v>
      </c>
      <c r="H434" s="48">
        <v>560.11</v>
      </c>
      <c r="I434" s="48">
        <v>560.11</v>
      </c>
      <c r="J434" s="48">
        <v>1.6</v>
      </c>
      <c r="N434" s="48"/>
    </row>
    <row r="435" spans="1:15" x14ac:dyDescent="0.25">
      <c r="A435" s="47">
        <v>20</v>
      </c>
      <c r="B435" s="47">
        <v>168</v>
      </c>
      <c r="C435" s="48">
        <v>436862.22830000002</v>
      </c>
      <c r="D435" s="48">
        <v>46117.442499999997</v>
      </c>
      <c r="E435" s="48">
        <v>422.48</v>
      </c>
      <c r="F435" s="48">
        <v>562.28</v>
      </c>
      <c r="G435" s="48">
        <v>560.67999999999995</v>
      </c>
      <c r="H435" s="48">
        <v>560.67999999999995</v>
      </c>
      <c r="I435" s="48">
        <v>560.67999999999995</v>
      </c>
      <c r="J435" s="48">
        <v>1.6</v>
      </c>
      <c r="N435" s="48"/>
    </row>
    <row r="436" spans="1:15" x14ac:dyDescent="0.25">
      <c r="A436" s="47">
        <v>21</v>
      </c>
      <c r="B436" s="47">
        <v>169</v>
      </c>
      <c r="C436" s="48">
        <v>436873.33069999999</v>
      </c>
      <c r="D436" s="48">
        <v>46123.279199999997</v>
      </c>
      <c r="E436" s="48">
        <v>435.02300000000002</v>
      </c>
      <c r="F436" s="48">
        <v>564.16999999999996</v>
      </c>
      <c r="G436" s="48">
        <v>562.57000000000005</v>
      </c>
      <c r="H436" s="48">
        <v>562.57000000000005</v>
      </c>
      <c r="I436" s="48">
        <v>562.57000000000005</v>
      </c>
      <c r="J436" s="48">
        <v>1.6</v>
      </c>
      <c r="N436" s="48"/>
    </row>
    <row r="437" spans="1:15" x14ac:dyDescent="0.25">
      <c r="A437" s="47">
        <v>22</v>
      </c>
      <c r="B437" s="47">
        <v>170</v>
      </c>
      <c r="C437" s="48">
        <v>436879.41399999999</v>
      </c>
      <c r="D437" s="48">
        <v>46124.586499999998</v>
      </c>
      <c r="E437" s="48">
        <v>441.245</v>
      </c>
      <c r="F437" s="48">
        <v>564.87</v>
      </c>
      <c r="G437" s="48">
        <v>563.27</v>
      </c>
      <c r="H437" s="48">
        <v>563.27</v>
      </c>
      <c r="I437" s="48">
        <v>563.27</v>
      </c>
      <c r="J437" s="48">
        <v>1.6</v>
      </c>
      <c r="N437" s="48"/>
    </row>
    <row r="438" spans="1:15" x14ac:dyDescent="0.25">
      <c r="A438" s="47">
        <v>23</v>
      </c>
      <c r="B438" s="47">
        <v>171</v>
      </c>
      <c r="C438" s="48">
        <v>436895.13020000001</v>
      </c>
      <c r="D438" s="48">
        <v>46127.972199999997</v>
      </c>
      <c r="E438" s="48">
        <v>457.322</v>
      </c>
      <c r="F438" s="48">
        <v>566.84</v>
      </c>
      <c r="G438" s="48">
        <v>565.24</v>
      </c>
      <c r="H438" s="48">
        <v>565.24</v>
      </c>
      <c r="I438" s="48">
        <v>565.24</v>
      </c>
      <c r="J438" s="48">
        <v>1.6</v>
      </c>
      <c r="N438" s="48"/>
    </row>
    <row r="439" spans="1:15" x14ac:dyDescent="0.25">
      <c r="A439" s="47">
        <v>24</v>
      </c>
      <c r="B439" s="47">
        <v>172</v>
      </c>
      <c r="C439" s="48">
        <v>436905.82280000002</v>
      </c>
      <c r="D439" s="48">
        <v>46130.275600000001</v>
      </c>
      <c r="E439" s="48">
        <v>468.26</v>
      </c>
      <c r="F439" s="48">
        <v>567.59</v>
      </c>
      <c r="G439" s="48">
        <v>565.99</v>
      </c>
      <c r="H439" s="48">
        <v>565.99</v>
      </c>
      <c r="I439" s="48">
        <v>565.99</v>
      </c>
      <c r="J439" s="48">
        <v>1.6</v>
      </c>
      <c r="N439" s="48"/>
    </row>
    <row r="440" spans="1:15" x14ac:dyDescent="0.25">
      <c r="A440" s="47">
        <v>25</v>
      </c>
      <c r="B440" s="47">
        <v>173</v>
      </c>
      <c r="C440" s="48">
        <v>436912.61719999998</v>
      </c>
      <c r="D440" s="48">
        <v>46126.415999999997</v>
      </c>
      <c r="E440" s="48">
        <v>476.07400000000001</v>
      </c>
      <c r="F440" s="48">
        <v>567.37</v>
      </c>
      <c r="G440" s="48">
        <v>565.77</v>
      </c>
      <c r="H440" s="48">
        <v>565.77</v>
      </c>
      <c r="I440" s="48">
        <v>565.77</v>
      </c>
      <c r="J440" s="48">
        <v>1.6</v>
      </c>
      <c r="N440" s="48"/>
    </row>
    <row r="441" spans="1:15" x14ac:dyDescent="0.25">
      <c r="A441" s="47">
        <v>26</v>
      </c>
      <c r="B441" s="47">
        <v>174</v>
      </c>
      <c r="C441" s="48">
        <v>436908.56290000002</v>
      </c>
      <c r="D441" s="48">
        <v>46118.678</v>
      </c>
      <c r="E441" s="48">
        <v>484.81</v>
      </c>
      <c r="F441" s="48">
        <v>568.61</v>
      </c>
      <c r="G441" s="48">
        <v>567.01</v>
      </c>
      <c r="H441" s="48">
        <v>567.01</v>
      </c>
      <c r="I441" s="48">
        <v>567.01</v>
      </c>
      <c r="J441" s="48">
        <v>1.6</v>
      </c>
      <c r="N441" s="48"/>
      <c r="O441" s="48"/>
    </row>
    <row r="442" spans="1:15" x14ac:dyDescent="0.25">
      <c r="A442" s="47" t="s">
        <v>96</v>
      </c>
      <c r="B442" s="47" t="s">
        <v>698</v>
      </c>
      <c r="N442" s="48"/>
    </row>
    <row r="443" spans="1:15" x14ac:dyDescent="0.25">
      <c r="A443" s="47" t="s">
        <v>616</v>
      </c>
      <c r="B443" s="47" t="s">
        <v>639</v>
      </c>
      <c r="N443" s="48"/>
    </row>
    <row r="444" spans="1:15" x14ac:dyDescent="0.25">
      <c r="A444" s="47">
        <v>1</v>
      </c>
      <c r="B444" s="47">
        <v>1</v>
      </c>
      <c r="C444" s="48">
        <v>436862.22830000002</v>
      </c>
      <c r="D444" s="48">
        <v>46117.442499999997</v>
      </c>
      <c r="E444" s="48">
        <v>0</v>
      </c>
      <c r="F444" s="48">
        <v>562.28</v>
      </c>
      <c r="G444" s="48">
        <v>560.67999999999995</v>
      </c>
      <c r="H444" s="48">
        <v>560.67999999999995</v>
      </c>
      <c r="I444" s="48">
        <v>560.67999999999995</v>
      </c>
      <c r="J444" s="48">
        <v>1.6</v>
      </c>
      <c r="N444" s="48"/>
    </row>
    <row r="445" spans="1:15" x14ac:dyDescent="0.25">
      <c r="A445" s="47">
        <v>2</v>
      </c>
      <c r="B445" s="47">
        <v>2</v>
      </c>
      <c r="C445" s="48">
        <v>436860.8763</v>
      </c>
      <c r="D445" s="48">
        <v>46119.943299999999</v>
      </c>
      <c r="E445" s="48">
        <v>2.843</v>
      </c>
      <c r="F445" s="48">
        <v>562.55999999999995</v>
      </c>
      <c r="G445" s="48">
        <v>560.91</v>
      </c>
      <c r="H445" s="48">
        <v>560.91</v>
      </c>
      <c r="I445" s="48">
        <v>560.91</v>
      </c>
      <c r="J445" s="48">
        <v>1.66</v>
      </c>
      <c r="N445" s="48"/>
    </row>
    <row r="446" spans="1:15" x14ac:dyDescent="0.25">
      <c r="A446" s="47">
        <v>3</v>
      </c>
      <c r="B446" s="47">
        <v>3</v>
      </c>
      <c r="C446" s="48">
        <v>436848.47110000002</v>
      </c>
      <c r="D446" s="48">
        <v>46132.492299999998</v>
      </c>
      <c r="E446" s="48">
        <v>20.488</v>
      </c>
      <c r="F446" s="48">
        <v>563.9</v>
      </c>
      <c r="G446" s="48">
        <v>562.29999999999995</v>
      </c>
      <c r="H446" s="48">
        <v>562.29999999999995</v>
      </c>
      <c r="I446" s="48">
        <v>562.29999999999995</v>
      </c>
      <c r="J446" s="48">
        <v>1.6</v>
      </c>
      <c r="N446" s="48"/>
    </row>
    <row r="447" spans="1:15" x14ac:dyDescent="0.25">
      <c r="A447" s="47">
        <v>4</v>
      </c>
      <c r="B447" s="47">
        <v>4</v>
      </c>
      <c r="C447" s="48">
        <v>436834.52639999997</v>
      </c>
      <c r="D447" s="48">
        <v>46143.041599999997</v>
      </c>
      <c r="E447" s="48">
        <v>37.973999999999997</v>
      </c>
      <c r="F447" s="48">
        <v>565.39</v>
      </c>
      <c r="G447" s="48">
        <v>563.70000000000005</v>
      </c>
      <c r="H447" s="48">
        <v>563.70000000000005</v>
      </c>
      <c r="I447" s="48">
        <v>563.70000000000005</v>
      </c>
      <c r="J447" s="48">
        <v>1.69</v>
      </c>
      <c r="N447" s="48"/>
    </row>
    <row r="448" spans="1:15" x14ac:dyDescent="0.25">
      <c r="A448" s="47">
        <v>5</v>
      </c>
      <c r="B448" s="47">
        <v>5</v>
      </c>
      <c r="C448" s="48">
        <v>436822.66399999999</v>
      </c>
      <c r="D448" s="48">
        <v>46149.721899999997</v>
      </c>
      <c r="E448" s="48">
        <v>51.588000000000001</v>
      </c>
      <c r="F448" s="48">
        <v>566.07000000000005</v>
      </c>
      <c r="G448" s="48">
        <v>564.47</v>
      </c>
      <c r="H448" s="48">
        <v>564.47</v>
      </c>
      <c r="I448" s="48">
        <v>564.47</v>
      </c>
      <c r="J448" s="48">
        <v>1.6</v>
      </c>
      <c r="N448" s="48"/>
    </row>
    <row r="449" spans="1:14" x14ac:dyDescent="0.25">
      <c r="A449" s="47">
        <v>6</v>
      </c>
      <c r="B449" s="47">
        <v>6</v>
      </c>
      <c r="C449" s="48">
        <v>436805.75750000001</v>
      </c>
      <c r="D449" s="48">
        <v>46158.704700000002</v>
      </c>
      <c r="E449" s="48">
        <v>70.733000000000004</v>
      </c>
      <c r="F449" s="48">
        <v>567.63</v>
      </c>
      <c r="G449" s="48">
        <v>566.03</v>
      </c>
      <c r="H449" s="48">
        <v>566.03</v>
      </c>
      <c r="I449" s="48">
        <v>566.03</v>
      </c>
      <c r="J449" s="48">
        <v>1.6</v>
      </c>
      <c r="N449" s="48"/>
    </row>
    <row r="450" spans="1:14" x14ac:dyDescent="0.25">
      <c r="A450" s="47">
        <v>7</v>
      </c>
      <c r="B450" s="47">
        <v>7</v>
      </c>
      <c r="C450" s="48">
        <v>436789.35239999997</v>
      </c>
      <c r="D450" s="48">
        <v>46168.444499999998</v>
      </c>
      <c r="E450" s="48">
        <v>89.811000000000007</v>
      </c>
      <c r="F450" s="48">
        <v>569.16999999999996</v>
      </c>
      <c r="G450" s="48">
        <v>567.57000000000005</v>
      </c>
      <c r="H450" s="48">
        <v>567.57000000000005</v>
      </c>
      <c r="I450" s="48">
        <v>567.57000000000005</v>
      </c>
      <c r="J450" s="48">
        <v>1.6</v>
      </c>
      <c r="N450" s="48"/>
    </row>
    <row r="451" spans="1:14" x14ac:dyDescent="0.25">
      <c r="A451" s="47">
        <v>8</v>
      </c>
      <c r="B451" s="47">
        <v>8</v>
      </c>
      <c r="C451" s="48">
        <v>436772.88319999998</v>
      </c>
      <c r="D451" s="48">
        <v>46178.019500000002</v>
      </c>
      <c r="E451" s="48">
        <v>108.86199999999999</v>
      </c>
      <c r="F451" s="48">
        <v>570.4</v>
      </c>
      <c r="G451" s="48">
        <v>568.79999999999995</v>
      </c>
      <c r="H451" s="48">
        <v>568.79999999999995</v>
      </c>
      <c r="I451" s="48">
        <v>568.79999999999995</v>
      </c>
      <c r="J451" s="48">
        <v>1.6</v>
      </c>
      <c r="N451" s="48"/>
    </row>
    <row r="452" spans="1:14" x14ac:dyDescent="0.25">
      <c r="A452" s="47">
        <v>9</v>
      </c>
      <c r="B452" s="47">
        <v>9</v>
      </c>
      <c r="C452" s="48">
        <v>436753.23759999999</v>
      </c>
      <c r="D452" s="48">
        <v>46189.942499999997</v>
      </c>
      <c r="E452" s="48">
        <v>131.84200000000001</v>
      </c>
      <c r="F452" s="48">
        <v>571.66</v>
      </c>
      <c r="G452" s="48">
        <v>570.04999999999995</v>
      </c>
      <c r="H452" s="48">
        <v>570.04999999999995</v>
      </c>
      <c r="I452" s="48">
        <v>570.04999999999995</v>
      </c>
      <c r="J452" s="48">
        <v>1.6</v>
      </c>
      <c r="N452" s="48"/>
    </row>
    <row r="453" spans="1:14" x14ac:dyDescent="0.25">
      <c r="A453" s="47">
        <v>10</v>
      </c>
      <c r="B453" s="47">
        <v>10</v>
      </c>
      <c r="C453" s="48">
        <v>436734.71380000003</v>
      </c>
      <c r="D453" s="48">
        <v>46200.407099999997</v>
      </c>
      <c r="E453" s="48">
        <v>153.11799999999999</v>
      </c>
      <c r="F453" s="48">
        <v>572.05999999999995</v>
      </c>
      <c r="G453" s="48">
        <v>570.5</v>
      </c>
      <c r="H453" s="48">
        <v>570.5</v>
      </c>
      <c r="I453" s="48">
        <v>570.5</v>
      </c>
      <c r="J453" s="48">
        <v>1.57</v>
      </c>
      <c r="N453" s="48"/>
    </row>
    <row r="454" spans="1:14" x14ac:dyDescent="0.25">
      <c r="A454" s="47">
        <v>11</v>
      </c>
      <c r="B454" s="47">
        <v>11</v>
      </c>
      <c r="C454" s="48">
        <v>436710.54220000003</v>
      </c>
      <c r="D454" s="48">
        <v>46213.173999999999</v>
      </c>
      <c r="E454" s="48">
        <v>180.45400000000001</v>
      </c>
      <c r="F454" s="48">
        <v>572.63</v>
      </c>
      <c r="G454" s="48">
        <v>571.03</v>
      </c>
      <c r="H454" s="48">
        <v>571.03</v>
      </c>
      <c r="I454" s="48">
        <v>571.03</v>
      </c>
      <c r="J454" s="48">
        <v>1.6</v>
      </c>
      <c r="N454" s="48"/>
    </row>
    <row r="455" spans="1:14" x14ac:dyDescent="0.25">
      <c r="A455" s="47">
        <v>12</v>
      </c>
      <c r="B455" s="47">
        <v>12</v>
      </c>
      <c r="C455" s="48">
        <v>436686.17190000002</v>
      </c>
      <c r="D455" s="48">
        <v>46223.835500000001</v>
      </c>
      <c r="E455" s="48">
        <v>207.054</v>
      </c>
      <c r="F455" s="48">
        <v>572.29999999999995</v>
      </c>
      <c r="G455" s="48">
        <v>570.62</v>
      </c>
      <c r="H455" s="48">
        <v>570.62</v>
      </c>
      <c r="I455" s="48">
        <v>570.62</v>
      </c>
      <c r="J455" s="48">
        <v>1.68</v>
      </c>
      <c r="N455" s="48"/>
    </row>
    <row r="456" spans="1:14" x14ac:dyDescent="0.25">
      <c r="A456" s="47">
        <v>13</v>
      </c>
      <c r="B456" s="47">
        <v>13</v>
      </c>
      <c r="C456" s="48">
        <v>436682.19059999997</v>
      </c>
      <c r="D456" s="48">
        <v>46228.291499999999</v>
      </c>
      <c r="E456" s="48">
        <v>213.029</v>
      </c>
      <c r="F456" s="48">
        <v>572.11</v>
      </c>
      <c r="G456" s="48">
        <v>570.52</v>
      </c>
      <c r="H456" s="48">
        <v>570.52</v>
      </c>
      <c r="I456" s="48">
        <v>570.52</v>
      </c>
      <c r="J456" s="48">
        <v>1.58</v>
      </c>
      <c r="N456" s="48"/>
    </row>
    <row r="457" spans="1:14" x14ac:dyDescent="0.25">
      <c r="A457" s="47">
        <v>14</v>
      </c>
      <c r="B457" s="47">
        <v>14</v>
      </c>
      <c r="C457" s="48">
        <v>436645.62609999999</v>
      </c>
      <c r="D457" s="48">
        <v>46242.5314</v>
      </c>
      <c r="E457" s="48">
        <v>252.26900000000001</v>
      </c>
      <c r="F457" s="48">
        <v>571.97</v>
      </c>
      <c r="G457" s="48">
        <v>570.38</v>
      </c>
      <c r="H457" s="48">
        <v>570.38</v>
      </c>
      <c r="I457" s="48">
        <v>570.38</v>
      </c>
      <c r="J457" s="48">
        <v>1.59</v>
      </c>
      <c r="N457" s="48"/>
    </row>
    <row r="458" spans="1:14" x14ac:dyDescent="0.25">
      <c r="A458" s="47">
        <v>15</v>
      </c>
      <c r="B458" s="47">
        <v>15</v>
      </c>
      <c r="C458" s="48">
        <v>436625.37060000002</v>
      </c>
      <c r="D458" s="48">
        <v>46251.929400000001</v>
      </c>
      <c r="E458" s="48">
        <v>274.59800000000001</v>
      </c>
      <c r="F458" s="48">
        <v>571.87</v>
      </c>
      <c r="G458" s="48">
        <v>570.29</v>
      </c>
      <c r="H458" s="48">
        <v>570.29</v>
      </c>
      <c r="I458" s="48">
        <v>570.29</v>
      </c>
      <c r="J458" s="48">
        <v>1.58</v>
      </c>
      <c r="N458" s="48"/>
    </row>
    <row r="459" spans="1:14" x14ac:dyDescent="0.25">
      <c r="A459" s="47">
        <v>16</v>
      </c>
      <c r="B459" s="47">
        <v>16</v>
      </c>
      <c r="C459" s="48">
        <v>436604.7697</v>
      </c>
      <c r="D459" s="48">
        <v>46263.259899999997</v>
      </c>
      <c r="E459" s="48">
        <v>298.11</v>
      </c>
      <c r="F459" s="48">
        <v>571.88</v>
      </c>
      <c r="G459" s="48">
        <v>570.20000000000005</v>
      </c>
      <c r="H459" s="48">
        <v>570.20000000000005</v>
      </c>
      <c r="I459" s="48">
        <v>570.20000000000005</v>
      </c>
      <c r="J459" s="48">
        <v>1.68</v>
      </c>
      <c r="N459" s="48"/>
    </row>
    <row r="460" spans="1:14" x14ac:dyDescent="0.25">
      <c r="A460" s="47">
        <v>17</v>
      </c>
      <c r="B460" s="47">
        <v>17</v>
      </c>
      <c r="C460" s="48">
        <v>436585.61550000001</v>
      </c>
      <c r="D460" s="48">
        <v>46274.263700000003</v>
      </c>
      <c r="E460" s="48">
        <v>320.2</v>
      </c>
      <c r="F460" s="48">
        <v>571.91</v>
      </c>
      <c r="G460" s="48">
        <v>570.12</v>
      </c>
      <c r="H460" s="48">
        <v>570.12</v>
      </c>
      <c r="I460" s="48">
        <v>570.12</v>
      </c>
      <c r="J460" s="48">
        <v>1.8</v>
      </c>
      <c r="N460" s="48"/>
    </row>
    <row r="461" spans="1:14" x14ac:dyDescent="0.25">
      <c r="A461" s="47">
        <v>18</v>
      </c>
      <c r="B461" s="47">
        <v>18</v>
      </c>
      <c r="C461" s="48">
        <v>436569.70380000002</v>
      </c>
      <c r="D461" s="48">
        <v>46280.999900000003</v>
      </c>
      <c r="E461" s="48">
        <v>337.47800000000001</v>
      </c>
      <c r="F461" s="48">
        <v>571.82000000000005</v>
      </c>
      <c r="G461" s="48">
        <v>570.04999999999995</v>
      </c>
      <c r="H461" s="48">
        <v>570.04999999999995</v>
      </c>
      <c r="I461" s="48">
        <v>570.04999999999995</v>
      </c>
      <c r="J461" s="48">
        <v>1.77</v>
      </c>
      <c r="N461" s="48"/>
    </row>
    <row r="462" spans="1:14" x14ac:dyDescent="0.25">
      <c r="A462" s="47">
        <v>19</v>
      </c>
      <c r="B462" s="47">
        <v>19</v>
      </c>
      <c r="C462" s="48">
        <v>436545.07199999999</v>
      </c>
      <c r="D462" s="48">
        <v>46288.153299999998</v>
      </c>
      <c r="E462" s="48">
        <v>363.12799999999999</v>
      </c>
      <c r="F462" s="48">
        <v>571.25</v>
      </c>
      <c r="G462" s="48">
        <v>569.65</v>
      </c>
      <c r="H462" s="48">
        <v>569.65</v>
      </c>
      <c r="I462" s="48">
        <v>569.65</v>
      </c>
      <c r="J462" s="48">
        <v>1.6</v>
      </c>
      <c r="N462" s="48"/>
    </row>
    <row r="463" spans="1:14" x14ac:dyDescent="0.25">
      <c r="A463" s="47">
        <v>20</v>
      </c>
      <c r="B463" s="47">
        <v>20</v>
      </c>
      <c r="C463" s="48">
        <v>436521.42570000002</v>
      </c>
      <c r="D463" s="48">
        <v>46291.661699999997</v>
      </c>
      <c r="E463" s="48">
        <v>387.03300000000002</v>
      </c>
      <c r="F463" s="48">
        <v>570.26</v>
      </c>
      <c r="G463" s="48">
        <v>568.82000000000005</v>
      </c>
      <c r="H463" s="48">
        <v>568.82000000000005</v>
      </c>
      <c r="I463" s="48">
        <v>568.82000000000005</v>
      </c>
      <c r="J463" s="48">
        <v>1.44</v>
      </c>
      <c r="N463" s="48"/>
    </row>
    <row r="464" spans="1:14" x14ac:dyDescent="0.25">
      <c r="A464" s="47">
        <v>21</v>
      </c>
      <c r="B464" s="47">
        <v>21</v>
      </c>
      <c r="C464" s="48">
        <v>436499.32270000002</v>
      </c>
      <c r="D464" s="48">
        <v>46293.568800000001</v>
      </c>
      <c r="E464" s="48">
        <v>409.21800000000002</v>
      </c>
      <c r="F464" s="48">
        <v>569.53</v>
      </c>
      <c r="G464" s="48">
        <v>567.92999999999995</v>
      </c>
      <c r="H464" s="48">
        <v>567.92999999999995</v>
      </c>
      <c r="I464" s="48">
        <v>567.92999999999995</v>
      </c>
      <c r="J464" s="48">
        <v>1.6</v>
      </c>
      <c r="N464" s="48"/>
    </row>
    <row r="465" spans="1:14" x14ac:dyDescent="0.25">
      <c r="A465" s="47">
        <v>22</v>
      </c>
      <c r="B465" s="47">
        <v>22</v>
      </c>
      <c r="C465" s="48">
        <v>436485.15059999999</v>
      </c>
      <c r="D465" s="48">
        <v>46294.674200000001</v>
      </c>
      <c r="E465" s="48">
        <v>423.43299999999999</v>
      </c>
      <c r="F465" s="48">
        <v>569</v>
      </c>
      <c r="G465" s="48">
        <v>567.37</v>
      </c>
      <c r="H465" s="48">
        <v>567.37</v>
      </c>
      <c r="I465" s="48">
        <v>567.37</v>
      </c>
      <c r="J465" s="48">
        <v>1.62</v>
      </c>
      <c r="N465" s="48"/>
    </row>
    <row r="466" spans="1:14" x14ac:dyDescent="0.25">
      <c r="A466" s="47">
        <v>23</v>
      </c>
      <c r="B466" s="47">
        <v>23</v>
      </c>
      <c r="C466" s="48">
        <v>436470.7402</v>
      </c>
      <c r="D466" s="48">
        <v>46296.522700000001</v>
      </c>
      <c r="E466" s="48">
        <v>437.96199999999999</v>
      </c>
      <c r="F466" s="48">
        <v>568.38</v>
      </c>
      <c r="G466" s="48">
        <v>566.75</v>
      </c>
      <c r="H466" s="48">
        <v>566.75</v>
      </c>
      <c r="I466" s="48">
        <v>566.75</v>
      </c>
      <c r="J466" s="48">
        <v>1.63</v>
      </c>
      <c r="N466" s="48"/>
    </row>
    <row r="467" spans="1:14" x14ac:dyDescent="0.25">
      <c r="A467" s="47">
        <v>24</v>
      </c>
      <c r="B467" s="47">
        <v>24</v>
      </c>
      <c r="C467" s="48">
        <v>436447.81089999998</v>
      </c>
      <c r="D467" s="48">
        <v>46302.351699999999</v>
      </c>
      <c r="E467" s="48">
        <v>461.62</v>
      </c>
      <c r="F467" s="48">
        <v>567.11</v>
      </c>
      <c r="G467" s="48">
        <v>565.57000000000005</v>
      </c>
      <c r="H467" s="48">
        <v>565.57000000000005</v>
      </c>
      <c r="I467" s="48">
        <v>565.57000000000005</v>
      </c>
      <c r="J467" s="48">
        <v>1.54</v>
      </c>
      <c r="N467" s="48"/>
    </row>
    <row r="468" spans="1:14" x14ac:dyDescent="0.25">
      <c r="A468" s="47">
        <v>25</v>
      </c>
      <c r="B468" s="47">
        <v>25</v>
      </c>
      <c r="C468" s="48">
        <v>436428.07559999998</v>
      </c>
      <c r="D468" s="48">
        <v>46311.131800000003</v>
      </c>
      <c r="E468" s="48">
        <v>483.221</v>
      </c>
      <c r="F468" s="48">
        <v>566.01</v>
      </c>
      <c r="G468" s="48">
        <v>564.47</v>
      </c>
      <c r="H468" s="48">
        <v>564.47</v>
      </c>
      <c r="I468" s="48">
        <v>564.47</v>
      </c>
      <c r="J468" s="48">
        <v>1.54</v>
      </c>
      <c r="N468" s="48"/>
    </row>
    <row r="469" spans="1:14" x14ac:dyDescent="0.25">
      <c r="A469" s="47">
        <v>26</v>
      </c>
      <c r="B469" s="47">
        <v>26</v>
      </c>
      <c r="C469" s="48">
        <v>436417.22009999998</v>
      </c>
      <c r="D469" s="48">
        <v>46317.015800000001</v>
      </c>
      <c r="E469" s="48">
        <v>495.56799999999998</v>
      </c>
      <c r="F469" s="48">
        <v>565.42999999999995</v>
      </c>
      <c r="G469" s="48">
        <v>563.91</v>
      </c>
      <c r="H469" s="48">
        <v>563.91</v>
      </c>
      <c r="I469" s="48">
        <v>563.91</v>
      </c>
      <c r="J469" s="48">
        <v>1.52</v>
      </c>
      <c r="N469" s="48"/>
    </row>
    <row r="470" spans="1:14" x14ac:dyDescent="0.25">
      <c r="A470" s="47">
        <v>27</v>
      </c>
      <c r="B470" s="47">
        <v>27</v>
      </c>
      <c r="C470" s="48">
        <v>436403.41070000001</v>
      </c>
      <c r="D470" s="48">
        <v>46325.333299999998</v>
      </c>
      <c r="E470" s="48">
        <v>511.68900000000002</v>
      </c>
      <c r="F470" s="48">
        <v>564.73</v>
      </c>
      <c r="G470" s="48">
        <v>563.25</v>
      </c>
      <c r="H470" s="48">
        <v>563.25</v>
      </c>
      <c r="I470" s="48">
        <v>563.25</v>
      </c>
      <c r="J470" s="48">
        <v>1.49</v>
      </c>
      <c r="N470" s="48"/>
    </row>
    <row r="471" spans="1:14" x14ac:dyDescent="0.25">
      <c r="A471" s="47">
        <v>28</v>
      </c>
      <c r="B471" s="47">
        <v>28</v>
      </c>
      <c r="C471" s="48">
        <v>436368.39870000002</v>
      </c>
      <c r="D471" s="48">
        <v>46346.469499999999</v>
      </c>
      <c r="E471" s="48">
        <v>552.58600000000001</v>
      </c>
      <c r="F471" s="48">
        <v>563.19000000000005</v>
      </c>
      <c r="G471" s="48">
        <v>561.6</v>
      </c>
      <c r="H471" s="48">
        <v>561.6</v>
      </c>
      <c r="I471" s="48">
        <v>561.6</v>
      </c>
      <c r="J471" s="48">
        <v>1.59</v>
      </c>
      <c r="N471" s="48"/>
    </row>
    <row r="472" spans="1:14" x14ac:dyDescent="0.25">
      <c r="A472" s="47" t="s">
        <v>617</v>
      </c>
      <c r="B472" s="47" t="s">
        <v>640</v>
      </c>
    </row>
    <row r="473" spans="1:14" x14ac:dyDescent="0.25">
      <c r="A473" s="47">
        <v>1</v>
      </c>
      <c r="B473" s="47">
        <v>28</v>
      </c>
      <c r="C473" s="48">
        <v>436368.39870000002</v>
      </c>
      <c r="D473" s="48">
        <v>46346.469499999999</v>
      </c>
      <c r="E473" s="48">
        <v>0</v>
      </c>
      <c r="F473" s="48">
        <v>563.19000000000005</v>
      </c>
      <c r="G473" s="48">
        <v>561.6</v>
      </c>
      <c r="H473" s="48">
        <v>561.6</v>
      </c>
      <c r="I473" s="48">
        <v>561.6</v>
      </c>
      <c r="J473" s="48">
        <v>1.59</v>
      </c>
      <c r="N473" s="48"/>
    </row>
    <row r="474" spans="1:14" x14ac:dyDescent="0.25">
      <c r="A474" s="47">
        <v>2</v>
      </c>
      <c r="B474" s="47">
        <v>29</v>
      </c>
      <c r="C474" s="48">
        <v>436323.50910000002</v>
      </c>
      <c r="D474" s="48">
        <v>46372.877099999998</v>
      </c>
      <c r="E474" s="48">
        <v>52.081000000000003</v>
      </c>
      <c r="F474" s="48">
        <v>561.91999999999996</v>
      </c>
      <c r="G474" s="48">
        <v>560.25</v>
      </c>
      <c r="H474" s="48">
        <v>560.25</v>
      </c>
      <c r="I474" s="48">
        <v>560.25</v>
      </c>
      <c r="J474" s="48">
        <v>1.67</v>
      </c>
      <c r="N474" s="48"/>
    </row>
    <row r="475" spans="1:14" x14ac:dyDescent="0.25">
      <c r="A475" s="47">
        <v>3</v>
      </c>
      <c r="B475" s="47">
        <v>30</v>
      </c>
      <c r="C475" s="48">
        <v>436317.56020000001</v>
      </c>
      <c r="D475" s="48">
        <v>46373.6587</v>
      </c>
      <c r="E475" s="48">
        <v>58.081000000000003</v>
      </c>
      <c r="F475" s="48">
        <v>561.99</v>
      </c>
      <c r="G475" s="48">
        <v>560.1</v>
      </c>
      <c r="H475" s="48">
        <v>560.1</v>
      </c>
      <c r="I475" s="48">
        <v>560.1</v>
      </c>
      <c r="J475" s="48">
        <v>1.89</v>
      </c>
      <c r="N475" s="48"/>
    </row>
    <row r="476" spans="1:14" x14ac:dyDescent="0.25">
      <c r="A476" s="47">
        <v>4</v>
      </c>
      <c r="B476" s="47">
        <v>31</v>
      </c>
      <c r="C476" s="48">
        <v>436303.02860000002</v>
      </c>
      <c r="D476" s="48">
        <v>46383.114500000003</v>
      </c>
      <c r="E476" s="48">
        <v>75.418000000000006</v>
      </c>
      <c r="F476" s="48">
        <v>561.51</v>
      </c>
      <c r="G476" s="48">
        <v>559.91</v>
      </c>
      <c r="H476" s="48">
        <v>559.91</v>
      </c>
      <c r="I476" s="48">
        <v>559.91</v>
      </c>
      <c r="J476" s="48">
        <v>1.6</v>
      </c>
      <c r="N476" s="48"/>
    </row>
    <row r="477" spans="1:14" x14ac:dyDescent="0.25">
      <c r="A477" s="47">
        <v>5</v>
      </c>
      <c r="B477" s="47">
        <v>32</v>
      </c>
      <c r="C477" s="48">
        <v>436288.60430000001</v>
      </c>
      <c r="D477" s="48">
        <v>46395.108200000002</v>
      </c>
      <c r="E477" s="48">
        <v>94.177000000000007</v>
      </c>
      <c r="F477" s="48">
        <v>561.39</v>
      </c>
      <c r="G477" s="48">
        <v>559.79</v>
      </c>
      <c r="H477" s="48">
        <v>559.79</v>
      </c>
      <c r="I477" s="48">
        <v>559.79</v>
      </c>
      <c r="J477" s="48">
        <v>1.6</v>
      </c>
      <c r="N477" s="48"/>
    </row>
    <row r="478" spans="1:14" x14ac:dyDescent="0.25">
      <c r="A478" s="47">
        <v>6</v>
      </c>
      <c r="B478" s="47">
        <v>33</v>
      </c>
      <c r="C478" s="48">
        <v>436270.46409999998</v>
      </c>
      <c r="D478" s="48">
        <v>46416.849199999997</v>
      </c>
      <c r="E478" s="48">
        <v>122.49299999999999</v>
      </c>
      <c r="F478" s="48">
        <v>561.52</v>
      </c>
      <c r="G478" s="48">
        <v>559.69000000000005</v>
      </c>
      <c r="H478" s="48">
        <v>559.69000000000005</v>
      </c>
      <c r="I478" s="48">
        <v>559.69000000000005</v>
      </c>
      <c r="J478" s="48">
        <v>1.83</v>
      </c>
      <c r="N478" s="48"/>
    </row>
    <row r="479" spans="1:14" x14ac:dyDescent="0.25">
      <c r="A479" s="47">
        <v>7</v>
      </c>
      <c r="B479" s="47">
        <v>34</v>
      </c>
      <c r="C479" s="48">
        <v>436259.45919999998</v>
      </c>
      <c r="D479" s="48">
        <v>46432.109900000003</v>
      </c>
      <c r="E479" s="48">
        <v>141.30699999999999</v>
      </c>
      <c r="F479" s="48">
        <v>561.29</v>
      </c>
      <c r="G479" s="48">
        <v>559.63</v>
      </c>
      <c r="H479" s="48">
        <v>559.63</v>
      </c>
      <c r="I479" s="48">
        <v>559.63</v>
      </c>
      <c r="J479" s="48">
        <v>1.66</v>
      </c>
      <c r="N479" s="48"/>
    </row>
    <row r="480" spans="1:14" x14ac:dyDescent="0.25">
      <c r="A480" s="47">
        <v>8</v>
      </c>
      <c r="B480" s="47">
        <v>35</v>
      </c>
      <c r="C480" s="48">
        <v>436250.62550000002</v>
      </c>
      <c r="D480" s="48">
        <v>46442.852700000003</v>
      </c>
      <c r="E480" s="48">
        <v>155.21600000000001</v>
      </c>
      <c r="F480" s="48">
        <v>560.99</v>
      </c>
      <c r="G480" s="48">
        <v>559.39</v>
      </c>
      <c r="H480" s="48">
        <v>559.39</v>
      </c>
      <c r="I480" s="48">
        <v>559.39</v>
      </c>
      <c r="J480" s="48">
        <v>1.6</v>
      </c>
      <c r="N480" s="48"/>
    </row>
    <row r="481" spans="1:14" x14ac:dyDescent="0.25">
      <c r="A481" s="47">
        <v>9</v>
      </c>
      <c r="B481" s="47">
        <v>36</v>
      </c>
      <c r="C481" s="48">
        <v>436234.92599999998</v>
      </c>
      <c r="D481" s="48">
        <v>46457.990400000002</v>
      </c>
      <c r="E481" s="48">
        <v>177.02500000000001</v>
      </c>
      <c r="F481" s="48">
        <v>560.54</v>
      </c>
      <c r="G481" s="48">
        <v>558.87</v>
      </c>
      <c r="H481" s="48">
        <v>558.87</v>
      </c>
      <c r="I481" s="48">
        <v>558.87</v>
      </c>
      <c r="J481" s="48">
        <v>1.68</v>
      </c>
      <c r="N481" s="48"/>
    </row>
    <row r="482" spans="1:14" x14ac:dyDescent="0.25">
      <c r="A482" s="47">
        <v>10</v>
      </c>
      <c r="B482" s="47">
        <v>37</v>
      </c>
      <c r="C482" s="48">
        <v>436223.11249999999</v>
      </c>
      <c r="D482" s="48">
        <v>46467.1734</v>
      </c>
      <c r="E482" s="48">
        <v>191.98699999999999</v>
      </c>
      <c r="F482" s="48">
        <v>559.98</v>
      </c>
      <c r="G482" s="48">
        <v>558.38</v>
      </c>
      <c r="H482" s="48">
        <v>558.38</v>
      </c>
      <c r="I482" s="48">
        <v>558.38</v>
      </c>
      <c r="J482" s="48">
        <v>1.6</v>
      </c>
      <c r="N482" s="48"/>
    </row>
    <row r="483" spans="1:14" x14ac:dyDescent="0.25">
      <c r="A483" s="47">
        <v>11</v>
      </c>
      <c r="B483" s="47">
        <v>38</v>
      </c>
      <c r="C483" s="48">
        <v>436213.80459999997</v>
      </c>
      <c r="D483" s="48">
        <v>46473.4732</v>
      </c>
      <c r="E483" s="48">
        <v>203.227</v>
      </c>
      <c r="F483" s="48">
        <v>559.70000000000005</v>
      </c>
      <c r="G483" s="48">
        <v>557.97</v>
      </c>
      <c r="H483" s="48">
        <v>557.97</v>
      </c>
      <c r="I483" s="48">
        <v>557.97</v>
      </c>
      <c r="J483" s="48">
        <v>1.74</v>
      </c>
      <c r="N483" s="48"/>
    </row>
    <row r="484" spans="1:14" x14ac:dyDescent="0.25">
      <c r="A484" s="47">
        <v>12</v>
      </c>
      <c r="B484" s="47">
        <v>39</v>
      </c>
      <c r="C484" s="48">
        <v>436200.48959999997</v>
      </c>
      <c r="D484" s="48">
        <v>46481.460200000001</v>
      </c>
      <c r="E484" s="48">
        <v>218.75399999999999</v>
      </c>
      <c r="F484" s="48">
        <v>558.97</v>
      </c>
      <c r="G484" s="48">
        <v>557.27</v>
      </c>
      <c r="H484" s="48">
        <v>557.27</v>
      </c>
      <c r="I484" s="48">
        <v>557.27</v>
      </c>
      <c r="J484" s="48">
        <v>1.71</v>
      </c>
      <c r="N484" s="48"/>
    </row>
    <row r="485" spans="1:14" x14ac:dyDescent="0.25">
      <c r="A485" s="47">
        <v>13</v>
      </c>
      <c r="B485" s="47">
        <v>40</v>
      </c>
      <c r="C485" s="48">
        <v>436188.2561</v>
      </c>
      <c r="D485" s="48">
        <v>46490.532899999998</v>
      </c>
      <c r="E485" s="48">
        <v>233.98400000000001</v>
      </c>
      <c r="F485" s="48">
        <v>558.54999999999995</v>
      </c>
      <c r="G485" s="48">
        <v>556.76</v>
      </c>
      <c r="H485" s="48">
        <v>556.76</v>
      </c>
      <c r="I485" s="48">
        <v>556.76</v>
      </c>
      <c r="J485" s="48">
        <v>1.79</v>
      </c>
      <c r="N485" s="48"/>
    </row>
    <row r="486" spans="1:14" x14ac:dyDescent="0.25">
      <c r="A486" s="47">
        <v>14</v>
      </c>
      <c r="B486" s="47">
        <v>41</v>
      </c>
      <c r="C486" s="48">
        <v>436173.74170000001</v>
      </c>
      <c r="D486" s="48">
        <v>46503.217499999999</v>
      </c>
      <c r="E486" s="48">
        <v>253.26</v>
      </c>
      <c r="F486" s="48">
        <v>558.12</v>
      </c>
      <c r="G486" s="48">
        <v>556.25</v>
      </c>
      <c r="H486" s="48">
        <v>556.25</v>
      </c>
      <c r="I486" s="48">
        <v>556.25</v>
      </c>
      <c r="J486" s="48">
        <v>1.88</v>
      </c>
      <c r="N486" s="48"/>
    </row>
    <row r="487" spans="1:14" x14ac:dyDescent="0.25">
      <c r="A487" s="47">
        <v>15</v>
      </c>
      <c r="B487" s="47">
        <v>42</v>
      </c>
      <c r="C487" s="48">
        <v>436171.4829</v>
      </c>
      <c r="D487" s="48">
        <v>46508.775900000001</v>
      </c>
      <c r="E487" s="48">
        <v>259.26</v>
      </c>
      <c r="F487" s="48">
        <v>557.80999999999995</v>
      </c>
      <c r="G487" s="48">
        <v>556.1</v>
      </c>
      <c r="H487" s="48">
        <v>556.1</v>
      </c>
      <c r="I487" s="48">
        <v>556.1</v>
      </c>
      <c r="J487" s="48">
        <v>1.72</v>
      </c>
      <c r="N487" s="48"/>
    </row>
    <row r="488" spans="1:14" x14ac:dyDescent="0.25">
      <c r="A488" s="47">
        <v>16</v>
      </c>
      <c r="B488" s="47">
        <v>43</v>
      </c>
      <c r="C488" s="48">
        <v>436155.27740000002</v>
      </c>
      <c r="D488" s="48">
        <v>46524.477700000003</v>
      </c>
      <c r="E488" s="48">
        <v>281.82499999999999</v>
      </c>
      <c r="F488" s="48">
        <v>557.46</v>
      </c>
      <c r="G488" s="48">
        <v>555.85</v>
      </c>
      <c r="H488" s="48">
        <v>555.85</v>
      </c>
      <c r="I488" s="48">
        <v>555.85</v>
      </c>
      <c r="J488" s="48">
        <v>1.61</v>
      </c>
      <c r="N488" s="48"/>
    </row>
    <row r="489" spans="1:14" x14ac:dyDescent="0.25">
      <c r="A489" s="47">
        <v>17</v>
      </c>
      <c r="B489" s="47">
        <v>44</v>
      </c>
      <c r="C489" s="48">
        <v>436142.81319999998</v>
      </c>
      <c r="D489" s="48">
        <v>46536.706200000001</v>
      </c>
      <c r="E489" s="48">
        <v>299.286</v>
      </c>
      <c r="F489" s="48">
        <v>557.30999999999995</v>
      </c>
      <c r="G489" s="48">
        <v>555.6</v>
      </c>
      <c r="H489" s="48">
        <v>555.6</v>
      </c>
      <c r="I489" s="48">
        <v>555.6</v>
      </c>
      <c r="J489" s="48">
        <v>1.71</v>
      </c>
      <c r="N489" s="48"/>
    </row>
    <row r="490" spans="1:14" x14ac:dyDescent="0.25">
      <c r="A490" s="47">
        <v>18</v>
      </c>
      <c r="B490" s="47">
        <v>45</v>
      </c>
      <c r="C490" s="48">
        <v>436128.00420000002</v>
      </c>
      <c r="D490" s="48">
        <v>46550.904999999999</v>
      </c>
      <c r="E490" s="48">
        <v>319.80200000000002</v>
      </c>
      <c r="F490" s="48">
        <v>557.42999999999995</v>
      </c>
      <c r="G490" s="48">
        <v>555.66999999999996</v>
      </c>
      <c r="H490" s="48">
        <v>555.66999999999996</v>
      </c>
      <c r="I490" s="48">
        <v>555.66999999999996</v>
      </c>
      <c r="J490" s="48">
        <v>1.75</v>
      </c>
      <c r="N490" s="48"/>
    </row>
    <row r="491" spans="1:14" x14ac:dyDescent="0.25">
      <c r="A491" s="47">
        <v>19</v>
      </c>
      <c r="B491" s="47">
        <v>46</v>
      </c>
      <c r="C491" s="48">
        <v>436116.51510000002</v>
      </c>
      <c r="D491" s="48">
        <v>46561.492700000003</v>
      </c>
      <c r="E491" s="48">
        <v>335.42599999999999</v>
      </c>
      <c r="F491" s="48">
        <v>557.51</v>
      </c>
      <c r="G491" s="48">
        <v>555.73</v>
      </c>
      <c r="H491" s="48">
        <v>555.73</v>
      </c>
      <c r="I491" s="48">
        <v>555.73</v>
      </c>
      <c r="J491" s="48">
        <v>1.79</v>
      </c>
      <c r="N491" s="48"/>
    </row>
    <row r="492" spans="1:14" x14ac:dyDescent="0.25">
      <c r="A492" s="47">
        <v>20</v>
      </c>
      <c r="B492" s="47">
        <v>47</v>
      </c>
      <c r="C492" s="48">
        <v>436096.76689999999</v>
      </c>
      <c r="D492" s="48">
        <v>46580.053200000002</v>
      </c>
      <c r="E492" s="48">
        <v>362.52699999999999</v>
      </c>
      <c r="F492" s="48">
        <v>557.64</v>
      </c>
      <c r="G492" s="48">
        <v>555.82000000000005</v>
      </c>
      <c r="H492" s="48">
        <v>555.82000000000005</v>
      </c>
      <c r="I492" s="48">
        <v>555.82000000000005</v>
      </c>
      <c r="J492" s="48">
        <v>1.82</v>
      </c>
      <c r="N492" s="48"/>
    </row>
    <row r="493" spans="1:14" x14ac:dyDescent="0.25">
      <c r="A493" s="47">
        <v>21</v>
      </c>
      <c r="B493" s="47">
        <v>48</v>
      </c>
      <c r="C493" s="48">
        <v>436070.39289999998</v>
      </c>
      <c r="D493" s="48">
        <v>46601.308100000002</v>
      </c>
      <c r="E493" s="48">
        <v>396.4</v>
      </c>
      <c r="F493" s="48">
        <v>557.52</v>
      </c>
      <c r="G493" s="48">
        <v>555.94000000000005</v>
      </c>
      <c r="H493" s="48">
        <v>555.94000000000005</v>
      </c>
      <c r="I493" s="48">
        <v>555.94000000000005</v>
      </c>
      <c r="J493" s="48">
        <v>1.58</v>
      </c>
      <c r="N493" s="48"/>
    </row>
    <row r="494" spans="1:14" x14ac:dyDescent="0.25">
      <c r="A494" s="47">
        <v>22</v>
      </c>
      <c r="B494" s="47">
        <v>49</v>
      </c>
      <c r="C494" s="48">
        <v>436064.6311</v>
      </c>
      <c r="D494" s="48">
        <v>46602.981800000001</v>
      </c>
      <c r="E494" s="48">
        <v>402.4</v>
      </c>
      <c r="F494" s="48">
        <v>557.52</v>
      </c>
      <c r="G494" s="48">
        <v>555.96</v>
      </c>
      <c r="H494" s="48">
        <v>555.96</v>
      </c>
      <c r="I494" s="48">
        <v>555.96</v>
      </c>
      <c r="J494" s="48">
        <v>1.56</v>
      </c>
      <c r="N494" s="48"/>
    </row>
    <row r="495" spans="1:14" x14ac:dyDescent="0.25">
      <c r="A495" s="47">
        <v>23</v>
      </c>
      <c r="B495" s="47">
        <v>50</v>
      </c>
      <c r="C495" s="48">
        <v>436055.98430000001</v>
      </c>
      <c r="D495" s="48">
        <v>46609.8776</v>
      </c>
      <c r="E495" s="48">
        <v>413.459</v>
      </c>
      <c r="F495" s="48">
        <v>557.51</v>
      </c>
      <c r="G495" s="48">
        <v>556</v>
      </c>
      <c r="H495" s="48">
        <v>556</v>
      </c>
      <c r="I495" s="48">
        <v>556</v>
      </c>
      <c r="J495" s="48">
        <v>1.51</v>
      </c>
      <c r="N495" s="48"/>
    </row>
    <row r="496" spans="1:14" x14ac:dyDescent="0.25">
      <c r="A496" s="47">
        <v>24</v>
      </c>
      <c r="B496" s="47">
        <v>51</v>
      </c>
      <c r="C496" s="48">
        <v>436047.12190000003</v>
      </c>
      <c r="D496" s="48">
        <v>46619.381099999999</v>
      </c>
      <c r="E496" s="48">
        <v>426.45400000000001</v>
      </c>
      <c r="F496" s="48">
        <v>557.99</v>
      </c>
      <c r="G496" s="48">
        <v>556.36</v>
      </c>
      <c r="H496" s="48">
        <v>556.36</v>
      </c>
      <c r="I496" s="48">
        <v>556.36</v>
      </c>
      <c r="J496" s="48">
        <v>1.63</v>
      </c>
      <c r="N496" s="48"/>
    </row>
    <row r="497" spans="1:14" x14ac:dyDescent="0.25">
      <c r="A497" s="47">
        <v>25</v>
      </c>
      <c r="B497" s="47">
        <v>52</v>
      </c>
      <c r="C497" s="48">
        <v>436038.96549999999</v>
      </c>
      <c r="D497" s="48">
        <v>46627.320099999997</v>
      </c>
      <c r="E497" s="48">
        <v>437.83600000000001</v>
      </c>
      <c r="F497" s="48">
        <v>558.57000000000005</v>
      </c>
      <c r="G497" s="48">
        <v>556.67999999999995</v>
      </c>
      <c r="H497" s="48">
        <v>556.67999999999995</v>
      </c>
      <c r="I497" s="48">
        <v>556.67999999999995</v>
      </c>
      <c r="J497" s="48">
        <v>1.89</v>
      </c>
      <c r="N497" s="48"/>
    </row>
    <row r="498" spans="1:14" x14ac:dyDescent="0.25">
      <c r="A498" s="47">
        <v>26</v>
      </c>
      <c r="B498" s="47">
        <v>53</v>
      </c>
      <c r="C498" s="48">
        <v>436030.81199999998</v>
      </c>
      <c r="D498" s="48">
        <v>46639.359299999996</v>
      </c>
      <c r="E498" s="48">
        <v>452.37700000000001</v>
      </c>
      <c r="F498" s="48">
        <v>558.91</v>
      </c>
      <c r="G498" s="48">
        <v>557.09</v>
      </c>
      <c r="H498" s="48">
        <v>557.09</v>
      </c>
      <c r="I498" s="48">
        <v>557.09</v>
      </c>
      <c r="J498" s="48">
        <v>1.82</v>
      </c>
      <c r="N498" s="48"/>
    </row>
    <row r="499" spans="1:14" x14ac:dyDescent="0.25">
      <c r="A499" s="47">
        <v>27</v>
      </c>
      <c r="B499" s="47">
        <v>54</v>
      </c>
      <c r="C499" s="48">
        <v>436022.24949999998</v>
      </c>
      <c r="D499" s="48">
        <v>46655.161500000002</v>
      </c>
      <c r="E499" s="48">
        <v>470.34899999999999</v>
      </c>
      <c r="F499" s="48">
        <v>559.66999999999996</v>
      </c>
      <c r="G499" s="48">
        <v>558.07000000000005</v>
      </c>
      <c r="H499" s="48">
        <v>558.07000000000005</v>
      </c>
      <c r="I499" s="48">
        <v>558.07000000000005</v>
      </c>
      <c r="J499" s="48">
        <v>1.6</v>
      </c>
      <c r="N499" s="48"/>
    </row>
    <row r="500" spans="1:14" x14ac:dyDescent="0.25">
      <c r="A500" s="47">
        <v>28</v>
      </c>
      <c r="B500" s="47">
        <v>55</v>
      </c>
      <c r="C500" s="48">
        <v>436016.51919999998</v>
      </c>
      <c r="D500" s="48">
        <v>46664.446199999998</v>
      </c>
      <c r="E500" s="48">
        <v>481.26</v>
      </c>
      <c r="F500" s="48">
        <v>560.28</v>
      </c>
      <c r="G500" s="48">
        <v>558.74</v>
      </c>
      <c r="H500" s="48">
        <v>558.74</v>
      </c>
      <c r="I500" s="48">
        <v>558.74</v>
      </c>
      <c r="J500" s="48">
        <v>1.54</v>
      </c>
      <c r="N500" s="48"/>
    </row>
    <row r="501" spans="1:14" x14ac:dyDescent="0.25">
      <c r="A501" s="47">
        <v>29</v>
      </c>
      <c r="B501" s="47">
        <v>56</v>
      </c>
      <c r="C501" s="48">
        <v>436006.0723</v>
      </c>
      <c r="D501" s="48">
        <v>46676.091</v>
      </c>
      <c r="E501" s="48">
        <v>496.904</v>
      </c>
      <c r="F501" s="48">
        <v>561.28</v>
      </c>
      <c r="G501" s="48">
        <v>559.67999999999995</v>
      </c>
      <c r="H501" s="48">
        <v>559.67999999999995</v>
      </c>
      <c r="I501" s="48">
        <v>559.67999999999995</v>
      </c>
      <c r="J501" s="48">
        <v>1.6</v>
      </c>
      <c r="N501" s="48"/>
    </row>
    <row r="502" spans="1:14" x14ac:dyDescent="0.25">
      <c r="A502" s="47">
        <v>30</v>
      </c>
      <c r="B502" s="47">
        <v>57</v>
      </c>
      <c r="C502" s="48">
        <v>435981.00050000002</v>
      </c>
      <c r="D502" s="48">
        <v>46696.885699999999</v>
      </c>
      <c r="E502" s="48">
        <v>529.47799999999995</v>
      </c>
      <c r="F502" s="48">
        <v>563.03</v>
      </c>
      <c r="G502" s="48">
        <v>561.41</v>
      </c>
      <c r="H502" s="48">
        <v>561.41</v>
      </c>
      <c r="I502" s="48">
        <v>561.41</v>
      </c>
      <c r="J502" s="48">
        <v>1.63</v>
      </c>
      <c r="N502" s="48"/>
    </row>
    <row r="503" spans="1:14" x14ac:dyDescent="0.25">
      <c r="A503" s="47">
        <v>31</v>
      </c>
      <c r="B503" s="47">
        <v>58</v>
      </c>
      <c r="C503" s="48">
        <v>435964.16340000002</v>
      </c>
      <c r="D503" s="48">
        <v>46711.714999999997</v>
      </c>
      <c r="E503" s="48">
        <v>551.91399999999999</v>
      </c>
      <c r="F503" s="48">
        <v>563.70000000000005</v>
      </c>
      <c r="G503" s="48">
        <v>561.96</v>
      </c>
      <c r="H503" s="48">
        <v>561.96</v>
      </c>
      <c r="I503" s="48">
        <v>561.96</v>
      </c>
      <c r="J503" s="48">
        <v>1.74</v>
      </c>
      <c r="N503" s="48"/>
    </row>
    <row r="504" spans="1:14" x14ac:dyDescent="0.25">
      <c r="A504" s="47" t="s">
        <v>618</v>
      </c>
      <c r="B504" s="47" t="s">
        <v>641</v>
      </c>
    </row>
    <row r="505" spans="1:14" x14ac:dyDescent="0.25">
      <c r="A505" s="47">
        <v>1</v>
      </c>
      <c r="B505" s="47">
        <v>58</v>
      </c>
      <c r="C505" s="48">
        <v>435964.16340000002</v>
      </c>
      <c r="D505" s="48">
        <v>46711.714999999997</v>
      </c>
      <c r="E505" s="48">
        <v>0</v>
      </c>
      <c r="F505" s="48">
        <v>563.70000000000005</v>
      </c>
      <c r="G505" s="48">
        <v>561.96</v>
      </c>
      <c r="H505" s="48">
        <v>561.96</v>
      </c>
      <c r="I505" s="48">
        <v>561.96</v>
      </c>
      <c r="J505" s="48">
        <v>1.74</v>
      </c>
      <c r="N505" s="48"/>
    </row>
    <row r="506" spans="1:14" x14ac:dyDescent="0.25">
      <c r="A506" s="47">
        <v>2</v>
      </c>
      <c r="B506" s="47">
        <v>59</v>
      </c>
      <c r="C506" s="48">
        <v>435954.52730000002</v>
      </c>
      <c r="D506" s="48">
        <v>46721.390500000001</v>
      </c>
      <c r="E506" s="48">
        <v>13.654999999999999</v>
      </c>
      <c r="F506" s="48">
        <v>563.46</v>
      </c>
      <c r="G506" s="48">
        <v>561.88</v>
      </c>
      <c r="H506" s="48">
        <v>561.88</v>
      </c>
      <c r="I506" s="48">
        <v>561.88</v>
      </c>
      <c r="J506" s="48">
        <v>1.58</v>
      </c>
      <c r="N506" s="48"/>
    </row>
    <row r="507" spans="1:14" x14ac:dyDescent="0.25">
      <c r="A507" s="47">
        <v>3</v>
      </c>
      <c r="B507" s="47">
        <v>60</v>
      </c>
      <c r="C507" s="48">
        <v>435945.35800000001</v>
      </c>
      <c r="D507" s="48">
        <v>46731.495499999997</v>
      </c>
      <c r="E507" s="48">
        <v>27.3</v>
      </c>
      <c r="F507" s="48">
        <v>562.95000000000005</v>
      </c>
      <c r="G507" s="48">
        <v>561.35</v>
      </c>
      <c r="H507" s="48">
        <v>561.35</v>
      </c>
      <c r="I507" s="48">
        <v>561.35</v>
      </c>
      <c r="J507" s="48">
        <v>1.6</v>
      </c>
      <c r="N507" s="48"/>
    </row>
    <row r="508" spans="1:14" x14ac:dyDescent="0.25">
      <c r="A508" s="47">
        <v>4</v>
      </c>
      <c r="B508" s="47">
        <v>61</v>
      </c>
      <c r="C508" s="48">
        <v>435937.30869999999</v>
      </c>
      <c r="D508" s="48">
        <v>46744.627999999997</v>
      </c>
      <c r="E508" s="48">
        <v>42.703000000000003</v>
      </c>
      <c r="F508" s="48">
        <v>562.38</v>
      </c>
      <c r="G508" s="48">
        <v>560.78</v>
      </c>
      <c r="H508" s="48">
        <v>560.78</v>
      </c>
      <c r="I508" s="48">
        <v>560.78</v>
      </c>
      <c r="J508" s="48">
        <v>1.6</v>
      </c>
      <c r="N508" s="48"/>
    </row>
    <row r="509" spans="1:14" x14ac:dyDescent="0.25">
      <c r="A509" s="47">
        <v>5</v>
      </c>
      <c r="B509" s="47">
        <v>62</v>
      </c>
      <c r="C509" s="48">
        <v>435934.89449999999</v>
      </c>
      <c r="D509" s="48">
        <v>46752.007400000002</v>
      </c>
      <c r="E509" s="48">
        <v>50.468000000000004</v>
      </c>
      <c r="F509" s="48">
        <v>562.16999999999996</v>
      </c>
      <c r="G509" s="48">
        <v>560.57000000000005</v>
      </c>
      <c r="H509" s="48">
        <v>560.57000000000005</v>
      </c>
      <c r="I509" s="48">
        <v>560.57000000000005</v>
      </c>
      <c r="J509" s="48">
        <v>1.6</v>
      </c>
      <c r="N509" s="48"/>
    </row>
    <row r="510" spans="1:14" x14ac:dyDescent="0.25">
      <c r="A510" s="47">
        <v>6</v>
      </c>
      <c r="B510" s="47">
        <v>63</v>
      </c>
      <c r="C510" s="48">
        <v>435932.5626</v>
      </c>
      <c r="D510" s="48">
        <v>46762.173999999999</v>
      </c>
      <c r="E510" s="48">
        <v>60.898000000000003</v>
      </c>
      <c r="F510" s="48">
        <v>561.97</v>
      </c>
      <c r="G510" s="48">
        <v>560.37</v>
      </c>
      <c r="H510" s="48">
        <v>560.37</v>
      </c>
      <c r="I510" s="48">
        <v>560.37</v>
      </c>
      <c r="J510" s="48">
        <v>1.6</v>
      </c>
      <c r="N510" s="48"/>
    </row>
    <row r="511" spans="1:14" x14ac:dyDescent="0.25">
      <c r="A511" s="47">
        <v>7</v>
      </c>
      <c r="B511" s="47">
        <v>64</v>
      </c>
      <c r="C511" s="48">
        <v>435926.93800000002</v>
      </c>
      <c r="D511" s="48">
        <v>46786.171799999996</v>
      </c>
      <c r="E511" s="48">
        <v>85.546999999999997</v>
      </c>
      <c r="F511" s="48">
        <v>561.37</v>
      </c>
      <c r="G511" s="48">
        <v>559.77</v>
      </c>
      <c r="H511" s="48">
        <v>559.77</v>
      </c>
      <c r="I511" s="48">
        <v>559.77</v>
      </c>
      <c r="J511" s="48">
        <v>1.6</v>
      </c>
      <c r="N511" s="48"/>
    </row>
    <row r="512" spans="1:14" x14ac:dyDescent="0.25">
      <c r="A512" s="47">
        <v>8</v>
      </c>
      <c r="B512" s="47">
        <v>65</v>
      </c>
      <c r="C512" s="48">
        <v>435920.68170000002</v>
      </c>
      <c r="D512" s="48">
        <v>46806.591399999998</v>
      </c>
      <c r="E512" s="48">
        <v>106.90300000000001</v>
      </c>
      <c r="F512" s="48">
        <v>561.09</v>
      </c>
      <c r="G512" s="48">
        <v>559.49</v>
      </c>
      <c r="H512" s="48">
        <v>559.49</v>
      </c>
      <c r="I512" s="48">
        <v>559.49</v>
      </c>
      <c r="J512" s="48">
        <v>1.6</v>
      </c>
      <c r="N512" s="48"/>
    </row>
    <row r="513" spans="1:14" x14ac:dyDescent="0.25">
      <c r="A513" s="47">
        <v>9</v>
      </c>
      <c r="B513" s="47">
        <v>66</v>
      </c>
      <c r="C513" s="48">
        <v>435915.67460000003</v>
      </c>
      <c r="D513" s="48">
        <v>46816.394800000002</v>
      </c>
      <c r="E513" s="48">
        <v>117.911</v>
      </c>
      <c r="F513" s="48">
        <v>561.04</v>
      </c>
      <c r="G513" s="48">
        <v>559.44000000000005</v>
      </c>
      <c r="H513" s="48">
        <v>559.44000000000005</v>
      </c>
      <c r="I513" s="48">
        <v>559.44000000000005</v>
      </c>
      <c r="J513" s="48">
        <v>1.6</v>
      </c>
      <c r="N513" s="48"/>
    </row>
    <row r="514" spans="1:14" x14ac:dyDescent="0.25">
      <c r="A514" s="47">
        <v>10</v>
      </c>
      <c r="B514" s="47">
        <v>67</v>
      </c>
      <c r="C514" s="48">
        <v>435908.62430000002</v>
      </c>
      <c r="D514" s="48">
        <v>46826.734499999999</v>
      </c>
      <c r="E514" s="48">
        <v>130.42599999999999</v>
      </c>
      <c r="F514" s="48">
        <v>561.04</v>
      </c>
      <c r="G514" s="48">
        <v>559.39</v>
      </c>
      <c r="H514" s="48">
        <v>559.39</v>
      </c>
      <c r="I514" s="48">
        <v>559.39</v>
      </c>
      <c r="J514" s="48">
        <v>1.65</v>
      </c>
      <c r="N514" s="48"/>
    </row>
    <row r="515" spans="1:14" x14ac:dyDescent="0.25">
      <c r="A515" s="47">
        <v>11</v>
      </c>
      <c r="B515" s="47">
        <v>68</v>
      </c>
      <c r="C515" s="48">
        <v>435903.39439999999</v>
      </c>
      <c r="D515" s="48">
        <v>46834.892699999997</v>
      </c>
      <c r="E515" s="48">
        <v>140.11600000000001</v>
      </c>
      <c r="F515" s="48">
        <v>560.66</v>
      </c>
      <c r="G515" s="48">
        <v>559.05999999999995</v>
      </c>
      <c r="H515" s="48">
        <v>559.05999999999995</v>
      </c>
      <c r="I515" s="48">
        <v>559.05999999999995</v>
      </c>
      <c r="J515" s="48">
        <v>1.6</v>
      </c>
      <c r="N515" s="48"/>
    </row>
    <row r="516" spans="1:14" x14ac:dyDescent="0.25">
      <c r="A516" s="47">
        <v>12</v>
      </c>
      <c r="B516" s="47">
        <v>69</v>
      </c>
      <c r="C516" s="48">
        <v>435888.88620000001</v>
      </c>
      <c r="D516" s="48">
        <v>46856.327599999997</v>
      </c>
      <c r="E516" s="48">
        <v>166</v>
      </c>
      <c r="F516" s="48">
        <v>559.35</v>
      </c>
      <c r="G516" s="48">
        <v>557.75</v>
      </c>
      <c r="H516" s="48">
        <v>557.75</v>
      </c>
      <c r="I516" s="48">
        <v>557.75</v>
      </c>
      <c r="J516" s="48">
        <v>1.6</v>
      </c>
      <c r="N516" s="48"/>
    </row>
    <row r="517" spans="1:14" x14ac:dyDescent="0.25">
      <c r="A517" s="47">
        <v>13</v>
      </c>
      <c r="B517" s="47">
        <v>70</v>
      </c>
      <c r="C517" s="48">
        <v>435875.65389999998</v>
      </c>
      <c r="D517" s="48">
        <v>46870.829700000002</v>
      </c>
      <c r="E517" s="48">
        <v>185.631</v>
      </c>
      <c r="F517" s="48">
        <v>558.30999999999995</v>
      </c>
      <c r="G517" s="48">
        <v>556.71</v>
      </c>
      <c r="H517" s="48">
        <v>556.71</v>
      </c>
      <c r="I517" s="48">
        <v>556.71</v>
      </c>
      <c r="J517" s="48">
        <v>1.6</v>
      </c>
      <c r="N517" s="48"/>
    </row>
    <row r="518" spans="1:14" x14ac:dyDescent="0.25">
      <c r="A518" s="47">
        <v>14</v>
      </c>
      <c r="B518" s="47">
        <v>71</v>
      </c>
      <c r="C518" s="48">
        <v>435870.2353</v>
      </c>
      <c r="D518" s="48">
        <v>46876.0432</v>
      </c>
      <c r="E518" s="48">
        <v>193.15100000000001</v>
      </c>
      <c r="F518" s="48">
        <v>557.91</v>
      </c>
      <c r="G518" s="48">
        <v>556.30999999999995</v>
      </c>
      <c r="H518" s="48">
        <v>556.30999999999995</v>
      </c>
      <c r="I518" s="48">
        <v>556.30999999999995</v>
      </c>
      <c r="J518" s="48">
        <v>1.6</v>
      </c>
      <c r="N518" s="48"/>
    </row>
    <row r="519" spans="1:14" x14ac:dyDescent="0.25">
      <c r="A519" s="47">
        <v>15</v>
      </c>
      <c r="B519" s="47">
        <v>72</v>
      </c>
      <c r="C519" s="48">
        <v>435856.92629999999</v>
      </c>
      <c r="D519" s="48">
        <v>46889.238299999997</v>
      </c>
      <c r="E519" s="48">
        <v>211.892</v>
      </c>
      <c r="F519" s="48">
        <v>556.9</v>
      </c>
      <c r="G519" s="48">
        <v>555.29999999999995</v>
      </c>
      <c r="H519" s="48">
        <v>555.29999999999995</v>
      </c>
      <c r="I519" s="48">
        <v>555.29999999999995</v>
      </c>
      <c r="J519" s="48">
        <v>1.6</v>
      </c>
      <c r="N519" s="48"/>
    </row>
    <row r="520" spans="1:14" x14ac:dyDescent="0.25">
      <c r="A520" s="47">
        <v>16</v>
      </c>
      <c r="B520" s="47">
        <v>73</v>
      </c>
      <c r="C520" s="48">
        <v>435853.35849999997</v>
      </c>
      <c r="D520" s="48">
        <v>46895.464399999997</v>
      </c>
      <c r="E520" s="48">
        <v>219.06800000000001</v>
      </c>
      <c r="F520" s="48">
        <v>556.92999999999995</v>
      </c>
      <c r="G520" s="48">
        <v>555.33000000000004</v>
      </c>
      <c r="H520" s="48">
        <v>555.33000000000004</v>
      </c>
      <c r="I520" s="48">
        <v>555.33000000000004</v>
      </c>
      <c r="J520" s="48">
        <v>1.6</v>
      </c>
      <c r="N520" s="48"/>
    </row>
    <row r="521" spans="1:14" x14ac:dyDescent="0.25">
      <c r="A521" s="47">
        <v>17</v>
      </c>
      <c r="B521" s="47">
        <v>74</v>
      </c>
      <c r="C521" s="48">
        <v>435842.57</v>
      </c>
      <c r="D521" s="48">
        <v>46913.67</v>
      </c>
      <c r="E521" s="48">
        <v>240.23</v>
      </c>
      <c r="F521" s="48">
        <v>559.74</v>
      </c>
      <c r="G521" s="48">
        <v>558.14</v>
      </c>
      <c r="H521" s="48">
        <v>558.14</v>
      </c>
      <c r="I521" s="48">
        <v>558.14</v>
      </c>
      <c r="J521" s="48">
        <v>1.6</v>
      </c>
      <c r="N521" s="48"/>
    </row>
    <row r="522" spans="1:14" x14ac:dyDescent="0.25">
      <c r="A522" s="47">
        <v>18</v>
      </c>
      <c r="B522" s="47">
        <v>75</v>
      </c>
      <c r="C522" s="48">
        <v>435835.56</v>
      </c>
      <c r="D522" s="48">
        <v>46922.85</v>
      </c>
      <c r="E522" s="48">
        <v>251.78100000000001</v>
      </c>
      <c r="F522" s="48">
        <v>561.08000000000004</v>
      </c>
      <c r="G522" s="48">
        <v>559.48</v>
      </c>
      <c r="H522" s="48">
        <v>559.48</v>
      </c>
      <c r="I522" s="48">
        <v>559.48</v>
      </c>
      <c r="J522" s="48">
        <v>1.6</v>
      </c>
      <c r="N522" s="48"/>
    </row>
    <row r="523" spans="1:14" x14ac:dyDescent="0.25">
      <c r="A523" s="47">
        <v>19</v>
      </c>
      <c r="B523" s="47">
        <v>76</v>
      </c>
      <c r="C523" s="48">
        <v>435844.39</v>
      </c>
      <c r="D523" s="48">
        <v>46929.18</v>
      </c>
      <c r="E523" s="48">
        <v>262.64499999999998</v>
      </c>
      <c r="F523" s="48">
        <v>562.52</v>
      </c>
      <c r="G523" s="48">
        <v>560.42999999999995</v>
      </c>
      <c r="H523" s="48">
        <v>560.42999999999995</v>
      </c>
      <c r="I523" s="48">
        <v>560.42999999999995</v>
      </c>
      <c r="J523" s="48">
        <v>2.09</v>
      </c>
      <c r="N523" s="48"/>
    </row>
    <row r="524" spans="1:14" x14ac:dyDescent="0.25">
      <c r="A524" s="47">
        <v>20</v>
      </c>
      <c r="B524" s="47">
        <v>77</v>
      </c>
      <c r="C524" s="48">
        <v>435844.01</v>
      </c>
      <c r="D524" s="48">
        <v>46932.19</v>
      </c>
      <c r="E524" s="48">
        <v>265.67899999999997</v>
      </c>
      <c r="F524" s="48">
        <v>562.36</v>
      </c>
      <c r="G524" s="48">
        <v>560.44000000000005</v>
      </c>
      <c r="H524" s="48">
        <v>560.44000000000005</v>
      </c>
      <c r="I524" s="48">
        <v>560.44000000000005</v>
      </c>
      <c r="J524" s="48">
        <v>1.92</v>
      </c>
      <c r="N524" s="48"/>
    </row>
    <row r="525" spans="1:14" x14ac:dyDescent="0.25">
      <c r="A525" s="47">
        <v>21</v>
      </c>
      <c r="B525" s="47">
        <v>78</v>
      </c>
      <c r="C525" s="48">
        <v>435834.1</v>
      </c>
      <c r="D525" s="48">
        <v>46951.82</v>
      </c>
      <c r="E525" s="48">
        <v>287.66899999999998</v>
      </c>
      <c r="F525" s="48">
        <v>562.23</v>
      </c>
      <c r="G525" s="48">
        <v>560.51</v>
      </c>
      <c r="H525" s="48">
        <v>560.51</v>
      </c>
      <c r="I525" s="48">
        <v>560.51</v>
      </c>
      <c r="J525" s="48">
        <v>1.71</v>
      </c>
      <c r="N525" s="48"/>
    </row>
    <row r="526" spans="1:14" x14ac:dyDescent="0.25">
      <c r="A526" s="47">
        <v>22</v>
      </c>
      <c r="B526" s="47">
        <v>79</v>
      </c>
      <c r="C526" s="48">
        <v>435824.19</v>
      </c>
      <c r="D526" s="48">
        <v>46971.45</v>
      </c>
      <c r="E526" s="48">
        <v>309.65800000000002</v>
      </c>
      <c r="F526" s="48">
        <v>562.09</v>
      </c>
      <c r="G526" s="48">
        <v>560.59</v>
      </c>
      <c r="H526" s="48">
        <v>560.59</v>
      </c>
      <c r="I526" s="48">
        <v>560.59</v>
      </c>
      <c r="J526" s="48">
        <v>1.5</v>
      </c>
      <c r="N526" s="48"/>
    </row>
    <row r="527" spans="1:14" x14ac:dyDescent="0.25">
      <c r="A527" s="47">
        <v>23</v>
      </c>
      <c r="B527" s="47">
        <v>80</v>
      </c>
      <c r="C527" s="48">
        <v>435805.55</v>
      </c>
      <c r="D527" s="48">
        <v>46988.43</v>
      </c>
      <c r="E527" s="48">
        <v>334.87299999999999</v>
      </c>
      <c r="F527" s="48">
        <v>562.69000000000005</v>
      </c>
      <c r="G527" s="48">
        <v>561.09</v>
      </c>
      <c r="H527" s="48">
        <v>561.09</v>
      </c>
      <c r="I527" s="48">
        <v>561.09</v>
      </c>
      <c r="J527" s="48">
        <v>1.6</v>
      </c>
      <c r="N527" s="48"/>
    </row>
    <row r="528" spans="1:14" x14ac:dyDescent="0.25">
      <c r="A528" s="47">
        <v>24</v>
      </c>
      <c r="B528" s="47">
        <v>81</v>
      </c>
      <c r="C528" s="48">
        <v>435792.7</v>
      </c>
      <c r="D528" s="48">
        <v>46999.44</v>
      </c>
      <c r="E528" s="48">
        <v>351.79399999999998</v>
      </c>
      <c r="F528" s="48">
        <v>564.29999999999995</v>
      </c>
      <c r="G528" s="48">
        <v>562.70000000000005</v>
      </c>
      <c r="H528" s="48">
        <v>562.70000000000005</v>
      </c>
      <c r="I528" s="48">
        <v>562.70000000000005</v>
      </c>
      <c r="J528" s="48">
        <v>1.6</v>
      </c>
      <c r="N528" s="48"/>
    </row>
    <row r="529" spans="1:14" x14ac:dyDescent="0.25">
      <c r="A529" s="47">
        <v>25</v>
      </c>
      <c r="B529" s="47">
        <v>82</v>
      </c>
      <c r="C529" s="48">
        <v>435779.85</v>
      </c>
      <c r="D529" s="48">
        <v>47010.45</v>
      </c>
      <c r="E529" s="48">
        <v>368.71600000000001</v>
      </c>
      <c r="F529" s="48">
        <v>565.9</v>
      </c>
      <c r="G529" s="48">
        <v>564.29999999999995</v>
      </c>
      <c r="H529" s="48">
        <v>564.29999999999995</v>
      </c>
      <c r="I529" s="48">
        <v>564.29999999999995</v>
      </c>
      <c r="J529" s="48">
        <v>1.6</v>
      </c>
      <c r="N529" s="48"/>
    </row>
    <row r="530" spans="1:14" x14ac:dyDescent="0.25">
      <c r="A530" s="47">
        <v>26</v>
      </c>
      <c r="B530" s="47">
        <v>83</v>
      </c>
      <c r="C530" s="48">
        <v>435763.11</v>
      </c>
      <c r="D530" s="48">
        <v>47016.27</v>
      </c>
      <c r="E530" s="48">
        <v>386.43900000000002</v>
      </c>
      <c r="F530" s="48">
        <v>568.49</v>
      </c>
      <c r="G530" s="48">
        <v>566.89</v>
      </c>
      <c r="H530" s="48">
        <v>566.89</v>
      </c>
      <c r="I530" s="48">
        <v>566.89</v>
      </c>
      <c r="J530" s="48">
        <v>1.6</v>
      </c>
      <c r="N530" s="48"/>
    </row>
    <row r="531" spans="1:14" x14ac:dyDescent="0.25">
      <c r="A531" s="47">
        <v>27</v>
      </c>
      <c r="B531" s="47">
        <v>84</v>
      </c>
      <c r="C531" s="48">
        <v>435746.37</v>
      </c>
      <c r="D531" s="48">
        <v>47022.09</v>
      </c>
      <c r="E531" s="48">
        <v>404.16199999999998</v>
      </c>
      <c r="F531" s="48">
        <v>571.09</v>
      </c>
      <c r="G531" s="48">
        <v>569.49</v>
      </c>
      <c r="H531" s="48">
        <v>569.49</v>
      </c>
      <c r="I531" s="48">
        <v>569.49</v>
      </c>
      <c r="J531" s="48">
        <v>1.6</v>
      </c>
      <c r="N531" s="48"/>
    </row>
    <row r="532" spans="1:14" x14ac:dyDescent="0.25">
      <c r="A532" s="47">
        <v>28</v>
      </c>
      <c r="B532" s="47">
        <v>85</v>
      </c>
      <c r="C532" s="48">
        <v>435737.42</v>
      </c>
      <c r="D532" s="48">
        <v>47027.95</v>
      </c>
      <c r="E532" s="48">
        <v>414.86</v>
      </c>
      <c r="F532" s="48">
        <v>572.61</v>
      </c>
      <c r="G532" s="48">
        <v>571.01</v>
      </c>
      <c r="H532" s="48">
        <v>571.01</v>
      </c>
      <c r="I532" s="48">
        <v>571.01</v>
      </c>
      <c r="J532" s="48">
        <v>1.6</v>
      </c>
      <c r="N532" s="48"/>
    </row>
    <row r="533" spans="1:14" x14ac:dyDescent="0.25">
      <c r="A533" s="47">
        <v>29</v>
      </c>
      <c r="B533" s="47">
        <v>86</v>
      </c>
      <c r="C533" s="48">
        <v>435732.47</v>
      </c>
      <c r="D533" s="48">
        <v>47031.65</v>
      </c>
      <c r="E533" s="48">
        <v>421.04</v>
      </c>
      <c r="F533" s="48">
        <v>573.19000000000005</v>
      </c>
      <c r="G533" s="48">
        <v>571.59</v>
      </c>
      <c r="H533" s="48">
        <v>571.59</v>
      </c>
      <c r="I533" s="48">
        <v>571.59</v>
      </c>
      <c r="J533" s="48">
        <v>1.6</v>
      </c>
      <c r="N533" s="48"/>
    </row>
    <row r="534" spans="1:14" x14ac:dyDescent="0.25">
      <c r="A534" s="47">
        <v>30</v>
      </c>
      <c r="B534" s="47">
        <v>87</v>
      </c>
      <c r="C534" s="48">
        <v>435722.38500000001</v>
      </c>
      <c r="D534" s="48">
        <v>47044.46</v>
      </c>
      <c r="E534" s="48">
        <v>437.34300000000002</v>
      </c>
      <c r="F534" s="48">
        <v>576.05999999999995</v>
      </c>
      <c r="G534" s="48">
        <v>574.46</v>
      </c>
      <c r="H534" s="48">
        <v>574.46</v>
      </c>
      <c r="I534" s="48">
        <v>574.46</v>
      </c>
      <c r="J534" s="48">
        <v>1.6</v>
      </c>
      <c r="N534" s="48"/>
    </row>
    <row r="535" spans="1:14" x14ac:dyDescent="0.25">
      <c r="A535" s="47">
        <v>31</v>
      </c>
      <c r="B535" s="47">
        <v>88</v>
      </c>
      <c r="C535" s="48">
        <v>435712.3</v>
      </c>
      <c r="D535" s="48">
        <v>47057.27</v>
      </c>
      <c r="E535" s="48">
        <v>453.64699999999999</v>
      </c>
      <c r="F535" s="48">
        <v>578.92999999999995</v>
      </c>
      <c r="G535" s="48">
        <v>577.33000000000004</v>
      </c>
      <c r="H535" s="48">
        <v>577.33000000000004</v>
      </c>
      <c r="I535" s="48">
        <v>577.33000000000004</v>
      </c>
      <c r="J535" s="48">
        <v>1.6</v>
      </c>
      <c r="N535" s="48"/>
    </row>
    <row r="536" spans="1:14" x14ac:dyDescent="0.25">
      <c r="A536" s="47">
        <v>32</v>
      </c>
      <c r="B536" s="47">
        <v>89</v>
      </c>
      <c r="C536" s="48">
        <v>435699.78</v>
      </c>
      <c r="D536" s="48">
        <v>47074.57</v>
      </c>
      <c r="E536" s="48">
        <v>475.00200000000001</v>
      </c>
      <c r="F536" s="48">
        <v>582.98</v>
      </c>
      <c r="G536" s="48">
        <v>581.38</v>
      </c>
      <c r="H536" s="48">
        <v>581.38</v>
      </c>
      <c r="I536" s="48">
        <v>581.38</v>
      </c>
      <c r="J536" s="48">
        <v>1.6</v>
      </c>
      <c r="N536" s="48"/>
    </row>
    <row r="537" spans="1:14" x14ac:dyDescent="0.25">
      <c r="A537" s="47">
        <v>33</v>
      </c>
      <c r="B537" s="47">
        <v>90</v>
      </c>
      <c r="C537" s="48">
        <v>435686.35</v>
      </c>
      <c r="D537" s="48">
        <v>47088.99</v>
      </c>
      <c r="E537" s="48">
        <v>494.70699999999999</v>
      </c>
      <c r="F537" s="48">
        <v>586.79</v>
      </c>
      <c r="G537" s="48">
        <v>585.19000000000005</v>
      </c>
      <c r="H537" s="48">
        <v>585.19000000000005</v>
      </c>
      <c r="I537" s="48">
        <v>585.19000000000005</v>
      </c>
      <c r="J537" s="48">
        <v>1.6</v>
      </c>
      <c r="N537" s="48"/>
    </row>
    <row r="538" spans="1:14" x14ac:dyDescent="0.25">
      <c r="A538" s="47">
        <v>34</v>
      </c>
      <c r="B538" s="47">
        <v>91</v>
      </c>
      <c r="C538" s="48">
        <v>435669.75</v>
      </c>
      <c r="D538" s="48">
        <v>47106.63</v>
      </c>
      <c r="E538" s="48">
        <v>518.92999999999995</v>
      </c>
      <c r="F538" s="48">
        <v>592.29999999999995</v>
      </c>
      <c r="G538" s="48">
        <v>590.70000000000005</v>
      </c>
      <c r="H538" s="48">
        <v>590.70000000000005</v>
      </c>
      <c r="I538" s="48">
        <v>590.70000000000005</v>
      </c>
      <c r="J538" s="48">
        <v>1.6</v>
      </c>
      <c r="N538" s="48"/>
    </row>
    <row r="539" spans="1:14" x14ac:dyDescent="0.25">
      <c r="A539" s="47">
        <v>35</v>
      </c>
      <c r="B539" s="47">
        <v>92</v>
      </c>
      <c r="C539" s="48">
        <v>435655.2</v>
      </c>
      <c r="D539" s="48">
        <v>47119.28</v>
      </c>
      <c r="E539" s="48">
        <v>538.21</v>
      </c>
      <c r="F539" s="48">
        <v>595.21</v>
      </c>
      <c r="G539" s="48">
        <v>593.61</v>
      </c>
      <c r="H539" s="48">
        <v>593.61</v>
      </c>
      <c r="I539" s="48">
        <v>593.61</v>
      </c>
      <c r="J539" s="48">
        <v>1.6</v>
      </c>
      <c r="N539" s="48"/>
    </row>
    <row r="540" spans="1:14" x14ac:dyDescent="0.25">
      <c r="A540" s="47">
        <v>36</v>
      </c>
      <c r="B540" s="47">
        <v>93</v>
      </c>
      <c r="C540" s="48">
        <v>435645.52</v>
      </c>
      <c r="D540" s="48">
        <v>47121.83</v>
      </c>
      <c r="E540" s="48">
        <v>548.22</v>
      </c>
      <c r="F540" s="48">
        <v>596</v>
      </c>
      <c r="G540" s="48">
        <v>594.4</v>
      </c>
      <c r="H540" s="48">
        <v>594.4</v>
      </c>
      <c r="I540" s="48">
        <v>594.4</v>
      </c>
      <c r="J540" s="48">
        <v>1.6</v>
      </c>
      <c r="N540" s="48"/>
    </row>
    <row r="541" spans="1:14" x14ac:dyDescent="0.25">
      <c r="A541" s="47">
        <v>37</v>
      </c>
      <c r="B541" s="47">
        <v>94</v>
      </c>
      <c r="C541" s="48">
        <v>435638.31</v>
      </c>
      <c r="D541" s="48">
        <v>47123.86</v>
      </c>
      <c r="E541" s="48">
        <v>555.71</v>
      </c>
      <c r="F541" s="48">
        <v>597.42999999999995</v>
      </c>
      <c r="G541" s="48">
        <v>595.83000000000004</v>
      </c>
      <c r="H541" s="48">
        <v>595.83000000000004</v>
      </c>
      <c r="I541" s="48">
        <v>595.83000000000004</v>
      </c>
      <c r="J541" s="48">
        <v>1.6</v>
      </c>
      <c r="N541" s="48"/>
    </row>
    <row r="542" spans="1:14" x14ac:dyDescent="0.25">
      <c r="A542" s="47" t="s">
        <v>97</v>
      </c>
      <c r="B542" s="47" t="s">
        <v>699</v>
      </c>
    </row>
    <row r="543" spans="1:14" x14ac:dyDescent="0.25">
      <c r="A543" s="47" t="s">
        <v>619</v>
      </c>
      <c r="B543" s="47" t="s">
        <v>642</v>
      </c>
    </row>
    <row r="544" spans="1:14" x14ac:dyDescent="0.25">
      <c r="A544" s="47">
        <v>1</v>
      </c>
      <c r="B544" s="47">
        <v>1</v>
      </c>
      <c r="C544" s="48">
        <v>435638.17450000002</v>
      </c>
      <c r="D544" s="48">
        <v>47123.378700000001</v>
      </c>
      <c r="E544" s="48">
        <v>0</v>
      </c>
      <c r="F544" s="48">
        <v>596.52</v>
      </c>
      <c r="G544" s="48">
        <v>594.91999999999996</v>
      </c>
      <c r="H544" s="48">
        <v>594.91999999999996</v>
      </c>
      <c r="I544" s="48">
        <v>594.91999999999996</v>
      </c>
      <c r="J544" s="48">
        <v>1.6</v>
      </c>
      <c r="N544" s="48"/>
    </row>
    <row r="545" spans="1:14" x14ac:dyDescent="0.25">
      <c r="A545" s="47">
        <v>2</v>
      </c>
      <c r="B545" s="47">
        <v>2</v>
      </c>
      <c r="C545" s="48">
        <v>435645.38860000001</v>
      </c>
      <c r="D545" s="48">
        <v>47121.347600000001</v>
      </c>
      <c r="E545" s="48">
        <v>7.4950000000000001</v>
      </c>
      <c r="F545" s="48">
        <v>595.84</v>
      </c>
      <c r="G545" s="48">
        <v>594.24</v>
      </c>
      <c r="H545" s="48">
        <v>594.24</v>
      </c>
      <c r="I545" s="48">
        <v>594.24</v>
      </c>
      <c r="J545" s="48">
        <v>1.6</v>
      </c>
      <c r="N545" s="48"/>
    </row>
    <row r="546" spans="1:14" x14ac:dyDescent="0.25">
      <c r="A546" s="47">
        <v>3</v>
      </c>
      <c r="B546" s="47">
        <v>3</v>
      </c>
      <c r="C546" s="48">
        <v>435654.95990000002</v>
      </c>
      <c r="D546" s="48">
        <v>47118.826200000003</v>
      </c>
      <c r="E546" s="48">
        <v>17.391999999999999</v>
      </c>
      <c r="F546" s="48">
        <v>595.13</v>
      </c>
      <c r="G546" s="48">
        <v>593.53</v>
      </c>
      <c r="H546" s="48">
        <v>593.53</v>
      </c>
      <c r="I546" s="48">
        <v>593.53</v>
      </c>
      <c r="J546" s="48">
        <v>1.6</v>
      </c>
      <c r="N546" s="48"/>
    </row>
    <row r="547" spans="1:14" x14ac:dyDescent="0.25">
      <c r="A547" s="47">
        <v>4</v>
      </c>
      <c r="B547" s="47">
        <v>4</v>
      </c>
      <c r="C547" s="48">
        <v>435669.40299999999</v>
      </c>
      <c r="D547" s="48">
        <v>47106.269099999998</v>
      </c>
      <c r="E547" s="48">
        <v>36.530999999999999</v>
      </c>
      <c r="F547" s="48">
        <v>592.16</v>
      </c>
      <c r="G547" s="48">
        <v>590.55999999999995</v>
      </c>
      <c r="H547" s="48">
        <v>590.55999999999995</v>
      </c>
      <c r="I547" s="48">
        <v>590.55999999999995</v>
      </c>
      <c r="J547" s="48">
        <v>1.6</v>
      </c>
      <c r="N547" s="48"/>
    </row>
    <row r="548" spans="1:14" x14ac:dyDescent="0.25">
      <c r="A548" s="47">
        <v>5</v>
      </c>
      <c r="B548" s="47">
        <v>5</v>
      </c>
      <c r="C548" s="48">
        <v>435685.98499999999</v>
      </c>
      <c r="D548" s="48">
        <v>47088.648300000001</v>
      </c>
      <c r="E548" s="48">
        <v>60.726999999999997</v>
      </c>
      <c r="F548" s="48">
        <v>586.66</v>
      </c>
      <c r="G548" s="48">
        <v>585.05999999999995</v>
      </c>
      <c r="H548" s="48">
        <v>585.05999999999995</v>
      </c>
      <c r="I548" s="48">
        <v>585.05999999999995</v>
      </c>
      <c r="J548" s="48">
        <v>1.6</v>
      </c>
      <c r="N548" s="48"/>
    </row>
    <row r="549" spans="1:14" x14ac:dyDescent="0.25">
      <c r="A549" s="47">
        <v>6</v>
      </c>
      <c r="B549" s="47">
        <v>6</v>
      </c>
      <c r="C549" s="48">
        <v>435699.39309999999</v>
      </c>
      <c r="D549" s="48">
        <v>47074.251799999998</v>
      </c>
      <c r="E549" s="48">
        <v>80.400000000000006</v>
      </c>
      <c r="F549" s="48">
        <v>582.85</v>
      </c>
      <c r="G549" s="48">
        <v>581.25</v>
      </c>
      <c r="H549" s="48">
        <v>581.25</v>
      </c>
      <c r="I549" s="48">
        <v>581.25</v>
      </c>
      <c r="J549" s="48">
        <v>1.6</v>
      </c>
      <c r="N549" s="48"/>
    </row>
    <row r="550" spans="1:14" x14ac:dyDescent="0.25">
      <c r="A550" s="47">
        <v>7</v>
      </c>
      <c r="B550" s="47">
        <v>7</v>
      </c>
      <c r="C550" s="48">
        <v>435711.90090000001</v>
      </c>
      <c r="D550" s="48">
        <v>47056.968699999998</v>
      </c>
      <c r="E550" s="48">
        <v>101.735</v>
      </c>
      <c r="F550" s="48">
        <v>578.79</v>
      </c>
      <c r="G550" s="48">
        <v>577.19000000000005</v>
      </c>
      <c r="H550" s="48">
        <v>577.19000000000005</v>
      </c>
      <c r="I550" s="48">
        <v>577.19000000000005</v>
      </c>
      <c r="J550" s="48">
        <v>1.6</v>
      </c>
      <c r="N550" s="48"/>
    </row>
    <row r="551" spans="1:14" x14ac:dyDescent="0.25">
      <c r="A551" s="47">
        <v>8</v>
      </c>
      <c r="B551" s="47">
        <v>8</v>
      </c>
      <c r="C551" s="48">
        <v>435722.00939999998</v>
      </c>
      <c r="D551" s="48">
        <v>47044.128799999999</v>
      </c>
      <c r="E551" s="48">
        <v>118.07599999999999</v>
      </c>
      <c r="F551" s="48">
        <v>575.91</v>
      </c>
      <c r="G551" s="48">
        <v>574.30999999999995</v>
      </c>
      <c r="H551" s="48">
        <v>574.30999999999995</v>
      </c>
      <c r="I551" s="48">
        <v>574.30999999999995</v>
      </c>
      <c r="J551" s="48">
        <v>1.6</v>
      </c>
      <c r="N551" s="48"/>
    </row>
    <row r="552" spans="1:14" x14ac:dyDescent="0.25">
      <c r="A552" s="47">
        <v>9</v>
      </c>
      <c r="B552" s="47">
        <v>9</v>
      </c>
      <c r="C552" s="48">
        <v>435732.11790000001</v>
      </c>
      <c r="D552" s="48">
        <v>47031.288999999997</v>
      </c>
      <c r="E552" s="48">
        <v>134.41800000000001</v>
      </c>
      <c r="F552" s="48">
        <v>573.04</v>
      </c>
      <c r="G552" s="48">
        <v>571.44000000000005</v>
      </c>
      <c r="H552" s="48">
        <v>571.44000000000005</v>
      </c>
      <c r="I552" s="48">
        <v>571.44000000000005</v>
      </c>
      <c r="J552" s="48">
        <v>1.6</v>
      </c>
      <c r="N552" s="48"/>
    </row>
    <row r="553" spans="1:14" x14ac:dyDescent="0.25">
      <c r="A553" s="47">
        <v>10</v>
      </c>
      <c r="B553" s="47">
        <v>10</v>
      </c>
      <c r="C553" s="48">
        <v>435737.13309999998</v>
      </c>
      <c r="D553" s="48">
        <v>47027.540200000003</v>
      </c>
      <c r="E553" s="48">
        <v>140.679</v>
      </c>
      <c r="F553" s="48">
        <v>572.46</v>
      </c>
      <c r="G553" s="48">
        <v>570.86</v>
      </c>
      <c r="H553" s="48">
        <v>570.86</v>
      </c>
      <c r="I553" s="48">
        <v>570.86</v>
      </c>
      <c r="J553" s="48">
        <v>1.6</v>
      </c>
      <c r="N553" s="48"/>
    </row>
    <row r="554" spans="1:14" x14ac:dyDescent="0.25">
      <c r="A554" s="47">
        <v>11</v>
      </c>
      <c r="B554" s="47">
        <v>11</v>
      </c>
      <c r="C554" s="48">
        <v>435746.14760000003</v>
      </c>
      <c r="D554" s="48">
        <v>47021.637999999999</v>
      </c>
      <c r="E554" s="48">
        <v>151.45400000000001</v>
      </c>
      <c r="F554" s="48">
        <v>570.95000000000005</v>
      </c>
      <c r="G554" s="48">
        <v>569.35</v>
      </c>
      <c r="H554" s="48">
        <v>569.35</v>
      </c>
      <c r="I554" s="48">
        <v>569.35</v>
      </c>
      <c r="J554" s="48">
        <v>1.6</v>
      </c>
      <c r="N554" s="48"/>
    </row>
    <row r="555" spans="1:14" x14ac:dyDescent="0.25">
      <c r="A555" s="47">
        <v>12</v>
      </c>
      <c r="B555" s="47">
        <v>12</v>
      </c>
      <c r="C555" s="48">
        <v>435762.87209999998</v>
      </c>
      <c r="D555" s="48">
        <v>47015.823400000001</v>
      </c>
      <c r="E555" s="48">
        <v>169.16</v>
      </c>
      <c r="F555" s="48">
        <v>568.38</v>
      </c>
      <c r="G555" s="48">
        <v>566.78</v>
      </c>
      <c r="H555" s="48">
        <v>566.78</v>
      </c>
      <c r="I555" s="48">
        <v>566.78</v>
      </c>
      <c r="J555" s="48">
        <v>1.6</v>
      </c>
      <c r="N555" s="48"/>
    </row>
    <row r="556" spans="1:14" x14ac:dyDescent="0.25">
      <c r="A556" s="47">
        <v>13</v>
      </c>
      <c r="B556" s="47">
        <v>13</v>
      </c>
      <c r="C556" s="48">
        <v>435779.59649999999</v>
      </c>
      <c r="D556" s="48">
        <v>47010.008800000003</v>
      </c>
      <c r="E556" s="48">
        <v>186.86699999999999</v>
      </c>
      <c r="F556" s="48">
        <v>565.79999999999995</v>
      </c>
      <c r="G556" s="48">
        <v>564.20000000000005</v>
      </c>
      <c r="H556" s="48">
        <v>564.20000000000005</v>
      </c>
      <c r="I556" s="48">
        <v>564.20000000000005</v>
      </c>
      <c r="J556" s="48">
        <v>1.6</v>
      </c>
      <c r="N556" s="48"/>
    </row>
    <row r="557" spans="1:14" x14ac:dyDescent="0.25">
      <c r="A557" s="47">
        <v>14</v>
      </c>
      <c r="B557" s="47">
        <v>14</v>
      </c>
      <c r="C557" s="48">
        <v>435801.69079999998</v>
      </c>
      <c r="D557" s="48">
        <v>46990.575599999996</v>
      </c>
      <c r="E557" s="48">
        <v>216.291</v>
      </c>
      <c r="F557" s="48">
        <v>562.96</v>
      </c>
      <c r="G557" s="48">
        <v>561.36</v>
      </c>
      <c r="H557" s="48">
        <v>561.36</v>
      </c>
      <c r="I557" s="48">
        <v>561.36</v>
      </c>
      <c r="J557" s="48">
        <v>1.6</v>
      </c>
      <c r="N557" s="48"/>
    </row>
    <row r="558" spans="1:14" x14ac:dyDescent="0.25">
      <c r="A558" s="47">
        <v>15</v>
      </c>
      <c r="B558" s="47">
        <v>15</v>
      </c>
      <c r="C558" s="48">
        <v>435823.78519999998</v>
      </c>
      <c r="D558" s="48">
        <v>46971.142399999997</v>
      </c>
      <c r="E558" s="48">
        <v>245.71600000000001</v>
      </c>
      <c r="F558" s="48">
        <v>562.02</v>
      </c>
      <c r="G558" s="48">
        <v>560.41999999999996</v>
      </c>
      <c r="H558" s="48">
        <v>560.41999999999996</v>
      </c>
      <c r="I558" s="48">
        <v>560.41999999999996</v>
      </c>
      <c r="J558" s="48">
        <v>1.6</v>
      </c>
      <c r="N558" s="48"/>
    </row>
    <row r="559" spans="1:14" x14ac:dyDescent="0.25">
      <c r="A559" s="47">
        <v>16</v>
      </c>
      <c r="B559" s="47">
        <v>16</v>
      </c>
      <c r="C559" s="48">
        <v>435833.65500000003</v>
      </c>
      <c r="D559" s="48">
        <v>46951.592100000002</v>
      </c>
      <c r="E559" s="48">
        <v>267.61599999999999</v>
      </c>
      <c r="F559" s="48">
        <v>562.17999999999995</v>
      </c>
      <c r="G559" s="48">
        <v>560.54999999999995</v>
      </c>
      <c r="H559" s="48">
        <v>560.54999999999995</v>
      </c>
      <c r="I559" s="48">
        <v>560.54999999999995</v>
      </c>
      <c r="J559" s="48">
        <v>1.63</v>
      </c>
      <c r="N559" s="48"/>
    </row>
    <row r="560" spans="1:14" x14ac:dyDescent="0.25">
      <c r="A560" s="47">
        <v>17</v>
      </c>
      <c r="B560" s="47">
        <v>17</v>
      </c>
      <c r="C560" s="48">
        <v>435843.52470000001</v>
      </c>
      <c r="D560" s="48">
        <v>46932.041700000002</v>
      </c>
      <c r="E560" s="48">
        <v>289.517</v>
      </c>
      <c r="F560" s="48">
        <v>562.30999999999995</v>
      </c>
      <c r="G560" s="48">
        <v>560.67999999999995</v>
      </c>
      <c r="H560" s="48">
        <v>560.67999999999995</v>
      </c>
      <c r="I560" s="48">
        <v>560.67999999999995</v>
      </c>
      <c r="J560" s="48">
        <v>1.63</v>
      </c>
      <c r="N560" s="48"/>
    </row>
    <row r="561" spans="1:14" x14ac:dyDescent="0.25">
      <c r="A561" s="47">
        <v>18</v>
      </c>
      <c r="B561" s="47">
        <v>18</v>
      </c>
      <c r="C561" s="48">
        <v>435843.8566</v>
      </c>
      <c r="D561" s="48">
        <v>46929.412799999998</v>
      </c>
      <c r="E561" s="48">
        <v>292.16699999999997</v>
      </c>
      <c r="F561" s="48">
        <v>562.44000000000005</v>
      </c>
      <c r="G561" s="48">
        <v>560.70000000000005</v>
      </c>
      <c r="H561" s="48">
        <v>560.70000000000005</v>
      </c>
      <c r="I561" s="48">
        <v>560.70000000000005</v>
      </c>
      <c r="J561" s="48">
        <v>1.75</v>
      </c>
      <c r="N561" s="48"/>
    </row>
    <row r="562" spans="1:14" x14ac:dyDescent="0.25">
      <c r="A562" s="47">
        <v>19</v>
      </c>
      <c r="B562" s="47">
        <v>19</v>
      </c>
      <c r="C562" s="48">
        <v>435834.84989999997</v>
      </c>
      <c r="D562" s="48">
        <v>46922.956100000003</v>
      </c>
      <c r="E562" s="48">
        <v>303.24900000000002</v>
      </c>
      <c r="F562" s="48">
        <v>560.91</v>
      </c>
      <c r="G562" s="48">
        <v>559.30999999999995</v>
      </c>
      <c r="H562" s="48">
        <v>559.30999999999995</v>
      </c>
      <c r="I562" s="48">
        <v>559.30999999999995</v>
      </c>
      <c r="J562" s="48">
        <v>1.6</v>
      </c>
      <c r="N562" s="48"/>
    </row>
    <row r="563" spans="1:14" x14ac:dyDescent="0.25">
      <c r="A563" s="47">
        <v>20</v>
      </c>
      <c r="B563" s="47">
        <v>20</v>
      </c>
      <c r="C563" s="48">
        <v>435842.14529999997</v>
      </c>
      <c r="D563" s="48">
        <v>46913.402300000002</v>
      </c>
      <c r="E563" s="48">
        <v>315.26900000000001</v>
      </c>
      <c r="F563" s="48">
        <v>559.57000000000005</v>
      </c>
      <c r="G563" s="48">
        <v>557.97</v>
      </c>
      <c r="H563" s="48">
        <v>557.97</v>
      </c>
      <c r="I563" s="48">
        <v>557.97</v>
      </c>
      <c r="J563" s="48">
        <v>1.6</v>
      </c>
      <c r="N563" s="48"/>
    </row>
    <row r="564" spans="1:14" x14ac:dyDescent="0.25">
      <c r="A564" s="47">
        <v>21</v>
      </c>
      <c r="B564" s="47">
        <v>21</v>
      </c>
      <c r="C564" s="48">
        <v>435850.53840000002</v>
      </c>
      <c r="D564" s="48">
        <v>46896.996299999999</v>
      </c>
      <c r="E564" s="48">
        <v>333.69799999999998</v>
      </c>
      <c r="F564" s="48">
        <v>556.99</v>
      </c>
      <c r="G564" s="48">
        <v>555.39</v>
      </c>
      <c r="H564" s="48">
        <v>555.39</v>
      </c>
      <c r="I564" s="48">
        <v>555.39</v>
      </c>
      <c r="J564" s="48">
        <v>1.6</v>
      </c>
      <c r="N564" s="48"/>
    </row>
    <row r="565" spans="1:14" x14ac:dyDescent="0.25">
      <c r="A565" s="47">
        <v>22</v>
      </c>
      <c r="B565" s="47">
        <v>22</v>
      </c>
      <c r="C565" s="48">
        <v>435847.29229999997</v>
      </c>
      <c r="D565" s="48">
        <v>46892.981500000002</v>
      </c>
      <c r="E565" s="48">
        <v>338.86099999999999</v>
      </c>
      <c r="F565" s="48">
        <v>556.49</v>
      </c>
      <c r="G565" s="48">
        <v>554.89</v>
      </c>
      <c r="H565" s="48">
        <v>554.89</v>
      </c>
      <c r="I565" s="48">
        <v>554.89</v>
      </c>
      <c r="J565" s="48">
        <v>1.6</v>
      </c>
      <c r="N565" s="48"/>
    </row>
    <row r="566" spans="1:14" x14ac:dyDescent="0.25">
      <c r="A566" s="47">
        <v>23</v>
      </c>
      <c r="B566" s="47">
        <v>23</v>
      </c>
      <c r="C566" s="48">
        <v>435832.76160000003</v>
      </c>
      <c r="D566" s="48">
        <v>46903.776299999998</v>
      </c>
      <c r="E566" s="48">
        <v>356.96199999999999</v>
      </c>
      <c r="F566" s="48">
        <v>555.6</v>
      </c>
      <c r="G566" s="48">
        <v>554</v>
      </c>
      <c r="H566" s="48">
        <v>554</v>
      </c>
      <c r="I566" s="48">
        <v>554</v>
      </c>
      <c r="J566" s="48">
        <v>1.6</v>
      </c>
      <c r="N566" s="48"/>
    </row>
    <row r="567" spans="1:14" x14ac:dyDescent="0.25">
      <c r="A567" s="47">
        <v>24</v>
      </c>
      <c r="B567" s="47">
        <v>24</v>
      </c>
      <c r="C567" s="48">
        <v>435821.70289999997</v>
      </c>
      <c r="D567" s="48">
        <v>46909.892399999997</v>
      </c>
      <c r="E567" s="48">
        <v>369.59899999999999</v>
      </c>
      <c r="F567" s="48">
        <v>555.01</v>
      </c>
      <c r="G567" s="48">
        <v>553.41</v>
      </c>
      <c r="H567" s="48">
        <v>553.41</v>
      </c>
      <c r="I567" s="48">
        <v>553.41</v>
      </c>
      <c r="J567" s="48">
        <v>1.6</v>
      </c>
      <c r="N567" s="48"/>
    </row>
    <row r="568" spans="1:14" x14ac:dyDescent="0.25">
      <c r="A568" s="47">
        <v>25</v>
      </c>
      <c r="B568" s="47">
        <v>25</v>
      </c>
      <c r="C568" s="48">
        <v>435795.23050000001</v>
      </c>
      <c r="D568" s="48">
        <v>46920.647299999997</v>
      </c>
      <c r="E568" s="48">
        <v>398.173</v>
      </c>
      <c r="F568" s="48">
        <v>553.66999999999996</v>
      </c>
      <c r="G568" s="48">
        <v>552.07000000000005</v>
      </c>
      <c r="H568" s="48">
        <v>552.07000000000005</v>
      </c>
      <c r="I568" s="48">
        <v>552.07000000000005</v>
      </c>
      <c r="J568" s="48">
        <v>1.6</v>
      </c>
      <c r="N568" s="48"/>
    </row>
    <row r="569" spans="1:14" x14ac:dyDescent="0.25">
      <c r="A569" s="47">
        <v>26</v>
      </c>
      <c r="B569" s="47">
        <v>26</v>
      </c>
      <c r="C569" s="48">
        <v>435773.98759999999</v>
      </c>
      <c r="D569" s="48">
        <v>46927.7961</v>
      </c>
      <c r="E569" s="48">
        <v>420.58699999999999</v>
      </c>
      <c r="F569" s="48">
        <v>552.53</v>
      </c>
      <c r="G569" s="48">
        <v>550.92999999999995</v>
      </c>
      <c r="H569" s="48">
        <v>550.92999999999995</v>
      </c>
      <c r="I569" s="48">
        <v>550.92999999999995</v>
      </c>
      <c r="J569" s="48">
        <v>1.6</v>
      </c>
      <c r="N569" s="48"/>
    </row>
    <row r="570" spans="1:14" x14ac:dyDescent="0.25">
      <c r="A570" s="47">
        <v>27</v>
      </c>
      <c r="B570" s="47">
        <v>27</v>
      </c>
      <c r="C570" s="48">
        <v>435756.38689999998</v>
      </c>
      <c r="D570" s="48">
        <v>46932.682200000003</v>
      </c>
      <c r="E570" s="48">
        <v>438.85300000000001</v>
      </c>
      <c r="F570" s="48">
        <v>551.54999999999995</v>
      </c>
      <c r="G570" s="48">
        <v>549.95000000000005</v>
      </c>
      <c r="H570" s="48">
        <v>549.95000000000005</v>
      </c>
      <c r="I570" s="48">
        <v>549.95000000000005</v>
      </c>
      <c r="J570" s="48">
        <v>1.6</v>
      </c>
      <c r="N570" s="48"/>
    </row>
    <row r="571" spans="1:14" x14ac:dyDescent="0.25">
      <c r="A571" s="47">
        <v>28</v>
      </c>
      <c r="B571" s="47">
        <v>28</v>
      </c>
      <c r="C571" s="48">
        <v>435742.96460000001</v>
      </c>
      <c r="D571" s="48">
        <v>46936.826399999998</v>
      </c>
      <c r="E571" s="48">
        <v>452.90100000000001</v>
      </c>
      <c r="F571" s="48">
        <v>550.82000000000005</v>
      </c>
      <c r="G571" s="48">
        <v>549.22</v>
      </c>
      <c r="H571" s="48">
        <v>549.22</v>
      </c>
      <c r="I571" s="48">
        <v>549.22</v>
      </c>
      <c r="J571" s="48">
        <v>1.6</v>
      </c>
      <c r="N571" s="48"/>
    </row>
    <row r="572" spans="1:14" x14ac:dyDescent="0.25">
      <c r="A572" s="47">
        <v>29</v>
      </c>
      <c r="B572" s="47">
        <v>29</v>
      </c>
      <c r="C572" s="48">
        <v>435713.89600000001</v>
      </c>
      <c r="D572" s="48">
        <v>46947.329599999997</v>
      </c>
      <c r="E572" s="48">
        <v>483.80799999999999</v>
      </c>
      <c r="F572" s="48">
        <v>549.49</v>
      </c>
      <c r="G572" s="48">
        <v>547.89</v>
      </c>
      <c r="H572" s="48">
        <v>547.89</v>
      </c>
      <c r="I572" s="48">
        <v>547.89</v>
      </c>
      <c r="J572" s="48">
        <v>1.6</v>
      </c>
      <c r="N572" s="48"/>
    </row>
    <row r="573" spans="1:14" x14ac:dyDescent="0.25">
      <c r="A573" s="47">
        <v>30</v>
      </c>
      <c r="B573" s="47">
        <v>30</v>
      </c>
      <c r="C573" s="48">
        <v>435704.64720000001</v>
      </c>
      <c r="D573" s="48">
        <v>46951.731099999997</v>
      </c>
      <c r="E573" s="48">
        <v>494.05099999999999</v>
      </c>
      <c r="F573" s="48">
        <v>549.19000000000005</v>
      </c>
      <c r="G573" s="48">
        <v>547.59</v>
      </c>
      <c r="H573" s="48">
        <v>547.59</v>
      </c>
      <c r="I573" s="48">
        <v>547.59</v>
      </c>
      <c r="J573" s="48">
        <v>1.6</v>
      </c>
      <c r="N573" s="48"/>
    </row>
    <row r="574" spans="1:14" x14ac:dyDescent="0.25">
      <c r="A574" s="47">
        <v>31</v>
      </c>
      <c r="B574" s="47">
        <v>31</v>
      </c>
      <c r="C574" s="48">
        <v>435697.05599999998</v>
      </c>
      <c r="D574" s="48">
        <v>46956.349000000002</v>
      </c>
      <c r="E574" s="48">
        <v>502.93700000000001</v>
      </c>
      <c r="F574" s="48">
        <v>548.96</v>
      </c>
      <c r="G574" s="48">
        <v>547.36</v>
      </c>
      <c r="H574" s="48">
        <v>547.36</v>
      </c>
      <c r="I574" s="48">
        <v>547.36</v>
      </c>
      <c r="J574" s="48">
        <v>1.6</v>
      </c>
      <c r="N574" s="48"/>
    </row>
    <row r="575" spans="1:14" x14ac:dyDescent="0.25">
      <c r="A575" s="47">
        <v>32</v>
      </c>
      <c r="B575" s="47">
        <v>32</v>
      </c>
      <c r="C575" s="48">
        <v>435687.99339999998</v>
      </c>
      <c r="D575" s="48">
        <v>46962.424500000001</v>
      </c>
      <c r="E575" s="48">
        <v>513.84699999999998</v>
      </c>
      <c r="F575" s="48">
        <v>548.78</v>
      </c>
      <c r="G575" s="48">
        <v>547.17999999999995</v>
      </c>
      <c r="H575" s="48">
        <v>547.17999999999995</v>
      </c>
      <c r="I575" s="48">
        <v>547.17999999999995</v>
      </c>
      <c r="J575" s="48">
        <v>1.6</v>
      </c>
      <c r="N575" s="48"/>
    </row>
    <row r="576" spans="1:14" x14ac:dyDescent="0.25">
      <c r="A576" s="47">
        <v>33</v>
      </c>
      <c r="B576" s="47">
        <v>33</v>
      </c>
      <c r="C576" s="48">
        <v>435678.5724</v>
      </c>
      <c r="D576" s="48">
        <v>46968.020299999996</v>
      </c>
      <c r="E576" s="48">
        <v>524.80499999999995</v>
      </c>
      <c r="F576" s="48">
        <v>548.57000000000005</v>
      </c>
      <c r="G576" s="48">
        <v>546.97</v>
      </c>
      <c r="H576" s="48">
        <v>546.97</v>
      </c>
      <c r="I576" s="48">
        <v>546.97</v>
      </c>
      <c r="J576" s="48">
        <v>1.6</v>
      </c>
      <c r="N576" s="48"/>
    </row>
    <row r="577" spans="1:14" x14ac:dyDescent="0.25">
      <c r="A577" s="47">
        <v>34</v>
      </c>
      <c r="B577" s="47">
        <v>34</v>
      </c>
      <c r="C577" s="48">
        <v>435671.71600000001</v>
      </c>
      <c r="D577" s="48">
        <v>46971.125200000002</v>
      </c>
      <c r="E577" s="48">
        <v>532.33100000000002</v>
      </c>
      <c r="F577" s="48">
        <v>548.44000000000005</v>
      </c>
      <c r="G577" s="48">
        <v>546.84</v>
      </c>
      <c r="H577" s="48">
        <v>546.84</v>
      </c>
      <c r="I577" s="48">
        <v>546.84</v>
      </c>
      <c r="J577" s="48">
        <v>1.6</v>
      </c>
      <c r="N577" s="48"/>
    </row>
    <row r="578" spans="1:14" x14ac:dyDescent="0.25">
      <c r="A578" s="47">
        <v>35</v>
      </c>
      <c r="B578" s="47">
        <v>35</v>
      </c>
      <c r="C578" s="48">
        <v>435655.80249999999</v>
      </c>
      <c r="D578" s="48">
        <v>46975.859700000001</v>
      </c>
      <c r="E578" s="48">
        <v>548.93399999999997</v>
      </c>
      <c r="F578" s="48">
        <v>548.16999999999996</v>
      </c>
      <c r="G578" s="48">
        <v>546.57000000000005</v>
      </c>
      <c r="H578" s="48">
        <v>546.57000000000005</v>
      </c>
      <c r="I578" s="48">
        <v>546.57000000000005</v>
      </c>
      <c r="J578" s="48">
        <v>1.6</v>
      </c>
      <c r="N578" s="48"/>
    </row>
    <row r="579" spans="1:14" x14ac:dyDescent="0.25">
      <c r="A579" s="47" t="s">
        <v>620</v>
      </c>
      <c r="B579" s="47" t="s">
        <v>643</v>
      </c>
    </row>
    <row r="580" spans="1:14" x14ac:dyDescent="0.25">
      <c r="A580" s="47">
        <v>1</v>
      </c>
      <c r="B580" s="47">
        <v>35</v>
      </c>
      <c r="C580" s="48">
        <v>435655.80249999999</v>
      </c>
      <c r="D580" s="48">
        <v>46975.859700000001</v>
      </c>
      <c r="E580" s="48">
        <v>0</v>
      </c>
      <c r="F580" s="48">
        <v>548.16999999999996</v>
      </c>
      <c r="G580" s="48">
        <v>546.57000000000005</v>
      </c>
      <c r="H580" s="48">
        <v>546.57000000000005</v>
      </c>
      <c r="I580" s="48">
        <v>546.57000000000005</v>
      </c>
      <c r="J580" s="48">
        <v>1.6</v>
      </c>
      <c r="N580" s="48"/>
    </row>
    <row r="581" spans="1:14" x14ac:dyDescent="0.25">
      <c r="A581" s="47">
        <v>2</v>
      </c>
      <c r="B581" s="47">
        <v>36</v>
      </c>
      <c r="C581" s="48">
        <v>435651.01679999998</v>
      </c>
      <c r="D581" s="48">
        <v>46974.471799999999</v>
      </c>
      <c r="E581" s="48">
        <v>4.9829999999999997</v>
      </c>
      <c r="F581" s="48">
        <v>548.08000000000004</v>
      </c>
      <c r="G581" s="48">
        <v>546.39</v>
      </c>
      <c r="H581" s="48">
        <v>546.39</v>
      </c>
      <c r="I581" s="48">
        <v>546.39</v>
      </c>
      <c r="J581" s="48">
        <v>1.69</v>
      </c>
      <c r="N581" s="48"/>
    </row>
    <row r="582" spans="1:14" x14ac:dyDescent="0.25">
      <c r="A582" s="47">
        <v>3</v>
      </c>
      <c r="B582" s="47">
        <v>37</v>
      </c>
      <c r="C582" s="48">
        <v>435635.21500000003</v>
      </c>
      <c r="D582" s="48">
        <v>46975.981200000002</v>
      </c>
      <c r="E582" s="48">
        <v>20.856999999999999</v>
      </c>
      <c r="F582" s="48">
        <v>547.73</v>
      </c>
      <c r="G582" s="48">
        <v>546.13</v>
      </c>
      <c r="H582" s="48">
        <v>546.13</v>
      </c>
      <c r="I582" s="48">
        <v>546.13</v>
      </c>
      <c r="J582" s="48">
        <v>1.6</v>
      </c>
      <c r="N582" s="48"/>
    </row>
    <row r="583" spans="1:14" x14ac:dyDescent="0.25">
      <c r="A583" s="47">
        <v>4</v>
      </c>
      <c r="B583" s="47">
        <v>38</v>
      </c>
      <c r="C583" s="48">
        <v>435625.18219999998</v>
      </c>
      <c r="D583" s="48">
        <v>46975.341200000003</v>
      </c>
      <c r="E583" s="48">
        <v>30.91</v>
      </c>
      <c r="F583" s="48">
        <v>547.51</v>
      </c>
      <c r="G583" s="48">
        <v>545.91</v>
      </c>
      <c r="H583" s="48">
        <v>545.91</v>
      </c>
      <c r="I583" s="48">
        <v>545.91</v>
      </c>
      <c r="J583" s="48">
        <v>1.6</v>
      </c>
      <c r="N583" s="48"/>
    </row>
    <row r="584" spans="1:14" x14ac:dyDescent="0.25">
      <c r="A584" s="47">
        <v>5</v>
      </c>
      <c r="B584" s="47">
        <v>39</v>
      </c>
      <c r="C584" s="48">
        <v>435617.02230000001</v>
      </c>
      <c r="D584" s="48">
        <v>46974.7209</v>
      </c>
      <c r="E584" s="48">
        <v>39.093000000000004</v>
      </c>
      <c r="F584" s="48">
        <v>547.34</v>
      </c>
      <c r="G584" s="48">
        <v>545.74</v>
      </c>
      <c r="H584" s="48">
        <v>545.74</v>
      </c>
      <c r="I584" s="48">
        <v>545.74</v>
      </c>
      <c r="J584" s="48">
        <v>1.6</v>
      </c>
      <c r="N584" s="48"/>
    </row>
    <row r="585" spans="1:14" x14ac:dyDescent="0.25">
      <c r="A585" s="47">
        <v>6</v>
      </c>
      <c r="B585" s="47">
        <v>40</v>
      </c>
      <c r="C585" s="48">
        <v>435608.95529999997</v>
      </c>
      <c r="D585" s="48">
        <v>46973.528599999998</v>
      </c>
      <c r="E585" s="48">
        <v>47.247999999999998</v>
      </c>
      <c r="F585" s="48">
        <v>547.17999999999995</v>
      </c>
      <c r="G585" s="48">
        <v>545.58000000000004</v>
      </c>
      <c r="H585" s="48">
        <v>545.58000000000004</v>
      </c>
      <c r="I585" s="48">
        <v>545.58000000000004</v>
      </c>
      <c r="J585" s="48">
        <v>1.6</v>
      </c>
      <c r="N585" s="48"/>
    </row>
    <row r="586" spans="1:14" x14ac:dyDescent="0.25">
      <c r="A586" s="47">
        <v>7</v>
      </c>
      <c r="B586" s="47">
        <v>41</v>
      </c>
      <c r="C586" s="48">
        <v>435600.90220000001</v>
      </c>
      <c r="D586" s="48">
        <v>46972.065300000002</v>
      </c>
      <c r="E586" s="48">
        <v>55.433</v>
      </c>
      <c r="F586" s="48">
        <v>547.1</v>
      </c>
      <c r="G586" s="48">
        <v>545.5</v>
      </c>
      <c r="H586" s="48">
        <v>545.5</v>
      </c>
      <c r="I586" s="48">
        <v>545.5</v>
      </c>
      <c r="J586" s="48">
        <v>1.6</v>
      </c>
      <c r="N586" s="48"/>
    </row>
    <row r="587" spans="1:14" x14ac:dyDescent="0.25">
      <c r="A587" s="47">
        <v>8</v>
      </c>
      <c r="B587" s="47">
        <v>42</v>
      </c>
      <c r="C587" s="48">
        <v>435593.72739999997</v>
      </c>
      <c r="D587" s="48">
        <v>46969.476000000002</v>
      </c>
      <c r="E587" s="48">
        <v>63.061</v>
      </c>
      <c r="F587" s="48">
        <v>547.04999999999995</v>
      </c>
      <c r="G587" s="48">
        <v>545.45000000000005</v>
      </c>
      <c r="H587" s="48">
        <v>545.45000000000005</v>
      </c>
      <c r="I587" s="48">
        <v>545.45000000000005</v>
      </c>
      <c r="J587" s="48">
        <v>1.6</v>
      </c>
      <c r="N587" s="48"/>
    </row>
    <row r="588" spans="1:14" x14ac:dyDescent="0.25">
      <c r="A588" s="47">
        <v>9</v>
      </c>
      <c r="B588" s="47">
        <v>43</v>
      </c>
      <c r="C588" s="48">
        <v>435587.71879999997</v>
      </c>
      <c r="D588" s="48">
        <v>46965.311199999996</v>
      </c>
      <c r="E588" s="48">
        <v>70.370999999999995</v>
      </c>
      <c r="F588" s="48">
        <v>546.99</v>
      </c>
      <c r="G588" s="48">
        <v>545.39</v>
      </c>
      <c r="H588" s="48">
        <v>545.39</v>
      </c>
      <c r="I588" s="48">
        <v>545.39</v>
      </c>
      <c r="J588" s="48">
        <v>1.6</v>
      </c>
      <c r="N588" s="48"/>
    </row>
    <row r="589" spans="1:14" x14ac:dyDescent="0.25">
      <c r="A589" s="47">
        <v>10</v>
      </c>
      <c r="B589" s="47">
        <v>44</v>
      </c>
      <c r="C589" s="48">
        <v>435584.79369999998</v>
      </c>
      <c r="D589" s="48">
        <v>46961.685899999997</v>
      </c>
      <c r="E589" s="48">
        <v>75.03</v>
      </c>
      <c r="F589" s="48">
        <v>546.92999999999995</v>
      </c>
      <c r="G589" s="48">
        <v>545.33000000000004</v>
      </c>
      <c r="H589" s="48">
        <v>545.33000000000004</v>
      </c>
      <c r="I589" s="48">
        <v>545.33000000000004</v>
      </c>
      <c r="J589" s="48">
        <v>1.6</v>
      </c>
      <c r="N589" s="48"/>
    </row>
    <row r="590" spans="1:14" x14ac:dyDescent="0.25">
      <c r="A590" s="47">
        <v>11</v>
      </c>
      <c r="B590" s="47">
        <v>45</v>
      </c>
      <c r="C590" s="48">
        <v>435582.05959999998</v>
      </c>
      <c r="D590" s="48">
        <v>46955.401100000003</v>
      </c>
      <c r="E590" s="48">
        <v>81.882999999999996</v>
      </c>
      <c r="F590" s="48">
        <v>546.79</v>
      </c>
      <c r="G590" s="48">
        <v>545.19000000000005</v>
      </c>
      <c r="H590" s="48">
        <v>545.19000000000005</v>
      </c>
      <c r="I590" s="48">
        <v>545.19000000000005</v>
      </c>
      <c r="J590" s="48">
        <v>1.6</v>
      </c>
      <c r="N590" s="48"/>
    </row>
    <row r="591" spans="1:14" x14ac:dyDescent="0.25">
      <c r="A591" s="47">
        <v>12</v>
      </c>
      <c r="B591" s="47">
        <v>46</v>
      </c>
      <c r="C591" s="48">
        <v>435581.54830000002</v>
      </c>
      <c r="D591" s="48">
        <v>46949.428099999997</v>
      </c>
      <c r="E591" s="48">
        <v>87.878</v>
      </c>
      <c r="F591" s="48">
        <v>546.65</v>
      </c>
      <c r="G591" s="48">
        <v>545.04</v>
      </c>
      <c r="H591" s="48">
        <v>545.04</v>
      </c>
      <c r="I591" s="48">
        <v>545.04</v>
      </c>
      <c r="J591" s="48">
        <v>1.62</v>
      </c>
      <c r="N591" s="48"/>
    </row>
    <row r="592" spans="1:14" x14ac:dyDescent="0.25">
      <c r="A592" s="47">
        <v>13</v>
      </c>
      <c r="B592" s="47">
        <v>47</v>
      </c>
      <c r="C592" s="48">
        <v>435582.32270000002</v>
      </c>
      <c r="D592" s="48">
        <v>46943.267699999997</v>
      </c>
      <c r="E592" s="48">
        <v>94.087000000000003</v>
      </c>
      <c r="F592" s="48">
        <v>546.51</v>
      </c>
      <c r="G592" s="48">
        <v>544.80999999999995</v>
      </c>
      <c r="H592" s="48">
        <v>544.80999999999995</v>
      </c>
      <c r="I592" s="48">
        <v>544.80999999999995</v>
      </c>
      <c r="J592" s="48">
        <v>1.7</v>
      </c>
      <c r="N592" s="48"/>
    </row>
    <row r="593" spans="1:14" x14ac:dyDescent="0.25">
      <c r="A593" s="47">
        <v>14</v>
      </c>
      <c r="B593" s="47">
        <v>48</v>
      </c>
      <c r="C593" s="48">
        <v>435581.24570000003</v>
      </c>
      <c r="D593" s="48">
        <v>46938.401599999997</v>
      </c>
      <c r="E593" s="48">
        <v>99.070999999999998</v>
      </c>
      <c r="F593" s="48">
        <v>546.39</v>
      </c>
      <c r="G593" s="48">
        <v>544.6</v>
      </c>
      <c r="H593" s="48">
        <v>544.6</v>
      </c>
      <c r="I593" s="48">
        <v>544.6</v>
      </c>
      <c r="J593" s="48">
        <v>1.79</v>
      </c>
      <c r="N593" s="48"/>
    </row>
    <row r="594" spans="1:14" x14ac:dyDescent="0.25">
      <c r="A594" s="47">
        <v>15</v>
      </c>
      <c r="B594" s="47">
        <v>49</v>
      </c>
      <c r="C594" s="48">
        <v>435586.89980000001</v>
      </c>
      <c r="D594" s="48">
        <v>46919.346100000002</v>
      </c>
      <c r="E594" s="48">
        <v>118.94799999999999</v>
      </c>
      <c r="F594" s="48">
        <v>546.04</v>
      </c>
      <c r="G594" s="48">
        <v>544.22</v>
      </c>
      <c r="H594" s="48">
        <v>544.22</v>
      </c>
      <c r="I594" s="48">
        <v>544.22</v>
      </c>
      <c r="J594" s="48">
        <v>1.82</v>
      </c>
      <c r="N594" s="48"/>
    </row>
    <row r="595" spans="1:14" x14ac:dyDescent="0.25">
      <c r="A595" s="47">
        <v>16</v>
      </c>
      <c r="B595" s="47">
        <v>50</v>
      </c>
      <c r="C595" s="48">
        <v>435591.3284</v>
      </c>
      <c r="D595" s="48">
        <v>46901.6826</v>
      </c>
      <c r="E595" s="48">
        <v>137.15799999999999</v>
      </c>
      <c r="F595" s="48">
        <v>545.76</v>
      </c>
      <c r="G595" s="48">
        <v>544.02</v>
      </c>
      <c r="H595" s="48">
        <v>544.02</v>
      </c>
      <c r="I595" s="48">
        <v>544.02</v>
      </c>
      <c r="J595" s="48">
        <v>1.74</v>
      </c>
      <c r="N595" s="48"/>
    </row>
    <row r="596" spans="1:14" x14ac:dyDescent="0.25">
      <c r="A596" s="47">
        <v>17</v>
      </c>
      <c r="B596" s="47">
        <v>51</v>
      </c>
      <c r="C596" s="48">
        <v>435593.93520000001</v>
      </c>
      <c r="D596" s="48">
        <v>46883.6587</v>
      </c>
      <c r="E596" s="48">
        <v>155.369</v>
      </c>
      <c r="F596" s="48">
        <v>545.49</v>
      </c>
      <c r="G596" s="48">
        <v>543.9</v>
      </c>
      <c r="H596" s="48">
        <v>543.9</v>
      </c>
      <c r="I596" s="48">
        <v>543.9</v>
      </c>
      <c r="J596" s="48">
        <v>1.59</v>
      </c>
      <c r="N596" s="48"/>
    </row>
    <row r="597" spans="1:14" x14ac:dyDescent="0.25">
      <c r="A597" s="47">
        <v>18</v>
      </c>
      <c r="B597" s="47">
        <v>52</v>
      </c>
      <c r="C597" s="48">
        <v>435593.44839999999</v>
      </c>
      <c r="D597" s="48">
        <v>46868.666599999997</v>
      </c>
      <c r="E597" s="48">
        <v>170.369</v>
      </c>
      <c r="F597" s="48">
        <v>545.26</v>
      </c>
      <c r="G597" s="48">
        <v>543.73</v>
      </c>
      <c r="H597" s="48">
        <v>543.73</v>
      </c>
      <c r="I597" s="48">
        <v>543.73</v>
      </c>
      <c r="J597" s="48">
        <v>1.53</v>
      </c>
      <c r="N597" s="48"/>
    </row>
    <row r="598" spans="1:14" x14ac:dyDescent="0.25">
      <c r="A598" s="47">
        <v>19</v>
      </c>
      <c r="B598" s="47">
        <v>53</v>
      </c>
      <c r="C598" s="48">
        <v>435590.09759999998</v>
      </c>
      <c r="D598" s="48">
        <v>46854.045700000002</v>
      </c>
      <c r="E598" s="48">
        <v>185.369</v>
      </c>
      <c r="F598" s="48">
        <v>544.61</v>
      </c>
      <c r="G598" s="48">
        <v>543.33000000000004</v>
      </c>
      <c r="H598" s="48">
        <v>543.33000000000004</v>
      </c>
      <c r="I598" s="48">
        <v>543.33000000000004</v>
      </c>
      <c r="J598" s="48">
        <v>1.28</v>
      </c>
      <c r="N598" s="48"/>
    </row>
    <row r="599" spans="1:14" x14ac:dyDescent="0.25">
      <c r="A599" s="47">
        <v>20</v>
      </c>
      <c r="B599" s="47">
        <v>54</v>
      </c>
      <c r="C599" s="48">
        <v>435590.72710000002</v>
      </c>
      <c r="D599" s="48">
        <v>46849.091200000003</v>
      </c>
      <c r="E599" s="48">
        <v>190.364</v>
      </c>
      <c r="F599" s="48">
        <v>544.47</v>
      </c>
      <c r="G599" s="48">
        <v>542.86</v>
      </c>
      <c r="H599" s="48">
        <v>542.86</v>
      </c>
      <c r="I599" s="48">
        <v>542.86</v>
      </c>
      <c r="J599" s="48">
        <v>1.61</v>
      </c>
      <c r="N599" s="48"/>
    </row>
    <row r="600" spans="1:14" x14ac:dyDescent="0.25">
      <c r="A600" s="47">
        <v>21</v>
      </c>
      <c r="B600" s="47">
        <v>55</v>
      </c>
      <c r="C600" s="48">
        <v>435587.04790000001</v>
      </c>
      <c r="D600" s="48">
        <v>46841.3871</v>
      </c>
      <c r="E600" s="48">
        <v>198.90100000000001</v>
      </c>
      <c r="F600" s="48">
        <v>544.04</v>
      </c>
      <c r="G600" s="48">
        <v>542.44000000000005</v>
      </c>
      <c r="H600" s="48">
        <v>542.44000000000005</v>
      </c>
      <c r="I600" s="48">
        <v>542.44000000000005</v>
      </c>
      <c r="J600" s="48">
        <v>1.6</v>
      </c>
      <c r="N600" s="48"/>
    </row>
    <row r="601" spans="1:14" x14ac:dyDescent="0.25">
      <c r="A601" s="47">
        <v>22</v>
      </c>
      <c r="B601" s="47">
        <v>56</v>
      </c>
      <c r="C601" s="48">
        <v>435581.78619999997</v>
      </c>
      <c r="D601" s="48">
        <v>46833.935799999999</v>
      </c>
      <c r="E601" s="48">
        <v>208.023</v>
      </c>
      <c r="F601" s="48">
        <v>543.53</v>
      </c>
      <c r="G601" s="48">
        <v>541.92999999999995</v>
      </c>
      <c r="H601" s="48">
        <v>541.92999999999995</v>
      </c>
      <c r="I601" s="48">
        <v>541.92999999999995</v>
      </c>
      <c r="J601" s="48">
        <v>1.6</v>
      </c>
      <c r="N601" s="48"/>
    </row>
    <row r="602" spans="1:14" x14ac:dyDescent="0.25">
      <c r="A602" s="47">
        <v>23</v>
      </c>
      <c r="B602" s="47">
        <v>57</v>
      </c>
      <c r="C602" s="48">
        <v>435575.0491</v>
      </c>
      <c r="D602" s="48">
        <v>46828.078600000001</v>
      </c>
      <c r="E602" s="48">
        <v>216.95</v>
      </c>
      <c r="F602" s="48">
        <v>543.04999999999995</v>
      </c>
      <c r="G602" s="48">
        <v>541.45000000000005</v>
      </c>
      <c r="H602" s="48">
        <v>541.45000000000005</v>
      </c>
      <c r="I602" s="48">
        <v>541.45000000000005</v>
      </c>
      <c r="J602" s="48">
        <v>1.6</v>
      </c>
      <c r="N602" s="48"/>
    </row>
    <row r="603" spans="1:14" x14ac:dyDescent="0.25">
      <c r="A603" s="47">
        <v>24</v>
      </c>
      <c r="B603" s="47">
        <v>58</v>
      </c>
      <c r="C603" s="48">
        <v>435566.19469999999</v>
      </c>
      <c r="D603" s="48">
        <v>46823.907099999997</v>
      </c>
      <c r="E603" s="48">
        <v>226.738</v>
      </c>
      <c r="F603" s="48">
        <v>542.4</v>
      </c>
      <c r="G603" s="48">
        <v>540.79999999999995</v>
      </c>
      <c r="H603" s="48">
        <v>540.79999999999995</v>
      </c>
      <c r="I603" s="48">
        <v>540.79999999999995</v>
      </c>
      <c r="J603" s="48">
        <v>1.6</v>
      </c>
      <c r="N603" s="48"/>
    </row>
    <row r="604" spans="1:14" x14ac:dyDescent="0.25">
      <c r="A604" s="47">
        <v>25</v>
      </c>
      <c r="B604" s="47">
        <v>59</v>
      </c>
      <c r="C604" s="48">
        <v>435557.7341</v>
      </c>
      <c r="D604" s="48">
        <v>46820.992400000003</v>
      </c>
      <c r="E604" s="48">
        <v>235.68700000000001</v>
      </c>
      <c r="F604" s="48">
        <v>541.79999999999995</v>
      </c>
      <c r="G604" s="48">
        <v>540.19000000000005</v>
      </c>
      <c r="H604" s="48">
        <v>540.19000000000005</v>
      </c>
      <c r="I604" s="48">
        <v>540.19000000000005</v>
      </c>
      <c r="J604" s="48">
        <v>1.61</v>
      </c>
      <c r="N604" s="48"/>
    </row>
    <row r="605" spans="1:14" x14ac:dyDescent="0.25">
      <c r="A605" s="47">
        <v>26</v>
      </c>
      <c r="B605" s="47">
        <v>60</v>
      </c>
      <c r="C605" s="48">
        <v>435548.21779999998</v>
      </c>
      <c r="D605" s="48">
        <v>46820.7255</v>
      </c>
      <c r="E605" s="48">
        <v>245.20699999999999</v>
      </c>
      <c r="F605" s="48">
        <v>540.77</v>
      </c>
      <c r="G605" s="48">
        <v>539.16999999999996</v>
      </c>
      <c r="H605" s="48">
        <v>539.16999999999996</v>
      </c>
      <c r="I605" s="48">
        <v>539.16999999999996</v>
      </c>
      <c r="J605" s="48">
        <v>1.6</v>
      </c>
      <c r="N605" s="48"/>
    </row>
    <row r="606" spans="1:14" x14ac:dyDescent="0.25">
      <c r="A606" s="47">
        <v>27</v>
      </c>
      <c r="B606" s="47">
        <v>61</v>
      </c>
      <c r="C606" s="48">
        <v>435535.93579999998</v>
      </c>
      <c r="D606" s="48">
        <v>46822.520799999998</v>
      </c>
      <c r="E606" s="48">
        <v>257.61900000000003</v>
      </c>
      <c r="F606" s="48">
        <v>540.11</v>
      </c>
      <c r="G606" s="48">
        <v>538.51</v>
      </c>
      <c r="H606" s="48">
        <v>538.51</v>
      </c>
      <c r="I606" s="48">
        <v>538.51</v>
      </c>
      <c r="J606" s="48">
        <v>1.6</v>
      </c>
      <c r="N606" s="48"/>
    </row>
    <row r="607" spans="1:14" x14ac:dyDescent="0.25">
      <c r="A607" s="47">
        <v>28</v>
      </c>
      <c r="B607" s="47">
        <v>62</v>
      </c>
      <c r="C607" s="48">
        <v>435519.32510000002</v>
      </c>
      <c r="D607" s="48">
        <v>46828.549099999997</v>
      </c>
      <c r="E607" s="48">
        <v>275.29000000000002</v>
      </c>
      <c r="F607" s="48">
        <v>538.86</v>
      </c>
      <c r="G607" s="48">
        <v>537.26</v>
      </c>
      <c r="H607" s="48">
        <v>537.26</v>
      </c>
      <c r="I607" s="48">
        <v>537.26</v>
      </c>
      <c r="J607" s="48">
        <v>1.6</v>
      </c>
      <c r="N607" s="48"/>
    </row>
    <row r="608" spans="1:14" x14ac:dyDescent="0.25">
      <c r="A608" s="47">
        <v>29</v>
      </c>
      <c r="B608" s="47">
        <v>63</v>
      </c>
      <c r="C608" s="48">
        <v>435499.57290000003</v>
      </c>
      <c r="D608" s="48">
        <v>46836.3364</v>
      </c>
      <c r="E608" s="48">
        <v>296.52199999999999</v>
      </c>
      <c r="F608" s="48">
        <v>537.30999999999995</v>
      </c>
      <c r="G608" s="48">
        <v>535.71</v>
      </c>
      <c r="H608" s="48">
        <v>535.71</v>
      </c>
      <c r="I608" s="48">
        <v>535.71</v>
      </c>
      <c r="J608" s="48">
        <v>1.6</v>
      </c>
      <c r="N608" s="48"/>
    </row>
    <row r="609" spans="1:14" x14ac:dyDescent="0.25">
      <c r="A609" s="47">
        <v>30</v>
      </c>
      <c r="B609" s="47">
        <v>64</v>
      </c>
      <c r="C609" s="48">
        <v>435468.31630000001</v>
      </c>
      <c r="D609" s="48">
        <v>46845.505899999996</v>
      </c>
      <c r="E609" s="48">
        <v>329.096</v>
      </c>
      <c r="F609" s="48">
        <v>535.38</v>
      </c>
      <c r="G609" s="48">
        <v>533.78</v>
      </c>
      <c r="H609" s="48">
        <v>533.78</v>
      </c>
      <c r="I609" s="48">
        <v>533.78</v>
      </c>
      <c r="J609" s="48">
        <v>1.6</v>
      </c>
      <c r="N609" s="48"/>
    </row>
    <row r="610" spans="1:14" x14ac:dyDescent="0.25">
      <c r="A610" s="47">
        <v>31</v>
      </c>
      <c r="B610" s="47">
        <v>65</v>
      </c>
      <c r="C610" s="48">
        <v>435452.07459999999</v>
      </c>
      <c r="D610" s="48">
        <v>46849.2984</v>
      </c>
      <c r="E610" s="48">
        <v>345.774</v>
      </c>
      <c r="F610" s="48">
        <v>534.46</v>
      </c>
      <c r="G610" s="48">
        <v>532.86</v>
      </c>
      <c r="H610" s="48">
        <v>532.86</v>
      </c>
      <c r="I610" s="48">
        <v>532.86</v>
      </c>
      <c r="J610" s="48">
        <v>1.6</v>
      </c>
      <c r="N610" s="48"/>
    </row>
    <row r="611" spans="1:14" x14ac:dyDescent="0.25">
      <c r="A611" s="47">
        <v>32</v>
      </c>
      <c r="B611" s="47">
        <v>66</v>
      </c>
      <c r="C611" s="48">
        <v>435445.91119999997</v>
      </c>
      <c r="D611" s="48">
        <v>46857.252399999998</v>
      </c>
      <c r="E611" s="48">
        <v>355.83699999999999</v>
      </c>
      <c r="F611" s="48">
        <v>533.96</v>
      </c>
      <c r="G611" s="48">
        <v>532.36</v>
      </c>
      <c r="H611" s="48">
        <v>532.36</v>
      </c>
      <c r="I611" s="48">
        <v>532.36</v>
      </c>
      <c r="J611" s="48">
        <v>1.6</v>
      </c>
      <c r="N611" s="48"/>
    </row>
    <row r="612" spans="1:14" x14ac:dyDescent="0.25">
      <c r="A612" s="47">
        <v>33</v>
      </c>
      <c r="B612" s="47">
        <v>67</v>
      </c>
      <c r="C612" s="48">
        <v>435420.37709999998</v>
      </c>
      <c r="D612" s="48">
        <v>46858.827499999999</v>
      </c>
      <c r="E612" s="48">
        <v>381.41899999999998</v>
      </c>
      <c r="F612" s="48">
        <v>532.78</v>
      </c>
      <c r="G612" s="48">
        <v>531.17999999999995</v>
      </c>
      <c r="H612" s="48">
        <v>531.17999999999995</v>
      </c>
      <c r="I612" s="48">
        <v>531.17999999999995</v>
      </c>
      <c r="J612" s="48">
        <v>1.6</v>
      </c>
      <c r="N612" s="48"/>
    </row>
    <row r="613" spans="1:14" x14ac:dyDescent="0.25">
      <c r="A613" s="47">
        <v>34</v>
      </c>
      <c r="B613" s="47">
        <v>68</v>
      </c>
      <c r="C613" s="48">
        <v>435374.772</v>
      </c>
      <c r="D613" s="48">
        <v>46859.138099999996</v>
      </c>
      <c r="E613" s="48">
        <v>427.02499999999998</v>
      </c>
      <c r="F613" s="48">
        <v>530.61</v>
      </c>
      <c r="G613" s="48">
        <v>529.01</v>
      </c>
      <c r="H613" s="48">
        <v>529.01</v>
      </c>
      <c r="I613" s="48">
        <v>529.01</v>
      </c>
      <c r="J613" s="48">
        <v>1.6</v>
      </c>
      <c r="N613" s="48"/>
    </row>
    <row r="614" spans="1:14" x14ac:dyDescent="0.25">
      <c r="A614" s="47">
        <v>35</v>
      </c>
      <c r="B614" s="47">
        <v>69</v>
      </c>
      <c r="C614" s="48">
        <v>435358.21279999998</v>
      </c>
      <c r="D614" s="48">
        <v>46858.636700000003</v>
      </c>
      <c r="E614" s="48">
        <v>443.59199999999998</v>
      </c>
      <c r="F614" s="48">
        <v>529.79</v>
      </c>
      <c r="G614" s="48">
        <v>528.19000000000005</v>
      </c>
      <c r="H614" s="48">
        <v>528.19000000000005</v>
      </c>
      <c r="I614" s="48">
        <v>528.19000000000005</v>
      </c>
      <c r="J614" s="48">
        <v>1.6</v>
      </c>
      <c r="N614" s="48"/>
    </row>
    <row r="615" spans="1:14" x14ac:dyDescent="0.25">
      <c r="A615" s="47">
        <v>36</v>
      </c>
      <c r="B615" s="47">
        <v>70</v>
      </c>
      <c r="C615" s="48">
        <v>435345.1863</v>
      </c>
      <c r="D615" s="48">
        <v>46857.239000000001</v>
      </c>
      <c r="E615" s="48">
        <v>456.69400000000002</v>
      </c>
      <c r="F615" s="48">
        <v>529.15</v>
      </c>
      <c r="G615" s="48">
        <v>527.54999999999995</v>
      </c>
      <c r="H615" s="48">
        <v>527.54999999999995</v>
      </c>
      <c r="I615" s="48">
        <v>527.54999999999995</v>
      </c>
      <c r="J615" s="48">
        <v>1.6</v>
      </c>
      <c r="N615" s="48"/>
    </row>
    <row r="616" spans="1:14" x14ac:dyDescent="0.25">
      <c r="A616" s="47">
        <v>37</v>
      </c>
      <c r="B616" s="47">
        <v>71</v>
      </c>
      <c r="C616" s="48">
        <v>435329.1237</v>
      </c>
      <c r="D616" s="48">
        <v>46855.057000000001</v>
      </c>
      <c r="E616" s="48">
        <v>472.904</v>
      </c>
      <c r="F616" s="48">
        <v>528.27</v>
      </c>
      <c r="G616" s="48">
        <v>526.66999999999996</v>
      </c>
      <c r="H616" s="48">
        <v>526.66999999999996</v>
      </c>
      <c r="I616" s="48">
        <v>526.66999999999996</v>
      </c>
      <c r="J616" s="48">
        <v>1.6</v>
      </c>
      <c r="N616" s="48"/>
    </row>
    <row r="617" spans="1:14" x14ac:dyDescent="0.25">
      <c r="A617" s="47">
        <v>38</v>
      </c>
      <c r="B617" s="47">
        <v>72</v>
      </c>
      <c r="C617" s="48">
        <v>435315.62780000002</v>
      </c>
      <c r="D617" s="48">
        <v>46852.092400000001</v>
      </c>
      <c r="E617" s="48">
        <v>486.721</v>
      </c>
      <c r="F617" s="48">
        <v>527.38</v>
      </c>
      <c r="G617" s="48">
        <v>525.78</v>
      </c>
      <c r="H617" s="48">
        <v>525.78</v>
      </c>
      <c r="I617" s="48">
        <v>525.78</v>
      </c>
      <c r="J617" s="48">
        <v>1.6</v>
      </c>
      <c r="N617" s="48"/>
    </row>
    <row r="618" spans="1:14" x14ac:dyDescent="0.25">
      <c r="A618" s="47">
        <v>39</v>
      </c>
      <c r="B618" s="47">
        <v>73</v>
      </c>
      <c r="C618" s="48">
        <v>435298.5931</v>
      </c>
      <c r="D618" s="48">
        <v>46848.6875</v>
      </c>
      <c r="E618" s="48">
        <v>504.09300000000002</v>
      </c>
      <c r="F618" s="48">
        <v>526.12</v>
      </c>
      <c r="G618" s="48">
        <v>524.52</v>
      </c>
      <c r="H618" s="48">
        <v>524.52</v>
      </c>
      <c r="I618" s="48">
        <v>524.52</v>
      </c>
      <c r="J618" s="48">
        <v>1.6</v>
      </c>
      <c r="N618" s="48"/>
    </row>
    <row r="619" spans="1:14" x14ac:dyDescent="0.25">
      <c r="A619" s="47">
        <v>40</v>
      </c>
      <c r="B619" s="47">
        <v>74</v>
      </c>
      <c r="C619" s="48">
        <v>435272.2917</v>
      </c>
      <c r="D619" s="48">
        <v>46842.950100000002</v>
      </c>
      <c r="E619" s="48">
        <v>531.01300000000003</v>
      </c>
      <c r="F619" s="48">
        <v>524.01</v>
      </c>
      <c r="G619" s="48">
        <v>522.41</v>
      </c>
      <c r="H619" s="48">
        <v>522.41</v>
      </c>
      <c r="I619" s="48">
        <v>522.41</v>
      </c>
      <c r="J619" s="48">
        <v>1.6</v>
      </c>
      <c r="N619" s="48"/>
    </row>
    <row r="620" spans="1:14" x14ac:dyDescent="0.25">
      <c r="A620" s="47">
        <v>41</v>
      </c>
      <c r="B620" s="47">
        <v>75</v>
      </c>
      <c r="C620" s="48">
        <v>435240.71620000002</v>
      </c>
      <c r="D620" s="48">
        <v>46836.463600000003</v>
      </c>
      <c r="E620" s="48">
        <v>563.24800000000005</v>
      </c>
      <c r="F620" s="48">
        <v>522.47</v>
      </c>
      <c r="G620" s="48">
        <v>520.87</v>
      </c>
      <c r="H620" s="48">
        <v>520.87</v>
      </c>
      <c r="I620" s="48">
        <v>520.87</v>
      </c>
      <c r="J620" s="48">
        <v>1.6</v>
      </c>
      <c r="N620" s="48"/>
    </row>
    <row r="621" spans="1:14" x14ac:dyDescent="0.25">
      <c r="A621" s="47">
        <v>42</v>
      </c>
      <c r="B621" s="47">
        <v>76</v>
      </c>
      <c r="C621" s="48">
        <v>435231.70630000002</v>
      </c>
      <c r="D621" s="48">
        <v>46835.166400000002</v>
      </c>
      <c r="E621" s="48">
        <v>572.351</v>
      </c>
      <c r="F621" s="48">
        <v>522.13</v>
      </c>
      <c r="G621" s="48">
        <v>520.53</v>
      </c>
      <c r="H621" s="48">
        <v>520.53</v>
      </c>
      <c r="I621" s="48">
        <v>520.53</v>
      </c>
      <c r="J621" s="48">
        <v>1.6</v>
      </c>
      <c r="N621" s="48"/>
    </row>
    <row r="622" spans="1:14" x14ac:dyDescent="0.25">
      <c r="A622" s="47" t="s">
        <v>621</v>
      </c>
      <c r="B622" s="47" t="s">
        <v>644</v>
      </c>
    </row>
    <row r="623" spans="1:14" x14ac:dyDescent="0.25">
      <c r="A623" s="47">
        <v>1</v>
      </c>
      <c r="B623" s="47">
        <v>76</v>
      </c>
      <c r="C623" s="48">
        <v>435231.70630000002</v>
      </c>
      <c r="D623" s="48">
        <v>46835.166400000002</v>
      </c>
      <c r="E623" s="48">
        <v>0</v>
      </c>
      <c r="F623" s="48">
        <v>522.13</v>
      </c>
      <c r="G623" s="48">
        <v>520.53</v>
      </c>
      <c r="H623" s="48">
        <v>520.53</v>
      </c>
      <c r="I623" s="48">
        <v>520.53</v>
      </c>
      <c r="J623" s="48">
        <v>1.6</v>
      </c>
      <c r="N623" s="48"/>
    </row>
    <row r="624" spans="1:14" x14ac:dyDescent="0.25">
      <c r="A624" s="47">
        <v>2</v>
      </c>
      <c r="B624" s="47">
        <v>77</v>
      </c>
      <c r="C624" s="48">
        <v>435222.69650000002</v>
      </c>
      <c r="D624" s="48">
        <v>46833.869100000004</v>
      </c>
      <c r="E624" s="48">
        <v>9.1029999999999998</v>
      </c>
      <c r="F624" s="48">
        <v>521.92999999999995</v>
      </c>
      <c r="G624" s="48">
        <v>520.33000000000004</v>
      </c>
      <c r="H624" s="48">
        <v>520.33000000000004</v>
      </c>
      <c r="I624" s="48">
        <v>520.33000000000004</v>
      </c>
      <c r="J624" s="48">
        <v>1.6</v>
      </c>
      <c r="N624" s="48"/>
    </row>
    <row r="625" spans="1:14" x14ac:dyDescent="0.25">
      <c r="A625" s="47">
        <v>3</v>
      </c>
      <c r="B625" s="47">
        <v>78</v>
      </c>
      <c r="C625" s="48">
        <v>435208.0637</v>
      </c>
      <c r="D625" s="48">
        <v>46833.107499999998</v>
      </c>
      <c r="E625" s="48">
        <v>23.754999999999999</v>
      </c>
      <c r="F625" s="48">
        <v>521.70000000000005</v>
      </c>
      <c r="G625" s="48">
        <v>520.1</v>
      </c>
      <c r="H625" s="48">
        <v>520.1</v>
      </c>
      <c r="I625" s="48">
        <v>520.1</v>
      </c>
      <c r="J625" s="48">
        <v>1.6</v>
      </c>
      <c r="N625" s="48"/>
    </row>
    <row r="626" spans="1:14" x14ac:dyDescent="0.25">
      <c r="A626" s="47">
        <v>4</v>
      </c>
      <c r="B626" s="47">
        <v>79</v>
      </c>
      <c r="C626" s="48">
        <v>435196.60159999999</v>
      </c>
      <c r="D626" s="48">
        <v>46832.9568</v>
      </c>
      <c r="E626" s="48">
        <v>35.218000000000004</v>
      </c>
      <c r="F626" s="48">
        <v>521.52</v>
      </c>
      <c r="G626" s="48">
        <v>519.91999999999996</v>
      </c>
      <c r="H626" s="48">
        <v>519.91999999999996</v>
      </c>
      <c r="I626" s="48">
        <v>519.91999999999996</v>
      </c>
      <c r="J626" s="48">
        <v>1.6</v>
      </c>
      <c r="N626" s="48"/>
    </row>
    <row r="627" spans="1:14" x14ac:dyDescent="0.25">
      <c r="A627" s="47">
        <v>5</v>
      </c>
      <c r="B627" s="47">
        <v>80</v>
      </c>
      <c r="C627" s="48">
        <v>435183.61780000001</v>
      </c>
      <c r="D627" s="48">
        <v>46834.465600000003</v>
      </c>
      <c r="E627" s="48">
        <v>48.29</v>
      </c>
      <c r="F627" s="48">
        <v>521.44000000000005</v>
      </c>
      <c r="G627" s="48">
        <v>519.84</v>
      </c>
      <c r="H627" s="48">
        <v>519.84</v>
      </c>
      <c r="I627" s="48">
        <v>519.84</v>
      </c>
      <c r="J627" s="48">
        <v>1.6</v>
      </c>
      <c r="N627" s="48"/>
    </row>
    <row r="628" spans="1:14" x14ac:dyDescent="0.25">
      <c r="A628" s="47">
        <v>6</v>
      </c>
      <c r="B628" s="47">
        <v>81</v>
      </c>
      <c r="C628" s="48">
        <v>435146.54719999997</v>
      </c>
      <c r="D628" s="48">
        <v>46841.2595</v>
      </c>
      <c r="E628" s="48">
        <v>85.977999999999994</v>
      </c>
      <c r="F628" s="48">
        <v>520.87</v>
      </c>
      <c r="G628" s="48">
        <v>519.27</v>
      </c>
      <c r="H628" s="48">
        <v>519.27</v>
      </c>
      <c r="I628" s="48">
        <v>519.27</v>
      </c>
      <c r="J628" s="48">
        <v>1.6</v>
      </c>
      <c r="N628" s="48"/>
    </row>
    <row r="629" spans="1:14" x14ac:dyDescent="0.25">
      <c r="A629" s="47">
        <v>7</v>
      </c>
      <c r="B629" s="47">
        <v>82</v>
      </c>
      <c r="C629" s="48">
        <v>435127.21610000002</v>
      </c>
      <c r="D629" s="48">
        <v>46844.375500000002</v>
      </c>
      <c r="E629" s="48">
        <v>105.55800000000001</v>
      </c>
      <c r="F629" s="48">
        <v>520.58000000000004</v>
      </c>
      <c r="G629" s="48">
        <v>518.98</v>
      </c>
      <c r="H629" s="48">
        <v>518.98</v>
      </c>
      <c r="I629" s="48">
        <v>518.98</v>
      </c>
      <c r="J629" s="48">
        <v>1.6</v>
      </c>
      <c r="N629" s="48"/>
    </row>
    <row r="630" spans="1:14" x14ac:dyDescent="0.25">
      <c r="A630" s="47">
        <v>8</v>
      </c>
      <c r="B630" s="47">
        <v>83</v>
      </c>
      <c r="C630" s="48">
        <v>435079.67999999999</v>
      </c>
      <c r="D630" s="48">
        <v>46851.084999999999</v>
      </c>
      <c r="E630" s="48">
        <v>153.566</v>
      </c>
      <c r="F630" s="48">
        <v>520.13</v>
      </c>
      <c r="G630" s="48">
        <v>518.53</v>
      </c>
      <c r="H630" s="48">
        <v>518.53</v>
      </c>
      <c r="I630" s="48">
        <v>518.53</v>
      </c>
      <c r="J630" s="48">
        <v>1.6</v>
      </c>
      <c r="N630" s="48"/>
    </row>
    <row r="631" spans="1:14" x14ac:dyDescent="0.25">
      <c r="A631" s="47">
        <v>9</v>
      </c>
      <c r="B631" s="47">
        <v>84</v>
      </c>
      <c r="C631" s="48">
        <v>435068.4901</v>
      </c>
      <c r="D631" s="48">
        <v>46853.038800000002</v>
      </c>
      <c r="E631" s="48">
        <v>164.92500000000001</v>
      </c>
      <c r="F631" s="48">
        <v>519.99</v>
      </c>
      <c r="G631" s="48">
        <v>518.39</v>
      </c>
      <c r="H631" s="48">
        <v>518.39</v>
      </c>
      <c r="I631" s="48">
        <v>518.39</v>
      </c>
      <c r="J631" s="48">
        <v>1.6</v>
      </c>
      <c r="N631" s="48"/>
    </row>
    <row r="632" spans="1:14" x14ac:dyDescent="0.25">
      <c r="A632" s="47">
        <v>10</v>
      </c>
      <c r="B632" s="47">
        <v>85</v>
      </c>
      <c r="C632" s="48">
        <v>435035.42109999998</v>
      </c>
      <c r="D632" s="48">
        <v>46862.172700000003</v>
      </c>
      <c r="E632" s="48">
        <v>199.232</v>
      </c>
      <c r="F632" s="48">
        <v>519.92999999999995</v>
      </c>
      <c r="G632" s="48">
        <v>518.33000000000004</v>
      </c>
      <c r="H632" s="48">
        <v>518.33000000000004</v>
      </c>
      <c r="I632" s="48">
        <v>518.33000000000004</v>
      </c>
      <c r="J632" s="48">
        <v>1.6</v>
      </c>
      <c r="N632" s="48"/>
    </row>
    <row r="633" spans="1:14" x14ac:dyDescent="0.25">
      <c r="A633" s="47">
        <v>11</v>
      </c>
      <c r="B633" s="47">
        <v>86</v>
      </c>
      <c r="C633" s="48">
        <v>434992.70480000001</v>
      </c>
      <c r="D633" s="48">
        <v>46880.599800000004</v>
      </c>
      <c r="E633" s="48">
        <v>245.75299999999999</v>
      </c>
      <c r="F633" s="48">
        <v>520.62</v>
      </c>
      <c r="G633" s="48">
        <v>519.02</v>
      </c>
      <c r="H633" s="48">
        <v>519.02</v>
      </c>
      <c r="I633" s="48">
        <v>519.02</v>
      </c>
      <c r="J633" s="48">
        <v>1.6</v>
      </c>
      <c r="N633" s="48"/>
    </row>
    <row r="634" spans="1:14" x14ac:dyDescent="0.25">
      <c r="A634" s="47">
        <v>12</v>
      </c>
      <c r="B634" s="47">
        <v>87</v>
      </c>
      <c r="C634" s="48">
        <v>434981.99479999999</v>
      </c>
      <c r="D634" s="48">
        <v>46885.164499999999</v>
      </c>
      <c r="E634" s="48">
        <v>257.39600000000002</v>
      </c>
      <c r="F634" s="48">
        <v>521.02</v>
      </c>
      <c r="G634" s="48">
        <v>519.23</v>
      </c>
      <c r="H634" s="48">
        <v>519.23</v>
      </c>
      <c r="I634" s="48">
        <v>519.23</v>
      </c>
      <c r="J634" s="48">
        <v>1.8</v>
      </c>
      <c r="N634" s="48"/>
    </row>
    <row r="635" spans="1:14" x14ac:dyDescent="0.25">
      <c r="A635" s="47">
        <v>13</v>
      </c>
      <c r="B635" s="47">
        <v>88</v>
      </c>
      <c r="C635" s="48">
        <v>434973.01439999999</v>
      </c>
      <c r="D635" s="48">
        <v>46880.765700000004</v>
      </c>
      <c r="E635" s="48">
        <v>267.39499999999998</v>
      </c>
      <c r="F635" s="48">
        <v>520.99</v>
      </c>
      <c r="G635" s="48">
        <v>519.4</v>
      </c>
      <c r="H635" s="48">
        <v>519.4</v>
      </c>
      <c r="I635" s="48">
        <v>519.4</v>
      </c>
      <c r="J635" s="48">
        <v>1.59</v>
      </c>
      <c r="N635" s="48"/>
    </row>
    <row r="636" spans="1:14" x14ac:dyDescent="0.25">
      <c r="A636" s="47">
        <v>14</v>
      </c>
      <c r="B636" s="47">
        <v>89</v>
      </c>
      <c r="C636" s="48">
        <v>434947.40879999998</v>
      </c>
      <c r="D636" s="48">
        <v>46889.9807</v>
      </c>
      <c r="E636" s="48">
        <v>294.60899999999998</v>
      </c>
      <c r="F636" s="48">
        <v>521.42999999999995</v>
      </c>
      <c r="G636" s="48">
        <v>519.83000000000004</v>
      </c>
      <c r="H636" s="48">
        <v>519.83000000000004</v>
      </c>
      <c r="I636" s="48">
        <v>519.83000000000004</v>
      </c>
      <c r="J636" s="48">
        <v>1.6</v>
      </c>
      <c r="N636" s="48"/>
    </row>
    <row r="637" spans="1:14" x14ac:dyDescent="0.25">
      <c r="A637" s="47">
        <v>15</v>
      </c>
      <c r="B637" s="47">
        <v>90</v>
      </c>
      <c r="C637" s="48">
        <v>434916.2599</v>
      </c>
      <c r="D637" s="48">
        <v>46897.399400000002</v>
      </c>
      <c r="E637" s="48">
        <v>326.62900000000002</v>
      </c>
      <c r="F637" s="48">
        <v>522.17999999999995</v>
      </c>
      <c r="G637" s="48">
        <v>520.58000000000004</v>
      </c>
      <c r="H637" s="48">
        <v>520.58000000000004</v>
      </c>
      <c r="I637" s="48">
        <v>520.58000000000004</v>
      </c>
      <c r="J637" s="48">
        <v>1.6</v>
      </c>
      <c r="N637" s="48"/>
    </row>
    <row r="638" spans="1:14" x14ac:dyDescent="0.25">
      <c r="A638" s="47">
        <v>16</v>
      </c>
      <c r="B638" s="47">
        <v>91</v>
      </c>
      <c r="C638" s="48">
        <v>434893.69410000002</v>
      </c>
      <c r="D638" s="48">
        <v>46901.138200000001</v>
      </c>
      <c r="E638" s="48">
        <v>349.50200000000001</v>
      </c>
      <c r="F638" s="48">
        <v>522.96</v>
      </c>
      <c r="G638" s="48">
        <v>521.36</v>
      </c>
      <c r="H638" s="48">
        <v>521.36</v>
      </c>
      <c r="I638" s="48">
        <v>521.36</v>
      </c>
      <c r="J638" s="48">
        <v>1.6</v>
      </c>
      <c r="N638" s="48"/>
    </row>
    <row r="639" spans="1:14" x14ac:dyDescent="0.25">
      <c r="A639" s="47">
        <v>17</v>
      </c>
      <c r="B639" s="47">
        <v>92</v>
      </c>
      <c r="C639" s="48">
        <v>434871.29440000001</v>
      </c>
      <c r="D639" s="48">
        <v>46903.541299999997</v>
      </c>
      <c r="E639" s="48">
        <v>372.03</v>
      </c>
      <c r="F639" s="48">
        <v>524.23</v>
      </c>
      <c r="G639" s="48">
        <v>522.63</v>
      </c>
      <c r="H639" s="48">
        <v>522.63</v>
      </c>
      <c r="I639" s="48">
        <v>522.63</v>
      </c>
      <c r="J639" s="48">
        <v>1.6</v>
      </c>
      <c r="N639" s="48"/>
    </row>
    <row r="640" spans="1:14" x14ac:dyDescent="0.25">
      <c r="A640" s="47">
        <v>18</v>
      </c>
      <c r="B640" s="47">
        <v>93</v>
      </c>
      <c r="C640" s="48">
        <v>434845.12900000002</v>
      </c>
      <c r="D640" s="48">
        <v>46908.054600000003</v>
      </c>
      <c r="E640" s="48">
        <v>398.58199999999999</v>
      </c>
      <c r="F640" s="48">
        <v>526.19000000000005</v>
      </c>
      <c r="G640" s="48">
        <v>524.58000000000004</v>
      </c>
      <c r="H640" s="48">
        <v>524.58000000000004</v>
      </c>
      <c r="I640" s="48">
        <v>524.58000000000004</v>
      </c>
      <c r="J640" s="48">
        <v>1.61</v>
      </c>
      <c r="N640" s="48"/>
    </row>
    <row r="641" spans="1:14" x14ac:dyDescent="0.25">
      <c r="A641" s="47">
        <v>19</v>
      </c>
      <c r="B641" s="47">
        <v>94</v>
      </c>
      <c r="C641" s="48">
        <v>434836.0429</v>
      </c>
      <c r="D641" s="48">
        <v>46912.223899999997</v>
      </c>
      <c r="E641" s="48">
        <v>408.57900000000001</v>
      </c>
      <c r="F641" s="48">
        <v>526.96</v>
      </c>
      <c r="G641" s="48">
        <v>525.35</v>
      </c>
      <c r="H641" s="48">
        <v>525.35</v>
      </c>
      <c r="I641" s="48">
        <v>525.35</v>
      </c>
      <c r="J641" s="48">
        <v>1.61</v>
      </c>
      <c r="N641" s="48"/>
    </row>
    <row r="642" spans="1:14" x14ac:dyDescent="0.25">
      <c r="A642" s="47">
        <v>20</v>
      </c>
      <c r="B642" s="47">
        <v>95</v>
      </c>
      <c r="C642" s="48">
        <v>434813.864</v>
      </c>
      <c r="D642" s="48">
        <v>46917.470800000003</v>
      </c>
      <c r="E642" s="48">
        <v>431.37</v>
      </c>
      <c r="F642" s="48">
        <v>528.79</v>
      </c>
      <c r="G642" s="48">
        <v>527.19000000000005</v>
      </c>
      <c r="H642" s="48">
        <v>527.19000000000005</v>
      </c>
      <c r="I642" s="48">
        <v>527.19000000000005</v>
      </c>
      <c r="J642" s="48">
        <v>1.6</v>
      </c>
      <c r="N642" s="48"/>
    </row>
    <row r="643" spans="1:14" x14ac:dyDescent="0.25">
      <c r="A643" s="47">
        <v>21</v>
      </c>
      <c r="B643" s="47">
        <v>96</v>
      </c>
      <c r="C643" s="48">
        <v>434768.78279999999</v>
      </c>
      <c r="D643" s="48">
        <v>46931.405400000003</v>
      </c>
      <c r="E643" s="48">
        <v>478.55599999999998</v>
      </c>
      <c r="F643" s="48">
        <v>532.66</v>
      </c>
      <c r="G643" s="48">
        <v>531.05999999999995</v>
      </c>
      <c r="H643" s="48">
        <v>531.05999999999995</v>
      </c>
      <c r="I643" s="48">
        <v>531.05999999999995</v>
      </c>
      <c r="J643" s="48">
        <v>1.6</v>
      </c>
      <c r="N643" s="48"/>
    </row>
    <row r="644" spans="1:14" x14ac:dyDescent="0.25">
      <c r="A644" s="47">
        <v>22</v>
      </c>
      <c r="B644" s="47">
        <v>97</v>
      </c>
      <c r="C644" s="48">
        <v>434741.88179999997</v>
      </c>
      <c r="D644" s="48">
        <v>46937.2768</v>
      </c>
      <c r="E644" s="48">
        <v>506.09</v>
      </c>
      <c r="F644" s="48">
        <v>534.70000000000005</v>
      </c>
      <c r="G644" s="48">
        <v>533.1</v>
      </c>
      <c r="H644" s="48">
        <v>533.1</v>
      </c>
      <c r="I644" s="48">
        <v>533.1</v>
      </c>
      <c r="J644" s="48">
        <v>1.6</v>
      </c>
      <c r="N644" s="48"/>
    </row>
    <row r="645" spans="1:14" x14ac:dyDescent="0.25">
      <c r="A645" s="47">
        <v>23</v>
      </c>
      <c r="B645" s="47">
        <v>98</v>
      </c>
      <c r="C645" s="48">
        <v>434719.09110000002</v>
      </c>
      <c r="D645" s="48">
        <v>46941.770100000002</v>
      </c>
      <c r="E645" s="48">
        <v>529.32000000000005</v>
      </c>
      <c r="F645" s="48">
        <v>536.46</v>
      </c>
      <c r="G645" s="48">
        <v>534.86</v>
      </c>
      <c r="H645" s="48">
        <v>534.86</v>
      </c>
      <c r="I645" s="48">
        <v>534.86</v>
      </c>
      <c r="J645" s="48">
        <v>1.6</v>
      </c>
      <c r="N645" s="48"/>
    </row>
    <row r="646" spans="1:14" x14ac:dyDescent="0.25">
      <c r="A646" s="47">
        <v>24</v>
      </c>
      <c r="B646" s="47">
        <v>99</v>
      </c>
      <c r="C646" s="48">
        <v>434698.79389999999</v>
      </c>
      <c r="D646" s="48">
        <v>46946.607300000003</v>
      </c>
      <c r="E646" s="48">
        <v>550.18600000000004</v>
      </c>
      <c r="F646" s="48">
        <v>538.23</v>
      </c>
      <c r="G646" s="48">
        <v>536.63</v>
      </c>
      <c r="H646" s="48">
        <v>536.63</v>
      </c>
      <c r="I646" s="48">
        <v>536.63</v>
      </c>
      <c r="J646" s="48">
        <v>1.6</v>
      </c>
      <c r="N646" s="48"/>
    </row>
    <row r="647" spans="1:14" x14ac:dyDescent="0.25">
      <c r="A647" s="47" t="s">
        <v>622</v>
      </c>
      <c r="B647" s="47" t="s">
        <v>645</v>
      </c>
      <c r="N647" s="48"/>
    </row>
    <row r="648" spans="1:14" x14ac:dyDescent="0.25">
      <c r="A648" s="47">
        <v>1</v>
      </c>
      <c r="B648" s="47">
        <v>99</v>
      </c>
      <c r="C648" s="48">
        <v>434698.79389999999</v>
      </c>
      <c r="D648" s="48">
        <v>46946.607300000003</v>
      </c>
      <c r="E648" s="48">
        <v>0</v>
      </c>
      <c r="F648" s="48">
        <v>538.23</v>
      </c>
      <c r="G648" s="48">
        <v>536.63</v>
      </c>
      <c r="H648" s="48">
        <v>536.63</v>
      </c>
      <c r="I648" s="48">
        <v>536.63</v>
      </c>
      <c r="J648" s="48">
        <v>1.6</v>
      </c>
      <c r="N648" s="48"/>
    </row>
    <row r="649" spans="1:14" x14ac:dyDescent="0.25">
      <c r="A649" s="47">
        <v>2</v>
      </c>
      <c r="B649" s="47">
        <v>100</v>
      </c>
      <c r="C649" s="48">
        <v>434685.00260000001</v>
      </c>
      <c r="D649" s="48">
        <v>46953.1855</v>
      </c>
      <c r="E649" s="48">
        <v>15.28</v>
      </c>
      <c r="F649" s="48">
        <v>539.5</v>
      </c>
      <c r="G649" s="48">
        <v>537.86</v>
      </c>
      <c r="H649" s="48">
        <v>537.86</v>
      </c>
      <c r="I649" s="48">
        <v>537.86</v>
      </c>
      <c r="J649" s="48">
        <v>1.64</v>
      </c>
      <c r="N649" s="48"/>
    </row>
    <row r="650" spans="1:14" x14ac:dyDescent="0.25">
      <c r="A650" s="47">
        <v>3</v>
      </c>
      <c r="B650" s="47">
        <v>101</v>
      </c>
      <c r="C650" s="48">
        <v>434664.40010000003</v>
      </c>
      <c r="D650" s="48">
        <v>46964.414900000003</v>
      </c>
      <c r="E650" s="48">
        <v>38.744</v>
      </c>
      <c r="F650" s="48">
        <v>541.76</v>
      </c>
      <c r="G650" s="48">
        <v>539.55999999999995</v>
      </c>
      <c r="H650" s="48">
        <v>539.55999999999995</v>
      </c>
      <c r="I650" s="48">
        <v>539.55999999999995</v>
      </c>
      <c r="J650" s="48">
        <v>2.2000000000000002</v>
      </c>
      <c r="N650" s="48"/>
    </row>
    <row r="651" spans="1:14" x14ac:dyDescent="0.25">
      <c r="A651" s="47">
        <v>4</v>
      </c>
      <c r="B651" s="47">
        <v>102</v>
      </c>
      <c r="C651" s="48">
        <v>434653.44829999999</v>
      </c>
      <c r="D651" s="48">
        <v>46974.664599999996</v>
      </c>
      <c r="E651" s="48">
        <v>53.744</v>
      </c>
      <c r="F651" s="48">
        <v>542.26</v>
      </c>
      <c r="G651" s="48">
        <v>540.65</v>
      </c>
      <c r="H651" s="48">
        <v>540.65</v>
      </c>
      <c r="I651" s="48">
        <v>540.65</v>
      </c>
      <c r="J651" s="48">
        <v>1.61</v>
      </c>
      <c r="N651" s="48"/>
    </row>
    <row r="652" spans="1:14" x14ac:dyDescent="0.25">
      <c r="A652" s="47">
        <v>5</v>
      </c>
      <c r="B652" s="47">
        <v>103</v>
      </c>
      <c r="C652" s="48">
        <v>434638.20069999999</v>
      </c>
      <c r="D652" s="48">
        <v>46990.741099999999</v>
      </c>
      <c r="E652" s="48">
        <v>75.900999999999996</v>
      </c>
      <c r="F652" s="48">
        <v>543.86</v>
      </c>
      <c r="G652" s="48">
        <v>542.26</v>
      </c>
      <c r="H652" s="48">
        <v>542.26</v>
      </c>
      <c r="I652" s="48">
        <v>542.26</v>
      </c>
      <c r="J652" s="48">
        <v>1.61</v>
      </c>
      <c r="N652" s="48"/>
    </row>
    <row r="653" spans="1:14" x14ac:dyDescent="0.25">
      <c r="A653" s="47">
        <v>6</v>
      </c>
      <c r="B653" s="47">
        <v>104</v>
      </c>
      <c r="C653" s="48">
        <v>434622.31880000001</v>
      </c>
      <c r="D653" s="48">
        <v>47001.745199999998</v>
      </c>
      <c r="E653" s="48">
        <v>95.222999999999999</v>
      </c>
      <c r="F653" s="48">
        <v>544.74</v>
      </c>
      <c r="G653" s="48">
        <v>543.14</v>
      </c>
      <c r="H653" s="48">
        <v>543.14</v>
      </c>
      <c r="I653" s="48">
        <v>543.14</v>
      </c>
      <c r="J653" s="48">
        <v>1.6</v>
      </c>
      <c r="N653" s="48"/>
    </row>
    <row r="654" spans="1:14" x14ac:dyDescent="0.25">
      <c r="A654" s="47">
        <v>7</v>
      </c>
      <c r="B654" s="47">
        <v>105</v>
      </c>
      <c r="C654" s="48">
        <v>434603.87410000002</v>
      </c>
      <c r="D654" s="48">
        <v>47011.524400000002</v>
      </c>
      <c r="E654" s="48">
        <v>116.099</v>
      </c>
      <c r="F654" s="48">
        <v>544.61</v>
      </c>
      <c r="G654" s="48">
        <v>543.01</v>
      </c>
      <c r="H654" s="48">
        <v>543.01</v>
      </c>
      <c r="I654" s="48">
        <v>543.01</v>
      </c>
      <c r="J654" s="48">
        <v>1.6</v>
      </c>
      <c r="N654" s="48"/>
    </row>
    <row r="655" spans="1:14" x14ac:dyDescent="0.25">
      <c r="A655" s="47">
        <v>8</v>
      </c>
      <c r="B655" s="47">
        <v>106</v>
      </c>
      <c r="C655" s="48">
        <v>434578.26669999998</v>
      </c>
      <c r="D655" s="48">
        <v>47024.986299999997</v>
      </c>
      <c r="E655" s="48">
        <v>145.03</v>
      </c>
      <c r="F655" s="48">
        <v>543</v>
      </c>
      <c r="G655" s="48">
        <v>541.4</v>
      </c>
      <c r="H655" s="48">
        <v>541.4</v>
      </c>
      <c r="I655" s="48">
        <v>541.4</v>
      </c>
      <c r="J655" s="48">
        <v>1.6</v>
      </c>
      <c r="N655" s="48"/>
    </row>
    <row r="656" spans="1:14" x14ac:dyDescent="0.25">
      <c r="A656" s="47">
        <v>9</v>
      </c>
      <c r="B656" s="47">
        <v>107</v>
      </c>
      <c r="C656" s="48">
        <v>434564.1459</v>
      </c>
      <c r="D656" s="48">
        <v>47034.157599999999</v>
      </c>
      <c r="E656" s="48">
        <v>161.86699999999999</v>
      </c>
      <c r="F656" s="48">
        <v>542.27</v>
      </c>
      <c r="G656" s="48">
        <v>540.66999999999996</v>
      </c>
      <c r="H656" s="48">
        <v>540.66999999999996</v>
      </c>
      <c r="I656" s="48">
        <v>540.66999999999996</v>
      </c>
      <c r="J656" s="48">
        <v>1.6</v>
      </c>
      <c r="N656" s="48"/>
    </row>
    <row r="657" spans="1:14" x14ac:dyDescent="0.25">
      <c r="A657" s="47">
        <v>10</v>
      </c>
      <c r="B657" s="47">
        <v>108</v>
      </c>
      <c r="C657" s="48">
        <v>434551.47460000002</v>
      </c>
      <c r="D657" s="48">
        <v>47045.544800000003</v>
      </c>
      <c r="E657" s="48">
        <v>178.904</v>
      </c>
      <c r="F657" s="48">
        <v>541.54999999999995</v>
      </c>
      <c r="G657" s="48">
        <v>539.95000000000005</v>
      </c>
      <c r="H657" s="48">
        <v>539.95000000000005</v>
      </c>
      <c r="I657" s="48">
        <v>539.95000000000005</v>
      </c>
      <c r="J657" s="48">
        <v>1.6</v>
      </c>
      <c r="N657" s="48"/>
    </row>
    <row r="658" spans="1:14" x14ac:dyDescent="0.25">
      <c r="A658" s="47">
        <v>11</v>
      </c>
      <c r="B658" s="47">
        <v>109</v>
      </c>
      <c r="C658" s="48">
        <v>434523.60859999998</v>
      </c>
      <c r="D658" s="48">
        <v>47067.1783</v>
      </c>
      <c r="E658" s="48">
        <v>214.18100000000001</v>
      </c>
      <c r="F658" s="48">
        <v>540.30999999999995</v>
      </c>
      <c r="G658" s="48">
        <v>538.71</v>
      </c>
      <c r="H658" s="48">
        <v>538.71</v>
      </c>
      <c r="I658" s="48">
        <v>538.71</v>
      </c>
      <c r="J658" s="48">
        <v>1.6</v>
      </c>
      <c r="N658" s="48"/>
    </row>
    <row r="659" spans="1:14" x14ac:dyDescent="0.25">
      <c r="A659" s="47">
        <v>12</v>
      </c>
      <c r="B659" s="47">
        <v>110</v>
      </c>
      <c r="C659" s="48">
        <v>434500.67709999997</v>
      </c>
      <c r="D659" s="48">
        <v>47079.666700000002</v>
      </c>
      <c r="E659" s="48">
        <v>240.29300000000001</v>
      </c>
      <c r="F659" s="48">
        <v>539.88</v>
      </c>
      <c r="G659" s="48">
        <v>538.28</v>
      </c>
      <c r="H659" s="48">
        <v>538.28</v>
      </c>
      <c r="I659" s="48">
        <v>538.28</v>
      </c>
      <c r="J659" s="48">
        <v>1.6</v>
      </c>
      <c r="N659" s="48"/>
    </row>
    <row r="660" spans="1:14" x14ac:dyDescent="0.25">
      <c r="A660" s="47">
        <v>13</v>
      </c>
      <c r="B660" s="47">
        <v>111</v>
      </c>
      <c r="C660" s="48">
        <v>434486.50219999999</v>
      </c>
      <c r="D660" s="48">
        <v>47085.203800000003</v>
      </c>
      <c r="E660" s="48">
        <v>255.511</v>
      </c>
      <c r="F660" s="48">
        <v>540.14</v>
      </c>
      <c r="G660" s="48">
        <v>538.54</v>
      </c>
      <c r="H660" s="48">
        <v>538.54</v>
      </c>
      <c r="I660" s="48">
        <v>538.54</v>
      </c>
      <c r="J660" s="48">
        <v>1.6</v>
      </c>
      <c r="N660" s="48"/>
    </row>
    <row r="661" spans="1:14" x14ac:dyDescent="0.25">
      <c r="A661" s="47">
        <v>14</v>
      </c>
      <c r="B661" s="47">
        <v>112</v>
      </c>
      <c r="C661" s="48">
        <v>434468.71279999998</v>
      </c>
      <c r="D661" s="48">
        <v>47090.731099999997</v>
      </c>
      <c r="E661" s="48">
        <v>274.13900000000001</v>
      </c>
      <c r="F661" s="48">
        <v>540.51</v>
      </c>
      <c r="G661" s="48">
        <v>538.91</v>
      </c>
      <c r="H661" s="48">
        <v>538.91</v>
      </c>
      <c r="I661" s="48">
        <v>538.91</v>
      </c>
      <c r="J661" s="48">
        <v>1.6</v>
      </c>
      <c r="N661" s="48"/>
    </row>
    <row r="662" spans="1:14" x14ac:dyDescent="0.25">
      <c r="A662" s="47">
        <v>15</v>
      </c>
      <c r="B662" s="47">
        <v>113</v>
      </c>
      <c r="C662" s="48">
        <v>434434.71189999999</v>
      </c>
      <c r="D662" s="48">
        <v>47098.566299999999</v>
      </c>
      <c r="E662" s="48">
        <v>309.03100000000001</v>
      </c>
      <c r="F662" s="48">
        <v>541.04</v>
      </c>
      <c r="G662" s="48">
        <v>539.44000000000005</v>
      </c>
      <c r="H662" s="48">
        <v>539.44000000000005</v>
      </c>
      <c r="I662" s="48">
        <v>539.44000000000005</v>
      </c>
      <c r="J662" s="48">
        <v>1.6</v>
      </c>
      <c r="N662" s="48"/>
    </row>
    <row r="663" spans="1:14" x14ac:dyDescent="0.25">
      <c r="A663" s="47">
        <v>16</v>
      </c>
      <c r="B663" s="47">
        <v>114</v>
      </c>
      <c r="C663" s="48">
        <v>434389.70760000002</v>
      </c>
      <c r="D663" s="48">
        <v>47106.139199999998</v>
      </c>
      <c r="E663" s="48">
        <v>354.66800000000001</v>
      </c>
      <c r="F663" s="48">
        <v>543.77</v>
      </c>
      <c r="G663" s="48">
        <v>542.16999999999996</v>
      </c>
      <c r="H663" s="48">
        <v>542.16999999999996</v>
      </c>
      <c r="I663" s="48">
        <v>542.16999999999996</v>
      </c>
      <c r="J663" s="48">
        <v>1.6</v>
      </c>
      <c r="N663" s="48"/>
    </row>
    <row r="664" spans="1:14" x14ac:dyDescent="0.25">
      <c r="A664" s="47">
        <v>17</v>
      </c>
      <c r="B664" s="47">
        <v>115</v>
      </c>
      <c r="C664" s="48">
        <v>434373.90299999999</v>
      </c>
      <c r="D664" s="48">
        <v>47107.986299999997</v>
      </c>
      <c r="E664" s="48">
        <v>370.58</v>
      </c>
      <c r="F664" s="48">
        <v>544.76</v>
      </c>
      <c r="G664" s="48">
        <v>543.16</v>
      </c>
      <c r="H664" s="48">
        <v>543.16</v>
      </c>
      <c r="I664" s="48">
        <v>543.16</v>
      </c>
      <c r="J664" s="48">
        <v>1.6</v>
      </c>
      <c r="N664" s="48"/>
    </row>
    <row r="665" spans="1:14" x14ac:dyDescent="0.25">
      <c r="A665" s="47">
        <v>18</v>
      </c>
      <c r="B665" s="47">
        <v>116</v>
      </c>
      <c r="C665" s="48">
        <v>434358.21039999998</v>
      </c>
      <c r="D665" s="48">
        <v>47110.200499999999</v>
      </c>
      <c r="E665" s="48">
        <v>386.428</v>
      </c>
      <c r="F665" s="48">
        <v>545.73</v>
      </c>
      <c r="G665" s="48">
        <v>544.13</v>
      </c>
      <c r="H665" s="48">
        <v>544.13</v>
      </c>
      <c r="I665" s="48">
        <v>544.13</v>
      </c>
      <c r="J665" s="48">
        <v>1.6</v>
      </c>
      <c r="N665" s="48"/>
    </row>
    <row r="666" spans="1:14" x14ac:dyDescent="0.25">
      <c r="A666" s="47">
        <v>19</v>
      </c>
      <c r="B666" s="47">
        <v>117</v>
      </c>
      <c r="C666" s="48">
        <v>434329.92790000001</v>
      </c>
      <c r="D666" s="48">
        <v>47114.905500000001</v>
      </c>
      <c r="E666" s="48">
        <v>415.1</v>
      </c>
      <c r="F666" s="48">
        <v>547.95000000000005</v>
      </c>
      <c r="G666" s="48">
        <v>546.35</v>
      </c>
      <c r="H666" s="48">
        <v>546.35</v>
      </c>
      <c r="I666" s="48">
        <v>546.35</v>
      </c>
      <c r="J666" s="48">
        <v>1.6</v>
      </c>
      <c r="N666" s="48"/>
    </row>
    <row r="667" spans="1:14" x14ac:dyDescent="0.25">
      <c r="A667" s="47">
        <v>20</v>
      </c>
      <c r="B667" s="47">
        <v>118</v>
      </c>
      <c r="C667" s="48">
        <v>434319.95740000001</v>
      </c>
      <c r="D667" s="48">
        <v>47114.300900000002</v>
      </c>
      <c r="E667" s="48">
        <v>425.08800000000002</v>
      </c>
      <c r="F667" s="48">
        <v>548.74</v>
      </c>
      <c r="G667" s="48">
        <v>547.13</v>
      </c>
      <c r="H667" s="48">
        <v>547.13</v>
      </c>
      <c r="I667" s="48">
        <v>547.13</v>
      </c>
      <c r="J667" s="48">
        <v>1.61</v>
      </c>
      <c r="N667" s="48"/>
    </row>
    <row r="668" spans="1:14" x14ac:dyDescent="0.25">
      <c r="A668" s="47">
        <v>21</v>
      </c>
      <c r="B668" s="47">
        <v>119</v>
      </c>
      <c r="C668" s="48">
        <v>434291.83679999999</v>
      </c>
      <c r="D668" s="48">
        <v>47122.012000000002</v>
      </c>
      <c r="E668" s="48">
        <v>454.24700000000001</v>
      </c>
      <c r="F668" s="48">
        <v>550.35</v>
      </c>
      <c r="G668" s="48">
        <v>548.75</v>
      </c>
      <c r="H668" s="48">
        <v>548.75</v>
      </c>
      <c r="I668" s="48">
        <v>548.75</v>
      </c>
      <c r="J668" s="48">
        <v>1.6</v>
      </c>
      <c r="N668" s="48"/>
    </row>
    <row r="669" spans="1:14" x14ac:dyDescent="0.25">
      <c r="A669" s="47">
        <v>22</v>
      </c>
      <c r="B669" s="47">
        <v>120</v>
      </c>
      <c r="C669" s="48">
        <v>434272.88620000001</v>
      </c>
      <c r="D669" s="48">
        <v>47128.002099999998</v>
      </c>
      <c r="E669" s="48">
        <v>474.12200000000001</v>
      </c>
      <c r="F669" s="48">
        <v>550.94000000000005</v>
      </c>
      <c r="G669" s="48">
        <v>549.34</v>
      </c>
      <c r="H669" s="48">
        <v>549.34</v>
      </c>
      <c r="I669" s="48">
        <v>549.34</v>
      </c>
      <c r="J669" s="48">
        <v>1.6</v>
      </c>
      <c r="N669" s="48"/>
    </row>
    <row r="670" spans="1:14" x14ac:dyDescent="0.25">
      <c r="A670" s="47">
        <v>23</v>
      </c>
      <c r="B670" s="47">
        <v>121</v>
      </c>
      <c r="C670" s="48">
        <v>434239.95809999999</v>
      </c>
      <c r="D670" s="48">
        <v>47140.773399999998</v>
      </c>
      <c r="E670" s="48">
        <v>509.44</v>
      </c>
      <c r="F670" s="48">
        <v>551.98</v>
      </c>
      <c r="G670" s="48">
        <v>550.38</v>
      </c>
      <c r="H670" s="48">
        <v>550.38</v>
      </c>
      <c r="I670" s="48">
        <v>550.38</v>
      </c>
      <c r="J670" s="48">
        <v>1.6</v>
      </c>
      <c r="N670" s="48"/>
    </row>
    <row r="671" spans="1:14" x14ac:dyDescent="0.25">
      <c r="A671" s="47">
        <v>24</v>
      </c>
      <c r="B671" s="47">
        <v>122</v>
      </c>
      <c r="C671" s="48">
        <v>434206.14279999997</v>
      </c>
      <c r="D671" s="48">
        <v>47155.457000000002</v>
      </c>
      <c r="E671" s="48">
        <v>546.30600000000004</v>
      </c>
      <c r="F671" s="48">
        <v>552.79</v>
      </c>
      <c r="G671" s="48">
        <v>551.19000000000005</v>
      </c>
      <c r="H671" s="48">
        <v>551.19000000000005</v>
      </c>
      <c r="I671" s="48">
        <v>551.19000000000005</v>
      </c>
      <c r="J671" s="48">
        <v>1.6</v>
      </c>
      <c r="N671" s="48"/>
    </row>
    <row r="672" spans="1:14" x14ac:dyDescent="0.25">
      <c r="A672" s="47" t="s">
        <v>623</v>
      </c>
      <c r="B672" s="47" t="s">
        <v>646</v>
      </c>
    </row>
    <row r="673" spans="1:14" x14ac:dyDescent="0.25">
      <c r="A673" s="47">
        <v>1</v>
      </c>
      <c r="B673" s="47">
        <v>122</v>
      </c>
      <c r="C673" s="48">
        <v>434206.14279999997</v>
      </c>
      <c r="D673" s="48">
        <v>47155.457000000002</v>
      </c>
      <c r="E673" s="48">
        <v>0</v>
      </c>
      <c r="F673" s="48">
        <v>552.79</v>
      </c>
      <c r="G673" s="48">
        <v>551.19000000000005</v>
      </c>
      <c r="H673" s="48">
        <v>551.19000000000005</v>
      </c>
      <c r="I673" s="48">
        <v>551.19000000000005</v>
      </c>
      <c r="J673" s="48">
        <v>1.6</v>
      </c>
      <c r="N673" s="48"/>
    </row>
    <row r="674" spans="1:14" x14ac:dyDescent="0.25">
      <c r="A674" s="47">
        <v>2</v>
      </c>
      <c r="B674" s="47">
        <v>123</v>
      </c>
      <c r="C674" s="48">
        <v>434184.58929999999</v>
      </c>
      <c r="D674" s="48">
        <v>47168.997300000003</v>
      </c>
      <c r="E674" s="48">
        <v>25.454000000000001</v>
      </c>
      <c r="F674" s="48">
        <v>553.4</v>
      </c>
      <c r="G674" s="48">
        <v>551.79999999999995</v>
      </c>
      <c r="H674" s="48">
        <v>551.79999999999995</v>
      </c>
      <c r="I674" s="48">
        <v>551.79999999999995</v>
      </c>
      <c r="J674" s="48">
        <v>1.6</v>
      </c>
      <c r="N674" s="48"/>
    </row>
    <row r="675" spans="1:14" x14ac:dyDescent="0.25">
      <c r="A675" s="47">
        <v>3</v>
      </c>
      <c r="B675" s="47">
        <v>124</v>
      </c>
      <c r="C675" s="48">
        <v>434170.2585</v>
      </c>
      <c r="D675" s="48">
        <v>47181.482300000003</v>
      </c>
      <c r="E675" s="48">
        <v>44.46</v>
      </c>
      <c r="F675" s="48">
        <v>553.99</v>
      </c>
      <c r="G675" s="48">
        <v>552.39</v>
      </c>
      <c r="H675" s="48">
        <v>552.39</v>
      </c>
      <c r="I675" s="48">
        <v>552.39</v>
      </c>
      <c r="J675" s="48">
        <v>1.6</v>
      </c>
      <c r="N675" s="48"/>
    </row>
    <row r="676" spans="1:14" x14ac:dyDescent="0.25">
      <c r="A676" s="47">
        <v>4</v>
      </c>
      <c r="B676" s="47">
        <v>125</v>
      </c>
      <c r="C676" s="48">
        <v>434152.52299999999</v>
      </c>
      <c r="D676" s="48">
        <v>47202.6227</v>
      </c>
      <c r="E676" s="48">
        <v>72.055000000000007</v>
      </c>
      <c r="F676" s="48">
        <v>554.87</v>
      </c>
      <c r="G676" s="48">
        <v>553.27</v>
      </c>
      <c r="H676" s="48">
        <v>553.27</v>
      </c>
      <c r="I676" s="48">
        <v>553.27</v>
      </c>
      <c r="J676" s="48">
        <v>1.6</v>
      </c>
      <c r="N676" s="48"/>
    </row>
    <row r="677" spans="1:14" x14ac:dyDescent="0.25">
      <c r="A677" s="47">
        <v>5</v>
      </c>
      <c r="B677" s="47">
        <v>126</v>
      </c>
      <c r="C677" s="48">
        <v>434153.16960000002</v>
      </c>
      <c r="D677" s="48">
        <v>47205.547500000001</v>
      </c>
      <c r="E677" s="48">
        <v>75.05</v>
      </c>
      <c r="F677" s="48">
        <v>554.92999999999995</v>
      </c>
      <c r="G677" s="48">
        <v>553.33000000000004</v>
      </c>
      <c r="H677" s="48">
        <v>553.33000000000004</v>
      </c>
      <c r="I677" s="48">
        <v>553.33000000000004</v>
      </c>
      <c r="J677" s="48">
        <v>1.6</v>
      </c>
      <c r="N677" s="48"/>
    </row>
    <row r="678" spans="1:14" x14ac:dyDescent="0.25">
      <c r="A678" s="47">
        <v>6</v>
      </c>
      <c r="B678" s="47">
        <v>127</v>
      </c>
      <c r="C678" s="48">
        <v>434131.88370000001</v>
      </c>
      <c r="D678" s="48">
        <v>47234.729700000004</v>
      </c>
      <c r="E678" s="48">
        <v>111.17100000000001</v>
      </c>
      <c r="F678" s="48">
        <v>556.15</v>
      </c>
      <c r="G678" s="48">
        <v>554.54999999999995</v>
      </c>
      <c r="H678" s="48">
        <v>554.54999999999995</v>
      </c>
      <c r="I678" s="48">
        <v>554.54999999999995</v>
      </c>
      <c r="J678" s="48">
        <v>1.6</v>
      </c>
      <c r="N678" s="48"/>
    </row>
    <row r="679" spans="1:14" x14ac:dyDescent="0.25">
      <c r="A679" s="47">
        <v>7</v>
      </c>
      <c r="B679" s="47">
        <v>128</v>
      </c>
      <c r="C679" s="48">
        <v>434118.24469999998</v>
      </c>
      <c r="D679" s="48">
        <v>47252.490899999997</v>
      </c>
      <c r="E679" s="48">
        <v>133.565</v>
      </c>
      <c r="F679" s="48">
        <v>557</v>
      </c>
      <c r="G679" s="48">
        <v>555.4</v>
      </c>
      <c r="H679" s="48">
        <v>555.4</v>
      </c>
      <c r="I679" s="48">
        <v>555.4</v>
      </c>
      <c r="J679" s="48">
        <v>1.6</v>
      </c>
      <c r="N679" s="48"/>
    </row>
    <row r="680" spans="1:14" x14ac:dyDescent="0.25">
      <c r="A680" s="47">
        <v>8</v>
      </c>
      <c r="B680" s="47">
        <v>129</v>
      </c>
      <c r="C680" s="48">
        <v>434102.41</v>
      </c>
      <c r="D680" s="48">
        <v>47271.481</v>
      </c>
      <c r="E680" s="48">
        <v>158.29</v>
      </c>
      <c r="F680" s="48">
        <v>557.98</v>
      </c>
      <c r="G680" s="48">
        <v>556.38</v>
      </c>
      <c r="H680" s="48">
        <v>556.38</v>
      </c>
      <c r="I680" s="48">
        <v>556.38</v>
      </c>
      <c r="J680" s="48">
        <v>1.6</v>
      </c>
      <c r="N680" s="48"/>
    </row>
    <row r="681" spans="1:14" x14ac:dyDescent="0.25">
      <c r="A681" s="47">
        <v>9</v>
      </c>
      <c r="B681" s="47">
        <v>130</v>
      </c>
      <c r="C681" s="48">
        <v>434090.76</v>
      </c>
      <c r="D681" s="48">
        <v>47286.060899999997</v>
      </c>
      <c r="E681" s="48">
        <v>176.953</v>
      </c>
      <c r="F681" s="48">
        <v>558.84</v>
      </c>
      <c r="G681" s="48">
        <v>557.24</v>
      </c>
      <c r="H681" s="48">
        <v>557.24</v>
      </c>
      <c r="I681" s="48">
        <v>557.24</v>
      </c>
      <c r="J681" s="48">
        <v>1.6</v>
      </c>
      <c r="N681" s="48"/>
    </row>
    <row r="682" spans="1:14" x14ac:dyDescent="0.25">
      <c r="A682" s="47">
        <v>10</v>
      </c>
      <c r="B682" s="47">
        <v>131</v>
      </c>
      <c r="C682" s="48">
        <v>434068.56150000001</v>
      </c>
      <c r="D682" s="48">
        <v>47310.588499999998</v>
      </c>
      <c r="E682" s="48">
        <v>210.03399999999999</v>
      </c>
      <c r="F682" s="48">
        <v>560.79</v>
      </c>
      <c r="G682" s="48">
        <v>559.19000000000005</v>
      </c>
      <c r="H682" s="48">
        <v>559.19000000000005</v>
      </c>
      <c r="I682" s="48">
        <v>559.19000000000005</v>
      </c>
      <c r="J682" s="48">
        <v>1.6</v>
      </c>
      <c r="N682" s="48"/>
    </row>
    <row r="683" spans="1:14" x14ac:dyDescent="0.25">
      <c r="A683" s="47">
        <v>11</v>
      </c>
      <c r="B683" s="47">
        <v>132</v>
      </c>
      <c r="C683" s="48">
        <v>434047.9106</v>
      </c>
      <c r="D683" s="48">
        <v>47332.878799999999</v>
      </c>
      <c r="E683" s="48">
        <v>240.42099999999999</v>
      </c>
      <c r="F683" s="48">
        <v>562.66</v>
      </c>
      <c r="G683" s="48">
        <v>561.05999999999995</v>
      </c>
      <c r="H683" s="48">
        <v>561.05999999999995</v>
      </c>
      <c r="I683" s="48">
        <v>561.05999999999995</v>
      </c>
      <c r="J683" s="48">
        <v>1.6</v>
      </c>
      <c r="N683" s="48"/>
    </row>
    <row r="684" spans="1:14" x14ac:dyDescent="0.25">
      <c r="A684" s="47">
        <v>12</v>
      </c>
      <c r="B684" s="47">
        <v>133</v>
      </c>
      <c r="C684" s="48">
        <v>434033.12270000001</v>
      </c>
      <c r="D684" s="48">
        <v>47345.7451</v>
      </c>
      <c r="E684" s="48">
        <v>260.02199999999999</v>
      </c>
      <c r="F684" s="48">
        <v>563.87</v>
      </c>
      <c r="G684" s="48">
        <v>562.27</v>
      </c>
      <c r="H684" s="48">
        <v>562.27</v>
      </c>
      <c r="I684" s="48">
        <v>562.27</v>
      </c>
      <c r="J684" s="48">
        <v>1.6</v>
      </c>
      <c r="N684" s="48"/>
    </row>
    <row r="685" spans="1:14" x14ac:dyDescent="0.25">
      <c r="A685" s="47">
        <v>13</v>
      </c>
      <c r="B685" s="47">
        <v>134</v>
      </c>
      <c r="C685" s="48">
        <v>434021.7965</v>
      </c>
      <c r="D685" s="48">
        <v>47354.993799999997</v>
      </c>
      <c r="E685" s="48">
        <v>274.64499999999998</v>
      </c>
      <c r="F685" s="48">
        <v>564.65</v>
      </c>
      <c r="G685" s="48">
        <v>563.04999999999995</v>
      </c>
      <c r="H685" s="48">
        <v>563.04999999999995</v>
      </c>
      <c r="I685" s="48">
        <v>563.04999999999995</v>
      </c>
      <c r="J685" s="48">
        <v>1.6</v>
      </c>
      <c r="N685" s="48"/>
    </row>
    <row r="686" spans="1:14" x14ac:dyDescent="0.25">
      <c r="A686" s="47">
        <v>14</v>
      </c>
      <c r="B686" s="47">
        <v>135</v>
      </c>
      <c r="C686" s="48">
        <v>433996.25550000003</v>
      </c>
      <c r="D686" s="48">
        <v>47372.427600000003</v>
      </c>
      <c r="E686" s="48">
        <v>305.56900000000002</v>
      </c>
      <c r="F686" s="48">
        <v>566.05999999999995</v>
      </c>
      <c r="G686" s="48">
        <v>564.46</v>
      </c>
      <c r="H686" s="48">
        <v>564.46</v>
      </c>
      <c r="I686" s="48">
        <v>564.46</v>
      </c>
      <c r="J686" s="48">
        <v>1.6</v>
      </c>
      <c r="N686" s="48"/>
    </row>
    <row r="687" spans="1:14" x14ac:dyDescent="0.25">
      <c r="A687" s="47">
        <v>15</v>
      </c>
      <c r="B687" s="47">
        <v>136</v>
      </c>
      <c r="C687" s="48">
        <v>433961.94199999998</v>
      </c>
      <c r="D687" s="48">
        <v>47394.876100000001</v>
      </c>
      <c r="E687" s="48">
        <v>346.57299999999998</v>
      </c>
      <c r="F687" s="48">
        <v>567.39</v>
      </c>
      <c r="G687" s="48">
        <v>565.79</v>
      </c>
      <c r="H687" s="48">
        <v>565.79</v>
      </c>
      <c r="I687" s="48">
        <v>565.79</v>
      </c>
      <c r="J687" s="48">
        <v>1.6</v>
      </c>
      <c r="N687" s="48"/>
    </row>
    <row r="688" spans="1:14" x14ac:dyDescent="0.25">
      <c r="A688" s="47">
        <v>16</v>
      </c>
      <c r="B688" s="47">
        <v>137</v>
      </c>
      <c r="C688" s="48">
        <v>433940.1826</v>
      </c>
      <c r="D688" s="48">
        <v>47406.103499999997</v>
      </c>
      <c r="E688" s="48">
        <v>371.05799999999999</v>
      </c>
      <c r="F688" s="48">
        <v>568.05999999999995</v>
      </c>
      <c r="G688" s="48">
        <v>566.46</v>
      </c>
      <c r="H688" s="48">
        <v>566.46</v>
      </c>
      <c r="I688" s="48">
        <v>566.46</v>
      </c>
      <c r="J688" s="48">
        <v>1.6</v>
      </c>
      <c r="N688" s="48"/>
    </row>
    <row r="689" spans="1:14" x14ac:dyDescent="0.25">
      <c r="A689" s="47">
        <v>17</v>
      </c>
      <c r="B689" s="47">
        <v>138</v>
      </c>
      <c r="C689" s="48">
        <v>433909.01209999999</v>
      </c>
      <c r="D689" s="48">
        <v>47424.220200000003</v>
      </c>
      <c r="E689" s="48">
        <v>407.11099999999999</v>
      </c>
      <c r="F689" s="48">
        <v>568.72</v>
      </c>
      <c r="G689" s="48">
        <v>567.09</v>
      </c>
      <c r="H689" s="48">
        <v>567.09</v>
      </c>
      <c r="I689" s="48">
        <v>567.09</v>
      </c>
      <c r="J689" s="48">
        <v>1.63</v>
      </c>
      <c r="N689" s="48"/>
    </row>
    <row r="690" spans="1:14" x14ac:dyDescent="0.25">
      <c r="A690" s="47">
        <v>18</v>
      </c>
      <c r="B690" s="47">
        <v>139</v>
      </c>
      <c r="C690" s="48">
        <v>433897.8726</v>
      </c>
      <c r="D690" s="48">
        <v>47432.089899999999</v>
      </c>
      <c r="E690" s="48">
        <v>420.75</v>
      </c>
      <c r="F690" s="48">
        <v>568.89</v>
      </c>
      <c r="G690" s="48">
        <v>567.29</v>
      </c>
      <c r="H690" s="48">
        <v>567.29</v>
      </c>
      <c r="I690" s="48">
        <v>567.29</v>
      </c>
      <c r="J690" s="48">
        <v>1.6</v>
      </c>
      <c r="N690" s="48"/>
    </row>
    <row r="691" spans="1:14" x14ac:dyDescent="0.25">
      <c r="A691" s="47">
        <v>19</v>
      </c>
      <c r="B691" s="47">
        <v>140</v>
      </c>
      <c r="C691" s="48">
        <v>433891.28980000003</v>
      </c>
      <c r="D691" s="48">
        <v>47438.291700000002</v>
      </c>
      <c r="E691" s="48">
        <v>429.79399999999998</v>
      </c>
      <c r="F691" s="48">
        <v>569</v>
      </c>
      <c r="G691" s="48">
        <v>567.4</v>
      </c>
      <c r="H691" s="48">
        <v>567.4</v>
      </c>
      <c r="I691" s="48">
        <v>567.4</v>
      </c>
      <c r="J691" s="48">
        <v>1.6</v>
      </c>
      <c r="N691" s="48"/>
    </row>
    <row r="692" spans="1:14" x14ac:dyDescent="0.25">
      <c r="A692" s="47">
        <v>20</v>
      </c>
      <c r="B692" s="47">
        <v>141</v>
      </c>
      <c r="C692" s="48">
        <v>433882.82250000001</v>
      </c>
      <c r="D692" s="48">
        <v>47446.9136</v>
      </c>
      <c r="E692" s="48">
        <v>441.87900000000002</v>
      </c>
      <c r="F692" s="48">
        <v>569.24</v>
      </c>
      <c r="G692" s="48">
        <v>567.64</v>
      </c>
      <c r="H692" s="48">
        <v>567.64</v>
      </c>
      <c r="I692" s="48">
        <v>567.64</v>
      </c>
      <c r="J692" s="48">
        <v>1.6</v>
      </c>
      <c r="N692" s="48"/>
    </row>
    <row r="693" spans="1:14" x14ac:dyDescent="0.25">
      <c r="A693" s="47">
        <v>21</v>
      </c>
      <c r="B693" s="47">
        <v>142</v>
      </c>
      <c r="C693" s="48">
        <v>433875.19140000001</v>
      </c>
      <c r="D693" s="48">
        <v>47455.631600000001</v>
      </c>
      <c r="E693" s="48">
        <v>453.46499999999997</v>
      </c>
      <c r="F693" s="48">
        <v>569.62</v>
      </c>
      <c r="G693" s="48">
        <v>568.02</v>
      </c>
      <c r="H693" s="48">
        <v>568.02</v>
      </c>
      <c r="I693" s="48">
        <v>568.02</v>
      </c>
      <c r="J693" s="48">
        <v>1.6</v>
      </c>
      <c r="N693" s="48"/>
    </row>
    <row r="694" spans="1:14" x14ac:dyDescent="0.25">
      <c r="A694" s="47">
        <v>22</v>
      </c>
      <c r="B694" s="47">
        <v>143</v>
      </c>
      <c r="C694" s="48">
        <v>433863.24570000003</v>
      </c>
      <c r="D694" s="48">
        <v>47477.220200000003</v>
      </c>
      <c r="E694" s="48">
        <v>478.13799999999998</v>
      </c>
      <c r="F694" s="48">
        <v>570.92999999999995</v>
      </c>
      <c r="G694" s="48">
        <v>569.33000000000004</v>
      </c>
      <c r="H694" s="48">
        <v>569.33000000000004</v>
      </c>
      <c r="I694" s="48">
        <v>569.33000000000004</v>
      </c>
      <c r="J694" s="48">
        <v>1.6</v>
      </c>
      <c r="N694" s="48"/>
    </row>
    <row r="695" spans="1:14" x14ac:dyDescent="0.25">
      <c r="A695" s="47">
        <v>23</v>
      </c>
      <c r="B695" s="47">
        <v>144</v>
      </c>
      <c r="C695" s="48">
        <v>433858.73800000001</v>
      </c>
      <c r="D695" s="48">
        <v>47490.080699999999</v>
      </c>
      <c r="E695" s="48">
        <v>491.76499999999999</v>
      </c>
      <c r="F695" s="48">
        <v>571.94000000000005</v>
      </c>
      <c r="G695" s="48">
        <v>570.34</v>
      </c>
      <c r="H695" s="48">
        <v>570.34</v>
      </c>
      <c r="I695" s="48">
        <v>570.34</v>
      </c>
      <c r="J695" s="48">
        <v>1.6</v>
      </c>
      <c r="N695" s="48"/>
    </row>
    <row r="696" spans="1:14" x14ac:dyDescent="0.25">
      <c r="A696" s="47">
        <v>24</v>
      </c>
      <c r="B696" s="47">
        <v>145</v>
      </c>
      <c r="C696" s="48">
        <v>433857.62569999998</v>
      </c>
      <c r="D696" s="48">
        <v>47496.708299999998</v>
      </c>
      <c r="E696" s="48">
        <v>498.48599999999999</v>
      </c>
      <c r="F696" s="48">
        <v>572.6</v>
      </c>
      <c r="G696" s="48">
        <v>571</v>
      </c>
      <c r="H696" s="48">
        <v>571</v>
      </c>
      <c r="I696" s="48">
        <v>571</v>
      </c>
      <c r="J696" s="48">
        <v>1.6</v>
      </c>
      <c r="N696" s="48"/>
    </row>
    <row r="697" spans="1:14" x14ac:dyDescent="0.25">
      <c r="A697" s="47">
        <v>25</v>
      </c>
      <c r="B697" s="47">
        <v>146</v>
      </c>
      <c r="C697" s="48">
        <v>433855.29719999997</v>
      </c>
      <c r="D697" s="48">
        <v>47505.879099999998</v>
      </c>
      <c r="E697" s="48">
        <v>507.947</v>
      </c>
      <c r="F697" s="48">
        <v>573.99</v>
      </c>
      <c r="G697" s="48">
        <v>572.39</v>
      </c>
      <c r="H697" s="48">
        <v>572.39</v>
      </c>
      <c r="I697" s="48">
        <v>572.39</v>
      </c>
      <c r="J697" s="48">
        <v>1.6</v>
      </c>
      <c r="N697" s="48"/>
    </row>
    <row r="698" spans="1:14" x14ac:dyDescent="0.25">
      <c r="A698" s="47">
        <v>26</v>
      </c>
      <c r="B698" s="47">
        <v>147</v>
      </c>
      <c r="C698" s="48">
        <v>433851.728</v>
      </c>
      <c r="D698" s="48">
        <v>47521.6872</v>
      </c>
      <c r="E698" s="48">
        <v>524.154</v>
      </c>
      <c r="F698" s="48">
        <v>576.62</v>
      </c>
      <c r="G698" s="48">
        <v>575.02</v>
      </c>
      <c r="H698" s="48">
        <v>575.02</v>
      </c>
      <c r="I698" s="48">
        <v>575.02</v>
      </c>
      <c r="J698" s="48">
        <v>1.6</v>
      </c>
      <c r="N698" s="48"/>
    </row>
    <row r="699" spans="1:14" x14ac:dyDescent="0.25">
      <c r="A699" s="47">
        <v>27</v>
      </c>
      <c r="B699" s="47">
        <v>148</v>
      </c>
      <c r="C699" s="48">
        <v>433848.63819999999</v>
      </c>
      <c r="D699" s="48">
        <v>47534.826500000003</v>
      </c>
      <c r="E699" s="48">
        <v>537.65099999999995</v>
      </c>
      <c r="F699" s="48">
        <v>578.73</v>
      </c>
      <c r="G699" s="48">
        <v>577.13</v>
      </c>
      <c r="H699" s="48">
        <v>577.13</v>
      </c>
      <c r="I699" s="48">
        <v>577.13</v>
      </c>
      <c r="J699" s="48">
        <v>1.6</v>
      </c>
      <c r="N699" s="48"/>
    </row>
    <row r="700" spans="1:14" x14ac:dyDescent="0.25">
      <c r="A700" s="47">
        <v>28</v>
      </c>
      <c r="B700" s="47">
        <v>149</v>
      </c>
      <c r="C700" s="48">
        <v>433846.37</v>
      </c>
      <c r="D700" s="48">
        <v>47545.56</v>
      </c>
      <c r="E700" s="48">
        <v>548.62199999999996</v>
      </c>
      <c r="F700" s="48">
        <v>580.27</v>
      </c>
      <c r="G700" s="48">
        <v>578.66999999999996</v>
      </c>
      <c r="H700" s="48">
        <v>578.66999999999996</v>
      </c>
      <c r="I700" s="48">
        <v>578.66999999999996</v>
      </c>
      <c r="J700" s="48">
        <v>1.6</v>
      </c>
      <c r="N700" s="48"/>
    </row>
    <row r="701" spans="1:14" x14ac:dyDescent="0.25">
      <c r="A701" s="47">
        <v>29</v>
      </c>
      <c r="B701" s="47">
        <v>150</v>
      </c>
      <c r="C701" s="48">
        <v>433837.55</v>
      </c>
      <c r="D701" s="48">
        <v>47557.84</v>
      </c>
      <c r="E701" s="48">
        <v>563.74099999999999</v>
      </c>
      <c r="F701" s="48">
        <v>581.71</v>
      </c>
      <c r="G701" s="48">
        <v>580.11</v>
      </c>
      <c r="H701" s="48">
        <v>580.11</v>
      </c>
      <c r="I701" s="48">
        <v>580.11</v>
      </c>
      <c r="J701" s="48">
        <v>1.6</v>
      </c>
      <c r="N701" s="48"/>
    </row>
    <row r="702" spans="1:14" x14ac:dyDescent="0.25">
      <c r="A702" s="47" t="s">
        <v>98</v>
      </c>
      <c r="B702" s="47" t="s">
        <v>700</v>
      </c>
    </row>
    <row r="703" spans="1:14" x14ac:dyDescent="0.25">
      <c r="A703" s="47" t="s">
        <v>624</v>
      </c>
      <c r="B703" s="47" t="s">
        <v>647</v>
      </c>
    </row>
    <row r="704" spans="1:14" x14ac:dyDescent="0.25">
      <c r="A704" s="47">
        <v>1</v>
      </c>
      <c r="B704" s="47">
        <v>1</v>
      </c>
      <c r="C704" s="48">
        <v>433832.3</v>
      </c>
      <c r="D704" s="48">
        <v>47569.26</v>
      </c>
      <c r="E704" s="48">
        <v>0</v>
      </c>
      <c r="F704" s="48">
        <v>582.76</v>
      </c>
      <c r="G704" s="48">
        <v>581.16</v>
      </c>
      <c r="H704" s="48">
        <v>581.16</v>
      </c>
      <c r="I704" s="48">
        <v>581.16</v>
      </c>
      <c r="J704" s="48">
        <v>1.6</v>
      </c>
    </row>
    <row r="705" spans="1:10" x14ac:dyDescent="0.25">
      <c r="A705" s="47">
        <v>2</v>
      </c>
      <c r="B705" s="47">
        <v>2</v>
      </c>
      <c r="C705" s="48">
        <v>433831.4</v>
      </c>
      <c r="D705" s="48">
        <v>47570.74</v>
      </c>
      <c r="E705" s="48">
        <v>1.732</v>
      </c>
      <c r="F705" s="48">
        <v>583.07000000000005</v>
      </c>
      <c r="G705" s="48">
        <v>581.47</v>
      </c>
      <c r="H705" s="48">
        <v>581.47</v>
      </c>
      <c r="I705" s="48">
        <v>581.47</v>
      </c>
      <c r="J705" s="48">
        <v>1.6</v>
      </c>
    </row>
    <row r="706" spans="1:10" x14ac:dyDescent="0.25">
      <c r="A706" s="47">
        <v>3</v>
      </c>
      <c r="B706" s="47">
        <v>3</v>
      </c>
      <c r="C706" s="48">
        <v>433829.57</v>
      </c>
      <c r="D706" s="48">
        <v>47574.16</v>
      </c>
      <c r="E706" s="48">
        <v>5.6109999999999998</v>
      </c>
      <c r="F706" s="48">
        <v>583.76</v>
      </c>
      <c r="G706" s="48">
        <v>582.16</v>
      </c>
      <c r="H706" s="48">
        <v>582.16</v>
      </c>
      <c r="I706" s="48">
        <v>582.16</v>
      </c>
      <c r="J706" s="48">
        <v>1.6</v>
      </c>
    </row>
    <row r="707" spans="1:10" x14ac:dyDescent="0.25">
      <c r="A707" s="47">
        <v>4</v>
      </c>
      <c r="B707" s="47">
        <v>4</v>
      </c>
      <c r="C707" s="48">
        <v>433824.45</v>
      </c>
      <c r="D707" s="48">
        <v>47581.63</v>
      </c>
      <c r="E707" s="48">
        <v>14.667</v>
      </c>
      <c r="F707" s="48">
        <v>585.09</v>
      </c>
      <c r="G707" s="48">
        <v>583.49</v>
      </c>
      <c r="H707" s="48">
        <v>583.49</v>
      </c>
      <c r="I707" s="48">
        <v>583.49</v>
      </c>
      <c r="J707" s="48">
        <v>1.6</v>
      </c>
    </row>
    <row r="708" spans="1:10" x14ac:dyDescent="0.25">
      <c r="A708" s="47">
        <v>5</v>
      </c>
      <c r="B708" s="47">
        <v>5</v>
      </c>
      <c r="C708" s="48">
        <v>433816.14159999997</v>
      </c>
      <c r="D708" s="48">
        <v>47612.280599999998</v>
      </c>
      <c r="E708" s="48">
        <v>46.423999999999999</v>
      </c>
      <c r="F708" s="48">
        <v>588.38</v>
      </c>
      <c r="G708" s="48">
        <v>586.78</v>
      </c>
      <c r="H708" s="48">
        <v>586.78</v>
      </c>
      <c r="I708" s="48">
        <v>586.78</v>
      </c>
      <c r="J708" s="48">
        <v>1.6</v>
      </c>
    </row>
    <row r="709" spans="1:10" x14ac:dyDescent="0.25">
      <c r="A709" s="47">
        <v>6</v>
      </c>
      <c r="B709" s="47">
        <v>6</v>
      </c>
      <c r="C709" s="48">
        <v>433812.10090000002</v>
      </c>
      <c r="D709" s="48">
        <v>47617.3027</v>
      </c>
      <c r="E709" s="48">
        <v>52.87</v>
      </c>
      <c r="F709" s="48">
        <v>588.78</v>
      </c>
      <c r="G709" s="48">
        <v>587.17999999999995</v>
      </c>
      <c r="H709" s="48">
        <v>587.17999999999995</v>
      </c>
      <c r="I709" s="48">
        <v>587.17999999999995</v>
      </c>
      <c r="J709" s="48">
        <v>1.6</v>
      </c>
    </row>
    <row r="710" spans="1:10" x14ac:dyDescent="0.25">
      <c r="A710" s="47">
        <v>7</v>
      </c>
      <c r="B710" s="47">
        <v>7</v>
      </c>
      <c r="C710" s="48">
        <v>433800.65230000002</v>
      </c>
      <c r="D710" s="48">
        <v>47632.993300000002</v>
      </c>
      <c r="E710" s="48">
        <v>72.293000000000006</v>
      </c>
      <c r="F710" s="48">
        <v>590.42999999999995</v>
      </c>
      <c r="G710" s="48">
        <v>588.83000000000004</v>
      </c>
      <c r="H710" s="48">
        <v>588.83000000000004</v>
      </c>
      <c r="I710" s="48">
        <v>588.83000000000004</v>
      </c>
      <c r="J710" s="48">
        <v>1.6</v>
      </c>
    </row>
    <row r="711" spans="1:10" x14ac:dyDescent="0.25">
      <c r="A711" s="47">
        <v>8</v>
      </c>
      <c r="B711" s="47">
        <v>8</v>
      </c>
      <c r="C711" s="48">
        <v>433789.20380000002</v>
      </c>
      <c r="D711" s="48">
        <v>47648.683799999999</v>
      </c>
      <c r="E711" s="48">
        <v>91.715999999999994</v>
      </c>
      <c r="F711" s="48">
        <v>592.64</v>
      </c>
      <c r="G711" s="48">
        <v>591.04</v>
      </c>
      <c r="H711" s="48">
        <v>591.04</v>
      </c>
      <c r="I711" s="48">
        <v>591.04</v>
      </c>
      <c r="J711" s="48">
        <v>1.6</v>
      </c>
    </row>
    <row r="712" spans="1:10" x14ac:dyDescent="0.25">
      <c r="A712" s="47">
        <v>9</v>
      </c>
      <c r="B712" s="47">
        <v>9</v>
      </c>
      <c r="C712" s="48">
        <v>433786.22269999998</v>
      </c>
      <c r="D712" s="48">
        <v>47654.672700000003</v>
      </c>
      <c r="E712" s="48">
        <v>98.406000000000006</v>
      </c>
      <c r="F712" s="48">
        <v>593.57000000000005</v>
      </c>
      <c r="G712" s="48">
        <v>591.97</v>
      </c>
      <c r="H712" s="48">
        <v>591.97</v>
      </c>
      <c r="I712" s="48">
        <v>591.97</v>
      </c>
      <c r="J712" s="48">
        <v>1.6</v>
      </c>
    </row>
    <row r="713" spans="1:10" x14ac:dyDescent="0.25">
      <c r="A713" s="47">
        <v>10</v>
      </c>
      <c r="B713" s="47">
        <v>10</v>
      </c>
      <c r="C713" s="48">
        <v>433770.50910000002</v>
      </c>
      <c r="D713" s="48">
        <v>47664.645499999999</v>
      </c>
      <c r="E713" s="48">
        <v>117.017</v>
      </c>
      <c r="F713" s="48">
        <v>595.92999999999995</v>
      </c>
      <c r="G713" s="48">
        <v>594.33000000000004</v>
      </c>
      <c r="H713" s="48">
        <v>594.33000000000004</v>
      </c>
      <c r="I713" s="48">
        <v>594.33000000000004</v>
      </c>
      <c r="J713" s="48">
        <v>1.6</v>
      </c>
    </row>
    <row r="714" spans="1:10" x14ac:dyDescent="0.25">
      <c r="A714" s="47">
        <v>11</v>
      </c>
      <c r="B714" s="47">
        <v>11</v>
      </c>
      <c r="C714" s="48">
        <v>433758.35550000001</v>
      </c>
      <c r="D714" s="48">
        <v>47669.387999999999</v>
      </c>
      <c r="E714" s="48">
        <v>130.06299999999999</v>
      </c>
      <c r="F714" s="48">
        <v>597.70000000000005</v>
      </c>
      <c r="G714" s="48">
        <v>596.1</v>
      </c>
      <c r="H714" s="48">
        <v>596.1</v>
      </c>
      <c r="I714" s="48">
        <v>596.1</v>
      </c>
      <c r="J714" s="48">
        <v>1.6</v>
      </c>
    </row>
    <row r="715" spans="1:10" x14ac:dyDescent="0.25">
      <c r="A715" s="47">
        <v>12</v>
      </c>
      <c r="B715" s="47">
        <v>12</v>
      </c>
      <c r="C715" s="48">
        <v>433746.20189999999</v>
      </c>
      <c r="D715" s="48">
        <v>47674.130499999999</v>
      </c>
      <c r="E715" s="48">
        <v>143.11000000000001</v>
      </c>
      <c r="F715" s="48">
        <v>599.73</v>
      </c>
      <c r="G715" s="48">
        <v>598.13</v>
      </c>
      <c r="H715" s="48">
        <v>598.13</v>
      </c>
      <c r="I715" s="48">
        <v>598.13</v>
      </c>
      <c r="J715" s="48">
        <v>1.6</v>
      </c>
    </row>
    <row r="716" spans="1:10" x14ac:dyDescent="0.25">
      <c r="A716" s="47">
        <v>13</v>
      </c>
      <c r="B716" s="47">
        <v>13</v>
      </c>
      <c r="C716" s="48">
        <v>433736.39230000001</v>
      </c>
      <c r="D716" s="48">
        <v>47680.109499999999</v>
      </c>
      <c r="E716" s="48">
        <v>154.59800000000001</v>
      </c>
      <c r="F716" s="48">
        <v>601.55999999999995</v>
      </c>
      <c r="G716" s="48">
        <v>599.96</v>
      </c>
      <c r="H716" s="48">
        <v>599.96</v>
      </c>
      <c r="I716" s="48">
        <v>599.96</v>
      </c>
      <c r="J716" s="48">
        <v>1.6</v>
      </c>
    </row>
    <row r="717" spans="1:10" x14ac:dyDescent="0.25">
      <c r="A717" s="47">
        <v>14</v>
      </c>
      <c r="B717" s="47">
        <v>14</v>
      </c>
      <c r="C717" s="48">
        <v>433730.07439999998</v>
      </c>
      <c r="D717" s="48">
        <v>47684.194000000003</v>
      </c>
      <c r="E717" s="48">
        <v>162.12100000000001</v>
      </c>
      <c r="F717" s="48">
        <v>602.52</v>
      </c>
      <c r="G717" s="48">
        <v>600.91999999999996</v>
      </c>
      <c r="H717" s="48">
        <v>600.91999999999996</v>
      </c>
      <c r="I717" s="48">
        <v>600.91999999999996</v>
      </c>
      <c r="J717" s="48">
        <v>1.6</v>
      </c>
    </row>
    <row r="718" spans="1:10" x14ac:dyDescent="0.25">
      <c r="A718" s="47">
        <v>15</v>
      </c>
      <c r="B718" s="47">
        <v>15</v>
      </c>
      <c r="C718" s="48">
        <v>433717.75919999997</v>
      </c>
      <c r="D718" s="48">
        <v>47692.757599999997</v>
      </c>
      <c r="E718" s="48">
        <v>177.12100000000001</v>
      </c>
      <c r="F718" s="48">
        <v>604.16999999999996</v>
      </c>
      <c r="G718" s="48">
        <v>602.57000000000005</v>
      </c>
      <c r="H718" s="48">
        <v>602.57000000000005</v>
      </c>
      <c r="I718" s="48">
        <v>602.57000000000005</v>
      </c>
      <c r="J718" s="48">
        <v>1.6</v>
      </c>
    </row>
    <row r="719" spans="1:10" x14ac:dyDescent="0.25">
      <c r="A719" s="47">
        <v>16</v>
      </c>
      <c r="B719" s="47">
        <v>16</v>
      </c>
      <c r="C719" s="48">
        <v>433709.549</v>
      </c>
      <c r="D719" s="48">
        <v>47698.466699999997</v>
      </c>
      <c r="E719" s="48">
        <v>187.12100000000001</v>
      </c>
      <c r="F719" s="48">
        <v>605.32000000000005</v>
      </c>
      <c r="G719" s="48">
        <v>603.72</v>
      </c>
      <c r="H719" s="48">
        <v>603.72</v>
      </c>
      <c r="I719" s="48">
        <v>603.72</v>
      </c>
      <c r="J719" s="48">
        <v>1.6</v>
      </c>
    </row>
    <row r="720" spans="1:10" x14ac:dyDescent="0.25">
      <c r="A720" s="47">
        <v>17</v>
      </c>
      <c r="B720" s="47">
        <v>17</v>
      </c>
      <c r="C720" s="48">
        <v>433697.23379999999</v>
      </c>
      <c r="D720" s="48">
        <v>47707.030299999999</v>
      </c>
      <c r="E720" s="48">
        <v>202.12100000000001</v>
      </c>
      <c r="F720" s="48">
        <v>607.70000000000005</v>
      </c>
      <c r="G720" s="48">
        <v>606.1</v>
      </c>
      <c r="H720" s="48">
        <v>606.1</v>
      </c>
      <c r="I720" s="48">
        <v>606.1</v>
      </c>
      <c r="J720" s="48">
        <v>1.6</v>
      </c>
    </row>
    <row r="721" spans="1:14" x14ac:dyDescent="0.25">
      <c r="A721" s="47">
        <v>18</v>
      </c>
      <c r="B721" s="47">
        <v>18</v>
      </c>
      <c r="C721" s="48">
        <v>433688.85070000001</v>
      </c>
      <c r="D721" s="48">
        <v>47712.859600000003</v>
      </c>
      <c r="E721" s="48">
        <v>212.33099999999999</v>
      </c>
      <c r="F721" s="48">
        <v>609.11</v>
      </c>
      <c r="G721" s="48">
        <v>607.51</v>
      </c>
      <c r="H721" s="48">
        <v>607.51</v>
      </c>
      <c r="I721" s="48">
        <v>607.51</v>
      </c>
      <c r="J721" s="48">
        <v>1.6</v>
      </c>
    </row>
    <row r="722" spans="1:14" x14ac:dyDescent="0.25">
      <c r="A722" s="47">
        <v>19</v>
      </c>
      <c r="B722" s="47">
        <v>19</v>
      </c>
      <c r="C722" s="48">
        <v>433676.24449999997</v>
      </c>
      <c r="D722" s="48">
        <v>47729.912700000001</v>
      </c>
      <c r="E722" s="48">
        <v>233.53800000000001</v>
      </c>
      <c r="F722" s="48">
        <v>611.52</v>
      </c>
      <c r="G722" s="48">
        <v>609.91999999999996</v>
      </c>
      <c r="H722" s="48">
        <v>609.91999999999996</v>
      </c>
      <c r="I722" s="48">
        <v>609.91999999999996</v>
      </c>
      <c r="J722" s="48">
        <v>1.6</v>
      </c>
    </row>
    <row r="723" spans="1:14" x14ac:dyDescent="0.25">
      <c r="A723" s="47">
        <v>20</v>
      </c>
      <c r="B723" s="47">
        <v>20</v>
      </c>
      <c r="C723" s="48">
        <v>433675.35279999999</v>
      </c>
      <c r="D723" s="48">
        <v>47747.775300000001</v>
      </c>
      <c r="E723" s="48">
        <v>251.423</v>
      </c>
      <c r="F723" s="48">
        <v>613.70000000000005</v>
      </c>
      <c r="G723" s="48">
        <v>612.1</v>
      </c>
      <c r="H723" s="48">
        <v>612.1</v>
      </c>
      <c r="I723" s="48">
        <v>612.1</v>
      </c>
      <c r="J723" s="48">
        <v>1.6</v>
      </c>
    </row>
    <row r="724" spans="1:14" x14ac:dyDescent="0.25">
      <c r="A724" s="47">
        <v>21</v>
      </c>
      <c r="B724" s="47">
        <v>21</v>
      </c>
      <c r="C724" s="48">
        <v>433667.19799999997</v>
      </c>
      <c r="D724" s="48">
        <v>47768.668299999998</v>
      </c>
      <c r="E724" s="48">
        <v>273.851</v>
      </c>
      <c r="F724" s="48">
        <v>617.14</v>
      </c>
      <c r="G724" s="48">
        <v>615.54</v>
      </c>
      <c r="H724" s="48">
        <v>615.54</v>
      </c>
      <c r="I724" s="48">
        <v>615.54</v>
      </c>
      <c r="J724" s="48">
        <v>1.6</v>
      </c>
    </row>
    <row r="725" spans="1:14" x14ac:dyDescent="0.25">
      <c r="A725" s="47">
        <v>22</v>
      </c>
      <c r="B725" s="47">
        <v>22</v>
      </c>
      <c r="C725" s="48">
        <v>433659.04320000001</v>
      </c>
      <c r="D725" s="48">
        <v>47786.837299999999</v>
      </c>
      <c r="E725" s="48">
        <v>293.76600000000002</v>
      </c>
      <c r="F725" s="48">
        <v>618.73</v>
      </c>
      <c r="G725" s="48">
        <v>617.13</v>
      </c>
      <c r="H725" s="48">
        <v>617.13</v>
      </c>
      <c r="I725" s="48">
        <v>617.13</v>
      </c>
      <c r="J725" s="48">
        <v>1.6</v>
      </c>
    </row>
    <row r="726" spans="1:14" x14ac:dyDescent="0.25">
      <c r="A726" s="47">
        <v>23</v>
      </c>
      <c r="B726" s="47">
        <v>23</v>
      </c>
      <c r="C726" s="48">
        <v>433652.4731</v>
      </c>
      <c r="D726" s="48">
        <v>47810.226000000002</v>
      </c>
      <c r="E726" s="48">
        <v>318.06</v>
      </c>
      <c r="F726" s="48">
        <v>620.92999999999995</v>
      </c>
      <c r="G726" s="48">
        <v>619.33000000000004</v>
      </c>
      <c r="H726" s="48">
        <v>619.33000000000004</v>
      </c>
      <c r="I726" s="48">
        <v>619.33000000000004</v>
      </c>
      <c r="J726" s="48">
        <v>1.6</v>
      </c>
    </row>
    <row r="727" spans="1:14" x14ac:dyDescent="0.25">
      <c r="A727" s="47">
        <v>24</v>
      </c>
      <c r="B727" s="47">
        <v>24</v>
      </c>
      <c r="C727" s="48">
        <v>433644.06209999998</v>
      </c>
      <c r="D727" s="48">
        <v>47825.397100000002</v>
      </c>
      <c r="E727" s="48">
        <v>335.40699999999998</v>
      </c>
      <c r="F727" s="48">
        <v>623.15</v>
      </c>
      <c r="G727" s="48">
        <v>621.54999999999995</v>
      </c>
      <c r="H727" s="48">
        <v>621.54999999999995</v>
      </c>
      <c r="I727" s="48">
        <v>621.54999999999995</v>
      </c>
      <c r="J727" s="48">
        <v>1.6</v>
      </c>
    </row>
    <row r="728" spans="1:14" x14ac:dyDescent="0.25">
      <c r="A728" s="47">
        <v>25</v>
      </c>
      <c r="B728" s="47">
        <v>25</v>
      </c>
      <c r="C728" s="48">
        <v>433631.7071</v>
      </c>
      <c r="D728" s="48">
        <v>47836.991000000002</v>
      </c>
      <c r="E728" s="48">
        <v>352.35</v>
      </c>
      <c r="F728" s="48">
        <v>624.73</v>
      </c>
      <c r="G728" s="48">
        <v>623.13</v>
      </c>
      <c r="H728" s="48">
        <v>623.13</v>
      </c>
      <c r="I728" s="48">
        <v>623.13</v>
      </c>
      <c r="J728" s="48">
        <v>1.6</v>
      </c>
    </row>
    <row r="729" spans="1:14" x14ac:dyDescent="0.25">
      <c r="A729" s="47">
        <v>26</v>
      </c>
      <c r="B729" s="47">
        <v>26</v>
      </c>
      <c r="C729" s="48">
        <v>433622.12070000003</v>
      </c>
      <c r="D729" s="48">
        <v>47846.900999999998</v>
      </c>
      <c r="E729" s="48">
        <v>366.13799999999998</v>
      </c>
      <c r="F729" s="48">
        <v>626.01</v>
      </c>
      <c r="G729" s="48">
        <v>624.41</v>
      </c>
      <c r="H729" s="48">
        <v>624.41</v>
      </c>
      <c r="I729" s="48">
        <v>624.41</v>
      </c>
      <c r="J729" s="48">
        <v>1.6</v>
      </c>
    </row>
    <row r="730" spans="1:14" x14ac:dyDescent="0.25">
      <c r="A730" s="47">
        <v>27</v>
      </c>
      <c r="B730" s="47">
        <v>27</v>
      </c>
      <c r="C730" s="48">
        <v>433601.40710000001</v>
      </c>
      <c r="D730" s="48">
        <v>47876.324000000001</v>
      </c>
      <c r="E730" s="48">
        <v>402.12099999999998</v>
      </c>
      <c r="F730" s="48">
        <v>628.92999999999995</v>
      </c>
      <c r="G730" s="48">
        <v>627.33000000000004</v>
      </c>
      <c r="H730" s="48">
        <v>627.33000000000004</v>
      </c>
      <c r="I730" s="48">
        <v>627.33000000000004</v>
      </c>
      <c r="J730" s="48">
        <v>1.6</v>
      </c>
    </row>
    <row r="731" spans="1:14" x14ac:dyDescent="0.25">
      <c r="A731" s="47">
        <v>28</v>
      </c>
      <c r="B731" s="47">
        <v>28</v>
      </c>
      <c r="C731" s="48">
        <v>433596.64740000002</v>
      </c>
      <c r="D731" s="48">
        <v>47884.046999999999</v>
      </c>
      <c r="E731" s="48">
        <v>411.19299999999998</v>
      </c>
      <c r="F731" s="48">
        <v>629.69000000000005</v>
      </c>
      <c r="G731" s="48">
        <v>628.09</v>
      </c>
      <c r="H731" s="48">
        <v>628.09</v>
      </c>
      <c r="I731" s="48">
        <v>628.09</v>
      </c>
      <c r="J731" s="48">
        <v>1.6</v>
      </c>
    </row>
    <row r="732" spans="1:14" x14ac:dyDescent="0.25">
      <c r="A732" s="47">
        <v>29</v>
      </c>
      <c r="B732" s="47">
        <v>29</v>
      </c>
      <c r="C732" s="48">
        <v>433590.21509999997</v>
      </c>
      <c r="D732" s="48">
        <v>47897.553200000002</v>
      </c>
      <c r="E732" s="48">
        <v>426.15199999999999</v>
      </c>
      <c r="F732" s="48">
        <v>630.29999999999995</v>
      </c>
      <c r="G732" s="48">
        <v>628.70000000000005</v>
      </c>
      <c r="H732" s="48">
        <v>628.70000000000005</v>
      </c>
      <c r="I732" s="48">
        <v>628.70000000000005</v>
      </c>
      <c r="J732" s="48">
        <v>1.6</v>
      </c>
    </row>
    <row r="733" spans="1:14" x14ac:dyDescent="0.25">
      <c r="A733" s="47">
        <v>30</v>
      </c>
      <c r="B733" s="47">
        <v>30</v>
      </c>
      <c r="C733" s="48">
        <v>433584.58419999998</v>
      </c>
      <c r="D733" s="48">
        <v>47910.688000000002</v>
      </c>
      <c r="E733" s="48">
        <v>440.44299999999998</v>
      </c>
      <c r="F733" s="48">
        <v>630.51</v>
      </c>
      <c r="G733" s="48">
        <v>628.91</v>
      </c>
      <c r="H733" s="48">
        <v>628.91</v>
      </c>
      <c r="I733" s="48">
        <v>628.91</v>
      </c>
      <c r="J733" s="48">
        <v>1.6</v>
      </c>
    </row>
    <row r="734" spans="1:14" x14ac:dyDescent="0.25">
      <c r="A734" s="47">
        <v>31</v>
      </c>
      <c r="B734" s="47">
        <v>31</v>
      </c>
      <c r="C734" s="48">
        <v>433570.72409999999</v>
      </c>
      <c r="D734" s="48">
        <v>47938.686600000001</v>
      </c>
      <c r="E734" s="48">
        <v>471.685</v>
      </c>
      <c r="F734" s="48">
        <v>632.14</v>
      </c>
      <c r="G734" s="48">
        <v>630.54</v>
      </c>
      <c r="H734" s="48">
        <v>630.54</v>
      </c>
      <c r="I734" s="48">
        <v>630.54</v>
      </c>
      <c r="J734" s="48">
        <v>1.6</v>
      </c>
    </row>
    <row r="735" spans="1:14" x14ac:dyDescent="0.25">
      <c r="A735" s="47">
        <v>32</v>
      </c>
      <c r="B735" s="47">
        <v>32</v>
      </c>
      <c r="C735" s="48">
        <v>433563.71059999999</v>
      </c>
      <c r="D735" s="48">
        <v>47956.351699999999</v>
      </c>
      <c r="E735" s="48">
        <v>490.69099999999997</v>
      </c>
      <c r="F735" s="48">
        <v>633.41</v>
      </c>
      <c r="G735" s="48">
        <v>631.80999999999995</v>
      </c>
      <c r="H735" s="48">
        <v>631.80999999999995</v>
      </c>
      <c r="I735" s="48">
        <v>631.80999999999995</v>
      </c>
      <c r="J735" s="48">
        <v>1.6</v>
      </c>
    </row>
    <row r="736" spans="1:14" x14ac:dyDescent="0.25">
      <c r="A736" s="47">
        <v>33</v>
      </c>
      <c r="B736" s="47">
        <v>33</v>
      </c>
      <c r="C736" s="48">
        <v>433560.29849999998</v>
      </c>
      <c r="D736" s="48">
        <v>47964.4444</v>
      </c>
      <c r="E736" s="48">
        <v>499.47399999999999</v>
      </c>
      <c r="F736" s="48">
        <v>634.19000000000005</v>
      </c>
      <c r="G736" s="48">
        <v>632.59</v>
      </c>
      <c r="H736" s="48">
        <v>632.59</v>
      </c>
      <c r="I736" s="48">
        <v>632.59</v>
      </c>
      <c r="J736" s="48">
        <v>1.6</v>
      </c>
      <c r="N736" s="48"/>
    </row>
    <row r="737" spans="1:14" x14ac:dyDescent="0.25">
      <c r="A737" s="47" t="s">
        <v>625</v>
      </c>
      <c r="B737" s="47" t="s">
        <v>648</v>
      </c>
    </row>
    <row r="738" spans="1:14" x14ac:dyDescent="0.25">
      <c r="A738" s="47">
        <v>1</v>
      </c>
      <c r="B738" s="47">
        <v>33</v>
      </c>
      <c r="C738" s="48">
        <v>433560.29849999998</v>
      </c>
      <c r="D738" s="48">
        <v>47964.4444</v>
      </c>
      <c r="E738" s="48">
        <v>0</v>
      </c>
      <c r="F738" s="48">
        <v>634.19000000000005</v>
      </c>
      <c r="G738" s="48">
        <v>632.59</v>
      </c>
      <c r="H738" s="48">
        <v>632.59</v>
      </c>
      <c r="I738" s="48">
        <v>632.59</v>
      </c>
      <c r="J738" s="48">
        <v>1.6</v>
      </c>
      <c r="N738" s="48"/>
    </row>
    <row r="739" spans="1:14" x14ac:dyDescent="0.25">
      <c r="A739" s="47">
        <v>2</v>
      </c>
      <c r="B739" s="47">
        <v>34</v>
      </c>
      <c r="C739" s="48">
        <v>433558.71519999998</v>
      </c>
      <c r="D739" s="48">
        <v>47986.541100000002</v>
      </c>
      <c r="E739" s="48">
        <v>22.152999999999999</v>
      </c>
      <c r="F739" s="48">
        <v>636.05999999999995</v>
      </c>
      <c r="G739" s="48">
        <v>634.46</v>
      </c>
      <c r="H739" s="48">
        <v>634.46</v>
      </c>
      <c r="I739" s="48">
        <v>634.46</v>
      </c>
      <c r="J739" s="48">
        <v>1.6</v>
      </c>
      <c r="N739" s="48"/>
    </row>
    <row r="740" spans="1:14" x14ac:dyDescent="0.25">
      <c r="A740" s="47">
        <v>3</v>
      </c>
      <c r="B740" s="47">
        <v>35</v>
      </c>
      <c r="C740" s="48">
        <v>433555.57</v>
      </c>
      <c r="D740" s="48">
        <v>47991.48</v>
      </c>
      <c r="E740" s="48">
        <v>28.009</v>
      </c>
      <c r="F740" s="48">
        <v>636.83000000000004</v>
      </c>
      <c r="G740" s="48">
        <v>635.23</v>
      </c>
      <c r="H740" s="48">
        <v>635.23</v>
      </c>
      <c r="I740" s="48">
        <v>635.23</v>
      </c>
      <c r="J740" s="48">
        <v>1.6</v>
      </c>
      <c r="N740" s="48"/>
    </row>
    <row r="741" spans="1:14" x14ac:dyDescent="0.25">
      <c r="A741" s="47">
        <v>4</v>
      </c>
      <c r="B741" s="47">
        <v>36</v>
      </c>
      <c r="C741" s="48">
        <v>433541.91</v>
      </c>
      <c r="D741" s="48">
        <v>48005.41</v>
      </c>
      <c r="E741" s="48">
        <v>47.518999999999998</v>
      </c>
      <c r="F741" s="48">
        <v>639.16999999999996</v>
      </c>
      <c r="G741" s="48">
        <v>637.57000000000005</v>
      </c>
      <c r="H741" s="48">
        <v>637.57000000000005</v>
      </c>
      <c r="I741" s="48">
        <v>637.57000000000005</v>
      </c>
      <c r="J741" s="48">
        <v>1.6</v>
      </c>
      <c r="N741" s="48"/>
    </row>
    <row r="742" spans="1:14" x14ac:dyDescent="0.25">
      <c r="A742" s="47">
        <v>5</v>
      </c>
      <c r="B742" s="47">
        <v>37</v>
      </c>
      <c r="C742" s="48">
        <v>433530.55</v>
      </c>
      <c r="D742" s="48">
        <v>48017.17</v>
      </c>
      <c r="E742" s="48">
        <v>63.869</v>
      </c>
      <c r="F742" s="48">
        <v>640.77</v>
      </c>
      <c r="G742" s="48">
        <v>639.16999999999996</v>
      </c>
      <c r="H742" s="48">
        <v>639.16999999999996</v>
      </c>
      <c r="I742" s="48">
        <v>639.16999999999996</v>
      </c>
      <c r="J742" s="48">
        <v>1.6</v>
      </c>
      <c r="N742" s="48"/>
    </row>
    <row r="743" spans="1:14" x14ac:dyDescent="0.25">
      <c r="A743" s="47">
        <v>6</v>
      </c>
      <c r="B743" s="47">
        <v>38</v>
      </c>
      <c r="C743" s="48">
        <v>433520.85</v>
      </c>
      <c r="D743" s="48">
        <v>48029.54</v>
      </c>
      <c r="E743" s="48">
        <v>79.588999999999999</v>
      </c>
      <c r="F743" s="48">
        <v>643.03</v>
      </c>
      <c r="G743" s="48">
        <v>641.42999999999995</v>
      </c>
      <c r="H743" s="48">
        <v>641.42999999999995</v>
      </c>
      <c r="I743" s="48">
        <v>641.42999999999995</v>
      </c>
      <c r="J743" s="48">
        <v>1.6</v>
      </c>
      <c r="N743" s="48"/>
    </row>
    <row r="744" spans="1:14" x14ac:dyDescent="0.25">
      <c r="A744" s="47">
        <v>7</v>
      </c>
      <c r="B744" s="47">
        <v>39</v>
      </c>
      <c r="C744" s="48">
        <v>433504.2892</v>
      </c>
      <c r="D744" s="48">
        <v>48044.683100000002</v>
      </c>
      <c r="E744" s="48">
        <v>102.03</v>
      </c>
      <c r="F744" s="48">
        <v>645.29999999999995</v>
      </c>
      <c r="G744" s="48">
        <v>643.70000000000005</v>
      </c>
      <c r="H744" s="48">
        <v>643.70000000000005</v>
      </c>
      <c r="I744" s="48">
        <v>643.70000000000005</v>
      </c>
      <c r="J744" s="48">
        <v>1.6</v>
      </c>
      <c r="N744" s="48"/>
    </row>
    <row r="745" spans="1:14" x14ac:dyDescent="0.25">
      <c r="A745" s="47">
        <v>8</v>
      </c>
      <c r="B745" s="47">
        <v>40</v>
      </c>
      <c r="C745" s="48">
        <v>433501.85969999997</v>
      </c>
      <c r="D745" s="48">
        <v>48062.461499999998</v>
      </c>
      <c r="E745" s="48">
        <v>119.973</v>
      </c>
      <c r="F745" s="48">
        <v>647.37</v>
      </c>
      <c r="G745" s="48">
        <v>645.77</v>
      </c>
      <c r="H745" s="48">
        <v>645.77</v>
      </c>
      <c r="I745" s="48">
        <v>645.77</v>
      </c>
      <c r="J745" s="48">
        <v>1.6</v>
      </c>
      <c r="N745" s="48"/>
    </row>
    <row r="746" spans="1:14" x14ac:dyDescent="0.25">
      <c r="A746" s="47">
        <v>9</v>
      </c>
      <c r="B746" s="47">
        <v>41</v>
      </c>
      <c r="C746" s="48">
        <v>433482.33100000001</v>
      </c>
      <c r="D746" s="48">
        <v>48073.653599999998</v>
      </c>
      <c r="E746" s="48">
        <v>142.482</v>
      </c>
      <c r="F746" s="48">
        <v>648.02</v>
      </c>
      <c r="G746" s="48">
        <v>646.41999999999996</v>
      </c>
      <c r="H746" s="48">
        <v>646.41999999999996</v>
      </c>
      <c r="I746" s="48">
        <v>646.41999999999996</v>
      </c>
      <c r="J746" s="48">
        <v>1.6</v>
      </c>
      <c r="N746" s="48"/>
    </row>
    <row r="747" spans="1:14" x14ac:dyDescent="0.25">
      <c r="A747" s="47">
        <v>10</v>
      </c>
      <c r="B747" s="47">
        <v>42</v>
      </c>
      <c r="C747" s="48">
        <v>433473.60249999998</v>
      </c>
      <c r="D747" s="48">
        <v>48081.504500000003</v>
      </c>
      <c r="E747" s="48">
        <v>154.22200000000001</v>
      </c>
      <c r="F747" s="48">
        <v>648.66</v>
      </c>
      <c r="G747" s="48">
        <v>647.05999999999995</v>
      </c>
      <c r="H747" s="48">
        <v>647.05999999999995</v>
      </c>
      <c r="I747" s="48">
        <v>647.05999999999995</v>
      </c>
      <c r="J747" s="48">
        <v>1.6</v>
      </c>
      <c r="N747" s="48"/>
    </row>
    <row r="748" spans="1:14" x14ac:dyDescent="0.25">
      <c r="A748" s="47">
        <v>11</v>
      </c>
      <c r="B748" s="47">
        <v>43</v>
      </c>
      <c r="C748" s="48">
        <v>433446.62219999998</v>
      </c>
      <c r="D748" s="48">
        <v>48112.638800000001</v>
      </c>
      <c r="E748" s="48">
        <v>195.42</v>
      </c>
      <c r="F748" s="48">
        <v>650.92999999999995</v>
      </c>
      <c r="G748" s="48">
        <v>649.33000000000004</v>
      </c>
      <c r="H748" s="48">
        <v>649.33000000000004</v>
      </c>
      <c r="I748" s="48">
        <v>649.33000000000004</v>
      </c>
      <c r="J748" s="48">
        <v>1.6</v>
      </c>
      <c r="N748" s="48"/>
    </row>
    <row r="749" spans="1:14" x14ac:dyDescent="0.25">
      <c r="A749" s="47">
        <v>12</v>
      </c>
      <c r="B749" s="47">
        <v>44</v>
      </c>
      <c r="C749" s="48">
        <v>433437.88280000002</v>
      </c>
      <c r="D749" s="48">
        <v>48121.9303</v>
      </c>
      <c r="E749" s="48">
        <v>208.17500000000001</v>
      </c>
      <c r="F749" s="48">
        <v>651.62</v>
      </c>
      <c r="G749" s="48">
        <v>650.02</v>
      </c>
      <c r="H749" s="48">
        <v>650.02</v>
      </c>
      <c r="I749" s="48">
        <v>650.02</v>
      </c>
      <c r="J749" s="48">
        <v>1.6</v>
      </c>
      <c r="N749" s="48"/>
    </row>
    <row r="750" spans="1:14" x14ac:dyDescent="0.25">
      <c r="A750" s="47">
        <v>13</v>
      </c>
      <c r="B750" s="47">
        <v>45</v>
      </c>
      <c r="C750" s="48">
        <v>433420.31559999997</v>
      </c>
      <c r="D750" s="48">
        <v>48137.850400000003</v>
      </c>
      <c r="E750" s="48">
        <v>231.88300000000001</v>
      </c>
      <c r="F750" s="48">
        <v>653.03</v>
      </c>
      <c r="G750" s="48">
        <v>651.42999999999995</v>
      </c>
      <c r="H750" s="48">
        <v>651.42999999999995</v>
      </c>
      <c r="I750" s="48">
        <v>651.42999999999995</v>
      </c>
      <c r="J750" s="48">
        <v>1.6</v>
      </c>
      <c r="N750" s="48"/>
    </row>
    <row r="751" spans="1:14" x14ac:dyDescent="0.25">
      <c r="A751" s="47">
        <v>14</v>
      </c>
      <c r="B751" s="47">
        <v>46</v>
      </c>
      <c r="C751" s="48">
        <v>433377.51260000002</v>
      </c>
      <c r="D751" s="48">
        <v>48168.774100000002</v>
      </c>
      <c r="E751" s="48">
        <v>284.68799999999999</v>
      </c>
      <c r="F751" s="48">
        <v>656.53</v>
      </c>
      <c r="G751" s="48">
        <v>654.92999999999995</v>
      </c>
      <c r="H751" s="48">
        <v>654.92999999999995</v>
      </c>
      <c r="I751" s="48">
        <v>654.92999999999995</v>
      </c>
      <c r="J751" s="48">
        <v>1.6</v>
      </c>
      <c r="N751" s="48"/>
    </row>
    <row r="752" spans="1:14" x14ac:dyDescent="0.25">
      <c r="A752" s="47">
        <v>15</v>
      </c>
      <c r="B752" s="47">
        <v>47</v>
      </c>
      <c r="C752" s="48">
        <v>433323.88890000002</v>
      </c>
      <c r="D752" s="48">
        <v>48208.942999999999</v>
      </c>
      <c r="E752" s="48">
        <v>351.68799999999999</v>
      </c>
      <c r="F752" s="48">
        <v>660.73</v>
      </c>
      <c r="G752" s="48">
        <v>659.13</v>
      </c>
      <c r="H752" s="48">
        <v>659.13</v>
      </c>
      <c r="I752" s="48">
        <v>659.13</v>
      </c>
      <c r="J752" s="48">
        <v>1.6</v>
      </c>
      <c r="N752" s="48"/>
    </row>
    <row r="753" spans="1:14" x14ac:dyDescent="0.25">
      <c r="A753" s="47">
        <v>16</v>
      </c>
      <c r="B753" s="47">
        <v>48</v>
      </c>
      <c r="C753" s="48">
        <v>433308.58370000002</v>
      </c>
      <c r="D753" s="48">
        <v>48220.818200000002</v>
      </c>
      <c r="E753" s="48">
        <v>371.06</v>
      </c>
      <c r="F753" s="48">
        <v>661.95</v>
      </c>
      <c r="G753" s="48">
        <v>660.35</v>
      </c>
      <c r="H753" s="48">
        <v>660.35</v>
      </c>
      <c r="I753" s="48">
        <v>660.35</v>
      </c>
      <c r="J753" s="48">
        <v>1.6</v>
      </c>
      <c r="N753" s="48"/>
    </row>
    <row r="754" spans="1:14" x14ac:dyDescent="0.25">
      <c r="A754" s="47">
        <v>17</v>
      </c>
      <c r="B754" s="47">
        <v>49</v>
      </c>
      <c r="C754" s="48">
        <v>433295.91009999998</v>
      </c>
      <c r="D754" s="48">
        <v>48234.506500000003</v>
      </c>
      <c r="E754" s="48">
        <v>389.71499999999997</v>
      </c>
      <c r="F754" s="48">
        <v>663.57</v>
      </c>
      <c r="G754" s="48">
        <v>661.97</v>
      </c>
      <c r="H754" s="48">
        <v>661.97</v>
      </c>
      <c r="I754" s="48">
        <v>661.97</v>
      </c>
      <c r="J754" s="48">
        <v>1.6</v>
      </c>
      <c r="N754" s="48"/>
    </row>
    <row r="755" spans="1:14" x14ac:dyDescent="0.25">
      <c r="A755" s="47">
        <v>18</v>
      </c>
      <c r="B755" s="47">
        <v>50</v>
      </c>
      <c r="C755" s="48">
        <v>433288.24810000003</v>
      </c>
      <c r="D755" s="48">
        <v>48249.842600000004</v>
      </c>
      <c r="E755" s="48">
        <v>406.858</v>
      </c>
      <c r="F755" s="48">
        <v>665.25</v>
      </c>
      <c r="G755" s="48">
        <v>663.65</v>
      </c>
      <c r="H755" s="48">
        <v>663.65</v>
      </c>
      <c r="I755" s="48">
        <v>663.65</v>
      </c>
      <c r="J755" s="48">
        <v>1.6</v>
      </c>
      <c r="N755" s="48"/>
    </row>
    <row r="756" spans="1:14" x14ac:dyDescent="0.25">
      <c r="A756" s="47">
        <v>19</v>
      </c>
      <c r="B756" s="47">
        <v>51</v>
      </c>
      <c r="C756" s="48">
        <v>433283.86629999999</v>
      </c>
      <c r="D756" s="48">
        <v>48264.560400000002</v>
      </c>
      <c r="E756" s="48">
        <v>422.21499999999997</v>
      </c>
      <c r="F756" s="48">
        <v>666.52</v>
      </c>
      <c r="G756" s="48">
        <v>664.92</v>
      </c>
      <c r="H756" s="48">
        <v>664.92</v>
      </c>
      <c r="I756" s="48">
        <v>664.92</v>
      </c>
      <c r="J756" s="48">
        <v>1.6</v>
      </c>
      <c r="N756" s="48"/>
    </row>
    <row r="757" spans="1:14" x14ac:dyDescent="0.25">
      <c r="A757" s="47">
        <v>20</v>
      </c>
      <c r="B757" s="47">
        <v>52</v>
      </c>
      <c r="C757" s="48">
        <v>433279.63679999998</v>
      </c>
      <c r="D757" s="48">
        <v>48297.579400000002</v>
      </c>
      <c r="E757" s="48">
        <v>455.50299999999999</v>
      </c>
      <c r="F757" s="48">
        <v>668.95</v>
      </c>
      <c r="G757" s="48">
        <v>667.35</v>
      </c>
      <c r="H757" s="48">
        <v>667.35</v>
      </c>
      <c r="I757" s="48">
        <v>667.35</v>
      </c>
      <c r="J757" s="48">
        <v>1.6</v>
      </c>
      <c r="N757" s="48"/>
    </row>
    <row r="758" spans="1:14" x14ac:dyDescent="0.25">
      <c r="A758" s="47">
        <v>21</v>
      </c>
      <c r="B758" s="47">
        <v>53</v>
      </c>
      <c r="C758" s="48">
        <v>433277.11330000003</v>
      </c>
      <c r="D758" s="48">
        <v>48309.219299999997</v>
      </c>
      <c r="E758" s="48">
        <v>467.41399999999999</v>
      </c>
      <c r="F758" s="48">
        <v>669.61</v>
      </c>
      <c r="G758" s="48">
        <v>668.01</v>
      </c>
      <c r="H758" s="48">
        <v>668.01</v>
      </c>
      <c r="I758" s="48">
        <v>668.01</v>
      </c>
      <c r="J758" s="48">
        <v>1.6</v>
      </c>
      <c r="N758" s="48"/>
    </row>
    <row r="759" spans="1:14" x14ac:dyDescent="0.25">
      <c r="A759" s="47">
        <v>22</v>
      </c>
      <c r="B759" s="47">
        <v>54</v>
      </c>
      <c r="C759" s="48">
        <v>433271.62209999998</v>
      </c>
      <c r="D759" s="48">
        <v>48318.772499999999</v>
      </c>
      <c r="E759" s="48">
        <v>478.43299999999999</v>
      </c>
      <c r="F759" s="48">
        <v>670.47</v>
      </c>
      <c r="G759" s="48">
        <v>668.87</v>
      </c>
      <c r="H759" s="48">
        <v>668.87</v>
      </c>
      <c r="I759" s="48">
        <v>668.87</v>
      </c>
      <c r="J759" s="48">
        <v>1.6</v>
      </c>
      <c r="N759" s="48"/>
    </row>
    <row r="760" spans="1:14" x14ac:dyDescent="0.25">
      <c r="A760" s="47">
        <v>23</v>
      </c>
      <c r="B760" s="47">
        <v>55</v>
      </c>
      <c r="C760" s="48">
        <v>433264.88799999998</v>
      </c>
      <c r="D760" s="48">
        <v>48324.4827</v>
      </c>
      <c r="E760" s="48">
        <v>487.262</v>
      </c>
      <c r="F760" s="48">
        <v>671.05</v>
      </c>
      <c r="G760" s="48">
        <v>669.45</v>
      </c>
      <c r="H760" s="48">
        <v>669.45</v>
      </c>
      <c r="I760" s="48">
        <v>669.45</v>
      </c>
      <c r="J760" s="48">
        <v>1.6</v>
      </c>
      <c r="N760" s="48"/>
    </row>
    <row r="761" spans="1:14" x14ac:dyDescent="0.25">
      <c r="A761" s="47">
        <v>24</v>
      </c>
      <c r="B761" s="47">
        <v>56</v>
      </c>
      <c r="C761" s="48">
        <v>433258.19709999999</v>
      </c>
      <c r="D761" s="48">
        <v>48328.219499999999</v>
      </c>
      <c r="E761" s="48">
        <v>494.92500000000001</v>
      </c>
      <c r="F761" s="48">
        <v>671.47</v>
      </c>
      <c r="G761" s="48">
        <v>669.87</v>
      </c>
      <c r="H761" s="48">
        <v>669.87</v>
      </c>
      <c r="I761" s="48">
        <v>669.87</v>
      </c>
      <c r="J761" s="48">
        <v>1.6</v>
      </c>
      <c r="N761" s="48"/>
    </row>
    <row r="762" spans="1:14" x14ac:dyDescent="0.25">
      <c r="A762" s="47">
        <v>25</v>
      </c>
      <c r="B762" s="47">
        <v>57</v>
      </c>
      <c r="C762" s="48">
        <v>433251.891</v>
      </c>
      <c r="D762" s="48">
        <v>48330.712299999999</v>
      </c>
      <c r="E762" s="48">
        <v>501.70600000000002</v>
      </c>
      <c r="F762" s="48">
        <v>671.78</v>
      </c>
      <c r="G762" s="48">
        <v>670.18</v>
      </c>
      <c r="H762" s="48">
        <v>670.18</v>
      </c>
      <c r="I762" s="48">
        <v>670.18</v>
      </c>
      <c r="J762" s="48">
        <v>1.6</v>
      </c>
      <c r="N762" s="48"/>
    </row>
    <row r="763" spans="1:14" x14ac:dyDescent="0.25">
      <c r="A763" s="47">
        <v>26</v>
      </c>
      <c r="B763" s="47">
        <v>58</v>
      </c>
      <c r="C763" s="48">
        <v>433241.1692</v>
      </c>
      <c r="D763" s="48">
        <v>48332.317600000002</v>
      </c>
      <c r="E763" s="48">
        <v>512.548</v>
      </c>
      <c r="F763" s="48">
        <v>672.18</v>
      </c>
      <c r="G763" s="48">
        <v>670.58</v>
      </c>
      <c r="H763" s="48">
        <v>670.58</v>
      </c>
      <c r="I763" s="48">
        <v>670.58</v>
      </c>
      <c r="J763" s="48">
        <v>1.6</v>
      </c>
      <c r="N763" s="48"/>
    </row>
    <row r="764" spans="1:14" x14ac:dyDescent="0.25">
      <c r="A764" s="47" t="s">
        <v>626</v>
      </c>
      <c r="B764" s="47" t="s">
        <v>649</v>
      </c>
      <c r="N764" s="48"/>
    </row>
    <row r="765" spans="1:14" x14ac:dyDescent="0.25">
      <c r="A765" s="47">
        <v>1</v>
      </c>
      <c r="B765" s="47">
        <v>58</v>
      </c>
      <c r="C765" s="48">
        <v>433241.1692</v>
      </c>
      <c r="D765" s="48">
        <v>48332.317600000002</v>
      </c>
      <c r="E765" s="48">
        <v>0</v>
      </c>
      <c r="F765" s="48">
        <v>672.18</v>
      </c>
      <c r="G765" s="48">
        <v>670.58</v>
      </c>
      <c r="H765" s="48">
        <v>670.58</v>
      </c>
      <c r="I765" s="48">
        <v>670.58</v>
      </c>
      <c r="J765" s="48">
        <v>1.6</v>
      </c>
      <c r="N765" s="48"/>
    </row>
    <row r="766" spans="1:14" x14ac:dyDescent="0.25">
      <c r="A766" s="47">
        <v>2</v>
      </c>
      <c r="B766" s="47">
        <v>59</v>
      </c>
      <c r="C766" s="48">
        <v>433232.11739999999</v>
      </c>
      <c r="D766" s="48">
        <v>48331.406000000003</v>
      </c>
      <c r="E766" s="48">
        <v>9.0980000000000008</v>
      </c>
      <c r="F766" s="48">
        <v>672.56</v>
      </c>
      <c r="G766" s="48">
        <v>670.96</v>
      </c>
      <c r="H766" s="48">
        <v>670.96</v>
      </c>
      <c r="I766" s="48">
        <v>670.96</v>
      </c>
      <c r="J766" s="48">
        <v>1.6</v>
      </c>
      <c r="N766" s="48"/>
    </row>
    <row r="767" spans="1:14" x14ac:dyDescent="0.25">
      <c r="A767" s="47">
        <v>3</v>
      </c>
      <c r="B767" s="47">
        <v>60</v>
      </c>
      <c r="C767" s="48">
        <v>433223.12099999998</v>
      </c>
      <c r="D767" s="48">
        <v>48328.474199999997</v>
      </c>
      <c r="E767" s="48">
        <v>18.559999999999999</v>
      </c>
      <c r="F767" s="48">
        <v>672.79</v>
      </c>
      <c r="G767" s="48">
        <v>671.19</v>
      </c>
      <c r="H767" s="48">
        <v>671.19</v>
      </c>
      <c r="I767" s="48">
        <v>671.19</v>
      </c>
      <c r="J767" s="48">
        <v>1.6</v>
      </c>
      <c r="N767" s="48"/>
    </row>
    <row r="768" spans="1:14" x14ac:dyDescent="0.25">
      <c r="A768" s="47">
        <v>4</v>
      </c>
      <c r="B768" s="47">
        <v>61</v>
      </c>
      <c r="C768" s="48">
        <v>433195.6398</v>
      </c>
      <c r="D768" s="48">
        <v>48314.281999999999</v>
      </c>
      <c r="E768" s="48">
        <v>49.488999999999997</v>
      </c>
      <c r="F768" s="48">
        <v>673.98</v>
      </c>
      <c r="G768" s="48">
        <v>672.38</v>
      </c>
      <c r="H768" s="48">
        <v>672.38</v>
      </c>
      <c r="I768" s="48">
        <v>672.38</v>
      </c>
      <c r="J768" s="48">
        <v>1.6</v>
      </c>
      <c r="N768" s="48"/>
    </row>
    <row r="769" spans="1:15" x14ac:dyDescent="0.25">
      <c r="A769" s="47">
        <v>5</v>
      </c>
      <c r="B769" s="47">
        <v>62</v>
      </c>
      <c r="C769" s="48">
        <v>433186.94990000001</v>
      </c>
      <c r="D769" s="48">
        <v>48311.329299999998</v>
      </c>
      <c r="E769" s="48">
        <v>58.667000000000002</v>
      </c>
      <c r="F769" s="48">
        <v>674.33</v>
      </c>
      <c r="G769" s="48">
        <v>672.73</v>
      </c>
      <c r="H769" s="48">
        <v>672.73</v>
      </c>
      <c r="I769" s="48">
        <v>672.73</v>
      </c>
      <c r="J769" s="48">
        <v>1.6</v>
      </c>
      <c r="N769" s="48"/>
    </row>
    <row r="770" spans="1:15" x14ac:dyDescent="0.25">
      <c r="A770" s="47">
        <v>6</v>
      </c>
      <c r="B770" s="47">
        <v>63</v>
      </c>
      <c r="C770" s="48">
        <v>433178.77350000001</v>
      </c>
      <c r="D770" s="48">
        <v>48309.626900000003</v>
      </c>
      <c r="E770" s="48">
        <v>67.019000000000005</v>
      </c>
      <c r="F770" s="48">
        <v>674.71</v>
      </c>
      <c r="G770" s="48">
        <v>673.11</v>
      </c>
      <c r="H770" s="48">
        <v>673.11</v>
      </c>
      <c r="I770" s="48">
        <v>673.11</v>
      </c>
      <c r="J770" s="48">
        <v>1.6</v>
      </c>
      <c r="N770" s="48"/>
    </row>
    <row r="771" spans="1:15" x14ac:dyDescent="0.25">
      <c r="A771" s="47">
        <v>7</v>
      </c>
      <c r="B771" s="47">
        <v>64</v>
      </c>
      <c r="C771" s="48">
        <v>433168.04229999997</v>
      </c>
      <c r="D771" s="48">
        <v>48309.626900000003</v>
      </c>
      <c r="E771" s="48">
        <v>77.75</v>
      </c>
      <c r="F771" s="48">
        <v>675.27</v>
      </c>
      <c r="G771" s="48">
        <v>673.67</v>
      </c>
      <c r="H771" s="48">
        <v>673.67</v>
      </c>
      <c r="I771" s="48">
        <v>673.67</v>
      </c>
      <c r="J771" s="48">
        <v>1.6</v>
      </c>
      <c r="N771" s="48"/>
    </row>
    <row r="772" spans="1:15" x14ac:dyDescent="0.25">
      <c r="A772" s="47">
        <v>8</v>
      </c>
      <c r="B772" s="47">
        <v>65</v>
      </c>
      <c r="C772" s="48">
        <v>433154.4143</v>
      </c>
      <c r="D772" s="48">
        <v>48311.160900000003</v>
      </c>
      <c r="E772" s="48">
        <v>91.463999999999999</v>
      </c>
      <c r="F772" s="48">
        <v>676.02</v>
      </c>
      <c r="G772" s="48">
        <v>674.42</v>
      </c>
      <c r="H772" s="48">
        <v>674.42</v>
      </c>
      <c r="I772" s="48">
        <v>674.42</v>
      </c>
      <c r="J772" s="48">
        <v>1.6</v>
      </c>
      <c r="N772" s="48"/>
    </row>
    <row r="773" spans="1:15" x14ac:dyDescent="0.25">
      <c r="A773" s="47">
        <v>9</v>
      </c>
      <c r="B773" s="47">
        <v>66</v>
      </c>
      <c r="C773" s="48">
        <v>433105.1997</v>
      </c>
      <c r="D773" s="48">
        <v>48319.773800000003</v>
      </c>
      <c r="E773" s="48">
        <v>141.42699999999999</v>
      </c>
      <c r="F773" s="48">
        <v>678.82</v>
      </c>
      <c r="G773" s="48">
        <v>677.22</v>
      </c>
      <c r="H773" s="48">
        <v>677.22</v>
      </c>
      <c r="I773" s="48">
        <v>677.22</v>
      </c>
      <c r="J773" s="48">
        <v>1.6</v>
      </c>
      <c r="N773" s="48"/>
    </row>
    <row r="774" spans="1:15" x14ac:dyDescent="0.25">
      <c r="A774" s="47">
        <v>10</v>
      </c>
      <c r="B774" s="47">
        <v>67</v>
      </c>
      <c r="C774" s="48">
        <v>433095.8504</v>
      </c>
      <c r="D774" s="48">
        <v>48321.972300000001</v>
      </c>
      <c r="E774" s="48">
        <v>151.03100000000001</v>
      </c>
      <c r="F774" s="48">
        <v>679.37</v>
      </c>
      <c r="G774" s="48">
        <v>677.77</v>
      </c>
      <c r="H774" s="48">
        <v>677.77</v>
      </c>
      <c r="I774" s="48">
        <v>677.77</v>
      </c>
      <c r="J774" s="48">
        <v>1.6</v>
      </c>
      <c r="N774" s="48"/>
    </row>
    <row r="775" spans="1:15" x14ac:dyDescent="0.25">
      <c r="A775" s="47">
        <v>11</v>
      </c>
      <c r="B775" s="47">
        <v>68</v>
      </c>
      <c r="C775" s="48">
        <v>433086.13640000002</v>
      </c>
      <c r="D775" s="48">
        <v>48325.612800000003</v>
      </c>
      <c r="E775" s="48">
        <v>161.405</v>
      </c>
      <c r="F775" s="48">
        <v>679.89</v>
      </c>
      <c r="G775" s="48">
        <v>678.29</v>
      </c>
      <c r="H775" s="48">
        <v>678.29</v>
      </c>
      <c r="I775" s="48">
        <v>678.29</v>
      </c>
      <c r="J775" s="48">
        <v>1.6</v>
      </c>
      <c r="N775" s="48"/>
    </row>
    <row r="776" spans="1:15" x14ac:dyDescent="0.25">
      <c r="A776" s="47">
        <v>12</v>
      </c>
      <c r="B776" s="47">
        <v>69</v>
      </c>
      <c r="C776" s="48">
        <v>433078.96230000001</v>
      </c>
      <c r="D776" s="48">
        <v>48328.775900000001</v>
      </c>
      <c r="E776" s="48">
        <v>169.245</v>
      </c>
      <c r="F776" s="48">
        <v>680.24</v>
      </c>
      <c r="G776" s="48">
        <v>678.64</v>
      </c>
      <c r="H776" s="48">
        <v>678.64</v>
      </c>
      <c r="I776" s="48">
        <v>678.64</v>
      </c>
      <c r="J776" s="48">
        <v>1.6</v>
      </c>
      <c r="N776" s="48"/>
    </row>
    <row r="777" spans="1:15" x14ac:dyDescent="0.25">
      <c r="A777" s="47">
        <v>13</v>
      </c>
      <c r="B777" s="47">
        <v>70</v>
      </c>
      <c r="C777" s="48">
        <v>433073.25630000001</v>
      </c>
      <c r="D777" s="48">
        <v>48333.678</v>
      </c>
      <c r="E777" s="48">
        <v>176.768</v>
      </c>
      <c r="F777" s="48">
        <v>680.79</v>
      </c>
      <c r="G777" s="48">
        <v>679.19</v>
      </c>
      <c r="H777" s="48">
        <v>679.19</v>
      </c>
      <c r="I777" s="48">
        <v>679.19</v>
      </c>
      <c r="J777" s="48">
        <v>1.6</v>
      </c>
      <c r="N777" s="48"/>
    </row>
    <row r="778" spans="1:15" x14ac:dyDescent="0.25">
      <c r="A778" s="47">
        <v>14</v>
      </c>
      <c r="B778" s="47">
        <v>71</v>
      </c>
      <c r="C778" s="48">
        <v>433069.95990000002</v>
      </c>
      <c r="D778" s="48">
        <v>48338.813399999999</v>
      </c>
      <c r="E778" s="48">
        <v>182.87</v>
      </c>
      <c r="F778" s="48">
        <v>681.05</v>
      </c>
      <c r="G778" s="48">
        <v>679.45</v>
      </c>
      <c r="H778" s="48">
        <v>679.45</v>
      </c>
      <c r="I778" s="48">
        <v>679.45</v>
      </c>
      <c r="J778" s="48">
        <v>1.6</v>
      </c>
      <c r="N778" s="48"/>
    </row>
    <row r="779" spans="1:15" x14ac:dyDescent="0.25">
      <c r="A779" s="47">
        <v>15</v>
      </c>
      <c r="B779" s="47">
        <v>72</v>
      </c>
      <c r="C779" s="48">
        <v>433068.12520000001</v>
      </c>
      <c r="D779" s="48">
        <v>48345.7405</v>
      </c>
      <c r="E779" s="48">
        <v>190.036</v>
      </c>
      <c r="F779" s="48">
        <v>681.26</v>
      </c>
      <c r="G779" s="48">
        <v>679.66</v>
      </c>
      <c r="H779" s="48">
        <v>679.66</v>
      </c>
      <c r="I779" s="48">
        <v>679.66</v>
      </c>
      <c r="J779" s="48">
        <v>1.6</v>
      </c>
      <c r="N779" s="48"/>
    </row>
    <row r="780" spans="1:15" x14ac:dyDescent="0.25">
      <c r="A780" s="47">
        <v>16</v>
      </c>
      <c r="B780" s="47">
        <v>73</v>
      </c>
      <c r="C780" s="48">
        <v>433067.61540000001</v>
      </c>
      <c r="D780" s="48">
        <v>48351.039100000002</v>
      </c>
      <c r="E780" s="48">
        <v>195.35900000000001</v>
      </c>
      <c r="F780" s="48">
        <v>681.42</v>
      </c>
      <c r="G780" s="48">
        <v>679.82</v>
      </c>
      <c r="H780" s="48">
        <v>679.82</v>
      </c>
      <c r="I780" s="48">
        <v>679.82</v>
      </c>
      <c r="J780" s="48">
        <v>1.6</v>
      </c>
      <c r="N780" s="48"/>
    </row>
    <row r="781" spans="1:15" s="2" customFormat="1" x14ac:dyDescent="0.25">
      <c r="A781" s="47">
        <v>17</v>
      </c>
      <c r="B781" s="47">
        <v>74</v>
      </c>
      <c r="C781" s="48">
        <v>433067.09980000003</v>
      </c>
      <c r="D781" s="48">
        <v>48361.428800000002</v>
      </c>
      <c r="E781" s="48">
        <v>205.762</v>
      </c>
      <c r="F781" s="48">
        <v>681.69</v>
      </c>
      <c r="G781" s="48">
        <v>680.09</v>
      </c>
      <c r="H781" s="48">
        <v>680.09</v>
      </c>
      <c r="I781" s="48">
        <v>680.09</v>
      </c>
      <c r="J781" s="48">
        <v>1.6</v>
      </c>
      <c r="K781" s="47"/>
      <c r="L781" s="47"/>
      <c r="M781" s="48"/>
      <c r="N781" s="48"/>
      <c r="O781" s="47"/>
    </row>
    <row r="782" spans="1:15" x14ac:dyDescent="0.25">
      <c r="A782" s="47">
        <v>18</v>
      </c>
      <c r="B782" s="47">
        <v>75</v>
      </c>
      <c r="C782" s="48">
        <v>433074.84480000002</v>
      </c>
      <c r="D782" s="48">
        <v>48380.986499999999</v>
      </c>
      <c r="E782" s="48">
        <v>226.797</v>
      </c>
      <c r="F782" s="48">
        <v>682.35</v>
      </c>
      <c r="G782" s="48">
        <v>680.75</v>
      </c>
      <c r="H782" s="48">
        <v>680.75</v>
      </c>
      <c r="I782" s="48">
        <v>680.75</v>
      </c>
      <c r="J782" s="48">
        <v>1.6</v>
      </c>
      <c r="N782" s="48"/>
    </row>
    <row r="783" spans="1:15" x14ac:dyDescent="0.25">
      <c r="A783" s="47">
        <v>19</v>
      </c>
      <c r="B783" s="47">
        <v>76</v>
      </c>
      <c r="C783" s="48">
        <v>433081.74660000001</v>
      </c>
      <c r="D783" s="48">
        <v>48396.388800000001</v>
      </c>
      <c r="E783" s="48">
        <v>243.67500000000001</v>
      </c>
      <c r="F783" s="48">
        <v>682.84</v>
      </c>
      <c r="G783" s="48">
        <v>681.24</v>
      </c>
      <c r="H783" s="48">
        <v>681.24</v>
      </c>
      <c r="I783" s="48">
        <v>681.24</v>
      </c>
      <c r="J783" s="48">
        <v>1.6</v>
      </c>
      <c r="N783" s="48"/>
    </row>
    <row r="784" spans="1:15" x14ac:dyDescent="0.25">
      <c r="A784" s="47">
        <v>20</v>
      </c>
      <c r="B784" s="47">
        <v>77</v>
      </c>
      <c r="C784" s="48">
        <v>433086.946</v>
      </c>
      <c r="D784" s="48">
        <v>48413.604899999998</v>
      </c>
      <c r="E784" s="48">
        <v>261.65899999999999</v>
      </c>
      <c r="F784" s="48">
        <v>683.36</v>
      </c>
      <c r="G784" s="48">
        <v>681.76</v>
      </c>
      <c r="H784" s="48">
        <v>681.76</v>
      </c>
      <c r="I784" s="48">
        <v>681.76</v>
      </c>
      <c r="J784" s="48">
        <v>1.6</v>
      </c>
      <c r="N784" s="48"/>
    </row>
    <row r="785" spans="1:14" x14ac:dyDescent="0.25">
      <c r="A785" s="47">
        <v>21</v>
      </c>
      <c r="B785" s="47">
        <v>78</v>
      </c>
      <c r="C785" s="48">
        <v>433088.94760000001</v>
      </c>
      <c r="D785" s="48">
        <v>48429.299099999997</v>
      </c>
      <c r="E785" s="48">
        <v>277.48</v>
      </c>
      <c r="F785" s="48">
        <v>684.09</v>
      </c>
      <c r="G785" s="48">
        <v>682.49</v>
      </c>
      <c r="H785" s="48">
        <v>682.49</v>
      </c>
      <c r="I785" s="48">
        <v>682.49</v>
      </c>
      <c r="J785" s="48">
        <v>1.6</v>
      </c>
      <c r="N785" s="48"/>
    </row>
    <row r="786" spans="1:14" x14ac:dyDescent="0.25">
      <c r="A786" s="47">
        <v>22</v>
      </c>
      <c r="B786" s="47">
        <v>79</v>
      </c>
      <c r="C786" s="48">
        <v>433095.29180000001</v>
      </c>
      <c r="D786" s="48">
        <v>48447.895100000002</v>
      </c>
      <c r="E786" s="48">
        <v>297.12900000000002</v>
      </c>
      <c r="F786" s="48">
        <v>685.07</v>
      </c>
      <c r="G786" s="48">
        <v>683.47</v>
      </c>
      <c r="H786" s="48">
        <v>683.47</v>
      </c>
      <c r="I786" s="48">
        <v>683.47</v>
      </c>
      <c r="J786" s="48">
        <v>1.6</v>
      </c>
      <c r="N786" s="48"/>
    </row>
    <row r="787" spans="1:14" x14ac:dyDescent="0.25">
      <c r="A787" s="47">
        <v>23</v>
      </c>
      <c r="B787" s="47">
        <v>80</v>
      </c>
      <c r="C787" s="48">
        <v>433114.04220000003</v>
      </c>
      <c r="D787" s="48">
        <v>48466.663699999997</v>
      </c>
      <c r="E787" s="48">
        <v>323.65899999999999</v>
      </c>
      <c r="F787" s="48">
        <v>686.73</v>
      </c>
      <c r="G787" s="48">
        <v>685.13</v>
      </c>
      <c r="H787" s="48">
        <v>685.13</v>
      </c>
      <c r="I787" s="48">
        <v>685.13</v>
      </c>
      <c r="J787" s="48">
        <v>1.6</v>
      </c>
      <c r="N787" s="48"/>
    </row>
    <row r="788" spans="1:14" x14ac:dyDescent="0.25">
      <c r="A788" s="47">
        <v>24</v>
      </c>
      <c r="B788" s="47">
        <v>81</v>
      </c>
      <c r="C788" s="48">
        <v>433128.93829999998</v>
      </c>
      <c r="D788" s="48">
        <v>48478.044300000001</v>
      </c>
      <c r="E788" s="48">
        <v>342.40499999999997</v>
      </c>
      <c r="F788" s="48">
        <v>687.63</v>
      </c>
      <c r="G788" s="48">
        <v>686.03</v>
      </c>
      <c r="H788" s="48">
        <v>686.03</v>
      </c>
      <c r="I788" s="48">
        <v>686.03</v>
      </c>
      <c r="J788" s="48">
        <v>1.6</v>
      </c>
      <c r="N788" s="48"/>
    </row>
    <row r="789" spans="1:14" x14ac:dyDescent="0.25">
      <c r="A789" s="47">
        <v>25</v>
      </c>
      <c r="B789" s="47">
        <v>82</v>
      </c>
      <c r="C789" s="48">
        <v>433134.93320000003</v>
      </c>
      <c r="D789" s="48">
        <v>48486.637300000002</v>
      </c>
      <c r="E789" s="48">
        <v>352.88200000000001</v>
      </c>
      <c r="F789" s="48">
        <v>688.14</v>
      </c>
      <c r="G789" s="48">
        <v>686.54</v>
      </c>
      <c r="H789" s="48">
        <v>686.54</v>
      </c>
      <c r="I789" s="48">
        <v>686.54</v>
      </c>
      <c r="J789" s="48">
        <v>1.6</v>
      </c>
      <c r="N789" s="48"/>
    </row>
    <row r="790" spans="1:14" x14ac:dyDescent="0.25">
      <c r="A790" s="47">
        <v>26</v>
      </c>
      <c r="B790" s="47">
        <v>83</v>
      </c>
      <c r="C790" s="48">
        <v>433138.66729999997</v>
      </c>
      <c r="D790" s="48">
        <v>48496.342799999999</v>
      </c>
      <c r="E790" s="48">
        <v>363.28100000000001</v>
      </c>
      <c r="F790" s="48">
        <v>688.58</v>
      </c>
      <c r="G790" s="48">
        <v>686.98</v>
      </c>
      <c r="H790" s="48">
        <v>686.98</v>
      </c>
      <c r="I790" s="48">
        <v>686.98</v>
      </c>
      <c r="J790" s="48">
        <v>1.6</v>
      </c>
      <c r="N790" s="48"/>
    </row>
    <row r="791" spans="1:14" x14ac:dyDescent="0.25">
      <c r="A791" s="47">
        <v>27</v>
      </c>
      <c r="B791" s="47">
        <v>84</v>
      </c>
      <c r="C791" s="48">
        <v>433141.10239999997</v>
      </c>
      <c r="D791" s="48">
        <v>48509.164400000001</v>
      </c>
      <c r="E791" s="48">
        <v>376.33199999999999</v>
      </c>
      <c r="F791" s="48">
        <v>689.17</v>
      </c>
      <c r="G791" s="48">
        <v>687.57</v>
      </c>
      <c r="H791" s="48">
        <v>687.57</v>
      </c>
      <c r="I791" s="48">
        <v>687.57</v>
      </c>
      <c r="J791" s="48">
        <v>1.6</v>
      </c>
      <c r="N791" s="48"/>
    </row>
    <row r="792" spans="1:14" x14ac:dyDescent="0.25">
      <c r="A792" s="47">
        <v>28</v>
      </c>
      <c r="B792" s="47">
        <v>85</v>
      </c>
      <c r="C792" s="48">
        <v>433139.8002</v>
      </c>
      <c r="D792" s="48">
        <v>48519.1083</v>
      </c>
      <c r="E792" s="48">
        <v>386.36099999999999</v>
      </c>
      <c r="F792" s="48">
        <v>689.83</v>
      </c>
      <c r="G792" s="48">
        <v>688.23</v>
      </c>
      <c r="H792" s="48">
        <v>688.23</v>
      </c>
      <c r="I792" s="48">
        <v>688.23</v>
      </c>
      <c r="J792" s="48">
        <v>1.6</v>
      </c>
      <c r="N792" s="48"/>
    </row>
    <row r="793" spans="1:14" x14ac:dyDescent="0.25">
      <c r="A793" s="47">
        <v>29</v>
      </c>
      <c r="B793" s="47">
        <v>86</v>
      </c>
      <c r="C793" s="48">
        <v>433136.37819999998</v>
      </c>
      <c r="D793" s="48">
        <v>48530.677000000003</v>
      </c>
      <c r="E793" s="48">
        <v>398.42500000000001</v>
      </c>
      <c r="F793" s="48">
        <v>691.02</v>
      </c>
      <c r="G793" s="48">
        <v>689.42</v>
      </c>
      <c r="H793" s="48">
        <v>689.42</v>
      </c>
      <c r="I793" s="48">
        <v>689.42</v>
      </c>
      <c r="J793" s="48">
        <v>1.6</v>
      </c>
      <c r="N793" s="48"/>
    </row>
    <row r="794" spans="1:14" x14ac:dyDescent="0.25">
      <c r="A794" s="47">
        <v>30</v>
      </c>
      <c r="B794" s="47">
        <v>87</v>
      </c>
      <c r="C794" s="48">
        <v>433123.11009999999</v>
      </c>
      <c r="D794" s="48">
        <v>48538.742200000001</v>
      </c>
      <c r="E794" s="48">
        <v>413.952</v>
      </c>
      <c r="F794" s="48">
        <v>691.97</v>
      </c>
      <c r="G794" s="48">
        <v>690.37</v>
      </c>
      <c r="H794" s="48">
        <v>690.37</v>
      </c>
      <c r="I794" s="48">
        <v>690.37</v>
      </c>
      <c r="J794" s="48">
        <v>1.6</v>
      </c>
      <c r="N794" s="48"/>
    </row>
    <row r="795" spans="1:14" x14ac:dyDescent="0.25">
      <c r="A795" s="47">
        <v>31</v>
      </c>
      <c r="B795" s="47">
        <v>88</v>
      </c>
      <c r="C795" s="48">
        <v>433100.45329999999</v>
      </c>
      <c r="D795" s="48">
        <v>48551.597099999999</v>
      </c>
      <c r="E795" s="48">
        <v>440.00200000000001</v>
      </c>
      <c r="F795" s="48">
        <v>693.42</v>
      </c>
      <c r="G795" s="48">
        <v>691.82</v>
      </c>
      <c r="H795" s="48">
        <v>691.82</v>
      </c>
      <c r="I795" s="48">
        <v>691.82</v>
      </c>
      <c r="J795" s="48">
        <v>1.6</v>
      </c>
      <c r="N795" s="48"/>
    </row>
    <row r="796" spans="1:14" x14ac:dyDescent="0.25">
      <c r="A796" s="47">
        <v>32</v>
      </c>
      <c r="B796" s="47">
        <v>89</v>
      </c>
      <c r="C796" s="48">
        <v>433084.0969</v>
      </c>
      <c r="D796" s="48">
        <v>48557.212299999999</v>
      </c>
      <c r="E796" s="48">
        <v>457.29500000000002</v>
      </c>
      <c r="F796" s="48">
        <v>694.81</v>
      </c>
      <c r="G796" s="48">
        <v>693.21</v>
      </c>
      <c r="H796" s="48">
        <v>693.21</v>
      </c>
      <c r="I796" s="48">
        <v>693.21</v>
      </c>
      <c r="J796" s="48">
        <v>1.6</v>
      </c>
      <c r="N796" s="48"/>
    </row>
    <row r="797" spans="1:14" x14ac:dyDescent="0.25">
      <c r="A797" s="47">
        <v>33</v>
      </c>
      <c r="B797" s="47">
        <v>90</v>
      </c>
      <c r="C797" s="48">
        <v>433059.7648</v>
      </c>
      <c r="D797" s="48">
        <v>48562.590900000003</v>
      </c>
      <c r="E797" s="48">
        <v>482.21499999999997</v>
      </c>
      <c r="F797" s="48">
        <v>697.52</v>
      </c>
      <c r="G797" s="48">
        <v>695.92</v>
      </c>
      <c r="H797" s="48">
        <v>695.92</v>
      </c>
      <c r="I797" s="48">
        <v>695.92</v>
      </c>
      <c r="J797" s="48">
        <v>1.6</v>
      </c>
      <c r="N797" s="48"/>
    </row>
    <row r="798" spans="1:14" x14ac:dyDescent="0.25">
      <c r="A798" s="47">
        <v>34</v>
      </c>
      <c r="B798" s="47">
        <v>91</v>
      </c>
      <c r="C798" s="48">
        <v>433037.7403</v>
      </c>
      <c r="D798" s="48">
        <v>48567.973100000003</v>
      </c>
      <c r="E798" s="48">
        <v>504.887</v>
      </c>
      <c r="F798" s="48">
        <v>700.75</v>
      </c>
      <c r="G798" s="48">
        <v>699.15</v>
      </c>
      <c r="H798" s="48">
        <v>699.15</v>
      </c>
      <c r="I798" s="48">
        <v>699.15</v>
      </c>
      <c r="J798" s="48">
        <v>1.6</v>
      </c>
      <c r="N798" s="48"/>
    </row>
    <row r="799" spans="1:14" x14ac:dyDescent="0.25">
      <c r="A799" s="47" t="s">
        <v>627</v>
      </c>
      <c r="B799" s="47" t="s">
        <v>650</v>
      </c>
    </row>
    <row r="800" spans="1:14" x14ac:dyDescent="0.25">
      <c r="A800" s="47">
        <v>1</v>
      </c>
      <c r="B800" s="47">
        <v>91</v>
      </c>
      <c r="C800" s="48">
        <v>433037.7403</v>
      </c>
      <c r="D800" s="48">
        <v>48567.973100000003</v>
      </c>
      <c r="E800" s="48">
        <v>0</v>
      </c>
      <c r="F800" s="48">
        <v>700.75</v>
      </c>
      <c r="G800" s="48">
        <v>699.15</v>
      </c>
      <c r="H800" s="48">
        <v>699.15</v>
      </c>
      <c r="I800" s="48">
        <v>699.15</v>
      </c>
      <c r="J800" s="48">
        <v>1.6</v>
      </c>
      <c r="N800" s="48"/>
    </row>
    <row r="801" spans="1:14" x14ac:dyDescent="0.25">
      <c r="A801" s="47">
        <v>2</v>
      </c>
      <c r="B801" s="47">
        <v>92</v>
      </c>
      <c r="C801" s="48">
        <v>433027.79710000003</v>
      </c>
      <c r="D801" s="48">
        <v>48570.563499999997</v>
      </c>
      <c r="E801" s="48">
        <v>10.275</v>
      </c>
      <c r="F801" s="48">
        <v>702.2</v>
      </c>
      <c r="G801" s="48">
        <v>700.6</v>
      </c>
      <c r="H801" s="48">
        <v>700.6</v>
      </c>
      <c r="I801" s="48">
        <v>700.6</v>
      </c>
      <c r="J801" s="48">
        <v>1.6</v>
      </c>
      <c r="N801" s="48"/>
    </row>
    <row r="802" spans="1:14" x14ac:dyDescent="0.25">
      <c r="A802" s="47">
        <v>3</v>
      </c>
      <c r="B802" s="47">
        <v>93</v>
      </c>
      <c r="C802" s="48">
        <v>433011.64760000003</v>
      </c>
      <c r="D802" s="48">
        <v>48574.475100000003</v>
      </c>
      <c r="E802" s="48">
        <v>26.891999999999999</v>
      </c>
      <c r="F802" s="48">
        <v>704.51</v>
      </c>
      <c r="G802" s="48">
        <v>702.91</v>
      </c>
      <c r="H802" s="48">
        <v>702.91</v>
      </c>
      <c r="I802" s="48">
        <v>702.91</v>
      </c>
      <c r="J802" s="48">
        <v>1.6</v>
      </c>
      <c r="N802" s="48"/>
    </row>
    <row r="803" spans="1:14" x14ac:dyDescent="0.25">
      <c r="A803" s="47">
        <v>4</v>
      </c>
      <c r="B803" s="47">
        <v>94</v>
      </c>
      <c r="C803" s="48">
        <v>432978.85060000001</v>
      </c>
      <c r="D803" s="48">
        <v>48578.129200000003</v>
      </c>
      <c r="E803" s="48">
        <v>59.892000000000003</v>
      </c>
      <c r="F803" s="48">
        <v>703.13</v>
      </c>
      <c r="G803" s="48">
        <v>701.53</v>
      </c>
      <c r="H803" s="48">
        <v>701.53</v>
      </c>
      <c r="I803" s="48">
        <v>701.53</v>
      </c>
      <c r="J803" s="48">
        <v>1.6</v>
      </c>
      <c r="N803" s="48"/>
    </row>
    <row r="804" spans="1:14" x14ac:dyDescent="0.25">
      <c r="A804" s="47">
        <v>5</v>
      </c>
      <c r="B804" s="47">
        <v>95</v>
      </c>
      <c r="C804" s="48">
        <v>432967.6336</v>
      </c>
      <c r="D804" s="48">
        <v>48578.816400000003</v>
      </c>
      <c r="E804" s="48">
        <v>71.129000000000005</v>
      </c>
      <c r="F804" s="48">
        <v>702.75</v>
      </c>
      <c r="G804" s="48">
        <v>701.15</v>
      </c>
      <c r="H804" s="48">
        <v>701.15</v>
      </c>
      <c r="I804" s="48">
        <v>701.15</v>
      </c>
      <c r="J804" s="48">
        <v>1.6</v>
      </c>
      <c r="N804" s="48"/>
    </row>
    <row r="805" spans="1:14" x14ac:dyDescent="0.25">
      <c r="A805" s="47">
        <v>6</v>
      </c>
      <c r="B805" s="47">
        <v>96</v>
      </c>
      <c r="C805" s="48">
        <v>432948.47379999998</v>
      </c>
      <c r="D805" s="48">
        <v>48578.876499999998</v>
      </c>
      <c r="E805" s="48">
        <v>90.289000000000001</v>
      </c>
      <c r="F805" s="48">
        <v>702.55</v>
      </c>
      <c r="G805" s="48">
        <v>700.95</v>
      </c>
      <c r="H805" s="48">
        <v>700.95</v>
      </c>
      <c r="I805" s="48">
        <v>700.95</v>
      </c>
      <c r="J805" s="48">
        <v>1.6</v>
      </c>
      <c r="N805" s="48"/>
    </row>
    <row r="806" spans="1:14" x14ac:dyDescent="0.25">
      <c r="A806" s="47">
        <v>7</v>
      </c>
      <c r="B806" s="47">
        <v>97</v>
      </c>
      <c r="C806" s="48">
        <v>432935.79440000001</v>
      </c>
      <c r="D806" s="48">
        <v>48575.994400000003</v>
      </c>
      <c r="E806" s="48">
        <v>103.292</v>
      </c>
      <c r="F806" s="48">
        <v>702.67</v>
      </c>
      <c r="G806" s="48">
        <v>701.07</v>
      </c>
      <c r="H806" s="48">
        <v>701.07</v>
      </c>
      <c r="I806" s="48">
        <v>701.07</v>
      </c>
      <c r="J806" s="48">
        <v>1.6</v>
      </c>
      <c r="N806" s="48"/>
    </row>
    <row r="807" spans="1:14" x14ac:dyDescent="0.25">
      <c r="A807" s="47">
        <v>8</v>
      </c>
      <c r="B807" s="47">
        <v>98</v>
      </c>
      <c r="C807" s="48">
        <v>432926.68609999999</v>
      </c>
      <c r="D807" s="48">
        <v>48572.2258</v>
      </c>
      <c r="E807" s="48">
        <v>113.149</v>
      </c>
      <c r="F807" s="48">
        <v>702.85</v>
      </c>
      <c r="G807" s="48">
        <v>701.25</v>
      </c>
      <c r="H807" s="48">
        <v>701.25</v>
      </c>
      <c r="I807" s="48">
        <v>701.25</v>
      </c>
      <c r="J807" s="48">
        <v>1.6</v>
      </c>
      <c r="N807" s="48"/>
    </row>
    <row r="808" spans="1:14" x14ac:dyDescent="0.25">
      <c r="A808" s="47">
        <v>9</v>
      </c>
      <c r="B808" s="47">
        <v>99</v>
      </c>
      <c r="C808" s="48">
        <v>432915.79690000002</v>
      </c>
      <c r="D808" s="48">
        <v>48568.567799999997</v>
      </c>
      <c r="E808" s="48">
        <v>124.637</v>
      </c>
      <c r="F808" s="48">
        <v>703.09</v>
      </c>
      <c r="G808" s="48">
        <v>701.49</v>
      </c>
      <c r="H808" s="48">
        <v>701.49</v>
      </c>
      <c r="I808" s="48">
        <v>701.49</v>
      </c>
      <c r="J808" s="48">
        <v>1.6</v>
      </c>
      <c r="N808" s="48"/>
    </row>
    <row r="809" spans="1:14" x14ac:dyDescent="0.25">
      <c r="A809" s="47">
        <v>10</v>
      </c>
      <c r="B809" s="47">
        <v>100</v>
      </c>
      <c r="C809" s="48">
        <v>432908.17969999998</v>
      </c>
      <c r="D809" s="48">
        <v>48566.3151</v>
      </c>
      <c r="E809" s="48">
        <v>132.58000000000001</v>
      </c>
      <c r="F809" s="48">
        <v>703.25</v>
      </c>
      <c r="G809" s="48">
        <v>701.65</v>
      </c>
      <c r="H809" s="48">
        <v>701.65</v>
      </c>
      <c r="I809" s="48">
        <v>701.65</v>
      </c>
      <c r="J809" s="48">
        <v>1.6</v>
      </c>
      <c r="N809" s="48"/>
    </row>
    <row r="810" spans="1:14" x14ac:dyDescent="0.25">
      <c r="A810" s="47">
        <v>11</v>
      </c>
      <c r="B810" s="47">
        <v>101</v>
      </c>
      <c r="C810" s="48">
        <v>432901.0858</v>
      </c>
      <c r="D810" s="48">
        <v>48565.319300000003</v>
      </c>
      <c r="E810" s="48">
        <v>139.74299999999999</v>
      </c>
      <c r="F810" s="48">
        <v>703.34</v>
      </c>
      <c r="G810" s="48">
        <v>701.74</v>
      </c>
      <c r="H810" s="48">
        <v>701.74</v>
      </c>
      <c r="I810" s="48">
        <v>701.74</v>
      </c>
      <c r="J810" s="48">
        <v>1.6</v>
      </c>
      <c r="N810" s="48"/>
    </row>
    <row r="811" spans="1:14" x14ac:dyDescent="0.25">
      <c r="A811" s="47">
        <v>12</v>
      </c>
      <c r="B811" s="47">
        <v>102</v>
      </c>
      <c r="C811" s="48">
        <v>432891.0956</v>
      </c>
      <c r="D811" s="48">
        <v>48564.877899999999</v>
      </c>
      <c r="E811" s="48">
        <v>149.74299999999999</v>
      </c>
      <c r="F811" s="48">
        <v>703.4</v>
      </c>
      <c r="G811" s="48">
        <v>701.8</v>
      </c>
      <c r="H811" s="48">
        <v>701.8</v>
      </c>
      <c r="I811" s="48">
        <v>701.8</v>
      </c>
      <c r="J811" s="48">
        <v>1.6</v>
      </c>
      <c r="N811" s="48"/>
    </row>
    <row r="812" spans="1:14" x14ac:dyDescent="0.25">
      <c r="A812" s="47">
        <v>13</v>
      </c>
      <c r="B812" s="47">
        <v>103</v>
      </c>
      <c r="C812" s="48">
        <v>432881.1629</v>
      </c>
      <c r="D812" s="48">
        <v>48564.462200000002</v>
      </c>
      <c r="E812" s="48">
        <v>159.685</v>
      </c>
      <c r="F812" s="48">
        <v>703.26</v>
      </c>
      <c r="G812" s="48">
        <v>701.66</v>
      </c>
      <c r="H812" s="48">
        <v>701.66</v>
      </c>
      <c r="I812" s="48">
        <v>701.66</v>
      </c>
      <c r="J812" s="48">
        <v>1.6</v>
      </c>
      <c r="N812" s="48"/>
    </row>
    <row r="813" spans="1:14" x14ac:dyDescent="0.25">
      <c r="A813" s="47">
        <v>14</v>
      </c>
      <c r="B813" s="47">
        <v>104</v>
      </c>
      <c r="C813" s="48">
        <v>432857.61050000001</v>
      </c>
      <c r="D813" s="48">
        <v>48566.219599999997</v>
      </c>
      <c r="E813" s="48">
        <v>183.303</v>
      </c>
      <c r="F813" s="48">
        <v>702.41</v>
      </c>
      <c r="G813" s="48">
        <v>700.81</v>
      </c>
      <c r="H813" s="48">
        <v>700.81</v>
      </c>
      <c r="I813" s="48">
        <v>700.81</v>
      </c>
      <c r="J813" s="48">
        <v>1.6</v>
      </c>
      <c r="N813" s="48"/>
    </row>
    <row r="814" spans="1:14" x14ac:dyDescent="0.25">
      <c r="A814" s="47">
        <v>15</v>
      </c>
      <c r="B814" s="47">
        <v>105</v>
      </c>
      <c r="C814" s="48">
        <v>432835.27789999999</v>
      </c>
      <c r="D814" s="48">
        <v>48567.226999999999</v>
      </c>
      <c r="E814" s="48">
        <v>205.65799999999999</v>
      </c>
      <c r="F814" s="48">
        <v>701.49</v>
      </c>
      <c r="G814" s="48">
        <v>699.89</v>
      </c>
      <c r="H814" s="48">
        <v>699.89</v>
      </c>
      <c r="I814" s="48">
        <v>699.89</v>
      </c>
      <c r="J814" s="48">
        <v>1.6</v>
      </c>
      <c r="N814" s="48"/>
    </row>
    <row r="815" spans="1:14" x14ac:dyDescent="0.25">
      <c r="A815" s="47">
        <v>16</v>
      </c>
      <c r="B815" s="47">
        <v>106</v>
      </c>
      <c r="C815" s="48">
        <v>432808.47619999998</v>
      </c>
      <c r="D815" s="48">
        <v>48565.865400000002</v>
      </c>
      <c r="E815" s="48">
        <v>232.494</v>
      </c>
      <c r="F815" s="48">
        <v>700.48</v>
      </c>
      <c r="G815" s="48">
        <v>698.88</v>
      </c>
      <c r="H815" s="48">
        <v>698.88</v>
      </c>
      <c r="I815" s="48">
        <v>698.88</v>
      </c>
      <c r="J815" s="48">
        <v>1.6</v>
      </c>
      <c r="N815" s="48"/>
    </row>
    <row r="816" spans="1:14" x14ac:dyDescent="0.25">
      <c r="A816" s="47">
        <v>17</v>
      </c>
      <c r="B816" s="47">
        <v>107</v>
      </c>
      <c r="C816" s="48">
        <v>432789.10230000003</v>
      </c>
      <c r="D816" s="48">
        <v>48567.007899999997</v>
      </c>
      <c r="E816" s="48">
        <v>251.90199999999999</v>
      </c>
      <c r="F816" s="48">
        <v>700.26</v>
      </c>
      <c r="G816" s="48">
        <v>698.66</v>
      </c>
      <c r="H816" s="48">
        <v>698.66</v>
      </c>
      <c r="I816" s="48">
        <v>698.66</v>
      </c>
      <c r="J816" s="48">
        <v>1.6</v>
      </c>
      <c r="N816" s="48"/>
    </row>
    <row r="817" spans="1:14" x14ac:dyDescent="0.25">
      <c r="A817" s="47">
        <v>18</v>
      </c>
      <c r="B817" s="47">
        <v>108</v>
      </c>
      <c r="C817" s="48">
        <v>432770.01380000002</v>
      </c>
      <c r="D817" s="48">
        <v>48571.519999999997</v>
      </c>
      <c r="E817" s="48">
        <v>271.51600000000002</v>
      </c>
      <c r="F817" s="48">
        <v>700.75</v>
      </c>
      <c r="G817" s="48">
        <v>699.15</v>
      </c>
      <c r="H817" s="48">
        <v>699.15</v>
      </c>
      <c r="I817" s="48">
        <v>699.15</v>
      </c>
      <c r="J817" s="48">
        <v>1.6</v>
      </c>
      <c r="N817" s="48"/>
    </row>
    <row r="818" spans="1:14" x14ac:dyDescent="0.25">
      <c r="A818" s="47">
        <v>19</v>
      </c>
      <c r="B818" s="47">
        <v>109</v>
      </c>
      <c r="C818" s="48">
        <v>432760.27389999997</v>
      </c>
      <c r="D818" s="48">
        <v>48575.1155</v>
      </c>
      <c r="E818" s="48">
        <v>281.899</v>
      </c>
      <c r="F818" s="48">
        <v>701.2</v>
      </c>
      <c r="G818" s="48">
        <v>699.6</v>
      </c>
      <c r="H818" s="48">
        <v>699.6</v>
      </c>
      <c r="I818" s="48">
        <v>699.6</v>
      </c>
      <c r="J818" s="48">
        <v>1.6</v>
      </c>
      <c r="N818" s="48"/>
    </row>
    <row r="819" spans="1:14" x14ac:dyDescent="0.25">
      <c r="A819" s="47">
        <v>20</v>
      </c>
      <c r="B819" s="47">
        <v>110</v>
      </c>
      <c r="C819" s="48">
        <v>432735.65370000002</v>
      </c>
      <c r="D819" s="48">
        <v>48587.725899999998</v>
      </c>
      <c r="E819" s="48">
        <v>309.56</v>
      </c>
      <c r="F819" s="48">
        <v>702.23</v>
      </c>
      <c r="G819" s="48">
        <v>700.63</v>
      </c>
      <c r="H819" s="48">
        <v>700.63</v>
      </c>
      <c r="I819" s="48">
        <v>700.63</v>
      </c>
      <c r="J819" s="48">
        <v>1.6</v>
      </c>
      <c r="N819" s="48"/>
    </row>
    <row r="820" spans="1:14" x14ac:dyDescent="0.25">
      <c r="A820" s="47">
        <v>21</v>
      </c>
      <c r="B820" s="47">
        <v>111</v>
      </c>
      <c r="C820" s="48">
        <v>432724.29570000002</v>
      </c>
      <c r="D820" s="48">
        <v>48592.660799999998</v>
      </c>
      <c r="E820" s="48">
        <v>321.94400000000002</v>
      </c>
      <c r="F820" s="48">
        <v>702.57</v>
      </c>
      <c r="G820" s="48">
        <v>700.97</v>
      </c>
      <c r="H820" s="48">
        <v>700.97</v>
      </c>
      <c r="I820" s="48">
        <v>700.97</v>
      </c>
      <c r="J820" s="48">
        <v>1.6</v>
      </c>
      <c r="N820" s="48"/>
    </row>
    <row r="821" spans="1:14" x14ac:dyDescent="0.25">
      <c r="A821" s="47">
        <v>22</v>
      </c>
      <c r="B821" s="47">
        <v>112</v>
      </c>
      <c r="C821" s="48">
        <v>432692.65590000001</v>
      </c>
      <c r="D821" s="48">
        <v>48603.743300000002</v>
      </c>
      <c r="E821" s="48">
        <v>355.46899999999999</v>
      </c>
      <c r="F821" s="48">
        <v>701.71</v>
      </c>
      <c r="G821" s="48">
        <v>700.11</v>
      </c>
      <c r="H821" s="48">
        <v>700.11</v>
      </c>
      <c r="I821" s="48">
        <v>700.11</v>
      </c>
      <c r="J821" s="48">
        <v>1.6</v>
      </c>
      <c r="N821" s="48"/>
    </row>
    <row r="822" spans="1:14" x14ac:dyDescent="0.25">
      <c r="A822" s="47">
        <v>23</v>
      </c>
      <c r="B822" s="47">
        <v>113</v>
      </c>
      <c r="C822" s="48">
        <v>432668.84019999998</v>
      </c>
      <c r="D822" s="48">
        <v>48613.351900000001</v>
      </c>
      <c r="E822" s="48">
        <v>381.15</v>
      </c>
      <c r="F822" s="48">
        <v>701.21</v>
      </c>
      <c r="G822" s="48">
        <v>699.61</v>
      </c>
      <c r="H822" s="48">
        <v>699.61</v>
      </c>
      <c r="I822" s="48">
        <v>699.61</v>
      </c>
      <c r="J822" s="48">
        <v>1.6</v>
      </c>
      <c r="N822" s="48"/>
    </row>
    <row r="823" spans="1:14" x14ac:dyDescent="0.25">
      <c r="A823" s="47">
        <v>24</v>
      </c>
      <c r="B823" s="47">
        <v>114</v>
      </c>
      <c r="C823" s="48">
        <v>432661.4571</v>
      </c>
      <c r="D823" s="48">
        <v>48617.426399999997</v>
      </c>
      <c r="E823" s="48">
        <v>389.58300000000003</v>
      </c>
      <c r="F823" s="48">
        <v>701.23</v>
      </c>
      <c r="G823" s="48">
        <v>699.63</v>
      </c>
      <c r="H823" s="48">
        <v>699.63</v>
      </c>
      <c r="I823" s="48">
        <v>699.63</v>
      </c>
      <c r="J823" s="48">
        <v>1.6</v>
      </c>
      <c r="N823" s="48"/>
    </row>
    <row r="824" spans="1:14" x14ac:dyDescent="0.25">
      <c r="A824" s="47">
        <v>25</v>
      </c>
      <c r="B824" s="47">
        <v>115</v>
      </c>
      <c r="C824" s="48">
        <v>432647.9154</v>
      </c>
      <c r="D824" s="48">
        <v>48627.212800000001</v>
      </c>
      <c r="E824" s="48">
        <v>406.29</v>
      </c>
      <c r="F824" s="48">
        <v>701.14</v>
      </c>
      <c r="G824" s="48">
        <v>699.54</v>
      </c>
      <c r="H824" s="48">
        <v>699.54</v>
      </c>
      <c r="I824" s="48">
        <v>699.54</v>
      </c>
      <c r="J824" s="48">
        <v>1.6</v>
      </c>
      <c r="N824" s="48"/>
    </row>
    <row r="825" spans="1:14" x14ac:dyDescent="0.25">
      <c r="A825" s="47">
        <v>26</v>
      </c>
      <c r="B825" s="47">
        <v>116</v>
      </c>
      <c r="C825" s="48">
        <v>432622.52</v>
      </c>
      <c r="D825" s="48">
        <v>48644.372900000002</v>
      </c>
      <c r="E825" s="48">
        <v>436.94</v>
      </c>
      <c r="F825" s="48">
        <v>701.23</v>
      </c>
      <c r="G825" s="48">
        <v>699.63</v>
      </c>
      <c r="H825" s="48">
        <v>699.63</v>
      </c>
      <c r="I825" s="48">
        <v>699.63</v>
      </c>
      <c r="J825" s="48">
        <v>1.6</v>
      </c>
      <c r="N825" s="48"/>
    </row>
    <row r="826" spans="1:14" x14ac:dyDescent="0.25">
      <c r="A826" s="47">
        <v>27</v>
      </c>
      <c r="B826" s="47">
        <v>117</v>
      </c>
      <c r="C826" s="48">
        <v>432592.79489999998</v>
      </c>
      <c r="D826" s="48">
        <v>48663.754200000003</v>
      </c>
      <c r="E826" s="48">
        <v>472.42500000000001</v>
      </c>
      <c r="F826" s="48">
        <v>701.42</v>
      </c>
      <c r="G826" s="48">
        <v>699.82</v>
      </c>
      <c r="H826" s="48">
        <v>699.82</v>
      </c>
      <c r="I826" s="48">
        <v>699.82</v>
      </c>
      <c r="J826" s="48">
        <v>1.6</v>
      </c>
      <c r="N826" s="48"/>
    </row>
    <row r="827" spans="1:14" x14ac:dyDescent="0.25">
      <c r="A827" s="47">
        <v>28</v>
      </c>
      <c r="B827" s="47">
        <v>118</v>
      </c>
      <c r="C827" s="48">
        <v>432572.2401</v>
      </c>
      <c r="D827" s="48">
        <v>48679.915699999998</v>
      </c>
      <c r="E827" s="48">
        <v>498.57299999999998</v>
      </c>
      <c r="F827" s="48">
        <v>701.88</v>
      </c>
      <c r="G827" s="48">
        <v>700.28</v>
      </c>
      <c r="H827" s="48">
        <v>700.28</v>
      </c>
      <c r="I827" s="48">
        <v>700.28</v>
      </c>
      <c r="J827" s="48">
        <v>1.6</v>
      </c>
      <c r="N827" s="48"/>
    </row>
    <row r="828" spans="1:14" x14ac:dyDescent="0.25">
      <c r="A828" s="47">
        <v>29</v>
      </c>
      <c r="B828" s="47">
        <v>119</v>
      </c>
      <c r="C828" s="48">
        <v>432561.97249999997</v>
      </c>
      <c r="D828" s="48">
        <v>48687.1705</v>
      </c>
      <c r="E828" s="48">
        <v>511.14499999999998</v>
      </c>
      <c r="F828" s="48">
        <v>702.35</v>
      </c>
      <c r="G828" s="48">
        <v>700.75</v>
      </c>
      <c r="H828" s="48">
        <v>700.75</v>
      </c>
      <c r="I828" s="48">
        <v>700.75</v>
      </c>
      <c r="J828" s="48">
        <v>1.6</v>
      </c>
      <c r="N828" s="48"/>
    </row>
    <row r="829" spans="1:14" x14ac:dyDescent="0.25">
      <c r="A829" s="47" t="s">
        <v>628</v>
      </c>
      <c r="B829" s="47" t="s">
        <v>651</v>
      </c>
    </row>
    <row r="830" spans="1:14" x14ac:dyDescent="0.25">
      <c r="A830" s="47">
        <v>1</v>
      </c>
      <c r="B830" s="47">
        <v>119</v>
      </c>
      <c r="C830" s="48">
        <v>432561.97249999997</v>
      </c>
      <c r="D830" s="48">
        <v>48687.1705</v>
      </c>
      <c r="E830" s="48">
        <v>0</v>
      </c>
      <c r="F830" s="48">
        <v>702.35</v>
      </c>
      <c r="G830" s="48">
        <v>700.75</v>
      </c>
      <c r="H830" s="48">
        <v>700.75</v>
      </c>
      <c r="I830" s="48">
        <v>700.75</v>
      </c>
      <c r="J830" s="48">
        <v>1.6</v>
      </c>
      <c r="N830" s="48"/>
    </row>
    <row r="831" spans="1:14" x14ac:dyDescent="0.25">
      <c r="A831" s="47">
        <v>2</v>
      </c>
      <c r="B831" s="47">
        <v>120</v>
      </c>
      <c r="C831" s="48">
        <v>432552.18119999999</v>
      </c>
      <c r="D831" s="48">
        <v>48691.357199999999</v>
      </c>
      <c r="E831" s="48">
        <v>10.648999999999999</v>
      </c>
      <c r="F831" s="48">
        <v>703.14</v>
      </c>
      <c r="G831" s="48">
        <v>701.54</v>
      </c>
      <c r="H831" s="48">
        <v>701.54</v>
      </c>
      <c r="I831" s="48">
        <v>701.54</v>
      </c>
      <c r="J831" s="48">
        <v>1.6</v>
      </c>
      <c r="N831" s="48"/>
    </row>
    <row r="832" spans="1:14" x14ac:dyDescent="0.25">
      <c r="A832" s="47">
        <v>3</v>
      </c>
      <c r="B832" s="47">
        <v>121</v>
      </c>
      <c r="C832" s="48">
        <v>432537.69569999998</v>
      </c>
      <c r="D832" s="48">
        <v>48695.491900000001</v>
      </c>
      <c r="E832" s="48">
        <v>25.713000000000001</v>
      </c>
      <c r="F832" s="48">
        <v>704.26</v>
      </c>
      <c r="G832" s="48">
        <v>702.66</v>
      </c>
      <c r="H832" s="48">
        <v>702.66</v>
      </c>
      <c r="I832" s="48">
        <v>702.66</v>
      </c>
      <c r="J832" s="48">
        <v>1.6</v>
      </c>
      <c r="N832" s="48"/>
    </row>
    <row r="833" spans="1:14" x14ac:dyDescent="0.25">
      <c r="A833" s="47">
        <v>4</v>
      </c>
      <c r="B833" s="47">
        <v>122</v>
      </c>
      <c r="C833" s="48">
        <v>432520.85389999999</v>
      </c>
      <c r="D833" s="48">
        <v>48699.445299999999</v>
      </c>
      <c r="E833" s="48">
        <v>43.012</v>
      </c>
      <c r="F833" s="48">
        <v>705.81</v>
      </c>
      <c r="G833" s="48">
        <v>704.21</v>
      </c>
      <c r="H833" s="48">
        <v>704.21</v>
      </c>
      <c r="I833" s="48">
        <v>704.21</v>
      </c>
      <c r="J833" s="48">
        <v>1.6</v>
      </c>
      <c r="N833" s="48"/>
    </row>
    <row r="834" spans="1:14" x14ac:dyDescent="0.25">
      <c r="A834" s="47">
        <v>5</v>
      </c>
      <c r="B834" s="47">
        <v>123</v>
      </c>
      <c r="C834" s="48">
        <v>432497.6924</v>
      </c>
      <c r="D834" s="48">
        <v>48707.870900000002</v>
      </c>
      <c r="E834" s="48">
        <v>67.659000000000006</v>
      </c>
      <c r="F834" s="48">
        <v>708.22</v>
      </c>
      <c r="G834" s="48">
        <v>706.62</v>
      </c>
      <c r="H834" s="48">
        <v>706.62</v>
      </c>
      <c r="I834" s="48">
        <v>706.62</v>
      </c>
      <c r="J834" s="48">
        <v>1.6</v>
      </c>
      <c r="N834" s="48"/>
    </row>
    <row r="835" spans="1:14" x14ac:dyDescent="0.25">
      <c r="A835" s="47">
        <v>6</v>
      </c>
      <c r="B835" s="47">
        <v>124</v>
      </c>
      <c r="C835" s="48">
        <v>432485.6397</v>
      </c>
      <c r="D835" s="48">
        <v>48714.194900000002</v>
      </c>
      <c r="E835" s="48">
        <v>81.27</v>
      </c>
      <c r="F835" s="48">
        <v>709.67</v>
      </c>
      <c r="G835" s="48">
        <v>708.07</v>
      </c>
      <c r="H835" s="48">
        <v>708.07</v>
      </c>
      <c r="I835" s="48">
        <v>708.07</v>
      </c>
      <c r="J835" s="48">
        <v>1.6</v>
      </c>
      <c r="N835" s="48"/>
    </row>
    <row r="836" spans="1:14" x14ac:dyDescent="0.25">
      <c r="A836" s="47">
        <v>7</v>
      </c>
      <c r="B836" s="47">
        <v>125</v>
      </c>
      <c r="C836" s="48">
        <v>432472.25670000003</v>
      </c>
      <c r="D836" s="48">
        <v>48721.4908</v>
      </c>
      <c r="E836" s="48">
        <v>96.513000000000005</v>
      </c>
      <c r="F836" s="48">
        <v>711.24</v>
      </c>
      <c r="G836" s="48">
        <v>709.64</v>
      </c>
      <c r="H836" s="48">
        <v>709.64</v>
      </c>
      <c r="I836" s="48">
        <v>709.64</v>
      </c>
      <c r="J836" s="48">
        <v>1.6</v>
      </c>
      <c r="N836" s="48"/>
    </row>
    <row r="837" spans="1:14" x14ac:dyDescent="0.25">
      <c r="A837" s="47">
        <v>8</v>
      </c>
      <c r="B837" s="47">
        <v>126</v>
      </c>
      <c r="C837" s="48">
        <v>432458.05200000003</v>
      </c>
      <c r="D837" s="48">
        <v>48729.519500000002</v>
      </c>
      <c r="E837" s="48">
        <v>112.82899999999999</v>
      </c>
      <c r="F837" s="48">
        <v>712.71</v>
      </c>
      <c r="G837" s="48">
        <v>711.11</v>
      </c>
      <c r="H837" s="48">
        <v>711.11</v>
      </c>
      <c r="I837" s="48">
        <v>711.11</v>
      </c>
      <c r="J837" s="48">
        <v>1.6</v>
      </c>
      <c r="N837" s="48"/>
    </row>
    <row r="838" spans="1:14" x14ac:dyDescent="0.25">
      <c r="A838" s="47">
        <v>9</v>
      </c>
      <c r="B838" s="47">
        <v>127</v>
      </c>
      <c r="C838" s="48">
        <v>432450.65870000003</v>
      </c>
      <c r="D838" s="48">
        <v>48734.830999999998</v>
      </c>
      <c r="E838" s="48">
        <v>121.93300000000001</v>
      </c>
      <c r="F838" s="48">
        <v>713.27</v>
      </c>
      <c r="G838" s="48">
        <v>711.67</v>
      </c>
      <c r="H838" s="48">
        <v>711.67</v>
      </c>
      <c r="I838" s="48">
        <v>711.67</v>
      </c>
      <c r="J838" s="48">
        <v>1.6</v>
      </c>
      <c r="N838" s="48"/>
    </row>
    <row r="839" spans="1:14" x14ac:dyDescent="0.25">
      <c r="A839" s="47">
        <v>10</v>
      </c>
      <c r="B839" s="47">
        <v>128</v>
      </c>
      <c r="C839" s="48">
        <v>432440.3455</v>
      </c>
      <c r="D839" s="48">
        <v>48743.981699999997</v>
      </c>
      <c r="E839" s="48">
        <v>135.72</v>
      </c>
      <c r="F839" s="48">
        <v>713.95</v>
      </c>
      <c r="G839" s="48">
        <v>712.35</v>
      </c>
      <c r="H839" s="48">
        <v>712.35</v>
      </c>
      <c r="I839" s="48">
        <v>712.35</v>
      </c>
      <c r="J839" s="48">
        <v>1.6</v>
      </c>
      <c r="N839" s="48"/>
    </row>
    <row r="840" spans="1:14" x14ac:dyDescent="0.25">
      <c r="A840" s="47">
        <v>11</v>
      </c>
      <c r="B840" s="47">
        <v>129</v>
      </c>
      <c r="C840" s="48">
        <v>432426.66970000003</v>
      </c>
      <c r="D840" s="48">
        <v>48761.9954</v>
      </c>
      <c r="E840" s="48">
        <v>158.33699999999999</v>
      </c>
      <c r="F840" s="48">
        <v>714.32</v>
      </c>
      <c r="G840" s="48">
        <v>712.72</v>
      </c>
      <c r="H840" s="48">
        <v>712.72</v>
      </c>
      <c r="I840" s="48">
        <v>712.72</v>
      </c>
      <c r="J840" s="48">
        <v>1.6</v>
      </c>
      <c r="N840" s="48"/>
    </row>
    <row r="841" spans="1:14" x14ac:dyDescent="0.25">
      <c r="A841" s="47">
        <v>12</v>
      </c>
      <c r="B841" s="47">
        <v>130</v>
      </c>
      <c r="C841" s="48">
        <v>432418.8713</v>
      </c>
      <c r="D841" s="48">
        <v>48771.25</v>
      </c>
      <c r="E841" s="48">
        <v>170.43899999999999</v>
      </c>
      <c r="F841" s="48">
        <v>714.39</v>
      </c>
      <c r="G841" s="48">
        <v>712.79</v>
      </c>
      <c r="H841" s="48">
        <v>712.79</v>
      </c>
      <c r="I841" s="48">
        <v>712.79</v>
      </c>
      <c r="J841" s="48">
        <v>1.6</v>
      </c>
      <c r="N841" s="48"/>
    </row>
    <row r="842" spans="1:14" x14ac:dyDescent="0.25">
      <c r="A842" s="47">
        <v>13</v>
      </c>
      <c r="B842" s="47">
        <v>131</v>
      </c>
      <c r="C842" s="48">
        <v>432409.85470000003</v>
      </c>
      <c r="D842" s="48">
        <v>48782.307500000003</v>
      </c>
      <c r="E842" s="48">
        <v>184.70699999999999</v>
      </c>
      <c r="F842" s="48">
        <v>714.56</v>
      </c>
      <c r="G842" s="48">
        <v>712.96</v>
      </c>
      <c r="H842" s="48">
        <v>712.96</v>
      </c>
      <c r="I842" s="48">
        <v>712.96</v>
      </c>
      <c r="J842" s="48">
        <v>1.6</v>
      </c>
      <c r="N842" s="48"/>
    </row>
    <row r="843" spans="1:14" x14ac:dyDescent="0.25">
      <c r="A843" s="47">
        <v>14</v>
      </c>
      <c r="B843" s="47">
        <v>132</v>
      </c>
      <c r="C843" s="48">
        <v>432398.67690000002</v>
      </c>
      <c r="D843" s="48">
        <v>48796.122000000003</v>
      </c>
      <c r="E843" s="48">
        <v>202.477</v>
      </c>
      <c r="F843" s="48">
        <v>714.82</v>
      </c>
      <c r="G843" s="48">
        <v>713.22</v>
      </c>
      <c r="H843" s="48">
        <v>713.22</v>
      </c>
      <c r="I843" s="48">
        <v>713.22</v>
      </c>
      <c r="J843" s="48">
        <v>1.6</v>
      </c>
      <c r="N843" s="48"/>
    </row>
    <row r="844" spans="1:14" x14ac:dyDescent="0.25">
      <c r="A844" s="47">
        <v>15</v>
      </c>
      <c r="B844" s="47">
        <v>133</v>
      </c>
      <c r="C844" s="48">
        <v>432389.3676</v>
      </c>
      <c r="D844" s="48">
        <v>48806.625099999997</v>
      </c>
      <c r="E844" s="48">
        <v>216.512</v>
      </c>
      <c r="F844" s="48">
        <v>715.6</v>
      </c>
      <c r="G844" s="48">
        <v>714</v>
      </c>
      <c r="H844" s="48">
        <v>714</v>
      </c>
      <c r="I844" s="48">
        <v>714</v>
      </c>
      <c r="J844" s="48">
        <v>1.6</v>
      </c>
      <c r="N844" s="48"/>
    </row>
    <row r="845" spans="1:14" x14ac:dyDescent="0.25">
      <c r="A845" s="47">
        <v>16</v>
      </c>
      <c r="B845" s="47">
        <v>134</v>
      </c>
      <c r="C845" s="48">
        <v>432378.8554</v>
      </c>
      <c r="D845" s="48">
        <v>48814.342199999999</v>
      </c>
      <c r="E845" s="48">
        <v>229.553</v>
      </c>
      <c r="F845" s="48">
        <v>716.38</v>
      </c>
      <c r="G845" s="48">
        <v>714.78</v>
      </c>
      <c r="H845" s="48">
        <v>714.78</v>
      </c>
      <c r="I845" s="48">
        <v>714.78</v>
      </c>
      <c r="J845" s="48">
        <v>1.6</v>
      </c>
      <c r="N845" s="48"/>
    </row>
    <row r="846" spans="1:14" x14ac:dyDescent="0.25">
      <c r="A846" s="47">
        <v>17</v>
      </c>
      <c r="B846" s="47">
        <v>135</v>
      </c>
      <c r="C846" s="48">
        <v>432359.89230000001</v>
      </c>
      <c r="D846" s="48">
        <v>48823.798300000002</v>
      </c>
      <c r="E846" s="48">
        <v>250.74299999999999</v>
      </c>
      <c r="F846" s="48">
        <v>717.55</v>
      </c>
      <c r="G846" s="48">
        <v>715.95</v>
      </c>
      <c r="H846" s="48">
        <v>715.95</v>
      </c>
      <c r="I846" s="48">
        <v>715.95</v>
      </c>
      <c r="J846" s="48">
        <v>1.6</v>
      </c>
      <c r="N846" s="48"/>
    </row>
    <row r="847" spans="1:14" x14ac:dyDescent="0.25">
      <c r="A847" s="47">
        <v>18</v>
      </c>
      <c r="B847" s="47">
        <v>136</v>
      </c>
      <c r="C847" s="48">
        <v>432341.27260000003</v>
      </c>
      <c r="D847" s="48">
        <v>48834.035600000003</v>
      </c>
      <c r="E847" s="48">
        <v>271.99099999999999</v>
      </c>
      <c r="F847" s="48">
        <v>719.33</v>
      </c>
      <c r="G847" s="48">
        <v>717.73</v>
      </c>
      <c r="H847" s="48">
        <v>717.73</v>
      </c>
      <c r="I847" s="48">
        <v>717.73</v>
      </c>
      <c r="J847" s="48">
        <v>1.6</v>
      </c>
      <c r="N847" s="48"/>
    </row>
    <row r="848" spans="1:14" x14ac:dyDescent="0.25">
      <c r="A848" s="47">
        <v>19</v>
      </c>
      <c r="B848" s="47">
        <v>137</v>
      </c>
      <c r="C848" s="48">
        <v>432314.89039999997</v>
      </c>
      <c r="D848" s="48">
        <v>48847.359400000001</v>
      </c>
      <c r="E848" s="48">
        <v>301.54700000000003</v>
      </c>
      <c r="F848" s="48">
        <v>722.71</v>
      </c>
      <c r="G848" s="48">
        <v>721.11</v>
      </c>
      <c r="H848" s="48">
        <v>721.11</v>
      </c>
      <c r="I848" s="48">
        <v>721.11</v>
      </c>
      <c r="J848" s="48">
        <v>1.6</v>
      </c>
      <c r="N848" s="48"/>
    </row>
    <row r="849" spans="1:15" x14ac:dyDescent="0.25">
      <c r="A849" s="47">
        <v>20</v>
      </c>
      <c r="B849" s="47">
        <v>138</v>
      </c>
      <c r="C849" s="48">
        <v>432304.01280000003</v>
      </c>
      <c r="D849" s="48">
        <v>48852.607499999998</v>
      </c>
      <c r="E849" s="48">
        <v>313.62400000000002</v>
      </c>
      <c r="F849" s="48">
        <v>724.16</v>
      </c>
      <c r="G849" s="48">
        <v>722.56</v>
      </c>
      <c r="H849" s="48">
        <v>722.56</v>
      </c>
      <c r="I849" s="48">
        <v>722.56</v>
      </c>
      <c r="J849" s="48">
        <v>1.6</v>
      </c>
      <c r="N849" s="48"/>
    </row>
    <row r="850" spans="1:15" x14ac:dyDescent="0.25">
      <c r="A850" s="47">
        <v>21</v>
      </c>
      <c r="B850" s="47">
        <v>139</v>
      </c>
      <c r="C850" s="48">
        <v>432293.09230000002</v>
      </c>
      <c r="D850" s="48">
        <v>48857.837699999996</v>
      </c>
      <c r="E850" s="48">
        <v>325.733</v>
      </c>
      <c r="F850" s="48">
        <v>725.63</v>
      </c>
      <c r="G850" s="48">
        <v>724.03</v>
      </c>
      <c r="H850" s="48">
        <v>724.03</v>
      </c>
      <c r="I850" s="48">
        <v>724.03</v>
      </c>
      <c r="J850" s="48">
        <v>1.6</v>
      </c>
      <c r="N850" s="48"/>
    </row>
    <row r="851" spans="1:15" x14ac:dyDescent="0.25">
      <c r="A851" s="47">
        <v>22</v>
      </c>
      <c r="B851" s="47">
        <v>140</v>
      </c>
      <c r="C851" s="48">
        <v>432270.13199999998</v>
      </c>
      <c r="D851" s="48">
        <v>48868.834199999998</v>
      </c>
      <c r="E851" s="48">
        <v>351.19099999999997</v>
      </c>
      <c r="F851" s="48">
        <v>729.02</v>
      </c>
      <c r="G851" s="48">
        <v>727.42</v>
      </c>
      <c r="H851" s="48">
        <v>727.42</v>
      </c>
      <c r="I851" s="48">
        <v>727.42</v>
      </c>
      <c r="J851" s="48">
        <v>1.6</v>
      </c>
      <c r="N851" s="48"/>
    </row>
    <row r="852" spans="1:15" x14ac:dyDescent="0.25">
      <c r="A852" s="47">
        <v>23</v>
      </c>
      <c r="B852" s="47">
        <v>141</v>
      </c>
      <c r="C852" s="48">
        <v>432254.1642</v>
      </c>
      <c r="D852" s="48">
        <v>48877.202799999999</v>
      </c>
      <c r="E852" s="48">
        <v>369.21800000000002</v>
      </c>
      <c r="F852" s="48">
        <v>731.3</v>
      </c>
      <c r="G852" s="48">
        <v>729.7</v>
      </c>
      <c r="H852" s="48">
        <v>729.7</v>
      </c>
      <c r="I852" s="48">
        <v>729.7</v>
      </c>
      <c r="J852" s="48">
        <v>1.6</v>
      </c>
      <c r="N852" s="48"/>
    </row>
    <row r="853" spans="1:15" x14ac:dyDescent="0.25">
      <c r="A853" s="47">
        <v>24</v>
      </c>
      <c r="B853" s="47">
        <v>142</v>
      </c>
      <c r="C853" s="48">
        <v>432232.48950000003</v>
      </c>
      <c r="D853" s="48">
        <v>48885.787700000001</v>
      </c>
      <c r="E853" s="48">
        <v>392.53100000000001</v>
      </c>
      <c r="F853" s="48">
        <v>733.91</v>
      </c>
      <c r="G853" s="48">
        <v>732.31</v>
      </c>
      <c r="H853" s="48">
        <v>732.31</v>
      </c>
      <c r="I853" s="48">
        <v>732.31</v>
      </c>
      <c r="J853" s="48">
        <v>1.6</v>
      </c>
      <c r="N853" s="48"/>
    </row>
    <row r="854" spans="1:15" x14ac:dyDescent="0.25">
      <c r="A854" s="47">
        <v>25</v>
      </c>
      <c r="B854" s="47">
        <v>143</v>
      </c>
      <c r="C854" s="48">
        <v>432222.46549999999</v>
      </c>
      <c r="D854" s="48">
        <v>48890.4306</v>
      </c>
      <c r="E854" s="48">
        <v>403.57799999999997</v>
      </c>
      <c r="F854" s="48">
        <v>735.16</v>
      </c>
      <c r="G854" s="48">
        <v>733.56</v>
      </c>
      <c r="H854" s="48">
        <v>733.56</v>
      </c>
      <c r="I854" s="48">
        <v>733.56</v>
      </c>
      <c r="J854" s="48">
        <v>1.6</v>
      </c>
      <c r="N854" s="48"/>
    </row>
    <row r="855" spans="1:15" x14ac:dyDescent="0.25">
      <c r="A855" s="47">
        <v>26</v>
      </c>
      <c r="B855" s="47">
        <v>144</v>
      </c>
      <c r="C855" s="48">
        <v>432212.0073</v>
      </c>
      <c r="D855" s="48">
        <v>48894.007599999997</v>
      </c>
      <c r="E855" s="48">
        <v>414.63099999999997</v>
      </c>
      <c r="F855" s="48">
        <v>736.26</v>
      </c>
      <c r="G855" s="48">
        <v>734.66</v>
      </c>
      <c r="H855" s="48">
        <v>734.66</v>
      </c>
      <c r="I855" s="48">
        <v>734.66</v>
      </c>
      <c r="J855" s="48">
        <v>1.6</v>
      </c>
      <c r="N855" s="48"/>
    </row>
    <row r="856" spans="1:15" x14ac:dyDescent="0.25">
      <c r="A856" s="47">
        <v>27</v>
      </c>
      <c r="B856" s="47">
        <v>145</v>
      </c>
      <c r="C856" s="48">
        <v>432201.5588</v>
      </c>
      <c r="D856" s="48">
        <v>48897.427199999998</v>
      </c>
      <c r="E856" s="48">
        <v>425.625</v>
      </c>
      <c r="F856" s="48">
        <v>737.32</v>
      </c>
      <c r="G856" s="48">
        <v>735.72</v>
      </c>
      <c r="H856" s="48">
        <v>735.72</v>
      </c>
      <c r="I856" s="48">
        <v>735.72</v>
      </c>
      <c r="J856" s="48">
        <v>1.6</v>
      </c>
      <c r="N856" s="48"/>
    </row>
    <row r="857" spans="1:15" x14ac:dyDescent="0.25">
      <c r="A857" s="47">
        <v>28</v>
      </c>
      <c r="B857" s="47">
        <v>146</v>
      </c>
      <c r="C857" s="48">
        <v>432182.36009999999</v>
      </c>
      <c r="D857" s="48">
        <v>48903.628400000001</v>
      </c>
      <c r="E857" s="48">
        <v>445.80099999999999</v>
      </c>
      <c r="F857" s="48">
        <v>739.23</v>
      </c>
      <c r="G857" s="48">
        <v>737.63</v>
      </c>
      <c r="H857" s="48">
        <v>737.63</v>
      </c>
      <c r="I857" s="48">
        <v>737.63</v>
      </c>
      <c r="J857" s="48">
        <v>1.6</v>
      </c>
      <c r="N857" s="48"/>
    </row>
    <row r="858" spans="1:15" x14ac:dyDescent="0.25">
      <c r="A858" s="47">
        <v>29</v>
      </c>
      <c r="B858" s="47">
        <v>147</v>
      </c>
      <c r="C858" s="48">
        <v>432187.28</v>
      </c>
      <c r="D858" s="48">
        <v>48917.68</v>
      </c>
      <c r="E858" s="48">
        <v>460.68900000000002</v>
      </c>
      <c r="F858" s="48">
        <v>742.14</v>
      </c>
      <c r="G858" s="48">
        <v>740.54</v>
      </c>
      <c r="H858" s="48">
        <v>740.54</v>
      </c>
      <c r="I858" s="48">
        <v>740.54</v>
      </c>
      <c r="J858" s="48">
        <v>1.6</v>
      </c>
      <c r="N858" s="48"/>
    </row>
    <row r="859" spans="1:15" x14ac:dyDescent="0.25">
      <c r="A859" s="47">
        <v>30</v>
      </c>
      <c r="B859" s="47">
        <v>148</v>
      </c>
      <c r="C859" s="48">
        <v>432187.72</v>
      </c>
      <c r="D859" s="48">
        <v>48923.34</v>
      </c>
      <c r="E859" s="48">
        <v>466.36599999999999</v>
      </c>
      <c r="F859" s="48">
        <v>743.16</v>
      </c>
      <c r="G859" s="48">
        <v>741.56</v>
      </c>
      <c r="H859" s="48">
        <v>741.56</v>
      </c>
      <c r="I859" s="48">
        <v>741.56</v>
      </c>
      <c r="J859" s="48">
        <v>1.6</v>
      </c>
      <c r="N859" s="48"/>
      <c r="O859" s="48"/>
    </row>
    <row r="860" spans="1:15" x14ac:dyDescent="0.25">
      <c r="A860" s="47" t="s">
        <v>99</v>
      </c>
      <c r="B860" s="47" t="s">
        <v>701</v>
      </c>
    </row>
    <row r="861" spans="1:15" x14ac:dyDescent="0.25">
      <c r="A861" s="47" t="s">
        <v>629</v>
      </c>
      <c r="B861" s="47" t="s">
        <v>630</v>
      </c>
    </row>
    <row r="862" spans="1:15" x14ac:dyDescent="0.25">
      <c r="A862" s="47">
        <v>1</v>
      </c>
      <c r="B862" s="47">
        <v>1</v>
      </c>
      <c r="C862" s="48">
        <v>432182.36009999999</v>
      </c>
      <c r="D862" s="48">
        <v>48903.628400000001</v>
      </c>
      <c r="E862" s="48">
        <v>0</v>
      </c>
      <c r="F862" s="48">
        <v>739.23</v>
      </c>
      <c r="G862" s="48">
        <v>737.83</v>
      </c>
      <c r="H862" s="48">
        <v>737.83</v>
      </c>
      <c r="I862" s="48">
        <v>737.83</v>
      </c>
      <c r="J862" s="48">
        <v>1.4</v>
      </c>
    </row>
    <row r="863" spans="1:15" x14ac:dyDescent="0.25">
      <c r="A863" s="47">
        <v>2</v>
      </c>
      <c r="B863" s="47">
        <v>2</v>
      </c>
      <c r="C863" s="48">
        <v>432179.51789999998</v>
      </c>
      <c r="D863" s="48">
        <v>48904.582900000001</v>
      </c>
      <c r="E863" s="48">
        <v>2.9980000000000002</v>
      </c>
      <c r="F863" s="48">
        <v>739.51</v>
      </c>
      <c r="G863" s="48">
        <v>738.01</v>
      </c>
      <c r="H863" s="48">
        <v>738.01</v>
      </c>
      <c r="I863" s="48">
        <v>738.01</v>
      </c>
      <c r="J863" s="48">
        <v>1.5</v>
      </c>
    </row>
    <row r="864" spans="1:15" x14ac:dyDescent="0.25">
      <c r="A864" s="47">
        <v>3</v>
      </c>
      <c r="B864" s="47">
        <v>3</v>
      </c>
      <c r="C864" s="48">
        <v>432172.27480000001</v>
      </c>
      <c r="D864" s="48">
        <v>48906.983099999998</v>
      </c>
      <c r="E864" s="48">
        <v>10.629</v>
      </c>
      <c r="F864" s="48">
        <v>740.2</v>
      </c>
      <c r="G864" s="48">
        <v>738.7</v>
      </c>
      <c r="H864" s="48">
        <v>738.7</v>
      </c>
      <c r="I864" s="48">
        <v>738.7</v>
      </c>
      <c r="J864" s="48">
        <v>1.5</v>
      </c>
    </row>
    <row r="865" spans="1:10" x14ac:dyDescent="0.25">
      <c r="A865" s="47">
        <v>4</v>
      </c>
      <c r="B865" s="47">
        <v>4</v>
      </c>
      <c r="C865" s="48">
        <v>432158.08860000002</v>
      </c>
      <c r="D865" s="48">
        <v>48911.147900000004</v>
      </c>
      <c r="E865" s="48">
        <v>25.414000000000001</v>
      </c>
      <c r="F865" s="48">
        <v>741.52</v>
      </c>
      <c r="G865" s="48">
        <v>740.02</v>
      </c>
      <c r="H865" s="48">
        <v>740.02</v>
      </c>
      <c r="I865" s="48">
        <v>740.02</v>
      </c>
      <c r="J865" s="48">
        <v>1.5</v>
      </c>
    </row>
    <row r="866" spans="1:10" x14ac:dyDescent="0.25">
      <c r="A866" s="47">
        <v>5</v>
      </c>
      <c r="B866" s="47">
        <v>5</v>
      </c>
      <c r="C866" s="48">
        <v>432131.50199999998</v>
      </c>
      <c r="D866" s="48">
        <v>48919.468099999998</v>
      </c>
      <c r="E866" s="48">
        <v>53.271999999999998</v>
      </c>
      <c r="F866" s="48">
        <v>744.19</v>
      </c>
      <c r="G866" s="48">
        <v>742.69</v>
      </c>
      <c r="H866" s="48">
        <v>742.69</v>
      </c>
      <c r="I866" s="48">
        <v>742.69</v>
      </c>
      <c r="J866" s="48">
        <v>1.5</v>
      </c>
    </row>
    <row r="867" spans="1:10" x14ac:dyDescent="0.25">
      <c r="A867" s="47">
        <v>6</v>
      </c>
      <c r="B867" s="47">
        <v>6</v>
      </c>
      <c r="C867" s="48">
        <v>432111.97759999998</v>
      </c>
      <c r="D867" s="48">
        <v>48925.212899999999</v>
      </c>
      <c r="E867" s="48">
        <v>73.623999999999995</v>
      </c>
      <c r="F867" s="48">
        <v>746.24</v>
      </c>
      <c r="G867" s="48">
        <v>744.74</v>
      </c>
      <c r="H867" s="48">
        <v>744.74</v>
      </c>
      <c r="I867" s="48">
        <v>744.74</v>
      </c>
      <c r="J867" s="48">
        <v>1.5</v>
      </c>
    </row>
    <row r="868" spans="1:10" x14ac:dyDescent="0.25">
      <c r="A868" s="47">
        <v>7</v>
      </c>
      <c r="B868" s="47">
        <v>7</v>
      </c>
      <c r="C868" s="48">
        <v>432096.97840000002</v>
      </c>
      <c r="D868" s="48">
        <v>48929.283100000001</v>
      </c>
      <c r="E868" s="48">
        <v>89.165000000000006</v>
      </c>
      <c r="F868" s="48">
        <v>747.89</v>
      </c>
      <c r="G868" s="48">
        <v>746.39</v>
      </c>
      <c r="H868" s="48">
        <v>746.39</v>
      </c>
      <c r="I868" s="48">
        <v>746.39</v>
      </c>
      <c r="J868" s="48">
        <v>1.5</v>
      </c>
    </row>
    <row r="869" spans="1:10" x14ac:dyDescent="0.25">
      <c r="A869" s="47">
        <v>8</v>
      </c>
      <c r="B869" s="47">
        <v>8</v>
      </c>
      <c r="C869" s="48">
        <v>432078.68400000001</v>
      </c>
      <c r="D869" s="48">
        <v>48932.959600000002</v>
      </c>
      <c r="E869" s="48">
        <v>107.825</v>
      </c>
      <c r="F869" s="48">
        <v>749.76</v>
      </c>
      <c r="G869" s="48">
        <v>748.26</v>
      </c>
      <c r="H869" s="48">
        <v>748.26</v>
      </c>
      <c r="I869" s="48">
        <v>748.26</v>
      </c>
      <c r="J869" s="48">
        <v>1.5</v>
      </c>
    </row>
    <row r="870" spans="1:10" x14ac:dyDescent="0.25">
      <c r="A870" s="47">
        <v>9</v>
      </c>
      <c r="B870" s="47">
        <v>9</v>
      </c>
      <c r="C870" s="48">
        <v>432065.16239999997</v>
      </c>
      <c r="D870" s="48">
        <v>48934.748099999997</v>
      </c>
      <c r="E870" s="48">
        <v>121.465</v>
      </c>
      <c r="F870" s="48">
        <v>751</v>
      </c>
      <c r="G870" s="48">
        <v>749.5</v>
      </c>
      <c r="H870" s="48">
        <v>749.5</v>
      </c>
      <c r="I870" s="48">
        <v>749.5</v>
      </c>
      <c r="J870" s="48">
        <v>1.5</v>
      </c>
    </row>
    <row r="871" spans="1:10" x14ac:dyDescent="0.25">
      <c r="A871" s="47">
        <v>10</v>
      </c>
      <c r="B871" s="47">
        <v>10</v>
      </c>
      <c r="C871" s="48">
        <v>432048.58760000003</v>
      </c>
      <c r="D871" s="48">
        <v>48936.434300000001</v>
      </c>
      <c r="E871" s="48">
        <v>138.125</v>
      </c>
      <c r="F871" s="48">
        <v>752.5</v>
      </c>
      <c r="G871" s="48">
        <v>751</v>
      </c>
      <c r="H871" s="48">
        <v>751</v>
      </c>
      <c r="I871" s="48">
        <v>751</v>
      </c>
      <c r="J871" s="48">
        <v>1.5</v>
      </c>
    </row>
    <row r="872" spans="1:10" x14ac:dyDescent="0.25">
      <c r="A872" s="47">
        <v>11</v>
      </c>
      <c r="B872" s="47">
        <v>11</v>
      </c>
      <c r="C872" s="48">
        <v>432022.22159999999</v>
      </c>
      <c r="D872" s="48">
        <v>48937.934300000001</v>
      </c>
      <c r="E872" s="48">
        <v>164.53399999999999</v>
      </c>
      <c r="F872" s="48">
        <v>754.53</v>
      </c>
      <c r="G872" s="48">
        <v>753.03</v>
      </c>
      <c r="H872" s="48">
        <v>753.03</v>
      </c>
      <c r="I872" s="48">
        <v>753.03</v>
      </c>
      <c r="J872" s="48">
        <v>1.5</v>
      </c>
    </row>
    <row r="873" spans="1:10" x14ac:dyDescent="0.25">
      <c r="A873" s="47">
        <v>12</v>
      </c>
      <c r="B873" s="47">
        <v>12</v>
      </c>
      <c r="C873" s="48">
        <v>432000.54759999999</v>
      </c>
      <c r="D873" s="48">
        <v>48939.200499999999</v>
      </c>
      <c r="E873" s="48">
        <v>186.245</v>
      </c>
      <c r="F873" s="48">
        <v>756.13</v>
      </c>
      <c r="G873" s="48">
        <v>754.63</v>
      </c>
      <c r="H873" s="48">
        <v>754.63</v>
      </c>
      <c r="I873" s="48">
        <v>754.63</v>
      </c>
      <c r="J873" s="48">
        <v>1.5</v>
      </c>
    </row>
    <row r="874" spans="1:10" x14ac:dyDescent="0.25">
      <c r="A874" s="47">
        <v>13</v>
      </c>
      <c r="B874" s="47">
        <v>13</v>
      </c>
      <c r="C874" s="48">
        <v>431987.20679999999</v>
      </c>
      <c r="D874" s="48">
        <v>48939.101000000002</v>
      </c>
      <c r="E874" s="48">
        <v>199.58600000000001</v>
      </c>
      <c r="F874" s="48">
        <v>757.12</v>
      </c>
      <c r="G874" s="48">
        <v>755.62</v>
      </c>
      <c r="H874" s="48">
        <v>755.62</v>
      </c>
      <c r="I874" s="48">
        <v>755.62</v>
      </c>
      <c r="J874" s="48">
        <v>1.5</v>
      </c>
    </row>
    <row r="875" spans="1:10" x14ac:dyDescent="0.25">
      <c r="A875" s="47">
        <v>14</v>
      </c>
      <c r="B875" s="47">
        <v>14</v>
      </c>
      <c r="C875" s="48">
        <v>431973.34179999999</v>
      </c>
      <c r="D875" s="48">
        <v>48938.2039</v>
      </c>
      <c r="E875" s="48">
        <v>213.48</v>
      </c>
      <c r="F875" s="48">
        <v>758.11</v>
      </c>
      <c r="G875" s="48">
        <v>756.61</v>
      </c>
      <c r="H875" s="48">
        <v>756.61</v>
      </c>
      <c r="I875" s="48">
        <v>756.61</v>
      </c>
      <c r="J875" s="48">
        <v>1.5</v>
      </c>
    </row>
    <row r="876" spans="1:10" x14ac:dyDescent="0.25">
      <c r="A876" s="47">
        <v>15</v>
      </c>
      <c r="B876" s="47">
        <v>15</v>
      </c>
      <c r="C876" s="48">
        <v>431963.3125</v>
      </c>
      <c r="D876" s="48">
        <v>48936.397900000004</v>
      </c>
      <c r="E876" s="48">
        <v>223.67</v>
      </c>
      <c r="F876" s="48">
        <v>758.88</v>
      </c>
      <c r="G876" s="48">
        <v>757.38</v>
      </c>
      <c r="H876" s="48">
        <v>757.38</v>
      </c>
      <c r="I876" s="48">
        <v>757.38</v>
      </c>
      <c r="J876" s="48">
        <v>1.5</v>
      </c>
    </row>
    <row r="877" spans="1:10" x14ac:dyDescent="0.25">
      <c r="A877" s="47">
        <v>16</v>
      </c>
      <c r="B877" s="47">
        <v>16</v>
      </c>
      <c r="C877" s="48">
        <v>431959.59720000002</v>
      </c>
      <c r="D877" s="48">
        <v>48941.936600000001</v>
      </c>
      <c r="E877" s="48">
        <v>230.34</v>
      </c>
      <c r="F877" s="48">
        <v>759.63</v>
      </c>
      <c r="G877" s="48">
        <v>758.13</v>
      </c>
      <c r="H877" s="48">
        <v>758.13</v>
      </c>
      <c r="I877" s="48">
        <v>758.13</v>
      </c>
      <c r="J877" s="48">
        <v>1.5</v>
      </c>
    </row>
    <row r="878" spans="1:10" x14ac:dyDescent="0.25">
      <c r="A878" s="47">
        <v>17</v>
      </c>
      <c r="B878" s="47">
        <v>17</v>
      </c>
      <c r="C878" s="48">
        <v>431967.60190000001</v>
      </c>
      <c r="D878" s="48">
        <v>48947.9303</v>
      </c>
      <c r="E878" s="48">
        <v>240.34</v>
      </c>
      <c r="F878" s="48">
        <v>759.77</v>
      </c>
      <c r="G878" s="48">
        <v>758.27</v>
      </c>
      <c r="H878" s="48">
        <v>758.27</v>
      </c>
      <c r="I878" s="48">
        <v>758.27</v>
      </c>
      <c r="J878" s="48">
        <v>1.5</v>
      </c>
    </row>
    <row r="879" spans="1:10" x14ac:dyDescent="0.25">
      <c r="A879" s="47">
        <v>18</v>
      </c>
      <c r="B879" s="47">
        <v>18</v>
      </c>
      <c r="C879" s="48">
        <v>431975.3714</v>
      </c>
      <c r="D879" s="48">
        <v>48954.225899999998</v>
      </c>
      <c r="E879" s="48">
        <v>250.34</v>
      </c>
      <c r="F879" s="48">
        <v>760.12</v>
      </c>
      <c r="G879" s="48">
        <v>758.62</v>
      </c>
      <c r="H879" s="48">
        <v>758.62</v>
      </c>
      <c r="I879" s="48">
        <v>758.62</v>
      </c>
      <c r="J879" s="48">
        <v>1.5</v>
      </c>
    </row>
    <row r="880" spans="1:10" x14ac:dyDescent="0.25">
      <c r="A880" s="47">
        <v>19</v>
      </c>
      <c r="B880" s="47">
        <v>19</v>
      </c>
      <c r="C880" s="48">
        <v>431988.57610000001</v>
      </c>
      <c r="D880" s="48">
        <v>48961.341800000002</v>
      </c>
      <c r="E880" s="48">
        <v>265.33999999999997</v>
      </c>
      <c r="F880" s="48">
        <v>761.1</v>
      </c>
      <c r="G880" s="48">
        <v>759.6</v>
      </c>
      <c r="H880" s="48">
        <v>759.6</v>
      </c>
      <c r="I880" s="48">
        <v>759.6</v>
      </c>
      <c r="J880" s="48">
        <v>1.5</v>
      </c>
    </row>
    <row r="881" spans="1:10" x14ac:dyDescent="0.25">
      <c r="A881" s="47">
        <v>20</v>
      </c>
      <c r="B881" s="47">
        <v>20</v>
      </c>
      <c r="C881" s="48">
        <v>432006.69559999998</v>
      </c>
      <c r="D881" s="48">
        <v>48969.808400000002</v>
      </c>
      <c r="E881" s="48">
        <v>285.33999999999997</v>
      </c>
      <c r="F881" s="48">
        <v>762.32</v>
      </c>
      <c r="G881" s="48">
        <v>760.82</v>
      </c>
      <c r="H881" s="48">
        <v>760.82</v>
      </c>
      <c r="I881" s="48">
        <v>760.82</v>
      </c>
      <c r="J881" s="48">
        <v>1.5</v>
      </c>
    </row>
    <row r="882" spans="1:10" x14ac:dyDescent="0.25">
      <c r="A882" s="47">
        <v>21</v>
      </c>
      <c r="B882" s="47">
        <v>21</v>
      </c>
      <c r="C882" s="48">
        <v>432028.78570000001</v>
      </c>
      <c r="D882" s="48">
        <v>48981.5144</v>
      </c>
      <c r="E882" s="48">
        <v>310.33999999999997</v>
      </c>
      <c r="F882" s="48">
        <v>764.79</v>
      </c>
      <c r="G882" s="48">
        <v>763.29</v>
      </c>
      <c r="H882" s="48">
        <v>763.29</v>
      </c>
      <c r="I882" s="48">
        <v>763.29</v>
      </c>
      <c r="J882" s="48">
        <v>1.5</v>
      </c>
    </row>
    <row r="883" spans="1:10" x14ac:dyDescent="0.25">
      <c r="A883" s="47">
        <v>22</v>
      </c>
      <c r="B883" s="47">
        <v>22</v>
      </c>
      <c r="C883" s="48">
        <v>432043.19270000001</v>
      </c>
      <c r="D883" s="48">
        <v>48995.386500000001</v>
      </c>
      <c r="E883" s="48">
        <v>330.34</v>
      </c>
      <c r="F883" s="48">
        <v>768.06</v>
      </c>
      <c r="G883" s="48">
        <v>766.56</v>
      </c>
      <c r="H883" s="48">
        <v>766.56</v>
      </c>
      <c r="I883" s="48">
        <v>766.56</v>
      </c>
      <c r="J883" s="48">
        <v>1.5</v>
      </c>
    </row>
    <row r="884" spans="1:10" x14ac:dyDescent="0.25">
      <c r="A884" s="47">
        <v>23</v>
      </c>
      <c r="B884" s="47">
        <v>23</v>
      </c>
      <c r="C884" s="48">
        <v>432058.05719999998</v>
      </c>
      <c r="D884" s="48">
        <v>49012.680999999997</v>
      </c>
      <c r="E884" s="48">
        <v>353.14499999999998</v>
      </c>
      <c r="F884" s="48">
        <v>770.29</v>
      </c>
      <c r="G884" s="48">
        <v>768.79</v>
      </c>
      <c r="H884" s="48">
        <v>768.79</v>
      </c>
      <c r="I884" s="48">
        <v>768.79</v>
      </c>
      <c r="J884" s="48">
        <v>1.5</v>
      </c>
    </row>
    <row r="885" spans="1:10" x14ac:dyDescent="0.25">
      <c r="A885" s="47">
        <v>24</v>
      </c>
      <c r="B885" s="47">
        <v>24</v>
      </c>
      <c r="C885" s="48">
        <v>432062.75569999998</v>
      </c>
      <c r="D885" s="48">
        <v>49010.9709</v>
      </c>
      <c r="E885" s="48">
        <v>358.14499999999998</v>
      </c>
      <c r="F885" s="48">
        <v>770.84</v>
      </c>
      <c r="G885" s="48">
        <v>769.34</v>
      </c>
      <c r="H885" s="48">
        <v>769.34</v>
      </c>
      <c r="I885" s="48">
        <v>769.34</v>
      </c>
      <c r="J885" s="48">
        <v>1.5</v>
      </c>
    </row>
    <row r="886" spans="1:10" x14ac:dyDescent="0.25">
      <c r="A886" s="47" t="s">
        <v>100</v>
      </c>
      <c r="B886" s="47" t="s">
        <v>702</v>
      </c>
    </row>
    <row r="887" spans="1:10" x14ac:dyDescent="0.25">
      <c r="A887" s="47" t="s">
        <v>631</v>
      </c>
      <c r="B887" s="47" t="s">
        <v>703</v>
      </c>
    </row>
    <row r="888" spans="1:10" x14ac:dyDescent="0.25">
      <c r="A888" s="47">
        <v>1</v>
      </c>
      <c r="B888" s="47">
        <v>1</v>
      </c>
      <c r="C888" s="48">
        <v>438762.45299999998</v>
      </c>
      <c r="D888" s="48">
        <v>46687.733099999998</v>
      </c>
      <c r="E888" s="48">
        <v>0</v>
      </c>
      <c r="F888" s="48">
        <v>482.96</v>
      </c>
      <c r="G888" s="48">
        <v>481.46</v>
      </c>
      <c r="H888" s="48">
        <v>481.46</v>
      </c>
      <c r="I888" s="48">
        <v>481.46</v>
      </c>
      <c r="J888" s="48">
        <v>1.5</v>
      </c>
    </row>
    <row r="889" spans="1:10" x14ac:dyDescent="0.25">
      <c r="A889" s="47">
        <v>2</v>
      </c>
      <c r="B889" s="47">
        <v>2</v>
      </c>
      <c r="C889" s="48">
        <v>438762.27010000002</v>
      </c>
      <c r="D889" s="48">
        <v>46688.577499999999</v>
      </c>
      <c r="E889" s="48">
        <v>0.86399999999999999</v>
      </c>
      <c r="F889" s="48">
        <v>482.74</v>
      </c>
      <c r="G889" s="48">
        <v>481.24</v>
      </c>
      <c r="H889" s="48">
        <v>481.24</v>
      </c>
      <c r="I889" s="48">
        <v>481.24</v>
      </c>
      <c r="J889" s="48">
        <v>1.5</v>
      </c>
    </row>
    <row r="890" spans="1:10" x14ac:dyDescent="0.25">
      <c r="A890" s="47">
        <v>3</v>
      </c>
      <c r="B890" s="47">
        <v>3</v>
      </c>
      <c r="C890" s="48">
        <v>438779.6568</v>
      </c>
      <c r="D890" s="48">
        <v>46693.122300000003</v>
      </c>
      <c r="E890" s="48">
        <v>18.835000000000001</v>
      </c>
      <c r="F890" s="48">
        <v>482.03</v>
      </c>
      <c r="G890" s="48">
        <v>480.53</v>
      </c>
      <c r="H890" s="48">
        <v>480.53</v>
      </c>
      <c r="I890" s="48">
        <v>480.53</v>
      </c>
      <c r="J890" s="48">
        <v>1.5</v>
      </c>
    </row>
    <row r="891" spans="1:10" x14ac:dyDescent="0.25">
      <c r="A891" s="47">
        <v>4</v>
      </c>
      <c r="B891" s="47">
        <v>4</v>
      </c>
      <c r="C891" s="48">
        <v>438807.30219999998</v>
      </c>
      <c r="D891" s="48">
        <v>46704.703200000004</v>
      </c>
      <c r="E891" s="48">
        <v>48.808</v>
      </c>
      <c r="F891" s="48">
        <v>480.81</v>
      </c>
      <c r="G891" s="48">
        <v>479.31</v>
      </c>
      <c r="H891" s="48">
        <v>479.31</v>
      </c>
      <c r="I891" s="48">
        <v>479.31</v>
      </c>
      <c r="J891" s="48">
        <v>1.5</v>
      </c>
    </row>
    <row r="892" spans="1:10" x14ac:dyDescent="0.25">
      <c r="A892" s="47">
        <v>5</v>
      </c>
      <c r="B892" s="47">
        <v>5</v>
      </c>
      <c r="C892" s="48">
        <v>438842.58809999999</v>
      </c>
      <c r="D892" s="48">
        <v>46715.628799999999</v>
      </c>
      <c r="E892" s="48">
        <v>85.747</v>
      </c>
      <c r="F892" s="48">
        <v>479.79</v>
      </c>
      <c r="G892" s="48">
        <v>478.29</v>
      </c>
      <c r="H892" s="48">
        <v>478.29</v>
      </c>
      <c r="I892" s="48">
        <v>478.29</v>
      </c>
      <c r="J892" s="48">
        <v>1.5</v>
      </c>
    </row>
    <row r="893" spans="1:10" x14ac:dyDescent="0.25">
      <c r="A893" s="47">
        <v>6</v>
      </c>
      <c r="B893" s="47">
        <v>6</v>
      </c>
      <c r="C893" s="48">
        <v>438891.41009999998</v>
      </c>
      <c r="D893" s="48">
        <v>46721.148000000001</v>
      </c>
      <c r="E893" s="48">
        <v>134.88</v>
      </c>
      <c r="F893" s="48">
        <v>475.55</v>
      </c>
      <c r="G893" s="48">
        <v>474.05</v>
      </c>
      <c r="H893" s="48">
        <v>474.05</v>
      </c>
      <c r="I893" s="48">
        <v>474.05</v>
      </c>
      <c r="J893" s="48">
        <v>1.5</v>
      </c>
    </row>
    <row r="894" spans="1:10" x14ac:dyDescent="0.25">
      <c r="A894" s="47">
        <v>7</v>
      </c>
      <c r="B894" s="47">
        <v>7</v>
      </c>
      <c r="C894" s="48">
        <v>438913.27470000001</v>
      </c>
      <c r="D894" s="48">
        <v>46723.517500000002</v>
      </c>
      <c r="E894" s="48">
        <v>156.87200000000001</v>
      </c>
      <c r="F894" s="48">
        <v>475.29</v>
      </c>
      <c r="G894" s="48">
        <v>473.79</v>
      </c>
      <c r="H894" s="48">
        <v>473.79</v>
      </c>
      <c r="I894" s="48">
        <v>473.79</v>
      </c>
      <c r="J894" s="48">
        <v>1.5</v>
      </c>
    </row>
    <row r="895" spans="1:10" x14ac:dyDescent="0.25">
      <c r="A895" s="47">
        <v>8</v>
      </c>
      <c r="B895" s="47">
        <v>8</v>
      </c>
      <c r="C895" s="48">
        <v>438945.3322</v>
      </c>
      <c r="D895" s="48">
        <v>46727.067999999999</v>
      </c>
      <c r="E895" s="48">
        <v>189.126</v>
      </c>
      <c r="F895" s="48">
        <v>474.91</v>
      </c>
      <c r="G895" s="48">
        <v>473.41</v>
      </c>
      <c r="H895" s="48">
        <v>473.41</v>
      </c>
      <c r="I895" s="48">
        <v>473.41</v>
      </c>
      <c r="J895" s="48">
        <v>1.5</v>
      </c>
    </row>
    <row r="896" spans="1:10" x14ac:dyDescent="0.25">
      <c r="A896" s="47">
        <v>9</v>
      </c>
      <c r="B896" s="47">
        <v>9</v>
      </c>
      <c r="C896" s="48">
        <v>438956.16009999998</v>
      </c>
      <c r="D896" s="48">
        <v>46728.2673</v>
      </c>
      <c r="E896" s="48">
        <v>200.02</v>
      </c>
      <c r="F896" s="48">
        <v>473.84</v>
      </c>
      <c r="G896" s="48">
        <v>472.34</v>
      </c>
      <c r="H896" s="48">
        <v>472.34</v>
      </c>
      <c r="I896" s="48">
        <v>472.34</v>
      </c>
      <c r="J896" s="48">
        <v>1.5</v>
      </c>
    </row>
    <row r="897" spans="1:10" x14ac:dyDescent="0.25">
      <c r="A897" s="47">
        <v>10</v>
      </c>
      <c r="B897" s="47">
        <v>10</v>
      </c>
      <c r="C897" s="48">
        <v>438971.84860000003</v>
      </c>
      <c r="D897" s="48">
        <v>46743.353300000002</v>
      </c>
      <c r="E897" s="48">
        <v>221.785</v>
      </c>
      <c r="F897" s="48">
        <v>471.25</v>
      </c>
      <c r="G897" s="48">
        <v>469.75</v>
      </c>
      <c r="H897" s="48">
        <v>469.75</v>
      </c>
      <c r="I897" s="48">
        <v>469.75</v>
      </c>
      <c r="J897" s="48">
        <v>1.5</v>
      </c>
    </row>
    <row r="898" spans="1:10" x14ac:dyDescent="0.25">
      <c r="A898" s="47" t="s">
        <v>632</v>
      </c>
      <c r="B898" s="47" t="s">
        <v>704</v>
      </c>
    </row>
    <row r="899" spans="1:10" x14ac:dyDescent="0.25">
      <c r="A899" s="47">
        <v>1</v>
      </c>
      <c r="B899" s="47">
        <v>11</v>
      </c>
      <c r="C899" s="48">
        <v>439090.3063</v>
      </c>
      <c r="D899" s="48">
        <v>46772.1276</v>
      </c>
      <c r="E899" s="48">
        <v>0</v>
      </c>
      <c r="F899" s="48">
        <v>458.42</v>
      </c>
      <c r="G899" s="48">
        <v>457.01</v>
      </c>
      <c r="H899" s="48">
        <v>457.01</v>
      </c>
      <c r="I899" s="48">
        <v>457.01</v>
      </c>
      <c r="J899" s="48">
        <v>1.41</v>
      </c>
    </row>
    <row r="900" spans="1:10" x14ac:dyDescent="0.25">
      <c r="A900" s="47">
        <v>2</v>
      </c>
      <c r="B900" s="47">
        <v>12</v>
      </c>
      <c r="C900" s="48">
        <v>439096.24469999998</v>
      </c>
      <c r="D900" s="48">
        <v>46780.1734</v>
      </c>
      <c r="E900" s="48">
        <v>10</v>
      </c>
      <c r="F900" s="48">
        <v>457.96</v>
      </c>
      <c r="G900" s="48">
        <v>456.65</v>
      </c>
      <c r="H900" s="48">
        <v>456.65</v>
      </c>
      <c r="I900" s="48">
        <v>456.65</v>
      </c>
      <c r="J900" s="48">
        <v>1.31</v>
      </c>
    </row>
    <row r="901" spans="1:10" x14ac:dyDescent="0.25">
      <c r="A901" s="47">
        <v>3</v>
      </c>
      <c r="B901" s="47">
        <v>13</v>
      </c>
      <c r="C901" s="48">
        <v>439105.18810000003</v>
      </c>
      <c r="D901" s="48">
        <v>46794.7304</v>
      </c>
      <c r="E901" s="48">
        <v>27.085000000000001</v>
      </c>
      <c r="F901" s="48">
        <v>457.41</v>
      </c>
      <c r="G901" s="48">
        <v>456.01</v>
      </c>
      <c r="H901" s="48">
        <v>456.01</v>
      </c>
      <c r="I901" s="48">
        <v>456.01</v>
      </c>
      <c r="J901" s="48">
        <v>1.4</v>
      </c>
    </row>
    <row r="902" spans="1:10" x14ac:dyDescent="0.25">
      <c r="A902" s="47">
        <v>4</v>
      </c>
      <c r="B902" s="47">
        <v>14</v>
      </c>
      <c r="C902" s="48">
        <v>439114.57299999997</v>
      </c>
      <c r="D902" s="48">
        <v>46812.898300000001</v>
      </c>
      <c r="E902" s="48">
        <v>47.533999999999999</v>
      </c>
      <c r="F902" s="48">
        <v>457.05</v>
      </c>
      <c r="G902" s="48">
        <v>455.65</v>
      </c>
      <c r="H902" s="48">
        <v>455.65</v>
      </c>
      <c r="I902" s="48">
        <v>455.65</v>
      </c>
      <c r="J902" s="48">
        <v>1.4</v>
      </c>
    </row>
    <row r="903" spans="1:10" x14ac:dyDescent="0.25">
      <c r="A903" s="47">
        <v>5</v>
      </c>
      <c r="B903" s="47">
        <v>15</v>
      </c>
      <c r="C903" s="48">
        <v>439126.05690000003</v>
      </c>
      <c r="D903" s="48">
        <v>46823.0533</v>
      </c>
      <c r="E903" s="48">
        <v>62.863</v>
      </c>
      <c r="F903" s="48">
        <v>456.45</v>
      </c>
      <c r="G903" s="48">
        <v>455.05</v>
      </c>
      <c r="H903" s="48">
        <v>455.05</v>
      </c>
      <c r="I903" s="48">
        <v>455.05</v>
      </c>
      <c r="J903" s="48">
        <v>1.4</v>
      </c>
    </row>
    <row r="904" spans="1:10" x14ac:dyDescent="0.25">
      <c r="A904" s="47">
        <v>6</v>
      </c>
      <c r="B904" s="47">
        <v>16</v>
      </c>
      <c r="C904" s="48">
        <v>439147.90950000001</v>
      </c>
      <c r="D904" s="48">
        <v>46833.7408</v>
      </c>
      <c r="E904" s="48">
        <v>87.188999999999993</v>
      </c>
      <c r="F904" s="48">
        <v>455.99</v>
      </c>
      <c r="G904" s="48">
        <v>454.59</v>
      </c>
      <c r="H904" s="48">
        <v>454.59</v>
      </c>
      <c r="I904" s="48">
        <v>454.59</v>
      </c>
      <c r="J904" s="48">
        <v>1.4</v>
      </c>
    </row>
    <row r="905" spans="1:10" x14ac:dyDescent="0.25">
      <c r="A905" s="47">
        <v>7</v>
      </c>
      <c r="B905" s="47">
        <v>17</v>
      </c>
      <c r="C905" s="48">
        <v>439168.37119999999</v>
      </c>
      <c r="D905" s="48">
        <v>46843.6967</v>
      </c>
      <c r="E905" s="48">
        <v>109.94499999999999</v>
      </c>
      <c r="F905" s="48">
        <v>455.48</v>
      </c>
      <c r="G905" s="48">
        <v>454.08</v>
      </c>
      <c r="H905" s="48">
        <v>454.08</v>
      </c>
      <c r="I905" s="48">
        <v>454.08</v>
      </c>
      <c r="J905" s="48">
        <v>1.4</v>
      </c>
    </row>
    <row r="906" spans="1:10" x14ac:dyDescent="0.25">
      <c r="A906" s="47">
        <v>8</v>
      </c>
      <c r="B906" s="47">
        <v>18</v>
      </c>
      <c r="C906" s="48">
        <v>439195.24200000003</v>
      </c>
      <c r="D906" s="48">
        <v>46855.727099999996</v>
      </c>
      <c r="E906" s="48">
        <v>139.386</v>
      </c>
      <c r="F906" s="48">
        <v>454.81</v>
      </c>
      <c r="G906" s="48">
        <v>453.41</v>
      </c>
      <c r="H906" s="48">
        <v>453.41</v>
      </c>
      <c r="I906" s="48">
        <v>453.41</v>
      </c>
      <c r="J906" s="48">
        <v>1.4</v>
      </c>
    </row>
    <row r="907" spans="1:10" x14ac:dyDescent="0.25">
      <c r="A907" s="47">
        <v>9</v>
      </c>
      <c r="B907" s="47">
        <v>19</v>
      </c>
      <c r="C907" s="48">
        <v>439210.35269999999</v>
      </c>
      <c r="D907" s="48">
        <v>46863.112099999998</v>
      </c>
      <c r="E907" s="48">
        <v>156.20400000000001</v>
      </c>
      <c r="F907" s="48">
        <v>454.31</v>
      </c>
      <c r="G907" s="48">
        <v>452.91</v>
      </c>
      <c r="H907" s="48">
        <v>452.91</v>
      </c>
      <c r="I907" s="48">
        <v>452.91</v>
      </c>
      <c r="J907" s="48">
        <v>1.4</v>
      </c>
    </row>
    <row r="908" spans="1:10" x14ac:dyDescent="0.25">
      <c r="A908" s="47">
        <v>10</v>
      </c>
      <c r="B908" s="47">
        <v>20</v>
      </c>
      <c r="C908" s="48">
        <v>439243.25290000002</v>
      </c>
      <c r="D908" s="48">
        <v>46883.245199999998</v>
      </c>
      <c r="E908" s="48">
        <v>194.77600000000001</v>
      </c>
      <c r="F908" s="48">
        <v>453.24</v>
      </c>
      <c r="G908" s="48">
        <v>451.97</v>
      </c>
      <c r="H908" s="48">
        <v>451.97</v>
      </c>
      <c r="I908" s="48">
        <v>451.97</v>
      </c>
      <c r="J908" s="48">
        <v>1.27</v>
      </c>
    </row>
    <row r="909" spans="1:10" x14ac:dyDescent="0.25">
      <c r="A909" s="47">
        <v>11</v>
      </c>
      <c r="B909" s="47">
        <v>21</v>
      </c>
      <c r="C909" s="48">
        <v>439263.81699999998</v>
      </c>
      <c r="D909" s="48">
        <v>46895.411699999997</v>
      </c>
      <c r="E909" s="48">
        <v>218.67</v>
      </c>
      <c r="F909" s="48">
        <v>451.89</v>
      </c>
      <c r="G909" s="48">
        <v>450.83</v>
      </c>
      <c r="H909" s="48">
        <v>450.83</v>
      </c>
      <c r="I909" s="48">
        <v>450.83</v>
      </c>
      <c r="J909" s="48">
        <v>1.06</v>
      </c>
    </row>
    <row r="910" spans="1:10" x14ac:dyDescent="0.25">
      <c r="A910" s="47">
        <v>12</v>
      </c>
      <c r="B910" s="47">
        <v>22</v>
      </c>
      <c r="C910" s="48">
        <v>439272.01370000001</v>
      </c>
      <c r="D910" s="48">
        <v>46906.340300000003</v>
      </c>
      <c r="E910" s="48">
        <v>232.33099999999999</v>
      </c>
      <c r="F910" s="48">
        <v>452.19</v>
      </c>
      <c r="G910" s="48">
        <v>450.51</v>
      </c>
      <c r="H910" s="48">
        <v>450.51</v>
      </c>
      <c r="I910" s="48">
        <v>450.51</v>
      </c>
      <c r="J910" s="48">
        <v>1.68</v>
      </c>
    </row>
    <row r="911" spans="1:10" x14ac:dyDescent="0.25">
      <c r="A911" s="47">
        <v>13</v>
      </c>
      <c r="B911" s="47">
        <v>23</v>
      </c>
      <c r="C911" s="48">
        <v>439266.89409999998</v>
      </c>
      <c r="D911" s="48">
        <v>46923.845500000003</v>
      </c>
      <c r="E911" s="48">
        <v>250.56899999999999</v>
      </c>
      <c r="F911" s="48">
        <v>450.76</v>
      </c>
      <c r="G911" s="48">
        <v>449.36</v>
      </c>
      <c r="H911" s="48">
        <v>449.36</v>
      </c>
      <c r="I911" s="48">
        <v>449.36</v>
      </c>
      <c r="J911" s="48">
        <v>1.4</v>
      </c>
    </row>
    <row r="912" spans="1:10" x14ac:dyDescent="0.25">
      <c r="A912" s="47">
        <v>14</v>
      </c>
      <c r="B912" s="47">
        <v>24</v>
      </c>
      <c r="C912" s="48">
        <v>439264.38020000001</v>
      </c>
      <c r="D912" s="48">
        <v>46944.812100000003</v>
      </c>
      <c r="E912" s="48">
        <v>271.68599999999998</v>
      </c>
      <c r="F912" s="48">
        <v>448.8</v>
      </c>
      <c r="G912" s="48">
        <v>447.67</v>
      </c>
      <c r="H912" s="48">
        <v>447.67</v>
      </c>
      <c r="I912" s="48">
        <v>447.67</v>
      </c>
      <c r="J912" s="48">
        <v>1.1299999999999999</v>
      </c>
    </row>
    <row r="913" spans="1:10" x14ac:dyDescent="0.25">
      <c r="A913" s="47">
        <v>15</v>
      </c>
      <c r="B913" s="47">
        <v>25</v>
      </c>
      <c r="C913" s="48">
        <v>439272.2219</v>
      </c>
      <c r="D913" s="48">
        <v>46955.362200000003</v>
      </c>
      <c r="E913" s="48">
        <v>284.83100000000002</v>
      </c>
      <c r="F913" s="48">
        <v>447.43</v>
      </c>
      <c r="G913" s="48">
        <v>446.03</v>
      </c>
      <c r="H913" s="48">
        <v>446.03</v>
      </c>
      <c r="I913" s="48">
        <v>446.03</v>
      </c>
      <c r="J913" s="48">
        <v>1.4</v>
      </c>
    </row>
    <row r="914" spans="1:10" x14ac:dyDescent="0.25">
      <c r="A914" s="47">
        <v>16</v>
      </c>
      <c r="B914" s="47">
        <v>26</v>
      </c>
      <c r="C914" s="48">
        <v>439281.72</v>
      </c>
      <c r="D914" s="48">
        <v>46960.643400000001</v>
      </c>
      <c r="E914" s="48">
        <v>295.69900000000001</v>
      </c>
      <c r="F914" s="48">
        <v>445.98</v>
      </c>
      <c r="G914" s="48">
        <v>444.44</v>
      </c>
      <c r="H914" s="48">
        <v>444.44</v>
      </c>
      <c r="I914" s="48">
        <v>444.44</v>
      </c>
      <c r="J914" s="48">
        <v>1.54</v>
      </c>
    </row>
    <row r="915" spans="1:10" x14ac:dyDescent="0.25">
      <c r="A915" s="47">
        <v>17</v>
      </c>
      <c r="B915" s="47">
        <v>27</v>
      </c>
      <c r="C915" s="48">
        <v>439301.67359999998</v>
      </c>
      <c r="D915" s="48">
        <v>46969.074000000001</v>
      </c>
      <c r="E915" s="48">
        <v>317.36</v>
      </c>
      <c r="F915" s="48">
        <v>443.24</v>
      </c>
      <c r="G915" s="48">
        <v>441.84</v>
      </c>
      <c r="H915" s="48">
        <v>441.84</v>
      </c>
      <c r="I915" s="48">
        <v>441.84</v>
      </c>
      <c r="J915" s="48">
        <v>1.4</v>
      </c>
    </row>
    <row r="916" spans="1:10" x14ac:dyDescent="0.25">
      <c r="A916" s="47">
        <v>18</v>
      </c>
      <c r="B916" s="47">
        <v>28</v>
      </c>
      <c r="C916" s="48">
        <v>439319.08970000001</v>
      </c>
      <c r="D916" s="48">
        <v>46974.047200000001</v>
      </c>
      <c r="E916" s="48">
        <v>335.47199999999998</v>
      </c>
      <c r="F916" s="48">
        <v>441.1</v>
      </c>
      <c r="G916" s="48">
        <v>439.7</v>
      </c>
      <c r="H916" s="48">
        <v>439.7</v>
      </c>
      <c r="I916" s="48">
        <v>439.7</v>
      </c>
      <c r="J916" s="48">
        <v>1.4</v>
      </c>
    </row>
    <row r="917" spans="1:10" x14ac:dyDescent="0.25">
      <c r="A917" s="47">
        <v>19</v>
      </c>
      <c r="B917" s="47">
        <v>29</v>
      </c>
      <c r="C917" s="48">
        <v>439352.89179999998</v>
      </c>
      <c r="D917" s="48">
        <v>46972.848899999997</v>
      </c>
      <c r="E917" s="48">
        <v>369.29599999999999</v>
      </c>
      <c r="F917" s="48">
        <v>438.11</v>
      </c>
      <c r="G917" s="48">
        <v>436.71</v>
      </c>
      <c r="H917" s="48">
        <v>436.71</v>
      </c>
      <c r="I917" s="48">
        <v>436.71</v>
      </c>
      <c r="J917" s="48">
        <v>1.4</v>
      </c>
    </row>
    <row r="918" spans="1:10" x14ac:dyDescent="0.25">
      <c r="A918" s="47">
        <v>20</v>
      </c>
      <c r="B918" s="47">
        <v>30</v>
      </c>
      <c r="C918" s="48">
        <v>439366.66700000002</v>
      </c>
      <c r="D918" s="48">
        <v>46974.544199999997</v>
      </c>
      <c r="E918" s="48">
        <v>383.17500000000001</v>
      </c>
      <c r="F918" s="48">
        <v>436.78</v>
      </c>
      <c r="G918" s="48">
        <v>435.38</v>
      </c>
      <c r="H918" s="48">
        <v>435.38</v>
      </c>
      <c r="I918" s="48">
        <v>435.38</v>
      </c>
      <c r="J918" s="48">
        <v>1.4</v>
      </c>
    </row>
    <row r="919" spans="1:10" x14ac:dyDescent="0.25">
      <c r="A919" s="47">
        <v>21</v>
      </c>
      <c r="B919" s="47">
        <v>31</v>
      </c>
      <c r="C919" s="48">
        <v>439373.78350000002</v>
      </c>
      <c r="D919" s="48">
        <v>46981.412100000001</v>
      </c>
      <c r="E919" s="48">
        <v>393.065</v>
      </c>
      <c r="F919" s="48">
        <v>435.58</v>
      </c>
      <c r="G919" s="48">
        <v>434.18</v>
      </c>
      <c r="H919" s="48">
        <v>434.18</v>
      </c>
      <c r="I919" s="48">
        <v>434.18</v>
      </c>
      <c r="J919" s="48">
        <v>1.4</v>
      </c>
    </row>
    <row r="920" spans="1:10" x14ac:dyDescent="0.25">
      <c r="A920" s="47">
        <v>22</v>
      </c>
      <c r="B920" s="47">
        <v>32</v>
      </c>
      <c r="C920" s="48">
        <v>439376.91879999998</v>
      </c>
      <c r="D920" s="48">
        <v>47005.594700000001</v>
      </c>
      <c r="E920" s="48">
        <v>417.45</v>
      </c>
      <c r="F920" s="48">
        <v>433</v>
      </c>
      <c r="G920" s="48">
        <v>431.7</v>
      </c>
      <c r="H920" s="48">
        <v>431.7</v>
      </c>
      <c r="I920" s="48">
        <v>431.7</v>
      </c>
      <c r="J920" s="48">
        <v>1.3</v>
      </c>
    </row>
    <row r="921" spans="1:10" x14ac:dyDescent="0.25">
      <c r="A921" s="47">
        <v>23</v>
      </c>
      <c r="B921" s="47">
        <v>33</v>
      </c>
      <c r="C921" s="48">
        <v>439374.57449999999</v>
      </c>
      <c r="D921" s="48">
        <v>47018.889600000002</v>
      </c>
      <c r="E921" s="48">
        <v>430.95</v>
      </c>
      <c r="F921" s="48">
        <v>432.85</v>
      </c>
      <c r="G921" s="48">
        <v>431.41</v>
      </c>
      <c r="H921" s="48">
        <v>431.41</v>
      </c>
      <c r="I921" s="48">
        <v>431.41</v>
      </c>
      <c r="J921" s="48">
        <v>1.45</v>
      </c>
    </row>
    <row r="922" spans="1:10" x14ac:dyDescent="0.25">
      <c r="A922" s="47" t="s">
        <v>633</v>
      </c>
      <c r="B922" s="47" t="s">
        <v>705</v>
      </c>
    </row>
    <row r="923" spans="1:10" x14ac:dyDescent="0.25">
      <c r="A923" s="47">
        <v>1</v>
      </c>
      <c r="B923" s="47">
        <v>1</v>
      </c>
      <c r="C923" s="48">
        <v>436907.99469999998</v>
      </c>
      <c r="D923" s="48">
        <v>46118.994100000004</v>
      </c>
      <c r="E923" s="48">
        <v>0</v>
      </c>
      <c r="F923" s="48">
        <v>568.11</v>
      </c>
      <c r="G923" s="48">
        <v>566.71</v>
      </c>
      <c r="H923" s="48">
        <v>566.71</v>
      </c>
      <c r="I923" s="48">
        <v>566.71</v>
      </c>
      <c r="J923" s="48">
        <v>1.4</v>
      </c>
    </row>
    <row r="924" spans="1:10" x14ac:dyDescent="0.25">
      <c r="A924" s="47">
        <v>2</v>
      </c>
      <c r="B924" s="47">
        <v>2</v>
      </c>
      <c r="C924" s="48">
        <v>436911.74979999999</v>
      </c>
      <c r="D924" s="48">
        <v>46126.161200000002</v>
      </c>
      <c r="E924" s="48">
        <v>8.0909999999999993</v>
      </c>
      <c r="F924" s="48">
        <v>567.45000000000005</v>
      </c>
      <c r="G924" s="48">
        <v>566.04999999999995</v>
      </c>
      <c r="H924" s="48">
        <v>566.04999999999995</v>
      </c>
      <c r="I924" s="48">
        <v>566.04999999999995</v>
      </c>
      <c r="J924" s="48">
        <v>1.4</v>
      </c>
    </row>
    <row r="925" spans="1:10" x14ac:dyDescent="0.25">
      <c r="A925" s="47">
        <v>3</v>
      </c>
      <c r="B925" s="47">
        <v>3</v>
      </c>
      <c r="C925" s="48">
        <v>436905.71679999999</v>
      </c>
      <c r="D925" s="48">
        <v>46129.588300000003</v>
      </c>
      <c r="E925" s="48">
        <v>15.03</v>
      </c>
      <c r="F925" s="48">
        <v>567.64</v>
      </c>
      <c r="G925" s="48">
        <v>566.24</v>
      </c>
      <c r="H925" s="48">
        <v>566.24</v>
      </c>
      <c r="I925" s="48">
        <v>566.24</v>
      </c>
      <c r="J925" s="48">
        <v>1.4</v>
      </c>
    </row>
    <row r="926" spans="1:10" x14ac:dyDescent="0.25">
      <c r="A926" s="47">
        <v>4</v>
      </c>
      <c r="B926" s="47">
        <v>4</v>
      </c>
      <c r="C926" s="48">
        <v>436895.84740000003</v>
      </c>
      <c r="D926" s="48">
        <v>46127.462099999997</v>
      </c>
      <c r="E926" s="48">
        <v>25.125</v>
      </c>
      <c r="F926" s="48">
        <v>566.99</v>
      </c>
      <c r="G926" s="48">
        <v>565.59</v>
      </c>
      <c r="H926" s="48">
        <v>565.59</v>
      </c>
      <c r="I926" s="48">
        <v>565.59</v>
      </c>
      <c r="J926" s="48">
        <v>1.4</v>
      </c>
    </row>
    <row r="927" spans="1:10" x14ac:dyDescent="0.25">
      <c r="A927" s="47">
        <v>5</v>
      </c>
      <c r="B927" s="47">
        <v>5</v>
      </c>
      <c r="C927" s="48">
        <v>436879.82880000002</v>
      </c>
      <c r="D927" s="48">
        <v>46124.011100000003</v>
      </c>
      <c r="E927" s="48">
        <v>41.512</v>
      </c>
      <c r="F927" s="48">
        <v>564.79999999999995</v>
      </c>
      <c r="G927" s="48">
        <v>563.4</v>
      </c>
      <c r="H927" s="48">
        <v>563.4</v>
      </c>
      <c r="I927" s="48">
        <v>563.4</v>
      </c>
      <c r="J927" s="48">
        <v>1.4</v>
      </c>
    </row>
    <row r="928" spans="1:10" x14ac:dyDescent="0.25">
      <c r="A928" s="47">
        <v>6</v>
      </c>
      <c r="B928" s="47">
        <v>6</v>
      </c>
      <c r="C928" s="48">
        <v>436872.99859999999</v>
      </c>
      <c r="D928" s="48">
        <v>46122.539700000001</v>
      </c>
      <c r="E928" s="48">
        <v>48.499000000000002</v>
      </c>
      <c r="F928" s="48">
        <v>564.02</v>
      </c>
      <c r="G928" s="48">
        <v>562.62</v>
      </c>
      <c r="H928" s="48">
        <v>562.62</v>
      </c>
      <c r="I928" s="48">
        <v>562.62</v>
      </c>
      <c r="J928" s="48">
        <v>1.4</v>
      </c>
    </row>
    <row r="929" spans="1:10" x14ac:dyDescent="0.25">
      <c r="A929" s="47">
        <v>7</v>
      </c>
      <c r="B929" s="47">
        <v>7</v>
      </c>
      <c r="C929" s="48">
        <v>436862.91019999998</v>
      </c>
      <c r="D929" s="48">
        <v>46117.232600000003</v>
      </c>
      <c r="E929" s="48">
        <v>59.898000000000003</v>
      </c>
      <c r="F929" s="48">
        <v>562.25</v>
      </c>
      <c r="G929" s="48">
        <v>560.85</v>
      </c>
      <c r="H929" s="48">
        <v>560.85</v>
      </c>
      <c r="I929" s="48">
        <v>560.85</v>
      </c>
      <c r="J929" s="48">
        <v>1.4</v>
      </c>
    </row>
    <row r="930" spans="1:10" x14ac:dyDescent="0.25">
      <c r="A930" s="47">
        <v>8</v>
      </c>
      <c r="B930" s="47">
        <v>8</v>
      </c>
      <c r="C930" s="48">
        <v>436865.71230000001</v>
      </c>
      <c r="D930" s="48">
        <v>46112.049700000003</v>
      </c>
      <c r="E930" s="48">
        <v>65.789000000000001</v>
      </c>
      <c r="F930" s="48">
        <v>561.71</v>
      </c>
      <c r="G930" s="48">
        <v>560.30999999999995</v>
      </c>
      <c r="H930" s="48">
        <v>560.30999999999995</v>
      </c>
      <c r="I930" s="48">
        <v>560.30999999999995</v>
      </c>
      <c r="J930" s="48">
        <v>1.4</v>
      </c>
    </row>
    <row r="931" spans="1:10" x14ac:dyDescent="0.25">
      <c r="A931" s="47">
        <v>9</v>
      </c>
      <c r="B931" s="47">
        <v>9</v>
      </c>
      <c r="C931" s="48">
        <v>436869.1201</v>
      </c>
      <c r="D931" s="48">
        <v>46106.269899999999</v>
      </c>
      <c r="E931" s="48">
        <v>72.498999999999995</v>
      </c>
      <c r="F931" s="48">
        <v>561.11</v>
      </c>
      <c r="G931" s="48">
        <v>559.71</v>
      </c>
      <c r="H931" s="48">
        <v>559.71</v>
      </c>
      <c r="I931" s="48">
        <v>559.71</v>
      </c>
      <c r="J931" s="48">
        <v>1.4</v>
      </c>
    </row>
    <row r="932" spans="1:10" x14ac:dyDescent="0.25">
      <c r="A932" s="47">
        <v>10</v>
      </c>
      <c r="B932" s="47">
        <v>10</v>
      </c>
      <c r="C932" s="48">
        <v>436875.136</v>
      </c>
      <c r="D932" s="48">
        <v>46095.921499999997</v>
      </c>
      <c r="E932" s="48">
        <v>84.468999999999994</v>
      </c>
      <c r="F932" s="48">
        <v>560.28</v>
      </c>
      <c r="G932" s="48">
        <v>558.88</v>
      </c>
      <c r="H932" s="48">
        <v>558.88</v>
      </c>
      <c r="I932" s="48">
        <v>558.88</v>
      </c>
      <c r="J932" s="48">
        <v>1.4</v>
      </c>
    </row>
    <row r="933" spans="1:10" x14ac:dyDescent="0.25">
      <c r="A933" s="47">
        <v>11</v>
      </c>
      <c r="B933" s="47">
        <v>11</v>
      </c>
      <c r="C933" s="48">
        <v>436888.68060000002</v>
      </c>
      <c r="D933" s="48">
        <v>46071.448600000003</v>
      </c>
      <c r="E933" s="48">
        <v>112.44</v>
      </c>
      <c r="F933" s="48">
        <v>558.36</v>
      </c>
      <c r="G933" s="48">
        <v>556.96</v>
      </c>
      <c r="H933" s="48">
        <v>556.96</v>
      </c>
      <c r="I933" s="48">
        <v>556.96</v>
      </c>
      <c r="J933" s="48">
        <v>1.4</v>
      </c>
    </row>
    <row r="934" spans="1:10" x14ac:dyDescent="0.25">
      <c r="A934" s="47">
        <v>12</v>
      </c>
      <c r="B934" s="47">
        <v>12</v>
      </c>
      <c r="C934" s="48">
        <v>436897.49859999999</v>
      </c>
      <c r="D934" s="48">
        <v>46059.3433</v>
      </c>
      <c r="E934" s="48">
        <v>127.417</v>
      </c>
      <c r="F934" s="48">
        <v>557.36</v>
      </c>
      <c r="G934" s="48">
        <v>555.96</v>
      </c>
      <c r="H934" s="48">
        <v>555.96</v>
      </c>
      <c r="I934" s="48">
        <v>555.96</v>
      </c>
      <c r="J934" s="48">
        <v>1.4</v>
      </c>
    </row>
    <row r="935" spans="1:10" x14ac:dyDescent="0.25">
      <c r="A935" s="47">
        <v>13</v>
      </c>
      <c r="B935" s="47">
        <v>13</v>
      </c>
      <c r="C935" s="48">
        <v>436911.10509999999</v>
      </c>
      <c r="D935" s="48">
        <v>46045.751300000004</v>
      </c>
      <c r="E935" s="48">
        <v>146.649</v>
      </c>
      <c r="F935" s="48">
        <v>556.07000000000005</v>
      </c>
      <c r="G935" s="48">
        <v>554.66999999999996</v>
      </c>
      <c r="H935" s="48">
        <v>554.66999999999996</v>
      </c>
      <c r="I935" s="48">
        <v>554.66999999999996</v>
      </c>
      <c r="J935" s="48">
        <v>1.4</v>
      </c>
    </row>
    <row r="936" spans="1:10" x14ac:dyDescent="0.25">
      <c r="A936" s="47">
        <v>14</v>
      </c>
      <c r="B936" s="47">
        <v>14</v>
      </c>
      <c r="C936" s="48">
        <v>436926.01899999997</v>
      </c>
      <c r="D936" s="48">
        <v>46032.722399999999</v>
      </c>
      <c r="E936" s="48">
        <v>166.452</v>
      </c>
      <c r="F936" s="48">
        <v>554.61</v>
      </c>
      <c r="G936" s="48">
        <v>553.21</v>
      </c>
      <c r="H936" s="48">
        <v>553.21</v>
      </c>
      <c r="I936" s="48">
        <v>553.21</v>
      </c>
      <c r="J936" s="48">
        <v>1.4</v>
      </c>
    </row>
    <row r="937" spans="1:10" x14ac:dyDescent="0.25">
      <c r="A937" s="47">
        <v>15</v>
      </c>
      <c r="B937" s="47">
        <v>15</v>
      </c>
      <c r="C937" s="48">
        <v>436946.71429999999</v>
      </c>
      <c r="D937" s="48">
        <v>46017.787900000003</v>
      </c>
      <c r="E937" s="48">
        <v>191.97399999999999</v>
      </c>
      <c r="F937" s="48">
        <v>552.54</v>
      </c>
      <c r="G937" s="48">
        <v>551.14</v>
      </c>
      <c r="H937" s="48">
        <v>551.14</v>
      </c>
      <c r="I937" s="48">
        <v>551.14</v>
      </c>
      <c r="J937" s="48">
        <v>1.4</v>
      </c>
    </row>
    <row r="938" spans="1:10" x14ac:dyDescent="0.25">
      <c r="A938" s="47">
        <v>16</v>
      </c>
      <c r="B938" s="47">
        <v>16</v>
      </c>
      <c r="C938" s="48">
        <v>436971.88390000002</v>
      </c>
      <c r="D938" s="48">
        <v>46007.191400000003</v>
      </c>
      <c r="E938" s="48">
        <v>219.28299999999999</v>
      </c>
      <c r="F938" s="48">
        <v>550.53</v>
      </c>
      <c r="G938" s="48">
        <v>549.13</v>
      </c>
      <c r="H938" s="48">
        <v>549.13</v>
      </c>
      <c r="I938" s="48">
        <v>549.13</v>
      </c>
      <c r="J938" s="48">
        <v>1.4</v>
      </c>
    </row>
    <row r="939" spans="1:10" x14ac:dyDescent="0.25">
      <c r="A939" s="47">
        <v>17</v>
      </c>
      <c r="B939" s="47">
        <v>17</v>
      </c>
      <c r="C939" s="48">
        <v>436996.40240000002</v>
      </c>
      <c r="D939" s="48">
        <v>46003.250999999997</v>
      </c>
      <c r="E939" s="48">
        <v>244.11600000000001</v>
      </c>
      <c r="F939" s="48">
        <v>548.94000000000005</v>
      </c>
      <c r="G939" s="48">
        <v>547.54</v>
      </c>
      <c r="H939" s="48">
        <v>547.54</v>
      </c>
      <c r="I939" s="48">
        <v>547.54</v>
      </c>
      <c r="J939" s="48">
        <v>1.4</v>
      </c>
    </row>
    <row r="940" spans="1:10" x14ac:dyDescent="0.25">
      <c r="A940" s="47">
        <v>18</v>
      </c>
      <c r="B940" s="47">
        <v>18</v>
      </c>
      <c r="C940" s="48">
        <v>437021.20970000001</v>
      </c>
      <c r="D940" s="48">
        <v>45998.5942</v>
      </c>
      <c r="E940" s="48">
        <v>269.35700000000003</v>
      </c>
      <c r="F940" s="48">
        <v>547.24</v>
      </c>
      <c r="G940" s="48">
        <v>545.84</v>
      </c>
      <c r="H940" s="48">
        <v>545.84</v>
      </c>
      <c r="I940" s="48">
        <v>545.84</v>
      </c>
      <c r="J940" s="48">
        <v>1.4</v>
      </c>
    </row>
    <row r="941" spans="1:10" x14ac:dyDescent="0.25">
      <c r="A941" s="47">
        <v>19</v>
      </c>
      <c r="B941" s="47">
        <v>19</v>
      </c>
      <c r="C941" s="48">
        <v>437047.4117</v>
      </c>
      <c r="D941" s="48">
        <v>45988.488100000002</v>
      </c>
      <c r="E941" s="48">
        <v>297.44</v>
      </c>
      <c r="F941" s="48">
        <v>545.09</v>
      </c>
      <c r="G941" s="48">
        <v>543.69000000000005</v>
      </c>
      <c r="H941" s="48">
        <v>543.69000000000005</v>
      </c>
      <c r="I941" s="48">
        <v>543.69000000000005</v>
      </c>
      <c r="J941" s="48">
        <v>1.4</v>
      </c>
    </row>
    <row r="942" spans="1:10" x14ac:dyDescent="0.25">
      <c r="A942" s="47">
        <v>20</v>
      </c>
      <c r="B942" s="47">
        <v>20</v>
      </c>
      <c r="C942" s="48">
        <v>437067.59009999997</v>
      </c>
      <c r="D942" s="48">
        <v>45978.563600000001</v>
      </c>
      <c r="E942" s="48">
        <v>319.92700000000002</v>
      </c>
      <c r="F942" s="48">
        <v>543.11</v>
      </c>
      <c r="G942" s="48">
        <v>541.71</v>
      </c>
      <c r="H942" s="48">
        <v>541.71</v>
      </c>
      <c r="I942" s="48">
        <v>541.71</v>
      </c>
      <c r="J942" s="48">
        <v>1.4</v>
      </c>
    </row>
    <row r="943" spans="1:10" x14ac:dyDescent="0.25">
      <c r="A943" s="47">
        <v>21</v>
      </c>
      <c r="B943" s="47">
        <v>21</v>
      </c>
      <c r="C943" s="48">
        <v>437083.89039999997</v>
      </c>
      <c r="D943" s="48">
        <v>45970.106699999997</v>
      </c>
      <c r="E943" s="48">
        <v>338.29</v>
      </c>
      <c r="F943" s="48">
        <v>541.61</v>
      </c>
      <c r="G943" s="48">
        <v>540.21</v>
      </c>
      <c r="H943" s="48">
        <v>540.21</v>
      </c>
      <c r="I943" s="48">
        <v>540.21</v>
      </c>
      <c r="J943" s="48">
        <v>1.4</v>
      </c>
    </row>
    <row r="944" spans="1:10" x14ac:dyDescent="0.25">
      <c r="A944" s="47">
        <v>22</v>
      </c>
      <c r="B944" s="47">
        <v>22</v>
      </c>
      <c r="C944" s="48">
        <v>437111.2132</v>
      </c>
      <c r="D944" s="48">
        <v>45954.799400000004</v>
      </c>
      <c r="E944" s="48">
        <v>369.60899999999998</v>
      </c>
      <c r="F944" s="48">
        <v>539.72</v>
      </c>
      <c r="G944" s="48">
        <v>538.32000000000005</v>
      </c>
      <c r="H944" s="48">
        <v>538.32000000000005</v>
      </c>
      <c r="I944" s="48">
        <v>538.32000000000005</v>
      </c>
      <c r="J944" s="48">
        <v>1.4</v>
      </c>
    </row>
    <row r="945" spans="1:10" x14ac:dyDescent="0.25">
      <c r="A945" s="47">
        <v>23</v>
      </c>
      <c r="B945" s="47">
        <v>23</v>
      </c>
      <c r="C945" s="48">
        <v>437125.18949999998</v>
      </c>
      <c r="D945" s="48">
        <v>45945.362200000003</v>
      </c>
      <c r="E945" s="48">
        <v>386.47300000000001</v>
      </c>
      <c r="F945" s="48">
        <v>538.96</v>
      </c>
      <c r="G945" s="48">
        <v>537.55999999999995</v>
      </c>
      <c r="H945" s="48">
        <v>537.55999999999995</v>
      </c>
      <c r="I945" s="48">
        <v>537.55999999999995</v>
      </c>
      <c r="J945" s="48">
        <v>1.4</v>
      </c>
    </row>
    <row r="946" spans="1:10" x14ac:dyDescent="0.25">
      <c r="A946" s="47">
        <v>24</v>
      </c>
      <c r="B946" s="47">
        <v>24</v>
      </c>
      <c r="C946" s="48">
        <v>437151.0036</v>
      </c>
      <c r="D946" s="48">
        <v>45926.211199999998</v>
      </c>
      <c r="E946" s="48">
        <v>418.61500000000001</v>
      </c>
      <c r="F946" s="48">
        <v>537.86</v>
      </c>
      <c r="G946" s="48">
        <v>536.46</v>
      </c>
      <c r="H946" s="48">
        <v>536.46</v>
      </c>
      <c r="I946" s="48">
        <v>536.46</v>
      </c>
      <c r="J946" s="48">
        <v>1.4</v>
      </c>
    </row>
    <row r="947" spans="1:10" x14ac:dyDescent="0.25">
      <c r="A947" s="47">
        <v>25</v>
      </c>
      <c r="B947" s="47">
        <v>25</v>
      </c>
      <c r="C947" s="48">
        <v>437175.94329999998</v>
      </c>
      <c r="D947" s="48">
        <v>45907.448499999999</v>
      </c>
      <c r="E947" s="48">
        <v>449.82499999999999</v>
      </c>
      <c r="F947" s="48">
        <v>537.19000000000005</v>
      </c>
      <c r="G947" s="48">
        <v>535.79</v>
      </c>
      <c r="H947" s="48">
        <v>535.79</v>
      </c>
      <c r="I947" s="48">
        <v>535.79</v>
      </c>
      <c r="J947" s="48">
        <v>1.4</v>
      </c>
    </row>
    <row r="948" spans="1:10" x14ac:dyDescent="0.25">
      <c r="A948" s="47">
        <v>26</v>
      </c>
      <c r="B948" s="47">
        <v>26</v>
      </c>
      <c r="C948" s="48">
        <v>437201.85739999998</v>
      </c>
      <c r="D948" s="48">
        <v>45888.9948</v>
      </c>
      <c r="E948" s="48">
        <v>481.63799999999998</v>
      </c>
      <c r="F948" s="48">
        <v>536.62</v>
      </c>
      <c r="G948" s="48">
        <v>535.22</v>
      </c>
      <c r="H948" s="48">
        <v>535.22</v>
      </c>
      <c r="I948" s="48">
        <v>535.22</v>
      </c>
      <c r="J948" s="48">
        <v>1.4</v>
      </c>
    </row>
    <row r="949" spans="1:10" x14ac:dyDescent="0.25">
      <c r="A949" s="47" t="s">
        <v>634</v>
      </c>
      <c r="B949" s="47" t="s">
        <v>706</v>
      </c>
    </row>
    <row r="950" spans="1:10" x14ac:dyDescent="0.25">
      <c r="A950" s="47">
        <v>1</v>
      </c>
      <c r="B950" s="47">
        <v>26</v>
      </c>
      <c r="C950" s="48">
        <v>437201.85739999998</v>
      </c>
      <c r="D950" s="48">
        <v>45888.9948</v>
      </c>
      <c r="E950" s="48">
        <v>0</v>
      </c>
      <c r="F950" s="48">
        <v>536.62</v>
      </c>
      <c r="G950" s="48">
        <v>535.22</v>
      </c>
      <c r="H950" s="48">
        <v>535.22</v>
      </c>
      <c r="I950" s="48">
        <v>535.22</v>
      </c>
      <c r="J950" s="48">
        <v>1.4</v>
      </c>
    </row>
    <row r="951" spans="1:10" x14ac:dyDescent="0.25">
      <c r="A951" s="47">
        <v>2</v>
      </c>
      <c r="B951" s="47">
        <v>27</v>
      </c>
      <c r="C951" s="48">
        <v>437220.64640000003</v>
      </c>
      <c r="D951" s="48">
        <v>45876.418599999997</v>
      </c>
      <c r="E951" s="48">
        <v>22.609000000000002</v>
      </c>
      <c r="F951" s="48">
        <v>536.27</v>
      </c>
      <c r="G951" s="48">
        <v>534.87</v>
      </c>
      <c r="H951" s="48">
        <v>534.87</v>
      </c>
      <c r="I951" s="48">
        <v>534.87</v>
      </c>
      <c r="J951" s="48">
        <v>1.4</v>
      </c>
    </row>
    <row r="952" spans="1:10" x14ac:dyDescent="0.25">
      <c r="A952" s="47">
        <v>3</v>
      </c>
      <c r="B952" s="47">
        <v>28</v>
      </c>
      <c r="C952" s="48">
        <v>437246.77230000001</v>
      </c>
      <c r="D952" s="48">
        <v>45861.933799999999</v>
      </c>
      <c r="E952" s="48">
        <v>52.481999999999999</v>
      </c>
      <c r="F952" s="48">
        <v>536.04999999999995</v>
      </c>
      <c r="G952" s="48">
        <v>534.65</v>
      </c>
      <c r="H952" s="48">
        <v>534.65</v>
      </c>
      <c r="I952" s="48">
        <v>534.65</v>
      </c>
      <c r="J952" s="48">
        <v>1.4</v>
      </c>
    </row>
    <row r="953" spans="1:10" x14ac:dyDescent="0.25">
      <c r="A953" s="47">
        <v>4</v>
      </c>
      <c r="B953" s="47">
        <v>29</v>
      </c>
      <c r="C953" s="48">
        <v>437269.48859999998</v>
      </c>
      <c r="D953" s="48">
        <v>45850.311999999998</v>
      </c>
      <c r="E953" s="48">
        <v>77.998999999999995</v>
      </c>
      <c r="F953" s="48">
        <v>535.96</v>
      </c>
      <c r="G953" s="48">
        <v>534.55999999999995</v>
      </c>
      <c r="H953" s="48">
        <v>534.55999999999995</v>
      </c>
      <c r="I953" s="48">
        <v>534.55999999999995</v>
      </c>
      <c r="J953" s="48">
        <v>1.4</v>
      </c>
    </row>
    <row r="954" spans="1:10" x14ac:dyDescent="0.25">
      <c r="A954" s="47">
        <v>5</v>
      </c>
      <c r="B954" s="47">
        <v>30</v>
      </c>
      <c r="C954" s="48">
        <v>437296.93209999998</v>
      </c>
      <c r="D954" s="48">
        <v>45842.450199999999</v>
      </c>
      <c r="E954" s="48">
        <v>106.54600000000001</v>
      </c>
      <c r="F954" s="48">
        <v>535.84</v>
      </c>
      <c r="G954" s="48">
        <v>534.44000000000005</v>
      </c>
      <c r="H954" s="48">
        <v>534.44000000000005</v>
      </c>
      <c r="I954" s="48">
        <v>534.44000000000005</v>
      </c>
      <c r="J954" s="48">
        <v>1.4</v>
      </c>
    </row>
    <row r="955" spans="1:10" x14ac:dyDescent="0.25">
      <c r="A955" s="47">
        <v>6</v>
      </c>
      <c r="B955" s="47">
        <v>31</v>
      </c>
      <c r="C955" s="48">
        <v>437298.77409999998</v>
      </c>
      <c r="D955" s="48">
        <v>45839.508699999998</v>
      </c>
      <c r="E955" s="48">
        <v>110.017</v>
      </c>
      <c r="F955" s="48">
        <v>535.5</v>
      </c>
      <c r="G955" s="48">
        <v>534.1</v>
      </c>
      <c r="H955" s="48">
        <v>534.1</v>
      </c>
      <c r="I955" s="48">
        <v>534.1</v>
      </c>
      <c r="J955" s="48">
        <v>1.4</v>
      </c>
    </row>
    <row r="956" spans="1:10" x14ac:dyDescent="0.25">
      <c r="A956" s="47">
        <v>7</v>
      </c>
      <c r="B956" s="47">
        <v>32</v>
      </c>
      <c r="C956" s="48">
        <v>437320.14130000002</v>
      </c>
      <c r="D956" s="48">
        <v>45837.342199999999</v>
      </c>
      <c r="E956" s="48">
        <v>131.49299999999999</v>
      </c>
      <c r="F956" s="48">
        <v>535.38</v>
      </c>
      <c r="G956" s="48">
        <v>533.97</v>
      </c>
      <c r="H956" s="48">
        <v>533.97</v>
      </c>
      <c r="I956" s="48">
        <v>533.97</v>
      </c>
      <c r="J956" s="48">
        <v>1.41</v>
      </c>
    </row>
    <row r="957" spans="1:10" x14ac:dyDescent="0.25">
      <c r="A957" s="47">
        <v>8</v>
      </c>
      <c r="B957" s="47">
        <v>33</v>
      </c>
      <c r="C957" s="48">
        <v>437330.55080000003</v>
      </c>
      <c r="D957" s="48">
        <v>45837.1031</v>
      </c>
      <c r="E957" s="48">
        <v>141.90600000000001</v>
      </c>
      <c r="F957" s="48">
        <v>535.51</v>
      </c>
      <c r="G957" s="48">
        <v>534.1</v>
      </c>
      <c r="H957" s="48">
        <v>534.1</v>
      </c>
      <c r="I957" s="48">
        <v>534.1</v>
      </c>
      <c r="J957" s="48">
        <v>1.4</v>
      </c>
    </row>
    <row r="958" spans="1:10" x14ac:dyDescent="0.25">
      <c r="A958" s="47">
        <v>9</v>
      </c>
      <c r="B958" s="47">
        <v>34</v>
      </c>
      <c r="C958" s="48">
        <v>437345.17300000001</v>
      </c>
      <c r="D958" s="48">
        <v>45837.900600000001</v>
      </c>
      <c r="E958" s="48">
        <v>156.55000000000001</v>
      </c>
      <c r="F958" s="48">
        <v>535.21</v>
      </c>
      <c r="G958" s="48">
        <v>533.80999999999995</v>
      </c>
      <c r="H958" s="48">
        <v>533.80999999999995</v>
      </c>
      <c r="I958" s="48">
        <v>533.80999999999995</v>
      </c>
      <c r="J958" s="48">
        <v>1.4</v>
      </c>
    </row>
    <row r="959" spans="1:10" x14ac:dyDescent="0.25">
      <c r="A959" s="47">
        <v>10</v>
      </c>
      <c r="B959" s="47">
        <v>35</v>
      </c>
      <c r="C959" s="48">
        <v>437366.14390000002</v>
      </c>
      <c r="D959" s="48">
        <v>45837.453800000003</v>
      </c>
      <c r="E959" s="48">
        <v>177.52500000000001</v>
      </c>
      <c r="F959" s="48">
        <v>534.22</v>
      </c>
      <c r="G959" s="48">
        <v>532.82000000000005</v>
      </c>
      <c r="H959" s="48">
        <v>532.82000000000005</v>
      </c>
      <c r="I959" s="48">
        <v>532.82000000000005</v>
      </c>
      <c r="J959" s="48">
        <v>1.4</v>
      </c>
    </row>
    <row r="960" spans="1:10" x14ac:dyDescent="0.25">
      <c r="A960" s="47">
        <v>11</v>
      </c>
      <c r="B960" s="47">
        <v>36</v>
      </c>
      <c r="C960" s="48">
        <v>437394.6312</v>
      </c>
      <c r="D960" s="48">
        <v>45833.051500000001</v>
      </c>
      <c r="E960" s="48">
        <v>206.351</v>
      </c>
      <c r="F960" s="48">
        <v>532.12</v>
      </c>
      <c r="G960" s="48">
        <v>530.72</v>
      </c>
      <c r="H960" s="48">
        <v>530.72</v>
      </c>
      <c r="I960" s="48">
        <v>530.72</v>
      </c>
      <c r="J960" s="48">
        <v>1.4</v>
      </c>
    </row>
    <row r="961" spans="1:10" x14ac:dyDescent="0.25">
      <c r="A961" s="47">
        <v>12</v>
      </c>
      <c r="B961" s="47">
        <v>37</v>
      </c>
      <c r="C961" s="48">
        <v>437413.77120000002</v>
      </c>
      <c r="D961" s="48">
        <v>45823.434300000001</v>
      </c>
      <c r="E961" s="48">
        <v>227.77099999999999</v>
      </c>
      <c r="F961" s="48">
        <v>530.02</v>
      </c>
      <c r="G961" s="48">
        <v>528.62</v>
      </c>
      <c r="H961" s="48">
        <v>528.62</v>
      </c>
      <c r="I961" s="48">
        <v>528.62</v>
      </c>
      <c r="J961" s="48">
        <v>1.4</v>
      </c>
    </row>
    <row r="962" spans="1:10" x14ac:dyDescent="0.25">
      <c r="A962" s="47">
        <v>13</v>
      </c>
      <c r="B962" s="47">
        <v>38</v>
      </c>
      <c r="C962" s="48">
        <v>437433.08789999998</v>
      </c>
      <c r="D962" s="48">
        <v>45808.679700000001</v>
      </c>
      <c r="E962" s="48">
        <v>252.078</v>
      </c>
      <c r="F962" s="48">
        <v>527.79</v>
      </c>
      <c r="G962" s="48">
        <v>526.39</v>
      </c>
      <c r="H962" s="48">
        <v>526.39</v>
      </c>
      <c r="I962" s="48">
        <v>526.39</v>
      </c>
      <c r="J962" s="48">
        <v>1.4</v>
      </c>
    </row>
    <row r="963" spans="1:10" x14ac:dyDescent="0.25">
      <c r="A963" s="47">
        <v>14</v>
      </c>
      <c r="B963" s="47">
        <v>39</v>
      </c>
      <c r="C963" s="48">
        <v>437451.74810000003</v>
      </c>
      <c r="D963" s="48">
        <v>45796.647299999997</v>
      </c>
      <c r="E963" s="48">
        <v>274.28100000000001</v>
      </c>
      <c r="F963" s="48">
        <v>525.76</v>
      </c>
      <c r="G963" s="48">
        <v>524.36</v>
      </c>
      <c r="H963" s="48">
        <v>524.36</v>
      </c>
      <c r="I963" s="48">
        <v>524.36</v>
      </c>
      <c r="J963" s="48">
        <v>1.4</v>
      </c>
    </row>
    <row r="964" spans="1:10" x14ac:dyDescent="0.25">
      <c r="A964" s="47">
        <v>15</v>
      </c>
      <c r="B964" s="47">
        <v>40</v>
      </c>
      <c r="C964" s="48">
        <v>437465.91879999998</v>
      </c>
      <c r="D964" s="48">
        <v>45788.450199999999</v>
      </c>
      <c r="E964" s="48">
        <v>290.65199999999999</v>
      </c>
      <c r="F964" s="48">
        <v>524.21</v>
      </c>
      <c r="G964" s="48">
        <v>522.83000000000004</v>
      </c>
      <c r="H964" s="48">
        <v>522.83000000000004</v>
      </c>
      <c r="I964" s="48">
        <v>522.83000000000004</v>
      </c>
      <c r="J964" s="48">
        <v>1.39</v>
      </c>
    </row>
    <row r="965" spans="1:10" x14ac:dyDescent="0.25">
      <c r="A965" s="47">
        <v>16</v>
      </c>
      <c r="B965" s="47">
        <v>41</v>
      </c>
      <c r="C965" s="48">
        <v>437472.23359999998</v>
      </c>
      <c r="D965" s="48">
        <v>45785.116099999999</v>
      </c>
      <c r="E965" s="48">
        <v>297.79300000000001</v>
      </c>
      <c r="F965" s="48">
        <v>523.76</v>
      </c>
      <c r="G965" s="48">
        <v>522.36</v>
      </c>
      <c r="H965" s="48">
        <v>522.36</v>
      </c>
      <c r="I965" s="48">
        <v>522.36</v>
      </c>
      <c r="J965" s="48">
        <v>1.4</v>
      </c>
    </row>
    <row r="966" spans="1:10" x14ac:dyDescent="0.25">
      <c r="A966" s="47">
        <v>17</v>
      </c>
      <c r="B966" s="47">
        <v>42</v>
      </c>
      <c r="C966" s="48">
        <v>437476.69439999998</v>
      </c>
      <c r="D966" s="48">
        <v>45783.495000000003</v>
      </c>
      <c r="E966" s="48">
        <v>302.53899999999999</v>
      </c>
      <c r="F966" s="48">
        <v>523.45000000000005</v>
      </c>
      <c r="G966" s="48">
        <v>522.12</v>
      </c>
      <c r="H966" s="48">
        <v>522.12</v>
      </c>
      <c r="I966" s="48">
        <v>522.12</v>
      </c>
      <c r="J966" s="48">
        <v>1.32</v>
      </c>
    </row>
    <row r="967" spans="1:10" x14ac:dyDescent="0.25">
      <c r="A967" s="47">
        <v>18</v>
      </c>
      <c r="B967" s="47">
        <v>43</v>
      </c>
      <c r="C967" s="48">
        <v>437488.89899999998</v>
      </c>
      <c r="D967" s="48">
        <v>45782.204899999997</v>
      </c>
      <c r="E967" s="48">
        <v>314.81200000000001</v>
      </c>
      <c r="F967" s="48">
        <v>523.47</v>
      </c>
      <c r="G967" s="48">
        <v>521.66999999999996</v>
      </c>
      <c r="H967" s="48">
        <v>521.66999999999996</v>
      </c>
      <c r="I967" s="48">
        <v>521.66999999999996</v>
      </c>
      <c r="J967" s="48">
        <v>1.8</v>
      </c>
    </row>
    <row r="968" spans="1:10" x14ac:dyDescent="0.25">
      <c r="A968" s="47">
        <v>19</v>
      </c>
      <c r="B968" s="47">
        <v>44</v>
      </c>
      <c r="C968" s="48">
        <v>437501.4204</v>
      </c>
      <c r="D968" s="48">
        <v>45778.5167</v>
      </c>
      <c r="E968" s="48">
        <v>327.86500000000001</v>
      </c>
      <c r="F968" s="48">
        <v>522.5</v>
      </c>
      <c r="G968" s="48">
        <v>521.1</v>
      </c>
      <c r="H968" s="48">
        <v>521.1</v>
      </c>
      <c r="I968" s="48">
        <v>521.1</v>
      </c>
      <c r="J968" s="48">
        <v>1.4</v>
      </c>
    </row>
    <row r="969" spans="1:10" x14ac:dyDescent="0.25">
      <c r="A969" s="47">
        <v>20</v>
      </c>
      <c r="B969" s="47">
        <v>45</v>
      </c>
      <c r="C969" s="48">
        <v>437524.7243</v>
      </c>
      <c r="D969" s="48">
        <v>45773.3272</v>
      </c>
      <c r="E969" s="48">
        <v>351.74</v>
      </c>
      <c r="F969" s="48">
        <v>522.6</v>
      </c>
      <c r="G969" s="48">
        <v>521.20000000000005</v>
      </c>
      <c r="H969" s="48">
        <v>521.20000000000005</v>
      </c>
      <c r="I969" s="48">
        <v>521.20000000000005</v>
      </c>
      <c r="J969" s="48">
        <v>1.4</v>
      </c>
    </row>
    <row r="970" spans="1:10" x14ac:dyDescent="0.25">
      <c r="A970" s="47">
        <v>21</v>
      </c>
      <c r="B970" s="47">
        <v>46</v>
      </c>
      <c r="C970" s="48">
        <v>437540.15279999998</v>
      </c>
      <c r="D970" s="48">
        <v>45769.886299999998</v>
      </c>
      <c r="E970" s="48">
        <v>367.54700000000003</v>
      </c>
      <c r="F970" s="48">
        <v>523.02</v>
      </c>
      <c r="G970" s="48">
        <v>521.62</v>
      </c>
      <c r="H970" s="48">
        <v>521.62</v>
      </c>
      <c r="I970" s="48">
        <v>521.62</v>
      </c>
      <c r="J970" s="48">
        <v>1.4</v>
      </c>
    </row>
    <row r="971" spans="1:10" x14ac:dyDescent="0.25">
      <c r="A971" s="47">
        <v>22</v>
      </c>
      <c r="B971" s="47">
        <v>47</v>
      </c>
      <c r="C971" s="48">
        <v>437552.37359999999</v>
      </c>
      <c r="D971" s="48">
        <v>45767.040999999997</v>
      </c>
      <c r="E971" s="48">
        <v>380.09500000000003</v>
      </c>
      <c r="F971" s="48">
        <v>523.33000000000004</v>
      </c>
      <c r="G971" s="48">
        <v>521.92999999999995</v>
      </c>
      <c r="H971" s="48">
        <v>521.92999999999995</v>
      </c>
      <c r="I971" s="48">
        <v>521.92999999999995</v>
      </c>
      <c r="J971" s="48">
        <v>1.4</v>
      </c>
    </row>
    <row r="972" spans="1:10" x14ac:dyDescent="0.25">
      <c r="A972" s="47">
        <v>23</v>
      </c>
      <c r="B972" s="47">
        <v>48</v>
      </c>
      <c r="C972" s="48">
        <v>437560.29519999999</v>
      </c>
      <c r="D972" s="48">
        <v>45764.7601</v>
      </c>
      <c r="E972" s="48">
        <v>388.33800000000002</v>
      </c>
      <c r="F972" s="48">
        <v>523.4</v>
      </c>
      <c r="G972" s="48">
        <v>522</v>
      </c>
      <c r="H972" s="48">
        <v>522</v>
      </c>
      <c r="I972" s="48">
        <v>522</v>
      </c>
      <c r="J972" s="48">
        <v>1.4</v>
      </c>
    </row>
    <row r="973" spans="1:10" x14ac:dyDescent="0.25">
      <c r="A973" s="47">
        <v>24</v>
      </c>
      <c r="B973" s="47">
        <v>49</v>
      </c>
      <c r="C973" s="48">
        <v>437566.87349999999</v>
      </c>
      <c r="D973" s="48">
        <v>45762.2399</v>
      </c>
      <c r="E973" s="48">
        <v>395.38299999999998</v>
      </c>
      <c r="F973" s="48">
        <v>523.29</v>
      </c>
      <c r="G973" s="48">
        <v>521.89</v>
      </c>
      <c r="H973" s="48">
        <v>521.89</v>
      </c>
      <c r="I973" s="48">
        <v>521.89</v>
      </c>
      <c r="J973" s="48">
        <v>1.4</v>
      </c>
    </row>
    <row r="974" spans="1:10" x14ac:dyDescent="0.25">
      <c r="A974" s="47">
        <v>25</v>
      </c>
      <c r="B974" s="47">
        <v>50</v>
      </c>
      <c r="C974" s="48">
        <v>437584.02539999998</v>
      </c>
      <c r="D974" s="48">
        <v>45752.267500000002</v>
      </c>
      <c r="E974" s="48">
        <v>415.22300000000001</v>
      </c>
      <c r="F974" s="48">
        <v>522.78</v>
      </c>
      <c r="G974" s="48">
        <v>521.38</v>
      </c>
      <c r="H974" s="48">
        <v>521.38</v>
      </c>
      <c r="I974" s="48">
        <v>521.38</v>
      </c>
      <c r="J974" s="48">
        <v>1.4</v>
      </c>
    </row>
    <row r="975" spans="1:10" x14ac:dyDescent="0.25">
      <c r="A975" s="47">
        <v>26</v>
      </c>
      <c r="B975" s="47">
        <v>51</v>
      </c>
      <c r="C975" s="48">
        <v>437592.0319</v>
      </c>
      <c r="D975" s="48">
        <v>45750.2353</v>
      </c>
      <c r="E975" s="48">
        <v>423.48399999999998</v>
      </c>
      <c r="F975" s="48">
        <v>522.66</v>
      </c>
      <c r="G975" s="48">
        <v>521.26</v>
      </c>
      <c r="H975" s="48">
        <v>521.26</v>
      </c>
      <c r="I975" s="48">
        <v>521.26</v>
      </c>
      <c r="J975" s="48">
        <v>1.4</v>
      </c>
    </row>
    <row r="976" spans="1:10" x14ac:dyDescent="0.25">
      <c r="A976" s="47">
        <v>27</v>
      </c>
      <c r="B976" s="47">
        <v>52</v>
      </c>
      <c r="C976" s="48">
        <v>437603.58319999999</v>
      </c>
      <c r="D976" s="48">
        <v>45749.054499999998</v>
      </c>
      <c r="E976" s="48">
        <v>435.09500000000003</v>
      </c>
      <c r="F976" s="48">
        <v>522.26</v>
      </c>
      <c r="G976" s="48">
        <v>520.86</v>
      </c>
      <c r="H976" s="48">
        <v>520.86</v>
      </c>
      <c r="I976" s="48">
        <v>520.86</v>
      </c>
      <c r="J976" s="48">
        <v>1.4</v>
      </c>
    </row>
    <row r="977" spans="1:10" x14ac:dyDescent="0.25">
      <c r="A977" s="47">
        <v>28</v>
      </c>
      <c r="B977" s="47">
        <v>53</v>
      </c>
      <c r="C977" s="48">
        <v>437615.25910000002</v>
      </c>
      <c r="D977" s="48">
        <v>45750.4758</v>
      </c>
      <c r="E977" s="48">
        <v>446.85700000000003</v>
      </c>
      <c r="F977" s="48">
        <v>522.14</v>
      </c>
      <c r="G977" s="48">
        <v>520.74</v>
      </c>
      <c r="H977" s="48">
        <v>520.74</v>
      </c>
      <c r="I977" s="48">
        <v>520.74</v>
      </c>
      <c r="J977" s="48">
        <v>1.4</v>
      </c>
    </row>
    <row r="978" spans="1:10" x14ac:dyDescent="0.25">
      <c r="A978" s="47">
        <v>29</v>
      </c>
      <c r="B978" s="47">
        <v>54</v>
      </c>
      <c r="C978" s="48">
        <v>437641.20699999999</v>
      </c>
      <c r="D978" s="48">
        <v>45752.369100000004</v>
      </c>
      <c r="E978" s="48">
        <v>472.87400000000002</v>
      </c>
      <c r="F978" s="48">
        <v>521.72</v>
      </c>
      <c r="G978" s="48">
        <v>520.32000000000005</v>
      </c>
      <c r="H978" s="48">
        <v>520.32000000000005</v>
      </c>
      <c r="I978" s="48">
        <v>520.32000000000005</v>
      </c>
      <c r="J978" s="48">
        <v>1.4</v>
      </c>
    </row>
    <row r="979" spans="1:10" x14ac:dyDescent="0.25">
      <c r="A979" s="47">
        <v>30</v>
      </c>
      <c r="B979" s="47">
        <v>55</v>
      </c>
      <c r="C979" s="48">
        <v>437658.78499999997</v>
      </c>
      <c r="D979" s="48">
        <v>45757.208700000003</v>
      </c>
      <c r="E979" s="48">
        <v>491.10599999999999</v>
      </c>
      <c r="F979" s="48">
        <v>521.61</v>
      </c>
      <c r="G979" s="48">
        <v>520.21</v>
      </c>
      <c r="H979" s="48">
        <v>520.21</v>
      </c>
      <c r="I979" s="48">
        <v>520.21</v>
      </c>
      <c r="J979" s="48">
        <v>1.4</v>
      </c>
    </row>
    <row r="980" spans="1:10" x14ac:dyDescent="0.25">
      <c r="A980" s="47">
        <v>31</v>
      </c>
      <c r="B980" s="47">
        <v>56</v>
      </c>
      <c r="C980" s="48">
        <v>437669.29680000001</v>
      </c>
      <c r="D980" s="48">
        <v>45762.900800000003</v>
      </c>
      <c r="E980" s="48">
        <v>503.06</v>
      </c>
      <c r="F980" s="48">
        <v>521.42999999999995</v>
      </c>
      <c r="G980" s="48">
        <v>520.03</v>
      </c>
      <c r="H980" s="48">
        <v>520.03</v>
      </c>
      <c r="I980" s="48">
        <v>520.03</v>
      </c>
      <c r="J980" s="48">
        <v>1.4</v>
      </c>
    </row>
    <row r="981" spans="1:10" x14ac:dyDescent="0.25">
      <c r="A981" s="47">
        <v>32</v>
      </c>
      <c r="B981" s="47">
        <v>57</v>
      </c>
      <c r="C981" s="48">
        <v>437677.66600000003</v>
      </c>
      <c r="D981" s="48">
        <v>45765.832999999999</v>
      </c>
      <c r="E981" s="48">
        <v>511.928</v>
      </c>
      <c r="F981" s="48">
        <v>521.33000000000004</v>
      </c>
      <c r="G981" s="48">
        <v>519.92999999999995</v>
      </c>
      <c r="H981" s="48">
        <v>519.92999999999995</v>
      </c>
      <c r="I981" s="48">
        <v>519.92999999999995</v>
      </c>
      <c r="J981" s="48">
        <v>1.4</v>
      </c>
    </row>
    <row r="982" spans="1:10" x14ac:dyDescent="0.25">
      <c r="A982" s="47">
        <v>33</v>
      </c>
      <c r="B982" s="47">
        <v>58</v>
      </c>
      <c r="C982" s="48">
        <v>437685.94939999998</v>
      </c>
      <c r="D982" s="48">
        <v>45767.834900000002</v>
      </c>
      <c r="E982" s="48">
        <v>520.45000000000005</v>
      </c>
      <c r="F982" s="48">
        <v>521.22</v>
      </c>
      <c r="G982" s="48">
        <v>519.82000000000005</v>
      </c>
      <c r="H982" s="48">
        <v>519.82000000000005</v>
      </c>
      <c r="I982" s="48">
        <v>519.82000000000005</v>
      </c>
      <c r="J982" s="48">
        <v>1.4</v>
      </c>
    </row>
    <row r="983" spans="1:10" x14ac:dyDescent="0.25">
      <c r="A983" s="47">
        <v>34</v>
      </c>
      <c r="B983" s="47">
        <v>59</v>
      </c>
      <c r="C983" s="48">
        <v>437698.87449999998</v>
      </c>
      <c r="D983" s="48">
        <v>45768.852899999998</v>
      </c>
      <c r="E983" s="48">
        <v>533.41499999999996</v>
      </c>
      <c r="F983" s="48">
        <v>521.24</v>
      </c>
      <c r="G983" s="48">
        <v>519.84</v>
      </c>
      <c r="H983" s="48">
        <v>519.84</v>
      </c>
      <c r="I983" s="48">
        <v>519.84</v>
      </c>
      <c r="J983" s="48">
        <v>1.4</v>
      </c>
    </row>
    <row r="984" spans="1:10" x14ac:dyDescent="0.25">
      <c r="A984" s="47">
        <v>35</v>
      </c>
      <c r="B984" s="47">
        <v>60</v>
      </c>
      <c r="C984" s="48">
        <v>437711.94589999999</v>
      </c>
      <c r="D984" s="48">
        <v>45768.758099999999</v>
      </c>
      <c r="E984" s="48">
        <v>546.48699999999997</v>
      </c>
      <c r="F984" s="48">
        <v>521.1</v>
      </c>
      <c r="G984" s="48">
        <v>519.70000000000005</v>
      </c>
      <c r="H984" s="48">
        <v>519.70000000000005</v>
      </c>
      <c r="I984" s="48">
        <v>519.70000000000005</v>
      </c>
      <c r="J984" s="48">
        <v>1.4</v>
      </c>
    </row>
    <row r="985" spans="1:10" x14ac:dyDescent="0.25">
      <c r="A985" s="47">
        <v>36</v>
      </c>
      <c r="B985" s="47">
        <v>61</v>
      </c>
      <c r="C985" s="48">
        <v>437732.36739999999</v>
      </c>
      <c r="D985" s="48">
        <v>45772.069600000003</v>
      </c>
      <c r="E985" s="48">
        <v>567.17499999999995</v>
      </c>
      <c r="F985" s="48">
        <v>520.72</v>
      </c>
      <c r="G985" s="48">
        <v>519.32000000000005</v>
      </c>
      <c r="H985" s="48">
        <v>519.32000000000005</v>
      </c>
      <c r="I985" s="48">
        <v>519.32000000000005</v>
      </c>
      <c r="J985" s="48">
        <v>1.4</v>
      </c>
    </row>
    <row r="986" spans="1:10" x14ac:dyDescent="0.25">
      <c r="A986" s="47">
        <v>37</v>
      </c>
      <c r="B986" s="47">
        <v>62</v>
      </c>
      <c r="C986" s="48">
        <v>437746.9129</v>
      </c>
      <c r="D986" s="48">
        <v>45777.724499999997</v>
      </c>
      <c r="E986" s="48">
        <v>582.78099999999995</v>
      </c>
      <c r="F986" s="48">
        <v>520.45000000000005</v>
      </c>
      <c r="G986" s="48">
        <v>519.04999999999995</v>
      </c>
      <c r="H986" s="48">
        <v>519.04999999999995</v>
      </c>
      <c r="I986" s="48">
        <v>519.04999999999995</v>
      </c>
      <c r="J986" s="48">
        <v>1.4</v>
      </c>
    </row>
    <row r="987" spans="1:10" x14ac:dyDescent="0.25">
      <c r="A987" s="47">
        <v>38</v>
      </c>
      <c r="B987" s="47">
        <v>63</v>
      </c>
      <c r="C987" s="48">
        <v>437759.57209999999</v>
      </c>
      <c r="D987" s="48">
        <v>45783.2641</v>
      </c>
      <c r="E987" s="48">
        <v>596.59900000000005</v>
      </c>
      <c r="F987" s="48">
        <v>520.21</v>
      </c>
      <c r="G987" s="48">
        <v>518.80999999999995</v>
      </c>
      <c r="H987" s="48">
        <v>518.80999999999995</v>
      </c>
      <c r="I987" s="48">
        <v>518.80999999999995</v>
      </c>
      <c r="J987" s="48">
        <v>1.4</v>
      </c>
    </row>
    <row r="988" spans="1:10" x14ac:dyDescent="0.25">
      <c r="A988" s="47">
        <v>39</v>
      </c>
      <c r="B988" s="47">
        <v>64</v>
      </c>
      <c r="C988" s="48">
        <v>437770.85969999997</v>
      </c>
      <c r="D988" s="48">
        <v>45789.821199999998</v>
      </c>
      <c r="E988" s="48">
        <v>609.65300000000002</v>
      </c>
      <c r="F988" s="48">
        <v>520.03</v>
      </c>
      <c r="G988" s="48">
        <v>518.63</v>
      </c>
      <c r="H988" s="48">
        <v>518.63</v>
      </c>
      <c r="I988" s="48">
        <v>518.63</v>
      </c>
      <c r="J988" s="48">
        <v>1.4</v>
      </c>
    </row>
    <row r="989" spans="1:10" x14ac:dyDescent="0.25">
      <c r="A989" s="47">
        <v>40</v>
      </c>
      <c r="B989" s="47">
        <v>65</v>
      </c>
      <c r="C989" s="48">
        <v>437788.45919999998</v>
      </c>
      <c r="D989" s="48">
        <v>45804.04</v>
      </c>
      <c r="E989" s="48">
        <v>632.279</v>
      </c>
      <c r="F989" s="48">
        <v>519.99</v>
      </c>
      <c r="G989" s="48">
        <v>518.59</v>
      </c>
      <c r="H989" s="48">
        <v>518.59</v>
      </c>
      <c r="I989" s="48">
        <v>518.59</v>
      </c>
      <c r="J989" s="48">
        <v>1.4</v>
      </c>
    </row>
    <row r="990" spans="1:10" x14ac:dyDescent="0.25">
      <c r="A990" s="47">
        <v>41</v>
      </c>
      <c r="B990" s="47">
        <v>66</v>
      </c>
      <c r="C990" s="48">
        <v>437805.30300000001</v>
      </c>
      <c r="D990" s="48">
        <v>45818.157399999996</v>
      </c>
      <c r="E990" s="48">
        <v>654.25599999999997</v>
      </c>
      <c r="F990" s="48">
        <v>519.91999999999996</v>
      </c>
      <c r="G990" s="48">
        <v>518.52</v>
      </c>
      <c r="H990" s="48">
        <v>518.52</v>
      </c>
      <c r="I990" s="48">
        <v>518.52</v>
      </c>
      <c r="J990" s="48">
        <v>1.4</v>
      </c>
    </row>
    <row r="991" spans="1:10" x14ac:dyDescent="0.25">
      <c r="A991" s="47">
        <v>42</v>
      </c>
      <c r="B991" s="47">
        <v>67</v>
      </c>
      <c r="C991" s="48">
        <v>437824.77860000002</v>
      </c>
      <c r="D991" s="48">
        <v>45830.258399999999</v>
      </c>
      <c r="E991" s="48">
        <v>677.18499999999995</v>
      </c>
      <c r="F991" s="48">
        <v>519.67999999999995</v>
      </c>
      <c r="G991" s="48">
        <v>518.28</v>
      </c>
      <c r="H991" s="48">
        <v>518.28</v>
      </c>
      <c r="I991" s="48">
        <v>518.28</v>
      </c>
      <c r="J991" s="48">
        <v>1.4</v>
      </c>
    </row>
    <row r="992" spans="1:10" x14ac:dyDescent="0.25">
      <c r="A992" s="47">
        <v>43</v>
      </c>
      <c r="B992" s="47">
        <v>68</v>
      </c>
      <c r="C992" s="48">
        <v>437836.53210000001</v>
      </c>
      <c r="D992" s="48">
        <v>45833.6895</v>
      </c>
      <c r="E992" s="48">
        <v>689.42899999999997</v>
      </c>
      <c r="F992" s="48">
        <v>519.26</v>
      </c>
      <c r="G992" s="48">
        <v>517.86</v>
      </c>
      <c r="H992" s="48">
        <v>517.86</v>
      </c>
      <c r="I992" s="48">
        <v>517.86</v>
      </c>
      <c r="J992" s="48">
        <v>1.4</v>
      </c>
    </row>
    <row r="993" spans="1:10" x14ac:dyDescent="0.25">
      <c r="A993" s="47">
        <v>44</v>
      </c>
      <c r="B993" s="47">
        <v>69</v>
      </c>
      <c r="C993" s="48">
        <v>437856.78860000003</v>
      </c>
      <c r="D993" s="48">
        <v>45833.4804</v>
      </c>
      <c r="E993" s="48">
        <v>709.68700000000001</v>
      </c>
      <c r="F993" s="48">
        <v>518.78</v>
      </c>
      <c r="G993" s="48">
        <v>517.38</v>
      </c>
      <c r="H993" s="48">
        <v>517.38</v>
      </c>
      <c r="I993" s="48">
        <v>517.38</v>
      </c>
      <c r="J993" s="48">
        <v>1.4</v>
      </c>
    </row>
    <row r="994" spans="1:10" x14ac:dyDescent="0.25">
      <c r="A994" s="47">
        <v>45</v>
      </c>
      <c r="B994" s="47">
        <v>70</v>
      </c>
      <c r="C994" s="48">
        <v>437859.72759999998</v>
      </c>
      <c r="D994" s="48">
        <v>45838.527000000002</v>
      </c>
      <c r="E994" s="48">
        <v>715.52700000000004</v>
      </c>
      <c r="F994" s="48">
        <v>518.66</v>
      </c>
      <c r="G994" s="48">
        <v>517.26</v>
      </c>
      <c r="H994" s="48">
        <v>517.26</v>
      </c>
      <c r="I994" s="48">
        <v>517.26</v>
      </c>
      <c r="J994" s="48">
        <v>1.4</v>
      </c>
    </row>
    <row r="995" spans="1:10" x14ac:dyDescent="0.25">
      <c r="A995" s="47">
        <v>46</v>
      </c>
      <c r="B995" s="47">
        <v>71</v>
      </c>
      <c r="C995" s="48">
        <v>437873.82750000001</v>
      </c>
      <c r="D995" s="48">
        <v>45840.987300000001</v>
      </c>
      <c r="E995" s="48">
        <v>729.84</v>
      </c>
      <c r="F995" s="48">
        <v>519.02</v>
      </c>
      <c r="G995" s="48">
        <v>517.62</v>
      </c>
      <c r="H995" s="48">
        <v>517.62</v>
      </c>
      <c r="I995" s="48">
        <v>517.62</v>
      </c>
      <c r="J995" s="48">
        <v>1.4</v>
      </c>
    </row>
    <row r="996" spans="1:10" x14ac:dyDescent="0.25">
      <c r="A996" s="47">
        <v>47</v>
      </c>
      <c r="B996" s="47">
        <v>72</v>
      </c>
      <c r="C996" s="48">
        <v>437887.47700000001</v>
      </c>
      <c r="D996" s="48">
        <v>45855.0795</v>
      </c>
      <c r="E996" s="48">
        <v>749.45899999999995</v>
      </c>
      <c r="F996" s="48">
        <v>518.36</v>
      </c>
      <c r="G996" s="48">
        <v>516.96</v>
      </c>
      <c r="H996" s="48">
        <v>516.96</v>
      </c>
      <c r="I996" s="48">
        <v>516.96</v>
      </c>
      <c r="J996" s="48">
        <v>1.4</v>
      </c>
    </row>
    <row r="997" spans="1:10" x14ac:dyDescent="0.25">
      <c r="A997" s="47">
        <v>48</v>
      </c>
      <c r="B997" s="47">
        <v>73</v>
      </c>
      <c r="C997" s="48">
        <v>437890.86359999998</v>
      </c>
      <c r="D997" s="48">
        <v>45862.887199999997</v>
      </c>
      <c r="E997" s="48">
        <v>757.96900000000005</v>
      </c>
      <c r="F997" s="48">
        <v>518.15</v>
      </c>
      <c r="G997" s="48">
        <v>516.75</v>
      </c>
      <c r="H997" s="48">
        <v>516.75</v>
      </c>
      <c r="I997" s="48">
        <v>516.75</v>
      </c>
      <c r="J997" s="48">
        <v>1.4</v>
      </c>
    </row>
    <row r="998" spans="1:10" x14ac:dyDescent="0.25">
      <c r="A998" s="47" t="s">
        <v>635</v>
      </c>
      <c r="B998" s="47" t="s">
        <v>707</v>
      </c>
    </row>
    <row r="999" spans="1:10" x14ac:dyDescent="0.25">
      <c r="A999" s="47">
        <v>1</v>
      </c>
      <c r="B999" s="47">
        <v>1</v>
      </c>
      <c r="C999" s="48">
        <v>435843.52470000001</v>
      </c>
      <c r="D999" s="48">
        <v>46932.041700000002</v>
      </c>
      <c r="E999" s="48">
        <v>0</v>
      </c>
      <c r="F999" s="48">
        <v>562.30999999999995</v>
      </c>
      <c r="G999" s="48">
        <v>560.91</v>
      </c>
      <c r="H999" s="48">
        <v>560.91</v>
      </c>
      <c r="I999" s="48">
        <v>560.91</v>
      </c>
      <c r="J999" s="48">
        <v>1.4</v>
      </c>
    </row>
    <row r="1000" spans="1:10" x14ac:dyDescent="0.25">
      <c r="A1000" s="47">
        <v>2</v>
      </c>
      <c r="B1000" s="47">
        <v>2</v>
      </c>
      <c r="C1000" s="48">
        <v>435860.50020000001</v>
      </c>
      <c r="D1000" s="48">
        <v>46913.742299999998</v>
      </c>
      <c r="E1000" s="48">
        <v>24.960999999999999</v>
      </c>
      <c r="F1000" s="48">
        <v>562.51</v>
      </c>
      <c r="G1000" s="48">
        <v>561.11</v>
      </c>
      <c r="H1000" s="48">
        <v>561.11</v>
      </c>
      <c r="I1000" s="48">
        <v>561.11</v>
      </c>
      <c r="J1000" s="48">
        <v>1.4</v>
      </c>
    </row>
    <row r="1001" spans="1:10" x14ac:dyDescent="0.25">
      <c r="A1001" s="47">
        <v>3</v>
      </c>
      <c r="B1001" s="47">
        <v>3</v>
      </c>
      <c r="C1001" s="48">
        <v>435880.98220000003</v>
      </c>
      <c r="D1001" s="48">
        <v>46907.300799999997</v>
      </c>
      <c r="E1001" s="48">
        <v>46.432000000000002</v>
      </c>
      <c r="F1001" s="48">
        <v>564.07000000000005</v>
      </c>
      <c r="G1001" s="48">
        <v>562.66999999999996</v>
      </c>
      <c r="H1001" s="48">
        <v>562.66999999999996</v>
      </c>
      <c r="I1001" s="48">
        <v>562.66999999999996</v>
      </c>
      <c r="J1001" s="48">
        <v>1.4</v>
      </c>
    </row>
    <row r="1002" spans="1:10" x14ac:dyDescent="0.25">
      <c r="A1002" s="47">
        <v>4</v>
      </c>
      <c r="B1002" s="47">
        <v>4</v>
      </c>
      <c r="C1002" s="48">
        <v>435906.45480000001</v>
      </c>
      <c r="D1002" s="48">
        <v>46910.093999999997</v>
      </c>
      <c r="E1002" s="48">
        <v>72.057000000000002</v>
      </c>
      <c r="F1002" s="48">
        <v>567.69000000000005</v>
      </c>
      <c r="G1002" s="48">
        <v>566.29</v>
      </c>
      <c r="H1002" s="48">
        <v>566.29</v>
      </c>
      <c r="I1002" s="48">
        <v>566.29</v>
      </c>
      <c r="J1002" s="48">
        <v>1.4</v>
      </c>
    </row>
    <row r="1003" spans="1:10" x14ac:dyDescent="0.25">
      <c r="A1003" s="47">
        <v>5</v>
      </c>
      <c r="B1003" s="47">
        <v>5</v>
      </c>
      <c r="C1003" s="48">
        <v>435908.65460000001</v>
      </c>
      <c r="D1003" s="48">
        <v>46908.414599999996</v>
      </c>
      <c r="E1003" s="48">
        <v>74.825000000000003</v>
      </c>
      <c r="F1003" s="48">
        <v>568.03</v>
      </c>
      <c r="G1003" s="48">
        <v>566.63</v>
      </c>
      <c r="H1003" s="48">
        <v>566.63</v>
      </c>
      <c r="I1003" s="48">
        <v>566.63</v>
      </c>
      <c r="J1003" s="48">
        <v>1.4</v>
      </c>
    </row>
    <row r="1004" spans="1:10" x14ac:dyDescent="0.25">
      <c r="A1004" s="47">
        <v>6</v>
      </c>
      <c r="B1004" s="47">
        <v>6</v>
      </c>
      <c r="C1004" s="48">
        <v>435906.32699999999</v>
      </c>
      <c r="D1004" s="48">
        <v>46903.989399999999</v>
      </c>
      <c r="E1004" s="48">
        <v>79.825000000000003</v>
      </c>
      <c r="F1004" s="48">
        <v>567.86</v>
      </c>
      <c r="G1004" s="48">
        <v>566.46</v>
      </c>
      <c r="H1004" s="48">
        <v>566.46</v>
      </c>
      <c r="I1004" s="48">
        <v>566.46</v>
      </c>
      <c r="J1004" s="48">
        <v>1.4</v>
      </c>
    </row>
    <row r="1005" spans="1:10" x14ac:dyDescent="0.25">
      <c r="A1005" s="47">
        <v>7</v>
      </c>
      <c r="B1005" s="47">
        <v>7</v>
      </c>
      <c r="C1005" s="48">
        <v>435902.0232</v>
      </c>
      <c r="D1005" s="48">
        <v>46895.807399999998</v>
      </c>
      <c r="E1005" s="48">
        <v>89.069000000000003</v>
      </c>
      <c r="F1005" s="48">
        <v>566.03</v>
      </c>
      <c r="G1005" s="48">
        <v>564.63</v>
      </c>
      <c r="H1005" s="48">
        <v>564.63</v>
      </c>
      <c r="I1005" s="48">
        <v>564.63</v>
      </c>
      <c r="J1005" s="48">
        <v>1.4</v>
      </c>
    </row>
    <row r="1006" spans="1:10" x14ac:dyDescent="0.25">
      <c r="A1006" s="47">
        <v>8</v>
      </c>
      <c r="B1006" s="47">
        <v>8</v>
      </c>
      <c r="C1006" s="48">
        <v>435904.24910000002</v>
      </c>
      <c r="D1006" s="48">
        <v>46879.955000000002</v>
      </c>
      <c r="E1006" s="48">
        <v>105.077</v>
      </c>
      <c r="F1006" s="48">
        <v>564.82000000000005</v>
      </c>
      <c r="G1006" s="48">
        <v>563.41999999999996</v>
      </c>
      <c r="H1006" s="48">
        <v>563.41999999999996</v>
      </c>
      <c r="I1006" s="48">
        <v>563.41999999999996</v>
      </c>
      <c r="J1006" s="48">
        <v>1.4</v>
      </c>
    </row>
    <row r="1007" spans="1:10" x14ac:dyDescent="0.25">
      <c r="A1007" s="47">
        <v>9</v>
      </c>
      <c r="B1007" s="47">
        <v>9</v>
      </c>
      <c r="C1007" s="48">
        <v>435899.35609999998</v>
      </c>
      <c r="D1007" s="48">
        <v>46868.122799999997</v>
      </c>
      <c r="E1007" s="48">
        <v>117.881</v>
      </c>
      <c r="F1007" s="48">
        <v>562.30999999999995</v>
      </c>
      <c r="G1007" s="48">
        <v>560.91</v>
      </c>
      <c r="H1007" s="48">
        <v>560.91</v>
      </c>
      <c r="I1007" s="48">
        <v>560.91</v>
      </c>
      <c r="J1007" s="48">
        <v>1.4</v>
      </c>
    </row>
    <row r="1008" spans="1:10" x14ac:dyDescent="0.25">
      <c r="A1008" s="47">
        <v>10</v>
      </c>
      <c r="B1008" s="47">
        <v>10</v>
      </c>
      <c r="C1008" s="48">
        <v>435904.67340000003</v>
      </c>
      <c r="D1008" s="48">
        <v>46837.868999999999</v>
      </c>
      <c r="E1008" s="48">
        <v>148.59899999999999</v>
      </c>
      <c r="F1008" s="48">
        <v>560.54</v>
      </c>
      <c r="G1008" s="48">
        <v>559.35</v>
      </c>
      <c r="H1008" s="48">
        <v>559.35</v>
      </c>
      <c r="I1008" s="48">
        <v>559.35</v>
      </c>
      <c r="J1008" s="48">
        <v>1.19</v>
      </c>
    </row>
    <row r="1009" spans="1:10" x14ac:dyDescent="0.25">
      <c r="A1009" s="47">
        <v>11</v>
      </c>
      <c r="B1009" s="47">
        <v>11</v>
      </c>
      <c r="C1009" s="48">
        <v>435903.821</v>
      </c>
      <c r="D1009" s="48">
        <v>46833.304799999998</v>
      </c>
      <c r="E1009" s="48">
        <v>153.24199999999999</v>
      </c>
      <c r="F1009" s="48">
        <v>560.73</v>
      </c>
      <c r="G1009" s="48">
        <v>559.4</v>
      </c>
      <c r="H1009" s="48">
        <v>559.4</v>
      </c>
      <c r="I1009" s="48">
        <v>559.4</v>
      </c>
      <c r="J1009" s="48">
        <v>1.33</v>
      </c>
    </row>
    <row r="1010" spans="1:10" x14ac:dyDescent="0.25">
      <c r="A1010" s="47">
        <v>12</v>
      </c>
      <c r="B1010" s="47">
        <v>12</v>
      </c>
      <c r="C1010" s="48">
        <v>435915.23759999999</v>
      </c>
      <c r="D1010" s="48">
        <v>46816.1489</v>
      </c>
      <c r="E1010" s="48">
        <v>173.84899999999999</v>
      </c>
      <c r="F1010" s="48">
        <v>561.04999999999995</v>
      </c>
      <c r="G1010" s="48">
        <v>559.63</v>
      </c>
      <c r="H1010" s="48">
        <v>559.63</v>
      </c>
      <c r="I1010" s="48">
        <v>559.63</v>
      </c>
      <c r="J1010" s="48">
        <v>1.41</v>
      </c>
    </row>
    <row r="1011" spans="1:10" x14ac:dyDescent="0.25">
      <c r="A1011" s="47">
        <v>13</v>
      </c>
      <c r="B1011" s="47">
        <v>13</v>
      </c>
      <c r="C1011" s="48">
        <v>435920.21500000003</v>
      </c>
      <c r="D1011" s="48">
        <v>46806.411599999999</v>
      </c>
      <c r="E1011" s="48">
        <v>184.785</v>
      </c>
      <c r="F1011" s="48">
        <v>561.1</v>
      </c>
      <c r="G1011" s="48">
        <v>559.67999999999995</v>
      </c>
      <c r="H1011" s="48">
        <v>559.67999999999995</v>
      </c>
      <c r="I1011" s="48">
        <v>559.67999999999995</v>
      </c>
      <c r="J1011" s="48">
        <v>1.41</v>
      </c>
    </row>
    <row r="1012" spans="1:10" x14ac:dyDescent="0.25">
      <c r="A1012" s="47">
        <v>14</v>
      </c>
      <c r="B1012" s="47">
        <v>14</v>
      </c>
      <c r="C1012" s="48">
        <v>435926.45390000002</v>
      </c>
      <c r="D1012" s="48">
        <v>46786.046399999999</v>
      </c>
      <c r="E1012" s="48">
        <v>206.084</v>
      </c>
      <c r="F1012" s="48">
        <v>561.37</v>
      </c>
      <c r="G1012" s="48">
        <v>559.98</v>
      </c>
      <c r="H1012" s="48">
        <v>559.98</v>
      </c>
      <c r="I1012" s="48">
        <v>559.98</v>
      </c>
      <c r="J1012" s="48">
        <v>1.39</v>
      </c>
    </row>
    <row r="1013" spans="1:10" x14ac:dyDescent="0.25">
      <c r="A1013" s="47">
        <v>15</v>
      </c>
      <c r="B1013" s="47">
        <v>15</v>
      </c>
      <c r="C1013" s="48">
        <v>435932.07640000002</v>
      </c>
      <c r="D1013" s="48">
        <v>46762.056499999999</v>
      </c>
      <c r="E1013" s="48">
        <v>230.72399999999999</v>
      </c>
      <c r="F1013" s="48">
        <v>561.97</v>
      </c>
      <c r="G1013" s="48">
        <v>560.57000000000005</v>
      </c>
      <c r="H1013" s="48">
        <v>560.57000000000005</v>
      </c>
      <c r="I1013" s="48">
        <v>560.57000000000005</v>
      </c>
      <c r="J1013" s="48">
        <v>1.4</v>
      </c>
    </row>
    <row r="1014" spans="1:10" x14ac:dyDescent="0.25">
      <c r="A1014" s="47">
        <v>16</v>
      </c>
      <c r="B1014" s="47">
        <v>16</v>
      </c>
      <c r="C1014" s="48">
        <v>435934.41480000003</v>
      </c>
      <c r="D1014" s="48">
        <v>46751.866699999999</v>
      </c>
      <c r="E1014" s="48">
        <v>241.179</v>
      </c>
      <c r="F1014" s="48">
        <v>562.15</v>
      </c>
      <c r="G1014" s="48">
        <v>560.83000000000004</v>
      </c>
      <c r="H1014" s="48">
        <v>560.83000000000004</v>
      </c>
      <c r="I1014" s="48">
        <v>560.83000000000004</v>
      </c>
      <c r="J1014" s="48">
        <v>1.32</v>
      </c>
    </row>
    <row r="1015" spans="1:10" x14ac:dyDescent="0.25">
      <c r="A1015" s="47">
        <v>17</v>
      </c>
      <c r="B1015" s="47">
        <v>17</v>
      </c>
      <c r="C1015" s="48">
        <v>435936.84179999999</v>
      </c>
      <c r="D1015" s="48">
        <v>46744.449099999998</v>
      </c>
      <c r="E1015" s="48">
        <v>248.98400000000001</v>
      </c>
      <c r="F1015" s="48">
        <v>562.36</v>
      </c>
      <c r="G1015" s="48">
        <v>561.03</v>
      </c>
      <c r="H1015" s="48">
        <v>561.03</v>
      </c>
      <c r="I1015" s="48">
        <v>561.03</v>
      </c>
      <c r="J1015" s="48">
        <v>1.33</v>
      </c>
    </row>
    <row r="1016" spans="1:10" x14ac:dyDescent="0.25">
      <c r="A1016" s="47">
        <v>18</v>
      </c>
      <c r="B1016" s="47">
        <v>18</v>
      </c>
      <c r="C1016" s="48">
        <v>435944.97159999999</v>
      </c>
      <c r="D1016" s="48">
        <v>46731.178099999997</v>
      </c>
      <c r="E1016" s="48">
        <v>264.54700000000003</v>
      </c>
      <c r="F1016" s="48">
        <v>562.94000000000005</v>
      </c>
      <c r="G1016" s="48">
        <v>561.58000000000004</v>
      </c>
      <c r="H1016" s="48">
        <v>561.58000000000004</v>
      </c>
      <c r="I1016" s="48">
        <v>561.58000000000004</v>
      </c>
      <c r="J1016" s="48">
        <v>1.36</v>
      </c>
    </row>
    <row r="1017" spans="1:10" x14ac:dyDescent="0.25">
      <c r="A1017" s="47">
        <v>19</v>
      </c>
      <c r="B1017" s="47">
        <v>19</v>
      </c>
      <c r="C1017" s="48">
        <v>435954.13160000002</v>
      </c>
      <c r="D1017" s="48">
        <v>46721.081400000003</v>
      </c>
      <c r="E1017" s="48">
        <v>278.18</v>
      </c>
      <c r="F1017" s="48">
        <v>563.4</v>
      </c>
      <c r="G1017" s="48">
        <v>561.98</v>
      </c>
      <c r="H1017" s="48">
        <v>561.98</v>
      </c>
      <c r="I1017" s="48">
        <v>561.98</v>
      </c>
      <c r="J1017" s="48">
        <v>1.43</v>
      </c>
    </row>
    <row r="1018" spans="1:10" x14ac:dyDescent="0.25">
      <c r="A1018" s="47">
        <v>20</v>
      </c>
      <c r="B1018" s="47">
        <v>20</v>
      </c>
      <c r="C1018" s="48">
        <v>435963.76659999997</v>
      </c>
      <c r="D1018" s="48">
        <v>46711.404600000002</v>
      </c>
      <c r="E1018" s="48">
        <v>291.83499999999998</v>
      </c>
      <c r="F1018" s="48">
        <v>563.70000000000005</v>
      </c>
      <c r="G1018" s="48">
        <v>562.29999999999995</v>
      </c>
      <c r="H1018" s="48">
        <v>562.29999999999995</v>
      </c>
      <c r="I1018" s="48">
        <v>562.29999999999995</v>
      </c>
      <c r="J1018" s="48">
        <v>1.4</v>
      </c>
    </row>
    <row r="1019" spans="1:10" x14ac:dyDescent="0.25">
      <c r="A1019" s="47">
        <v>21</v>
      </c>
      <c r="B1019" s="47">
        <v>21</v>
      </c>
      <c r="C1019" s="48">
        <v>435980.67119999998</v>
      </c>
      <c r="D1019" s="48">
        <v>46696.508399999999</v>
      </c>
      <c r="E1019" s="48">
        <v>314.36599999999999</v>
      </c>
      <c r="F1019" s="48">
        <v>563.04</v>
      </c>
      <c r="G1019" s="48">
        <v>561.62</v>
      </c>
      <c r="H1019" s="48">
        <v>561.62</v>
      </c>
      <c r="I1019" s="48">
        <v>561.62</v>
      </c>
      <c r="J1019" s="48">
        <v>1.42</v>
      </c>
    </row>
    <row r="1020" spans="1:10" x14ac:dyDescent="0.25">
      <c r="A1020" s="47">
        <v>22</v>
      </c>
      <c r="B1020" s="47">
        <v>22</v>
      </c>
      <c r="C1020" s="48">
        <v>436005.73670000001</v>
      </c>
      <c r="D1020" s="48">
        <v>46675.72</v>
      </c>
      <c r="E1020" s="48">
        <v>346.93099999999998</v>
      </c>
      <c r="F1020" s="48">
        <v>561.24</v>
      </c>
      <c r="G1020" s="48">
        <v>559.84</v>
      </c>
      <c r="H1020" s="48">
        <v>559.84</v>
      </c>
      <c r="I1020" s="48">
        <v>559.84</v>
      </c>
      <c r="J1020" s="48">
        <v>1.4</v>
      </c>
    </row>
    <row r="1021" spans="1:10" x14ac:dyDescent="0.25">
      <c r="A1021" s="47">
        <v>23</v>
      </c>
      <c r="B1021" s="47">
        <v>23</v>
      </c>
      <c r="C1021" s="48">
        <v>436016.0687</v>
      </c>
      <c r="D1021" s="48">
        <v>46664.213400000001</v>
      </c>
      <c r="E1021" s="48">
        <v>362.39499999999998</v>
      </c>
      <c r="F1021" s="48">
        <v>560.29</v>
      </c>
      <c r="G1021" s="48">
        <v>558.85</v>
      </c>
      <c r="H1021" s="48">
        <v>558.85</v>
      </c>
      <c r="I1021" s="48">
        <v>558.85</v>
      </c>
      <c r="J1021" s="48">
        <v>1.45</v>
      </c>
    </row>
    <row r="1022" spans="1:10" x14ac:dyDescent="0.25">
      <c r="A1022" s="47">
        <v>24</v>
      </c>
      <c r="B1022" s="47">
        <v>24</v>
      </c>
      <c r="C1022" s="48">
        <v>436021.83639999997</v>
      </c>
      <c r="D1022" s="48">
        <v>46654.877500000002</v>
      </c>
      <c r="E1022" s="48">
        <v>373.36900000000003</v>
      </c>
      <c r="F1022" s="48">
        <v>559.69000000000005</v>
      </c>
      <c r="G1022" s="48">
        <v>558.25</v>
      </c>
      <c r="H1022" s="48">
        <v>558.25</v>
      </c>
      <c r="I1022" s="48">
        <v>558.25</v>
      </c>
      <c r="J1022" s="48">
        <v>1.43</v>
      </c>
    </row>
    <row r="1023" spans="1:10" x14ac:dyDescent="0.25">
      <c r="A1023" s="47">
        <v>25</v>
      </c>
      <c r="B1023" s="47">
        <v>25</v>
      </c>
      <c r="C1023" s="48">
        <v>436030.39659999998</v>
      </c>
      <c r="D1023" s="48">
        <v>46639.076399999998</v>
      </c>
      <c r="E1023" s="48">
        <v>391.34</v>
      </c>
      <c r="F1023" s="48">
        <v>558.98</v>
      </c>
      <c r="G1023" s="48">
        <v>557.25</v>
      </c>
      <c r="H1023" s="48">
        <v>557.25</v>
      </c>
      <c r="I1023" s="48">
        <v>557.25</v>
      </c>
      <c r="J1023" s="48">
        <v>1.73</v>
      </c>
    </row>
    <row r="1024" spans="1:10" x14ac:dyDescent="0.25">
      <c r="A1024" s="47">
        <v>26</v>
      </c>
      <c r="B1024" s="47">
        <v>26</v>
      </c>
      <c r="C1024" s="48">
        <v>436038.57089999999</v>
      </c>
      <c r="D1024" s="48">
        <v>46627.006399999998</v>
      </c>
      <c r="E1024" s="48">
        <v>405.91800000000001</v>
      </c>
      <c r="F1024" s="48">
        <v>558.61</v>
      </c>
      <c r="G1024" s="48">
        <v>556.72</v>
      </c>
      <c r="H1024" s="48">
        <v>556.72</v>
      </c>
      <c r="I1024" s="48">
        <v>556.72</v>
      </c>
      <c r="J1024" s="48">
        <v>1.89</v>
      </c>
    </row>
    <row r="1025" spans="1:10" x14ac:dyDescent="0.25">
      <c r="A1025" s="47">
        <v>27</v>
      </c>
      <c r="B1025" s="47">
        <v>27</v>
      </c>
      <c r="C1025" s="48">
        <v>436046.76439999999</v>
      </c>
      <c r="D1025" s="48">
        <v>46619.031499999997</v>
      </c>
      <c r="E1025" s="48">
        <v>417.351</v>
      </c>
      <c r="F1025" s="48">
        <v>558.05999999999995</v>
      </c>
      <c r="G1025" s="48">
        <v>556.30999999999995</v>
      </c>
      <c r="H1025" s="48">
        <v>556.30999999999995</v>
      </c>
      <c r="I1025" s="48">
        <v>556.30999999999995</v>
      </c>
      <c r="J1025" s="48">
        <v>1.75</v>
      </c>
    </row>
    <row r="1026" spans="1:10" x14ac:dyDescent="0.25">
      <c r="A1026" s="47">
        <v>28</v>
      </c>
      <c r="B1026" s="47">
        <v>28</v>
      </c>
      <c r="C1026" s="48">
        <v>436055.64370000002</v>
      </c>
      <c r="D1026" s="48">
        <v>46609.509700000002</v>
      </c>
      <c r="E1026" s="48">
        <v>430.37099999999998</v>
      </c>
      <c r="F1026" s="48">
        <v>557.51</v>
      </c>
      <c r="G1026" s="48">
        <v>556.20000000000005</v>
      </c>
      <c r="H1026" s="48">
        <v>556.20000000000005</v>
      </c>
      <c r="I1026" s="48">
        <v>556.20000000000005</v>
      </c>
      <c r="J1026" s="48">
        <v>1.31</v>
      </c>
    </row>
    <row r="1027" spans="1:10" x14ac:dyDescent="0.25">
      <c r="A1027" s="47">
        <v>29</v>
      </c>
      <c r="B1027" s="47">
        <v>29</v>
      </c>
      <c r="C1027" s="48">
        <v>436064.50839999999</v>
      </c>
      <c r="D1027" s="48">
        <v>46602.759899999997</v>
      </c>
      <c r="E1027" s="48">
        <v>441.51299999999998</v>
      </c>
      <c r="F1027" s="48">
        <v>557.52</v>
      </c>
      <c r="G1027" s="48">
        <v>556.12</v>
      </c>
      <c r="H1027" s="48">
        <v>556.12</v>
      </c>
      <c r="I1027" s="48">
        <v>556.12</v>
      </c>
      <c r="J1027" s="48">
        <v>1.4</v>
      </c>
    </row>
    <row r="1028" spans="1:10" x14ac:dyDescent="0.25">
      <c r="A1028" s="47" t="s">
        <v>636</v>
      </c>
      <c r="B1028" s="47" t="s">
        <v>708</v>
      </c>
    </row>
    <row r="1029" spans="1:10" x14ac:dyDescent="0.25">
      <c r="A1029" s="47">
        <v>1</v>
      </c>
      <c r="B1029" s="47">
        <v>1</v>
      </c>
      <c r="C1029" s="48">
        <v>432187.22649999999</v>
      </c>
      <c r="D1029" s="48">
        <v>48923.259400000003</v>
      </c>
      <c r="E1029" s="48">
        <v>0</v>
      </c>
      <c r="F1029" s="48">
        <v>743.28</v>
      </c>
      <c r="G1029" s="48">
        <v>741.88</v>
      </c>
      <c r="H1029" s="48">
        <v>741.88</v>
      </c>
      <c r="I1029" s="48">
        <v>741.88</v>
      </c>
      <c r="J1029" s="48">
        <v>1.4</v>
      </c>
    </row>
    <row r="1030" spans="1:10" x14ac:dyDescent="0.25">
      <c r="A1030" s="47">
        <v>2</v>
      </c>
      <c r="B1030" s="47">
        <v>2</v>
      </c>
      <c r="C1030" s="48">
        <v>432186.81439999997</v>
      </c>
      <c r="D1030" s="48">
        <v>48917.875599999999</v>
      </c>
      <c r="E1030" s="48">
        <v>5.4</v>
      </c>
      <c r="F1030" s="48">
        <v>742.29</v>
      </c>
      <c r="G1030" s="48">
        <v>740.85</v>
      </c>
      <c r="H1030" s="48">
        <v>740.85</v>
      </c>
      <c r="I1030" s="48">
        <v>740.85</v>
      </c>
      <c r="J1030" s="48">
        <v>1.43</v>
      </c>
    </row>
    <row r="1031" spans="1:10" x14ac:dyDescent="0.25">
      <c r="A1031" s="47">
        <v>3</v>
      </c>
      <c r="B1031" s="47">
        <v>3</v>
      </c>
      <c r="C1031" s="48">
        <v>432181.76069999998</v>
      </c>
      <c r="D1031" s="48">
        <v>48903.418299999998</v>
      </c>
      <c r="E1031" s="48">
        <v>20.715</v>
      </c>
      <c r="F1031" s="48">
        <v>739.28</v>
      </c>
      <c r="G1031" s="48">
        <v>737.88</v>
      </c>
      <c r="H1031" s="48">
        <v>737.88</v>
      </c>
      <c r="I1031" s="48">
        <v>737.88</v>
      </c>
      <c r="J1031" s="48">
        <v>1.4</v>
      </c>
    </row>
    <row r="1032" spans="1:10" x14ac:dyDescent="0.25">
      <c r="A1032" s="47">
        <v>4</v>
      </c>
      <c r="B1032" s="47">
        <v>4</v>
      </c>
      <c r="C1032" s="48">
        <v>432201.39970000001</v>
      </c>
      <c r="D1032" s="48">
        <v>48896.953099999999</v>
      </c>
      <c r="E1032" s="48">
        <v>41.390999999999998</v>
      </c>
      <c r="F1032" s="48">
        <v>737.24</v>
      </c>
      <c r="G1032" s="48">
        <v>735.88</v>
      </c>
      <c r="H1032" s="48">
        <v>735.88</v>
      </c>
      <c r="I1032" s="48">
        <v>735.88</v>
      </c>
      <c r="J1032" s="48">
        <v>1.36</v>
      </c>
    </row>
    <row r="1033" spans="1:10" x14ac:dyDescent="0.25">
      <c r="A1033" s="47">
        <v>5</v>
      </c>
      <c r="B1033" s="47">
        <v>5</v>
      </c>
      <c r="C1033" s="48">
        <v>432211.84539999999</v>
      </c>
      <c r="D1033" s="48">
        <v>48893.534399999997</v>
      </c>
      <c r="E1033" s="48">
        <v>52.381</v>
      </c>
      <c r="F1033" s="48">
        <v>736.19</v>
      </c>
      <c r="G1033" s="48">
        <v>734.8</v>
      </c>
      <c r="H1033" s="48">
        <v>734.8</v>
      </c>
      <c r="I1033" s="48">
        <v>734.8</v>
      </c>
      <c r="J1033" s="48">
        <v>1.39</v>
      </c>
    </row>
    <row r="1034" spans="1:10" x14ac:dyDescent="0.25">
      <c r="A1034" s="47">
        <v>6</v>
      </c>
      <c r="B1034" s="47">
        <v>6</v>
      </c>
      <c r="C1034" s="48">
        <v>432222.29470000003</v>
      </c>
      <c r="D1034" s="48">
        <v>48889.960700000003</v>
      </c>
      <c r="E1034" s="48">
        <v>63.424999999999997</v>
      </c>
      <c r="F1034" s="48">
        <v>735.13</v>
      </c>
      <c r="G1034" s="48">
        <v>733.7</v>
      </c>
      <c r="H1034" s="48">
        <v>733.7</v>
      </c>
      <c r="I1034" s="48">
        <v>733.7</v>
      </c>
      <c r="J1034" s="48">
        <v>1.44</v>
      </c>
    </row>
    <row r="1035" spans="1:10" x14ac:dyDescent="0.25">
      <c r="A1035" s="47">
        <v>7</v>
      </c>
      <c r="B1035" s="47">
        <v>7</v>
      </c>
      <c r="C1035" s="48">
        <v>432232.30979999999</v>
      </c>
      <c r="D1035" s="48">
        <v>48885.320899999999</v>
      </c>
      <c r="E1035" s="48">
        <v>74.462999999999994</v>
      </c>
      <c r="F1035" s="48">
        <v>733.97</v>
      </c>
      <c r="G1035" s="48">
        <v>732.44</v>
      </c>
      <c r="H1035" s="48">
        <v>732.44</v>
      </c>
      <c r="I1035" s="48">
        <v>732.44</v>
      </c>
      <c r="J1035" s="48">
        <v>1.53</v>
      </c>
    </row>
    <row r="1036" spans="1:10" x14ac:dyDescent="0.25">
      <c r="A1036" s="47">
        <v>8</v>
      </c>
      <c r="B1036" s="47">
        <v>8</v>
      </c>
      <c r="C1036" s="48">
        <v>432253.95169999998</v>
      </c>
      <c r="D1036" s="48">
        <v>48876.751400000001</v>
      </c>
      <c r="E1036" s="48">
        <v>97.739000000000004</v>
      </c>
      <c r="F1036" s="48">
        <v>731.34</v>
      </c>
      <c r="G1036" s="48">
        <v>729.86</v>
      </c>
      <c r="H1036" s="48">
        <v>729.86</v>
      </c>
      <c r="I1036" s="48">
        <v>729.86</v>
      </c>
      <c r="J1036" s="48">
        <v>1.48</v>
      </c>
    </row>
    <row r="1037" spans="1:10" x14ac:dyDescent="0.25">
      <c r="A1037" s="47">
        <v>9</v>
      </c>
      <c r="B1037" s="47">
        <v>9</v>
      </c>
      <c r="C1037" s="48">
        <v>432292.897</v>
      </c>
      <c r="D1037" s="48">
        <v>48857.415300000001</v>
      </c>
      <c r="E1037" s="48">
        <v>141.221</v>
      </c>
      <c r="F1037" s="48">
        <v>725.64</v>
      </c>
      <c r="G1037" s="48">
        <v>724.24</v>
      </c>
      <c r="H1037" s="48">
        <v>724.24</v>
      </c>
      <c r="I1037" s="48">
        <v>724.24</v>
      </c>
      <c r="J1037" s="48">
        <v>1.4</v>
      </c>
    </row>
    <row r="1038" spans="1:10" x14ac:dyDescent="0.25">
      <c r="A1038" s="47">
        <v>10</v>
      </c>
      <c r="B1038" s="47">
        <v>10</v>
      </c>
      <c r="C1038" s="48">
        <v>432303.79399999999</v>
      </c>
      <c r="D1038" s="48">
        <v>48852.157899999998</v>
      </c>
      <c r="E1038" s="48">
        <v>153.32</v>
      </c>
      <c r="F1038" s="48">
        <v>724.19</v>
      </c>
      <c r="G1038" s="48">
        <v>722.79</v>
      </c>
      <c r="H1038" s="48">
        <v>722.79</v>
      </c>
      <c r="I1038" s="48">
        <v>722.79</v>
      </c>
      <c r="J1038" s="48">
        <v>1.4</v>
      </c>
    </row>
    <row r="1039" spans="1:10" x14ac:dyDescent="0.25">
      <c r="A1039" s="47">
        <v>11</v>
      </c>
      <c r="B1039" s="47">
        <v>11</v>
      </c>
      <c r="C1039" s="48">
        <v>432314.66899999999</v>
      </c>
      <c r="D1039" s="48">
        <v>48846.911099999998</v>
      </c>
      <c r="E1039" s="48">
        <v>165.39400000000001</v>
      </c>
      <c r="F1039" s="48">
        <v>722.76</v>
      </c>
      <c r="G1039" s="48">
        <v>721.36</v>
      </c>
      <c r="H1039" s="48">
        <v>721.36</v>
      </c>
      <c r="I1039" s="48">
        <v>721.36</v>
      </c>
      <c r="J1039" s="48">
        <v>1.4</v>
      </c>
    </row>
    <row r="1040" spans="1:10" x14ac:dyDescent="0.25">
      <c r="A1040" s="47">
        <v>12</v>
      </c>
      <c r="B1040" s="47">
        <v>12</v>
      </c>
      <c r="C1040" s="48">
        <v>432341.0393</v>
      </c>
      <c r="D1040" s="48">
        <v>48833.5933</v>
      </c>
      <c r="E1040" s="48">
        <v>194.93700000000001</v>
      </c>
      <c r="F1040" s="48">
        <v>719.37</v>
      </c>
      <c r="G1040" s="48">
        <v>717.97</v>
      </c>
      <c r="H1040" s="48">
        <v>717.97</v>
      </c>
      <c r="I1040" s="48">
        <v>717.97</v>
      </c>
      <c r="J1040" s="48">
        <v>1.4</v>
      </c>
    </row>
    <row r="1041" spans="1:10" x14ac:dyDescent="0.25">
      <c r="A1041" s="47">
        <v>13</v>
      </c>
      <c r="B1041" s="47">
        <v>13</v>
      </c>
      <c r="C1041" s="48">
        <v>432359.63380000001</v>
      </c>
      <c r="D1041" s="48">
        <v>48823.3698</v>
      </c>
      <c r="E1041" s="48">
        <v>216.15600000000001</v>
      </c>
      <c r="F1041" s="48">
        <v>717.55</v>
      </c>
      <c r="G1041" s="48">
        <v>716.15</v>
      </c>
      <c r="H1041" s="48">
        <v>716.15</v>
      </c>
      <c r="I1041" s="48">
        <v>716.15</v>
      </c>
      <c r="J1041" s="48">
        <v>1.4</v>
      </c>
    </row>
    <row r="1042" spans="1:10" x14ac:dyDescent="0.25">
      <c r="A1042" s="47">
        <v>14</v>
      </c>
      <c r="B1042" s="47">
        <v>14</v>
      </c>
      <c r="C1042" s="48">
        <v>432378.59659999999</v>
      </c>
      <c r="D1042" s="48">
        <v>48813.9139</v>
      </c>
      <c r="E1042" s="48">
        <v>237.346</v>
      </c>
      <c r="F1042" s="48">
        <v>716.36</v>
      </c>
      <c r="G1042" s="48">
        <v>714.96</v>
      </c>
      <c r="H1042" s="48">
        <v>714.96</v>
      </c>
      <c r="I1042" s="48">
        <v>714.96</v>
      </c>
      <c r="J1042" s="48">
        <v>1.4</v>
      </c>
    </row>
    <row r="1043" spans="1:10" x14ac:dyDescent="0.25">
      <c r="A1043" s="47">
        <v>15</v>
      </c>
      <c r="B1043" s="47">
        <v>15</v>
      </c>
      <c r="C1043" s="48">
        <v>432389.04369999998</v>
      </c>
      <c r="D1043" s="48">
        <v>48806.244100000004</v>
      </c>
      <c r="E1043" s="48">
        <v>250.30600000000001</v>
      </c>
      <c r="F1043" s="48">
        <v>715.6</v>
      </c>
      <c r="G1043" s="48">
        <v>714.2</v>
      </c>
      <c r="H1043" s="48">
        <v>714.2</v>
      </c>
      <c r="I1043" s="48">
        <v>714.2</v>
      </c>
      <c r="J1043" s="48">
        <v>1.4</v>
      </c>
    </row>
    <row r="1044" spans="1:10" x14ac:dyDescent="0.25">
      <c r="A1044" s="47">
        <v>16</v>
      </c>
      <c r="B1044" s="47">
        <v>16</v>
      </c>
      <c r="C1044" s="48">
        <v>432398.30099999998</v>
      </c>
      <c r="D1044" s="48">
        <v>48795.791599999997</v>
      </c>
      <c r="E1044" s="48">
        <v>264.26900000000001</v>
      </c>
      <c r="F1044" s="48">
        <v>714.81</v>
      </c>
      <c r="G1044" s="48">
        <v>713.41</v>
      </c>
      <c r="H1044" s="48">
        <v>713.41</v>
      </c>
      <c r="I1044" s="48">
        <v>713.41</v>
      </c>
      <c r="J1044" s="48">
        <v>1.4</v>
      </c>
    </row>
    <row r="1045" spans="1:10" x14ac:dyDescent="0.25">
      <c r="A1045" s="47">
        <v>17</v>
      </c>
      <c r="B1045" s="47">
        <v>17</v>
      </c>
      <c r="C1045" s="48">
        <v>432409.46740000002</v>
      </c>
      <c r="D1045" s="48">
        <v>48781.991199999997</v>
      </c>
      <c r="E1045" s="48">
        <v>282.02100000000002</v>
      </c>
      <c r="F1045" s="48">
        <v>714.56</v>
      </c>
      <c r="G1045" s="48">
        <v>713.16</v>
      </c>
      <c r="H1045" s="48">
        <v>713.16</v>
      </c>
      <c r="I1045" s="48">
        <v>713.16</v>
      </c>
      <c r="J1045" s="48">
        <v>1.4</v>
      </c>
    </row>
    <row r="1046" spans="1:10" x14ac:dyDescent="0.25">
      <c r="A1046" s="47">
        <v>18</v>
      </c>
      <c r="B1046" s="47">
        <v>18</v>
      </c>
      <c r="C1046" s="48">
        <v>432418.4816</v>
      </c>
      <c r="D1046" s="48">
        <v>48770.936699999998</v>
      </c>
      <c r="E1046" s="48">
        <v>296.28500000000003</v>
      </c>
      <c r="F1046" s="48">
        <v>714.39</v>
      </c>
      <c r="G1046" s="48">
        <v>712.99</v>
      </c>
      <c r="H1046" s="48">
        <v>712.99</v>
      </c>
      <c r="I1046" s="48">
        <v>712.99</v>
      </c>
      <c r="J1046" s="48">
        <v>1.4</v>
      </c>
    </row>
    <row r="1047" spans="1:10" x14ac:dyDescent="0.25">
      <c r="A1047" s="47">
        <v>19</v>
      </c>
      <c r="B1047" s="47">
        <v>19</v>
      </c>
      <c r="C1047" s="48">
        <v>432426.27149999997</v>
      </c>
      <c r="D1047" s="48">
        <v>48761.692999999999</v>
      </c>
      <c r="E1047" s="48">
        <v>308.37299999999999</v>
      </c>
      <c r="F1047" s="48">
        <v>714.25</v>
      </c>
      <c r="G1047" s="48">
        <v>712.85</v>
      </c>
      <c r="H1047" s="48">
        <v>712.85</v>
      </c>
      <c r="I1047" s="48">
        <v>712.85</v>
      </c>
      <c r="J1047" s="48">
        <v>1.4</v>
      </c>
    </row>
    <row r="1048" spans="1:10" x14ac:dyDescent="0.25">
      <c r="A1048" s="47">
        <v>20</v>
      </c>
      <c r="B1048" s="47">
        <v>20</v>
      </c>
      <c r="C1048" s="48">
        <v>432439.97489999997</v>
      </c>
      <c r="D1048" s="48">
        <v>48743.646000000001</v>
      </c>
      <c r="E1048" s="48">
        <v>331.03300000000002</v>
      </c>
      <c r="F1048" s="48">
        <v>713.97</v>
      </c>
      <c r="G1048" s="48">
        <v>712.57</v>
      </c>
      <c r="H1048" s="48">
        <v>712.57</v>
      </c>
      <c r="I1048" s="48">
        <v>712.57</v>
      </c>
      <c r="J1048" s="48">
        <v>1.4</v>
      </c>
    </row>
    <row r="1049" spans="1:10" x14ac:dyDescent="0.25">
      <c r="A1049" s="47">
        <v>21</v>
      </c>
      <c r="B1049" s="47">
        <v>21</v>
      </c>
      <c r="C1049" s="48">
        <v>432450.36129999999</v>
      </c>
      <c r="D1049" s="48">
        <v>48734.428999999996</v>
      </c>
      <c r="E1049" s="48">
        <v>344.92</v>
      </c>
      <c r="F1049" s="48">
        <v>713.27</v>
      </c>
      <c r="G1049" s="48">
        <v>711.87</v>
      </c>
      <c r="H1049" s="48">
        <v>711.87</v>
      </c>
      <c r="I1049" s="48">
        <v>711.87</v>
      </c>
      <c r="J1049" s="48">
        <v>1.4</v>
      </c>
    </row>
    <row r="1050" spans="1:10" x14ac:dyDescent="0.25">
      <c r="A1050" s="47">
        <v>22</v>
      </c>
      <c r="B1050" s="47">
        <v>22</v>
      </c>
      <c r="C1050" s="48">
        <v>432457.7991</v>
      </c>
      <c r="D1050" s="48">
        <v>48729.088199999998</v>
      </c>
      <c r="E1050" s="48">
        <v>354.07600000000002</v>
      </c>
      <c r="F1050" s="48">
        <v>712.73</v>
      </c>
      <c r="G1050" s="48">
        <v>711.33</v>
      </c>
      <c r="H1050" s="48">
        <v>711.33</v>
      </c>
      <c r="I1050" s="48">
        <v>711.33</v>
      </c>
      <c r="J1050" s="48">
        <v>1.4</v>
      </c>
    </row>
    <row r="1051" spans="1:10" x14ac:dyDescent="0.25">
      <c r="A1051" s="47">
        <v>23</v>
      </c>
      <c r="B1051" s="47">
        <v>23</v>
      </c>
      <c r="C1051" s="48">
        <v>432472.01380000002</v>
      </c>
      <c r="D1051" s="48">
        <v>48721.053699999997</v>
      </c>
      <c r="E1051" s="48">
        <v>370.404</v>
      </c>
      <c r="F1051" s="48">
        <v>711.26</v>
      </c>
      <c r="G1051" s="48">
        <v>709.86</v>
      </c>
      <c r="H1051" s="48">
        <v>709.86</v>
      </c>
      <c r="I1051" s="48">
        <v>709.86</v>
      </c>
      <c r="J1051" s="48">
        <v>1.4</v>
      </c>
    </row>
    <row r="1052" spans="1:10" x14ac:dyDescent="0.25">
      <c r="A1052" s="47">
        <v>24</v>
      </c>
      <c r="B1052" s="47">
        <v>24</v>
      </c>
      <c r="C1052" s="48">
        <v>432485.38209999999</v>
      </c>
      <c r="D1052" s="48">
        <v>48713.754000000001</v>
      </c>
      <c r="E1052" s="48">
        <v>385.63600000000002</v>
      </c>
      <c r="F1052" s="48">
        <v>709.68</v>
      </c>
      <c r="G1052" s="48">
        <v>708.28</v>
      </c>
      <c r="H1052" s="48">
        <v>708.28</v>
      </c>
      <c r="I1052" s="48">
        <v>708.28</v>
      </c>
      <c r="J1052" s="48">
        <v>1.4</v>
      </c>
    </row>
    <row r="1053" spans="1:10" x14ac:dyDescent="0.25">
      <c r="A1053" s="47">
        <v>25</v>
      </c>
      <c r="B1053" s="47">
        <v>25</v>
      </c>
      <c r="C1053" s="48">
        <v>432497.47690000001</v>
      </c>
      <c r="D1053" s="48">
        <v>48707.419399999999</v>
      </c>
      <c r="E1053" s="48">
        <v>399.28899999999999</v>
      </c>
      <c r="F1053" s="48">
        <v>708.23</v>
      </c>
      <c r="G1053" s="48">
        <v>706.83</v>
      </c>
      <c r="H1053" s="48">
        <v>706.83</v>
      </c>
      <c r="I1053" s="48">
        <v>706.83</v>
      </c>
      <c r="J1053" s="48">
        <v>1.4</v>
      </c>
    </row>
    <row r="1054" spans="1:10" x14ac:dyDescent="0.25">
      <c r="A1054" s="47">
        <v>26</v>
      </c>
      <c r="B1054" s="47">
        <v>26</v>
      </c>
      <c r="C1054" s="48">
        <v>432520.71980000002</v>
      </c>
      <c r="D1054" s="48">
        <v>48698.963300000003</v>
      </c>
      <c r="E1054" s="48">
        <v>424.02300000000002</v>
      </c>
      <c r="F1054" s="48">
        <v>705.87</v>
      </c>
      <c r="G1054" s="48">
        <v>704.47</v>
      </c>
      <c r="H1054" s="48">
        <v>704.47</v>
      </c>
      <c r="I1054" s="48">
        <v>704.47</v>
      </c>
      <c r="J1054" s="48">
        <v>1.4</v>
      </c>
    </row>
    <row r="1055" spans="1:10" x14ac:dyDescent="0.25">
      <c r="A1055" s="47">
        <v>27</v>
      </c>
      <c r="B1055" s="47">
        <v>27</v>
      </c>
      <c r="C1055" s="48">
        <v>432537.56630000001</v>
      </c>
      <c r="D1055" s="48">
        <v>48695.008800000003</v>
      </c>
      <c r="E1055" s="48">
        <v>441.327</v>
      </c>
      <c r="F1055" s="48">
        <v>704.26</v>
      </c>
      <c r="G1055" s="48">
        <v>702.86</v>
      </c>
      <c r="H1055" s="48">
        <v>702.86</v>
      </c>
      <c r="I1055" s="48">
        <v>702.86</v>
      </c>
      <c r="J1055" s="48">
        <v>1.4</v>
      </c>
    </row>
    <row r="1056" spans="1:10" x14ac:dyDescent="0.25">
      <c r="A1056" s="47">
        <v>28</v>
      </c>
      <c r="B1056" s="47">
        <v>28</v>
      </c>
      <c r="C1056" s="48">
        <v>432552.0049</v>
      </c>
      <c r="D1056" s="48">
        <v>48690.8891</v>
      </c>
      <c r="E1056" s="48">
        <v>456.34199999999998</v>
      </c>
      <c r="F1056" s="48">
        <v>703.14</v>
      </c>
      <c r="G1056" s="48">
        <v>701.74</v>
      </c>
      <c r="H1056" s="48">
        <v>701.74</v>
      </c>
      <c r="I1056" s="48">
        <v>701.74</v>
      </c>
      <c r="J1056" s="48">
        <v>1.4</v>
      </c>
    </row>
    <row r="1057" spans="1:10" x14ac:dyDescent="0.25">
      <c r="A1057" s="47">
        <v>29</v>
      </c>
      <c r="B1057" s="47">
        <v>29</v>
      </c>
      <c r="C1057" s="48">
        <v>432561.7512</v>
      </c>
      <c r="D1057" s="48">
        <v>48686.721899999997</v>
      </c>
      <c r="E1057" s="48">
        <v>466.94200000000001</v>
      </c>
      <c r="F1057" s="48">
        <v>702.4</v>
      </c>
      <c r="G1057" s="48">
        <v>701</v>
      </c>
      <c r="H1057" s="48">
        <v>701</v>
      </c>
      <c r="I1057" s="48">
        <v>701</v>
      </c>
      <c r="J1057" s="48">
        <v>1.4</v>
      </c>
    </row>
    <row r="1058" spans="1:10" x14ac:dyDescent="0.25">
      <c r="A1058" s="47">
        <v>30</v>
      </c>
      <c r="B1058" s="47">
        <v>30</v>
      </c>
      <c r="C1058" s="48">
        <v>432571.94750000001</v>
      </c>
      <c r="D1058" s="48">
        <v>48679.5095</v>
      </c>
      <c r="E1058" s="48">
        <v>479.43099999999998</v>
      </c>
      <c r="F1058" s="48">
        <v>701.92</v>
      </c>
      <c r="G1058" s="48">
        <v>700.52</v>
      </c>
      <c r="H1058" s="48">
        <v>700.52</v>
      </c>
      <c r="I1058" s="48">
        <v>700.52</v>
      </c>
      <c r="J1058" s="48">
        <v>1.4</v>
      </c>
    </row>
    <row r="1059" spans="1:10" x14ac:dyDescent="0.25">
      <c r="A1059" s="47" t="s">
        <v>637</v>
      </c>
      <c r="B1059" s="47" t="s">
        <v>709</v>
      </c>
    </row>
    <row r="1060" spans="1:10" x14ac:dyDescent="0.25">
      <c r="A1060" s="47">
        <v>1</v>
      </c>
      <c r="B1060" s="47">
        <v>30</v>
      </c>
      <c r="C1060" s="48">
        <v>432571.94750000001</v>
      </c>
      <c r="D1060" s="48">
        <v>48679.5095</v>
      </c>
      <c r="E1060" s="48">
        <v>0</v>
      </c>
      <c r="F1060" s="48">
        <v>701.92</v>
      </c>
      <c r="G1060" s="48">
        <v>700.52</v>
      </c>
      <c r="H1060" s="48">
        <v>700.52</v>
      </c>
      <c r="I1060" s="48">
        <v>700.52</v>
      </c>
      <c r="J1060" s="48">
        <v>1.4</v>
      </c>
    </row>
    <row r="1061" spans="1:10" x14ac:dyDescent="0.25">
      <c r="A1061" s="47">
        <v>2</v>
      </c>
      <c r="B1061" s="47">
        <v>31</v>
      </c>
      <c r="C1061" s="48">
        <v>432592.49800000002</v>
      </c>
      <c r="D1061" s="48">
        <v>48663.351900000001</v>
      </c>
      <c r="E1061" s="48">
        <v>26.141999999999999</v>
      </c>
      <c r="F1061" s="48">
        <v>701.56</v>
      </c>
      <c r="G1061" s="48">
        <v>700.16</v>
      </c>
      <c r="H1061" s="48">
        <v>700.16</v>
      </c>
      <c r="I1061" s="48">
        <v>700.16</v>
      </c>
      <c r="J1061" s="48">
        <v>1.4</v>
      </c>
    </row>
    <row r="1062" spans="1:10" x14ac:dyDescent="0.25">
      <c r="A1062" s="47">
        <v>3</v>
      </c>
      <c r="B1062" s="47">
        <v>32</v>
      </c>
      <c r="C1062" s="48">
        <v>432622.24810000003</v>
      </c>
      <c r="D1062" s="48">
        <v>48643.953200000004</v>
      </c>
      <c r="E1062" s="48">
        <v>61.658000000000001</v>
      </c>
      <c r="F1062" s="48">
        <v>701.17</v>
      </c>
      <c r="G1062" s="48">
        <v>699.77</v>
      </c>
      <c r="H1062" s="48">
        <v>699.77</v>
      </c>
      <c r="I1062" s="48">
        <v>699.77</v>
      </c>
      <c r="J1062" s="48">
        <v>1.4</v>
      </c>
    </row>
    <row r="1063" spans="1:10" x14ac:dyDescent="0.25">
      <c r="A1063" s="47">
        <v>4</v>
      </c>
      <c r="B1063" s="47">
        <v>33</v>
      </c>
      <c r="C1063" s="48">
        <v>432647.62239999999</v>
      </c>
      <c r="D1063" s="48">
        <v>48626.807399999998</v>
      </c>
      <c r="E1063" s="48">
        <v>92.281999999999996</v>
      </c>
      <c r="F1063" s="48">
        <v>701.11</v>
      </c>
      <c r="G1063" s="48">
        <v>699.71</v>
      </c>
      <c r="H1063" s="48">
        <v>699.71</v>
      </c>
      <c r="I1063" s="48">
        <v>699.71</v>
      </c>
      <c r="J1063" s="48">
        <v>1.4</v>
      </c>
    </row>
    <row r="1064" spans="1:10" x14ac:dyDescent="0.25">
      <c r="A1064" s="47">
        <v>5</v>
      </c>
      <c r="B1064" s="47">
        <v>34</v>
      </c>
      <c r="C1064" s="48">
        <v>432661.18560000003</v>
      </c>
      <c r="D1064" s="48">
        <v>48617.005899999996</v>
      </c>
      <c r="E1064" s="48">
        <v>109.01600000000001</v>
      </c>
      <c r="F1064" s="48">
        <v>701.14</v>
      </c>
      <c r="G1064" s="48">
        <v>699.74</v>
      </c>
      <c r="H1064" s="48">
        <v>699.74</v>
      </c>
      <c r="I1064" s="48">
        <v>699.74</v>
      </c>
      <c r="J1064" s="48">
        <v>1.4</v>
      </c>
    </row>
    <row r="1065" spans="1:10" x14ac:dyDescent="0.25">
      <c r="A1065" s="47">
        <v>6</v>
      </c>
      <c r="B1065" s="47">
        <v>35</v>
      </c>
      <c r="C1065" s="48">
        <v>432668.62190000003</v>
      </c>
      <c r="D1065" s="48">
        <v>48612.901899999997</v>
      </c>
      <c r="E1065" s="48">
        <v>117.509</v>
      </c>
      <c r="F1065" s="48">
        <v>701.05</v>
      </c>
      <c r="G1065" s="48">
        <v>699.65</v>
      </c>
      <c r="H1065" s="48">
        <v>699.65</v>
      </c>
      <c r="I1065" s="48">
        <v>699.65</v>
      </c>
      <c r="J1065" s="48">
        <v>1.4</v>
      </c>
    </row>
    <row r="1066" spans="1:10" x14ac:dyDescent="0.25">
      <c r="A1066" s="47">
        <v>7</v>
      </c>
      <c r="B1066" s="47">
        <v>36</v>
      </c>
      <c r="C1066" s="48">
        <v>432692.47700000001</v>
      </c>
      <c r="D1066" s="48">
        <v>48603.275699999998</v>
      </c>
      <c r="E1066" s="48">
        <v>143.233</v>
      </c>
      <c r="F1066" s="48">
        <v>701.61</v>
      </c>
      <c r="G1066" s="48">
        <v>700.21</v>
      </c>
      <c r="H1066" s="48">
        <v>700.21</v>
      </c>
      <c r="I1066" s="48">
        <v>700.21</v>
      </c>
      <c r="J1066" s="48">
        <v>1.4</v>
      </c>
    </row>
    <row r="1067" spans="1:10" x14ac:dyDescent="0.25">
      <c r="A1067" s="47">
        <v>8</v>
      </c>
      <c r="B1067" s="47">
        <v>37</v>
      </c>
      <c r="C1067" s="48">
        <v>432724.1189</v>
      </c>
      <c r="D1067" s="48">
        <v>48592.193099999997</v>
      </c>
      <c r="E1067" s="48">
        <v>176.76</v>
      </c>
      <c r="F1067" s="48">
        <v>702.57</v>
      </c>
      <c r="G1067" s="48">
        <v>701.17</v>
      </c>
      <c r="H1067" s="48">
        <v>701.17</v>
      </c>
      <c r="I1067" s="48">
        <v>701.17</v>
      </c>
      <c r="J1067" s="48">
        <v>1.4</v>
      </c>
    </row>
    <row r="1068" spans="1:10" x14ac:dyDescent="0.25">
      <c r="A1068" s="47">
        <v>9</v>
      </c>
      <c r="B1068" s="47">
        <v>38</v>
      </c>
      <c r="C1068" s="48">
        <v>432735.44679999998</v>
      </c>
      <c r="D1068" s="48">
        <v>48587.270400000001</v>
      </c>
      <c r="E1068" s="48">
        <v>189.11099999999999</v>
      </c>
      <c r="F1068" s="48">
        <v>702.2</v>
      </c>
      <c r="G1068" s="48">
        <v>700.8</v>
      </c>
      <c r="H1068" s="48">
        <v>700.8</v>
      </c>
      <c r="I1068" s="48">
        <v>700.8</v>
      </c>
      <c r="J1068" s="48">
        <v>1.4</v>
      </c>
    </row>
    <row r="1069" spans="1:10" x14ac:dyDescent="0.25">
      <c r="A1069" s="47">
        <v>10</v>
      </c>
      <c r="B1069" s="47">
        <v>39</v>
      </c>
      <c r="C1069" s="48">
        <v>432760.06599999999</v>
      </c>
      <c r="D1069" s="48">
        <v>48574.660799999998</v>
      </c>
      <c r="E1069" s="48">
        <v>216.77199999999999</v>
      </c>
      <c r="F1069" s="48">
        <v>701.21</v>
      </c>
      <c r="G1069" s="48">
        <v>699.81</v>
      </c>
      <c r="H1069" s="48">
        <v>699.81</v>
      </c>
      <c r="I1069" s="48">
        <v>699.81</v>
      </c>
      <c r="J1069" s="48">
        <v>1.4</v>
      </c>
    </row>
    <row r="1070" spans="1:10" x14ac:dyDescent="0.25">
      <c r="A1070" s="47">
        <v>11</v>
      </c>
      <c r="B1070" s="47">
        <v>40</v>
      </c>
      <c r="C1070" s="48">
        <v>432769.86920000002</v>
      </c>
      <c r="D1070" s="48">
        <v>48571.040399999998</v>
      </c>
      <c r="E1070" s="48">
        <v>227.22200000000001</v>
      </c>
      <c r="F1070" s="48">
        <v>700.75</v>
      </c>
      <c r="G1070" s="48">
        <v>699.35</v>
      </c>
      <c r="H1070" s="48">
        <v>699.35</v>
      </c>
      <c r="I1070" s="48">
        <v>699.35</v>
      </c>
      <c r="J1070" s="48">
        <v>1.4</v>
      </c>
    </row>
    <row r="1071" spans="1:10" x14ac:dyDescent="0.25">
      <c r="A1071" s="47">
        <v>12</v>
      </c>
      <c r="B1071" s="47">
        <v>41</v>
      </c>
      <c r="C1071" s="48">
        <v>432789.03580000001</v>
      </c>
      <c r="D1071" s="48">
        <v>48566.5098</v>
      </c>
      <c r="E1071" s="48">
        <v>246.917</v>
      </c>
      <c r="F1071" s="48">
        <v>700.16</v>
      </c>
      <c r="G1071" s="48">
        <v>698.76</v>
      </c>
      <c r="H1071" s="48">
        <v>698.76</v>
      </c>
      <c r="I1071" s="48">
        <v>698.76</v>
      </c>
      <c r="J1071" s="48">
        <v>1.4</v>
      </c>
    </row>
    <row r="1072" spans="1:10" x14ac:dyDescent="0.25">
      <c r="A1072" s="47">
        <v>13</v>
      </c>
      <c r="B1072" s="47">
        <v>42</v>
      </c>
      <c r="C1072" s="48">
        <v>432808.48910000001</v>
      </c>
      <c r="D1072" s="48">
        <v>48565.365400000002</v>
      </c>
      <c r="E1072" s="48">
        <v>266.404</v>
      </c>
      <c r="F1072" s="48">
        <v>700.49</v>
      </c>
      <c r="G1072" s="48">
        <v>699.09</v>
      </c>
      <c r="H1072" s="48">
        <v>699.09</v>
      </c>
      <c r="I1072" s="48">
        <v>699.09</v>
      </c>
      <c r="J1072" s="48">
        <v>1.4</v>
      </c>
    </row>
    <row r="1073" spans="1:10" x14ac:dyDescent="0.25">
      <c r="A1073" s="47">
        <v>14</v>
      </c>
      <c r="B1073" s="47">
        <v>43</v>
      </c>
      <c r="C1073" s="48">
        <v>432835.28490000003</v>
      </c>
      <c r="D1073" s="48">
        <v>48566.727099999996</v>
      </c>
      <c r="E1073" s="48">
        <v>293.23399999999998</v>
      </c>
      <c r="F1073" s="48">
        <v>701.59</v>
      </c>
      <c r="G1073" s="48">
        <v>700.19</v>
      </c>
      <c r="H1073" s="48">
        <v>700.19</v>
      </c>
      <c r="I1073" s="48">
        <v>700.19</v>
      </c>
      <c r="J1073" s="48">
        <v>1.4</v>
      </c>
    </row>
    <row r="1074" spans="1:10" x14ac:dyDescent="0.25">
      <c r="A1074" s="47">
        <v>15</v>
      </c>
      <c r="B1074" s="47">
        <v>44</v>
      </c>
      <c r="C1074" s="48">
        <v>432857.58539999998</v>
      </c>
      <c r="D1074" s="48">
        <v>48565.720099999999</v>
      </c>
      <c r="E1074" s="48">
        <v>315.55799999999999</v>
      </c>
      <c r="F1074" s="48">
        <v>702.51</v>
      </c>
      <c r="G1074" s="48">
        <v>701.11</v>
      </c>
      <c r="H1074" s="48">
        <v>701.11</v>
      </c>
      <c r="I1074" s="48">
        <v>701.11</v>
      </c>
      <c r="J1074" s="48">
        <v>1.4</v>
      </c>
    </row>
    <row r="1075" spans="1:10" x14ac:dyDescent="0.25">
      <c r="A1075" s="47">
        <v>16</v>
      </c>
      <c r="B1075" s="47">
        <v>45</v>
      </c>
      <c r="C1075" s="48">
        <v>432881.15470000001</v>
      </c>
      <c r="D1075" s="48">
        <v>48563.962</v>
      </c>
      <c r="E1075" s="48">
        <v>339.19200000000001</v>
      </c>
      <c r="F1075" s="48">
        <v>703.35</v>
      </c>
      <c r="G1075" s="48">
        <v>701.95</v>
      </c>
      <c r="H1075" s="48">
        <v>701.95</v>
      </c>
      <c r="I1075" s="48">
        <v>701.95</v>
      </c>
      <c r="J1075" s="48">
        <v>1.4</v>
      </c>
    </row>
    <row r="1076" spans="1:10" x14ac:dyDescent="0.25">
      <c r="A1076" s="47">
        <v>17</v>
      </c>
      <c r="B1076" s="47">
        <v>46</v>
      </c>
      <c r="C1076" s="48">
        <v>432891.09610000002</v>
      </c>
      <c r="D1076" s="48">
        <v>48564.377399999998</v>
      </c>
      <c r="E1076" s="48">
        <v>349.142</v>
      </c>
      <c r="F1076" s="48">
        <v>703.47</v>
      </c>
      <c r="G1076" s="48">
        <v>702.07</v>
      </c>
      <c r="H1076" s="48">
        <v>702.07</v>
      </c>
      <c r="I1076" s="48">
        <v>702.07</v>
      </c>
      <c r="J1076" s="48">
        <v>1.4</v>
      </c>
    </row>
    <row r="1077" spans="1:10" x14ac:dyDescent="0.25">
      <c r="A1077" s="47">
        <v>18</v>
      </c>
      <c r="B1077" s="47">
        <v>47</v>
      </c>
      <c r="C1077" s="48">
        <v>432900.89500000002</v>
      </c>
      <c r="D1077" s="48">
        <v>48564.786800000002</v>
      </c>
      <c r="E1077" s="48">
        <v>358.95</v>
      </c>
      <c r="F1077" s="48">
        <v>703.36</v>
      </c>
      <c r="G1077" s="48">
        <v>701.96</v>
      </c>
      <c r="H1077" s="48">
        <v>701.96</v>
      </c>
      <c r="I1077" s="48">
        <v>701.96</v>
      </c>
      <c r="J1077" s="48">
        <v>1.4</v>
      </c>
    </row>
    <row r="1078" spans="1:10" x14ac:dyDescent="0.25">
      <c r="A1078" s="47">
        <v>19</v>
      </c>
      <c r="B1078" s="47">
        <v>48</v>
      </c>
      <c r="C1078" s="48">
        <v>432908.31030000001</v>
      </c>
      <c r="D1078" s="48">
        <v>48565.830499999996</v>
      </c>
      <c r="E1078" s="48">
        <v>366.43799999999999</v>
      </c>
      <c r="F1078" s="48">
        <v>703.27</v>
      </c>
      <c r="G1078" s="48">
        <v>701.87</v>
      </c>
      <c r="H1078" s="48">
        <v>701.87</v>
      </c>
      <c r="I1078" s="48">
        <v>701.87</v>
      </c>
      <c r="J1078" s="48">
        <v>1.4</v>
      </c>
    </row>
    <row r="1079" spans="1:10" x14ac:dyDescent="0.25">
      <c r="A1079" s="47">
        <v>20</v>
      </c>
      <c r="B1079" s="47">
        <v>49</v>
      </c>
      <c r="C1079" s="48">
        <v>432915.96240000002</v>
      </c>
      <c r="D1079" s="48">
        <v>48568.0959</v>
      </c>
      <c r="E1079" s="48">
        <v>374.41899999999998</v>
      </c>
      <c r="F1079" s="48">
        <v>703.12</v>
      </c>
      <c r="G1079" s="48">
        <v>701.72</v>
      </c>
      <c r="H1079" s="48">
        <v>701.72</v>
      </c>
      <c r="I1079" s="48">
        <v>701.72</v>
      </c>
      <c r="J1079" s="48">
        <v>1.4</v>
      </c>
    </row>
    <row r="1080" spans="1:10" x14ac:dyDescent="0.25">
      <c r="A1080" s="47">
        <v>21</v>
      </c>
      <c r="B1080" s="47">
        <v>50</v>
      </c>
      <c r="C1080" s="48">
        <v>432926.8616</v>
      </c>
      <c r="D1080" s="48">
        <v>48571.757299999997</v>
      </c>
      <c r="E1080" s="48">
        <v>385.916</v>
      </c>
      <c r="F1080" s="48">
        <v>702.87</v>
      </c>
      <c r="G1080" s="48">
        <v>701.47</v>
      </c>
      <c r="H1080" s="48">
        <v>701.47</v>
      </c>
      <c r="I1080" s="48">
        <v>701.47</v>
      </c>
      <c r="J1080" s="48">
        <v>1.4</v>
      </c>
    </row>
    <row r="1081" spans="1:10" x14ac:dyDescent="0.25">
      <c r="A1081" s="47">
        <v>22</v>
      </c>
      <c r="B1081" s="47">
        <v>51</v>
      </c>
      <c r="C1081" s="48">
        <v>432935.95860000001</v>
      </c>
      <c r="D1081" s="48">
        <v>48575.521200000003</v>
      </c>
      <c r="E1081" s="48">
        <v>395.76100000000002</v>
      </c>
      <c r="F1081" s="48">
        <v>702.7</v>
      </c>
      <c r="G1081" s="48">
        <v>701.3</v>
      </c>
      <c r="H1081" s="48">
        <v>701.3</v>
      </c>
      <c r="I1081" s="48">
        <v>701.3</v>
      </c>
      <c r="J1081" s="48">
        <v>1.4</v>
      </c>
    </row>
    <row r="1082" spans="1:10" x14ac:dyDescent="0.25">
      <c r="A1082" s="47">
        <v>23</v>
      </c>
      <c r="B1082" s="47">
        <v>52</v>
      </c>
      <c r="C1082" s="48">
        <v>432948.5367</v>
      </c>
      <c r="D1082" s="48">
        <v>48578.380299999997</v>
      </c>
      <c r="E1082" s="48">
        <v>408.66</v>
      </c>
      <c r="F1082" s="48">
        <v>702.55</v>
      </c>
      <c r="G1082" s="48">
        <v>701.15</v>
      </c>
      <c r="H1082" s="48">
        <v>701.15</v>
      </c>
      <c r="I1082" s="48">
        <v>701.15</v>
      </c>
      <c r="J1082" s="48">
        <v>1.4</v>
      </c>
    </row>
    <row r="1083" spans="1:10" x14ac:dyDescent="0.25">
      <c r="A1083" s="47">
        <v>24</v>
      </c>
      <c r="B1083" s="47">
        <v>53</v>
      </c>
      <c r="C1083" s="48">
        <v>432967.60399999999</v>
      </c>
      <c r="D1083" s="48">
        <v>48578.3171</v>
      </c>
      <c r="E1083" s="48">
        <v>427.72800000000001</v>
      </c>
      <c r="F1083" s="48">
        <v>702.75</v>
      </c>
      <c r="G1083" s="48">
        <v>701.35</v>
      </c>
      <c r="H1083" s="48">
        <v>701.35</v>
      </c>
      <c r="I1083" s="48">
        <v>701.35</v>
      </c>
      <c r="J1083" s="48">
        <v>1.4</v>
      </c>
    </row>
    <row r="1084" spans="1:10" x14ac:dyDescent="0.25">
      <c r="A1084" s="47">
        <v>25</v>
      </c>
      <c r="B1084" s="47">
        <v>54</v>
      </c>
      <c r="C1084" s="48">
        <v>432978.80209999997</v>
      </c>
      <c r="D1084" s="48">
        <v>48577.631500000003</v>
      </c>
      <c r="E1084" s="48">
        <v>438.947</v>
      </c>
      <c r="F1084" s="48">
        <v>703.13</v>
      </c>
      <c r="G1084" s="48">
        <v>701.73</v>
      </c>
      <c r="H1084" s="48">
        <v>701.73</v>
      </c>
      <c r="I1084" s="48">
        <v>701.73</v>
      </c>
      <c r="J1084" s="48">
        <v>1.4</v>
      </c>
    </row>
    <row r="1085" spans="1:10" x14ac:dyDescent="0.25">
      <c r="A1085" s="47">
        <v>26</v>
      </c>
      <c r="B1085" s="47">
        <v>55</v>
      </c>
      <c r="C1085" s="48">
        <v>433011.50929999998</v>
      </c>
      <c r="D1085" s="48">
        <v>48573.993900000001</v>
      </c>
      <c r="E1085" s="48">
        <v>471.85599999999999</v>
      </c>
      <c r="F1085" s="48">
        <v>704.51</v>
      </c>
      <c r="G1085" s="48">
        <v>703.11</v>
      </c>
      <c r="H1085" s="48">
        <v>703.11</v>
      </c>
      <c r="I1085" s="48">
        <v>703.11</v>
      </c>
      <c r="J1085" s="48">
        <v>1.4</v>
      </c>
    </row>
    <row r="1086" spans="1:10" x14ac:dyDescent="0.25">
      <c r="A1086" s="47">
        <v>27</v>
      </c>
      <c r="B1086" s="47">
        <v>56</v>
      </c>
      <c r="C1086" s="48">
        <v>433027.67619999999</v>
      </c>
      <c r="D1086" s="48">
        <v>48570.078399999999</v>
      </c>
      <c r="E1086" s="48">
        <v>488.49</v>
      </c>
      <c r="F1086" s="48">
        <v>702.28</v>
      </c>
      <c r="G1086" s="48">
        <v>700.88</v>
      </c>
      <c r="H1086" s="48">
        <v>700.88</v>
      </c>
      <c r="I1086" s="48">
        <v>700.88</v>
      </c>
      <c r="J1086" s="48">
        <v>1.4</v>
      </c>
    </row>
    <row r="1087" spans="1:10" x14ac:dyDescent="0.25">
      <c r="A1087" s="47">
        <v>28</v>
      </c>
      <c r="B1087" s="47">
        <v>57</v>
      </c>
      <c r="C1087" s="48">
        <v>433037.62880000001</v>
      </c>
      <c r="D1087" s="48">
        <v>48567.4856</v>
      </c>
      <c r="E1087" s="48">
        <v>498.77499999999998</v>
      </c>
      <c r="F1087" s="48">
        <v>700.78</v>
      </c>
      <c r="G1087" s="48">
        <v>699.38</v>
      </c>
      <c r="H1087" s="48">
        <v>699.38</v>
      </c>
      <c r="I1087" s="48">
        <v>699.38</v>
      </c>
      <c r="J1087" s="48">
        <v>1.4</v>
      </c>
    </row>
    <row r="1088" spans="1:10" x14ac:dyDescent="0.25">
      <c r="A1088" s="47">
        <v>29</v>
      </c>
      <c r="B1088" s="47">
        <v>58</v>
      </c>
      <c r="C1088" s="48">
        <v>433059.64669999998</v>
      </c>
      <c r="D1088" s="48">
        <v>48562.105000000003</v>
      </c>
      <c r="E1088" s="48">
        <v>521.44100000000003</v>
      </c>
      <c r="F1088" s="48">
        <v>697.47</v>
      </c>
      <c r="G1088" s="48">
        <v>696.07</v>
      </c>
      <c r="H1088" s="48">
        <v>696.07</v>
      </c>
      <c r="I1088" s="48">
        <v>696.07</v>
      </c>
      <c r="J1088" s="48">
        <v>1.4</v>
      </c>
    </row>
    <row r="1089" spans="1:10" x14ac:dyDescent="0.25">
      <c r="A1089" s="47">
        <v>30</v>
      </c>
      <c r="B1089" s="47">
        <v>59</v>
      </c>
      <c r="C1089" s="48">
        <v>433083.95649999997</v>
      </c>
      <c r="D1089" s="48">
        <v>48556.731899999999</v>
      </c>
      <c r="E1089" s="48">
        <v>546.33699999999999</v>
      </c>
      <c r="F1089" s="48">
        <v>694.81</v>
      </c>
      <c r="G1089" s="48">
        <v>693.41</v>
      </c>
      <c r="H1089" s="48">
        <v>693.41</v>
      </c>
      <c r="I1089" s="48">
        <v>693.41</v>
      </c>
      <c r="J1089" s="48">
        <v>1.4</v>
      </c>
    </row>
    <row r="1090" spans="1:10" x14ac:dyDescent="0.25">
      <c r="A1090" s="47">
        <v>31</v>
      </c>
      <c r="B1090" s="47">
        <v>60</v>
      </c>
      <c r="C1090" s="48">
        <v>433100.2513</v>
      </c>
      <c r="D1090" s="48">
        <v>48551.137799999997</v>
      </c>
      <c r="E1090" s="48">
        <v>563.56500000000005</v>
      </c>
      <c r="F1090" s="48">
        <v>693.41</v>
      </c>
      <c r="G1090" s="48">
        <v>692.01</v>
      </c>
      <c r="H1090" s="48">
        <v>692.01</v>
      </c>
      <c r="I1090" s="48">
        <v>692.01</v>
      </c>
      <c r="J1090" s="48">
        <v>1.4</v>
      </c>
    </row>
    <row r="1091" spans="1:10" x14ac:dyDescent="0.25">
      <c r="A1091" s="47">
        <v>32</v>
      </c>
      <c r="B1091" s="47">
        <v>61</v>
      </c>
      <c r="C1091" s="48">
        <v>433122.8259</v>
      </c>
      <c r="D1091" s="48">
        <v>48538.327499999999</v>
      </c>
      <c r="E1091" s="48">
        <v>589.52099999999996</v>
      </c>
      <c r="F1091" s="48">
        <v>692.01</v>
      </c>
      <c r="G1091" s="48">
        <v>690.61</v>
      </c>
      <c r="H1091" s="48">
        <v>690.61</v>
      </c>
      <c r="I1091" s="48">
        <v>690.61</v>
      </c>
      <c r="J1091" s="48">
        <v>1.4</v>
      </c>
    </row>
    <row r="1092" spans="1:10" x14ac:dyDescent="0.25">
      <c r="A1092" s="47">
        <v>33</v>
      </c>
      <c r="B1092" s="47">
        <v>62</v>
      </c>
      <c r="C1092" s="48">
        <v>433135.98300000001</v>
      </c>
      <c r="D1092" s="48">
        <v>48530.432699999998</v>
      </c>
      <c r="E1092" s="48">
        <v>604.86500000000001</v>
      </c>
      <c r="F1092" s="48">
        <v>690.97</v>
      </c>
      <c r="G1092" s="48">
        <v>689.57</v>
      </c>
      <c r="H1092" s="48">
        <v>689.57</v>
      </c>
      <c r="I1092" s="48">
        <v>689.57</v>
      </c>
      <c r="J1092" s="48">
        <v>1.4</v>
      </c>
    </row>
    <row r="1093" spans="1:10" x14ac:dyDescent="0.25">
      <c r="A1093" s="47">
        <v>34</v>
      </c>
      <c r="B1093" s="47">
        <v>63</v>
      </c>
      <c r="C1093" s="48">
        <v>433139.2942</v>
      </c>
      <c r="D1093" s="48">
        <v>48519.124499999998</v>
      </c>
      <c r="E1093" s="48">
        <v>616.64800000000002</v>
      </c>
      <c r="F1093" s="48">
        <v>689.86</v>
      </c>
      <c r="G1093" s="48">
        <v>688.46</v>
      </c>
      <c r="H1093" s="48">
        <v>688.46</v>
      </c>
      <c r="I1093" s="48">
        <v>688.46</v>
      </c>
      <c r="J1093" s="48">
        <v>1.4</v>
      </c>
    </row>
    <row r="1094" spans="1:10" x14ac:dyDescent="0.25">
      <c r="A1094" s="47">
        <v>35</v>
      </c>
      <c r="B1094" s="47">
        <v>64</v>
      </c>
      <c r="C1094" s="48">
        <v>433140.60470000003</v>
      </c>
      <c r="D1094" s="48">
        <v>48509.216200000003</v>
      </c>
      <c r="E1094" s="48">
        <v>626.64300000000003</v>
      </c>
      <c r="F1094" s="48">
        <v>689.2</v>
      </c>
      <c r="G1094" s="48">
        <v>687.8</v>
      </c>
      <c r="H1094" s="48">
        <v>687.8</v>
      </c>
      <c r="I1094" s="48">
        <v>687.8</v>
      </c>
      <c r="J1094" s="48">
        <v>1.4</v>
      </c>
    </row>
    <row r="1095" spans="1:10" x14ac:dyDescent="0.25">
      <c r="A1095" s="47">
        <v>36</v>
      </c>
      <c r="B1095" s="47">
        <v>65</v>
      </c>
      <c r="C1095" s="48">
        <v>433138.2782</v>
      </c>
      <c r="D1095" s="48">
        <v>48496.718500000003</v>
      </c>
      <c r="E1095" s="48">
        <v>639.35500000000002</v>
      </c>
      <c r="F1095" s="48">
        <v>688.63</v>
      </c>
      <c r="G1095" s="48">
        <v>687.23</v>
      </c>
      <c r="H1095" s="48">
        <v>687.23</v>
      </c>
      <c r="I1095" s="48">
        <v>687.23</v>
      </c>
      <c r="J1095" s="48">
        <v>1.4</v>
      </c>
    </row>
    <row r="1096" spans="1:10" x14ac:dyDescent="0.25">
      <c r="A1096" s="47">
        <v>37</v>
      </c>
      <c r="B1096" s="47">
        <v>66</v>
      </c>
      <c r="C1096" s="48">
        <v>433134.5528</v>
      </c>
      <c r="D1096" s="48">
        <v>48486.985000000001</v>
      </c>
      <c r="E1096" s="48">
        <v>649.77700000000004</v>
      </c>
      <c r="F1096" s="48">
        <v>688.16</v>
      </c>
      <c r="G1096" s="48">
        <v>686.76</v>
      </c>
      <c r="H1096" s="48">
        <v>686.76</v>
      </c>
      <c r="I1096" s="48">
        <v>686.76</v>
      </c>
      <c r="J1096" s="48">
        <v>1.4</v>
      </c>
    </row>
    <row r="1097" spans="1:10" x14ac:dyDescent="0.25">
      <c r="A1097" s="47">
        <v>38</v>
      </c>
      <c r="B1097" s="47">
        <v>67</v>
      </c>
      <c r="C1097" s="48">
        <v>433128.61119999998</v>
      </c>
      <c r="D1097" s="48">
        <v>48478.421399999999</v>
      </c>
      <c r="E1097" s="48">
        <v>660.2</v>
      </c>
      <c r="F1097" s="48">
        <v>687.64</v>
      </c>
      <c r="G1097" s="48">
        <v>686.24</v>
      </c>
      <c r="H1097" s="48">
        <v>686.24</v>
      </c>
      <c r="I1097" s="48">
        <v>686.24</v>
      </c>
      <c r="J1097" s="48">
        <v>1.4</v>
      </c>
    </row>
    <row r="1098" spans="1:10" x14ac:dyDescent="0.25">
      <c r="A1098" s="47">
        <v>39</v>
      </c>
      <c r="B1098" s="47">
        <v>68</v>
      </c>
      <c r="C1098" s="48">
        <v>433113.8481</v>
      </c>
      <c r="D1098" s="48">
        <v>48467.139600000002</v>
      </c>
      <c r="E1098" s="48">
        <v>678.78099999999995</v>
      </c>
      <c r="F1098" s="48">
        <v>686.77</v>
      </c>
      <c r="G1098" s="48">
        <v>685.37</v>
      </c>
      <c r="H1098" s="48">
        <v>685.37</v>
      </c>
      <c r="I1098" s="48">
        <v>685.37</v>
      </c>
      <c r="J1098" s="48">
        <v>1.4</v>
      </c>
    </row>
    <row r="1099" spans="1:10" x14ac:dyDescent="0.25">
      <c r="A1099" s="47">
        <v>40</v>
      </c>
      <c r="B1099" s="47">
        <v>69</v>
      </c>
      <c r="C1099" s="48">
        <v>433094.86900000001</v>
      </c>
      <c r="D1099" s="48">
        <v>48448.162499999999</v>
      </c>
      <c r="E1099" s="48">
        <v>705.62</v>
      </c>
      <c r="F1099" s="48">
        <v>685.07</v>
      </c>
      <c r="G1099" s="48">
        <v>683.67</v>
      </c>
      <c r="H1099" s="48">
        <v>683.67</v>
      </c>
      <c r="I1099" s="48">
        <v>683.67</v>
      </c>
      <c r="J1099" s="48">
        <v>1.4</v>
      </c>
    </row>
    <row r="1100" spans="1:10" x14ac:dyDescent="0.25">
      <c r="A1100" s="47">
        <v>41</v>
      </c>
      <c r="B1100" s="47">
        <v>70</v>
      </c>
      <c r="C1100" s="48">
        <v>433088.45659999998</v>
      </c>
      <c r="D1100" s="48">
        <v>48429.402900000001</v>
      </c>
      <c r="E1100" s="48">
        <v>725.44500000000005</v>
      </c>
      <c r="F1100" s="48">
        <v>684.14</v>
      </c>
      <c r="G1100" s="48">
        <v>682.74</v>
      </c>
      <c r="H1100" s="48">
        <v>682.74</v>
      </c>
      <c r="I1100" s="48">
        <v>682.74</v>
      </c>
      <c r="J1100" s="48">
        <v>1.4</v>
      </c>
    </row>
    <row r="1101" spans="1:10" x14ac:dyDescent="0.25">
      <c r="A1101" s="47">
        <v>42</v>
      </c>
      <c r="B1101" s="47">
        <v>71</v>
      </c>
      <c r="C1101" s="48">
        <v>433086.45699999999</v>
      </c>
      <c r="D1101" s="48">
        <v>48413.713499999998</v>
      </c>
      <c r="E1101" s="48">
        <v>741.26099999999997</v>
      </c>
      <c r="F1101" s="48">
        <v>683.39</v>
      </c>
      <c r="G1101" s="48">
        <v>681.99</v>
      </c>
      <c r="H1101" s="48">
        <v>681.99</v>
      </c>
      <c r="I1101" s="48">
        <v>681.99</v>
      </c>
      <c r="J1101" s="48">
        <v>1.4</v>
      </c>
    </row>
    <row r="1102" spans="1:10" x14ac:dyDescent="0.25">
      <c r="A1102" s="47">
        <v>43</v>
      </c>
      <c r="B1102" s="47">
        <v>72</v>
      </c>
      <c r="C1102" s="48">
        <v>433081.22070000001</v>
      </c>
      <c r="D1102" s="48">
        <v>48396.6106</v>
      </c>
      <c r="E1102" s="48">
        <v>759.14800000000002</v>
      </c>
      <c r="F1102" s="48">
        <v>682.88</v>
      </c>
      <c r="G1102" s="48">
        <v>681.48</v>
      </c>
      <c r="H1102" s="48">
        <v>681.48</v>
      </c>
      <c r="I1102" s="48">
        <v>681.48</v>
      </c>
      <c r="J1102" s="48">
        <v>1.4</v>
      </c>
    </row>
    <row r="1103" spans="1:10" x14ac:dyDescent="0.25">
      <c r="A1103" s="47">
        <v>44</v>
      </c>
      <c r="B1103" s="47">
        <v>73</v>
      </c>
      <c r="C1103" s="48">
        <v>433074.38130000001</v>
      </c>
      <c r="D1103" s="48">
        <v>48381.174299999999</v>
      </c>
      <c r="E1103" s="48">
        <v>776.03200000000004</v>
      </c>
      <c r="F1103" s="48">
        <v>682.39</v>
      </c>
      <c r="G1103" s="48">
        <v>680.99</v>
      </c>
      <c r="H1103" s="48">
        <v>680.99</v>
      </c>
      <c r="I1103" s="48">
        <v>680.99</v>
      </c>
      <c r="J1103" s="48">
        <v>1.4</v>
      </c>
    </row>
    <row r="1104" spans="1:10" x14ac:dyDescent="0.25">
      <c r="A1104" s="47">
        <v>45</v>
      </c>
      <c r="B1104" s="47">
        <v>74</v>
      </c>
      <c r="C1104" s="48">
        <v>433066.61219999997</v>
      </c>
      <c r="D1104" s="48">
        <v>48361.548000000003</v>
      </c>
      <c r="E1104" s="48">
        <v>797.14</v>
      </c>
      <c r="F1104" s="48">
        <v>681.73</v>
      </c>
      <c r="G1104" s="48">
        <v>680.33</v>
      </c>
      <c r="H1104" s="48">
        <v>680.33</v>
      </c>
      <c r="I1104" s="48">
        <v>680.33</v>
      </c>
      <c r="J1104" s="48">
        <v>1.4</v>
      </c>
    </row>
    <row r="1106" spans="1:10" x14ac:dyDescent="0.25">
      <c r="A1106" s="47" t="s">
        <v>5</v>
      </c>
      <c r="B1106" s="47" t="s">
        <v>578</v>
      </c>
      <c r="C1106" s="48" t="s">
        <v>579</v>
      </c>
      <c r="D1106" s="48" t="s">
        <v>580</v>
      </c>
      <c r="E1106" s="48" t="s">
        <v>581</v>
      </c>
      <c r="F1106" s="48" t="s">
        <v>582</v>
      </c>
      <c r="G1106" s="48" t="s">
        <v>583</v>
      </c>
      <c r="H1106" s="48" t="s">
        <v>584</v>
      </c>
      <c r="I1106" s="48" t="s">
        <v>585</v>
      </c>
      <c r="J1106" s="48" t="s">
        <v>652</v>
      </c>
    </row>
    <row r="1107" spans="1:10" x14ac:dyDescent="0.25">
      <c r="A1107" s="47" t="s">
        <v>1291</v>
      </c>
    </row>
    <row r="1108" spans="1:10" x14ac:dyDescent="0.25">
      <c r="A1108" s="47">
        <v>1</v>
      </c>
      <c r="B1108" s="47">
        <v>432062.92666300002</v>
      </c>
      <c r="C1108" s="48">
        <v>49011.440722200001</v>
      </c>
      <c r="D1108" s="48">
        <v>0</v>
      </c>
      <c r="E1108" s="48">
        <v>770.87</v>
      </c>
      <c r="F1108" s="48">
        <v>769.47</v>
      </c>
      <c r="G1108" s="48">
        <v>769.47</v>
      </c>
      <c r="H1108" s="48">
        <v>769.47</v>
      </c>
      <c r="I1108" s="48">
        <v>1.4</v>
      </c>
    </row>
    <row r="1109" spans="1:10" x14ac:dyDescent="0.25">
      <c r="A1109" s="47">
        <v>2</v>
      </c>
      <c r="B1109" s="47">
        <v>432057.90334070002</v>
      </c>
      <c r="C1109" s="48">
        <v>49013.269061999999</v>
      </c>
      <c r="D1109" s="48">
        <v>5.3460000000000001</v>
      </c>
      <c r="E1109" s="48">
        <v>770.34</v>
      </c>
      <c r="F1109" s="48">
        <v>768.94</v>
      </c>
      <c r="G1109" s="48">
        <v>768.94</v>
      </c>
      <c r="H1109" s="48">
        <v>768.94</v>
      </c>
      <c r="I1109" s="48">
        <v>1.4</v>
      </c>
    </row>
    <row r="1110" spans="1:10" x14ac:dyDescent="0.25">
      <c r="A1110" s="47">
        <v>3</v>
      </c>
      <c r="B1110" s="47">
        <v>432042.82893219998</v>
      </c>
      <c r="C1110" s="48">
        <v>48995.730332599996</v>
      </c>
      <c r="D1110" s="48">
        <v>28.472000000000001</v>
      </c>
      <c r="E1110" s="48">
        <v>768.15</v>
      </c>
      <c r="F1110" s="48">
        <v>766.75</v>
      </c>
      <c r="G1110" s="48">
        <v>766.75</v>
      </c>
      <c r="H1110" s="48">
        <v>766.75</v>
      </c>
      <c r="I1110" s="48">
        <v>1.4</v>
      </c>
    </row>
    <row r="1111" spans="1:10" x14ac:dyDescent="0.25">
      <c r="A1111" s="47">
        <v>4</v>
      </c>
      <c r="B1111" s="47">
        <v>432028.48950269999</v>
      </c>
      <c r="C1111" s="48">
        <v>48981.923256100003</v>
      </c>
      <c r="D1111" s="48">
        <v>48.378999999999998</v>
      </c>
      <c r="E1111" s="48">
        <v>764.91</v>
      </c>
      <c r="F1111" s="48">
        <v>763.51</v>
      </c>
      <c r="G1111" s="48">
        <v>763.51</v>
      </c>
      <c r="H1111" s="48">
        <v>763.51</v>
      </c>
      <c r="I1111" s="48">
        <v>1.4</v>
      </c>
    </row>
    <row r="1112" spans="1:10" x14ac:dyDescent="0.25">
      <c r="A1112" s="47">
        <v>5</v>
      </c>
      <c r="B1112" s="47">
        <v>432006.472587</v>
      </c>
      <c r="C1112" s="48">
        <v>48970.256114299998</v>
      </c>
      <c r="D1112" s="48">
        <v>73.296000000000006</v>
      </c>
      <c r="E1112" s="48">
        <v>762.43</v>
      </c>
      <c r="F1112" s="48">
        <v>761.03</v>
      </c>
      <c r="G1112" s="48">
        <v>761.03</v>
      </c>
      <c r="H1112" s="48">
        <v>761.03</v>
      </c>
      <c r="I1112" s="48">
        <v>1.4</v>
      </c>
    </row>
    <row r="1113" spans="1:10" x14ac:dyDescent="0.25">
      <c r="A1113" s="47">
        <v>6</v>
      </c>
      <c r="B1113" s="47">
        <v>431988.35150350002</v>
      </c>
      <c r="C1113" s="48">
        <v>48961.7887519</v>
      </c>
      <c r="D1113" s="48">
        <v>93.298000000000002</v>
      </c>
      <c r="E1113" s="48">
        <v>761.24</v>
      </c>
      <c r="F1113" s="48">
        <v>759.84</v>
      </c>
      <c r="G1113" s="48">
        <v>759.84</v>
      </c>
      <c r="H1113" s="48">
        <v>759.84</v>
      </c>
      <c r="I1113" s="48">
        <v>1.4</v>
      </c>
    </row>
    <row r="1114" spans="1:10" x14ac:dyDescent="0.25">
      <c r="A1114" s="47">
        <v>7</v>
      </c>
      <c r="B1114" s="47">
        <v>431975.09303539997</v>
      </c>
      <c r="C1114" s="48">
        <v>48954.643826899999</v>
      </c>
      <c r="D1114" s="48">
        <v>108.35899999999999</v>
      </c>
      <c r="E1114" s="48">
        <v>760.22</v>
      </c>
      <c r="F1114" s="48">
        <v>758.82</v>
      </c>
      <c r="G1114" s="48">
        <v>758.82</v>
      </c>
      <c r="H1114" s="48">
        <v>758.82</v>
      </c>
      <c r="I1114" s="48">
        <v>1.4</v>
      </c>
    </row>
    <row r="1115" spans="1:10" x14ac:dyDescent="0.25">
      <c r="A1115" s="47">
        <v>8</v>
      </c>
      <c r="B1115" s="47">
        <v>431967.29457219999</v>
      </c>
      <c r="C1115" s="48">
        <v>48948.324790999999</v>
      </c>
      <c r="D1115" s="48">
        <v>118.396</v>
      </c>
      <c r="E1115" s="48">
        <v>759.87</v>
      </c>
      <c r="F1115" s="48">
        <v>758.47</v>
      </c>
      <c r="G1115" s="48">
        <v>758.47</v>
      </c>
      <c r="H1115" s="48">
        <v>758.47</v>
      </c>
      <c r="I1115" s="48">
        <v>1.4</v>
      </c>
    </row>
    <row r="1116" spans="1:10" x14ac:dyDescent="0.25">
      <c r="A1116" s="47">
        <v>9</v>
      </c>
      <c r="B1116" s="47">
        <v>431958.9174801</v>
      </c>
      <c r="C1116" s="48">
        <v>48942.052333300002</v>
      </c>
      <c r="D1116" s="48">
        <v>128.86099999999999</v>
      </c>
      <c r="E1116" s="48">
        <v>759.71</v>
      </c>
      <c r="F1116" s="48">
        <v>758.42</v>
      </c>
      <c r="G1116" s="48">
        <v>758.42</v>
      </c>
      <c r="H1116" s="48">
        <v>758.42</v>
      </c>
      <c r="I1116" s="48">
        <v>1.29</v>
      </c>
    </row>
    <row r="1117" spans="1:10" x14ac:dyDescent="0.25">
      <c r="A1117" s="47">
        <v>10</v>
      </c>
      <c r="B1117" s="47">
        <v>431954.58735310001</v>
      </c>
      <c r="C1117" s="48">
        <v>48939.552333300002</v>
      </c>
      <c r="D1117" s="48">
        <v>133.86099999999999</v>
      </c>
      <c r="E1117" s="48">
        <v>759.8</v>
      </c>
      <c r="F1117" s="48">
        <v>758.4</v>
      </c>
      <c r="G1117" s="48">
        <v>758.4</v>
      </c>
      <c r="H1117" s="48">
        <v>758.4</v>
      </c>
      <c r="I1117" s="48">
        <v>1.4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8</vt:i4>
      </vt:variant>
      <vt:variant>
        <vt:lpstr>Imenovani obsegi</vt:lpstr>
      </vt:variant>
      <vt:variant>
        <vt:i4>6</vt:i4>
      </vt:variant>
    </vt:vector>
  </HeadingPairs>
  <TitlesOfParts>
    <vt:vector size="14" baseType="lpstr">
      <vt:lpstr>rekapitulacija tlacni vod</vt:lpstr>
      <vt:lpstr>TL</vt:lpstr>
      <vt:lpstr>Povratni vod</vt:lpstr>
      <vt:lpstr>Tlacni vod</vt:lpstr>
      <vt:lpstr>Elektrika GRADINA EA</vt:lpstr>
      <vt:lpstr>Količine</vt:lpstr>
      <vt:lpstr>Profili</vt:lpstr>
      <vt:lpstr>LT PZI</vt:lpstr>
      <vt:lpstr>'Elektrika GRADINA EA'!Področje_tiskanja</vt:lpstr>
      <vt:lpstr>'Povratni vod'!Področje_tiskanja</vt:lpstr>
      <vt:lpstr>'rekapitulacija tlacni vod'!Področje_tiskanja</vt:lpstr>
      <vt:lpstr>TL!Področje_tiskanja</vt:lpstr>
      <vt:lpstr>'Tlacni vod'!Področje_tiskanja</vt:lpstr>
      <vt:lpstr>Print_Area_14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popit</dc:creator>
  <cp:lastModifiedBy>tanja</cp:lastModifiedBy>
  <cp:revision>0</cp:revision>
  <cp:lastPrinted>2020-09-03T12:36:10Z</cp:lastPrinted>
  <dcterms:created xsi:type="dcterms:W3CDTF">2011-03-23T07:47:59Z</dcterms:created>
  <dcterms:modified xsi:type="dcterms:W3CDTF">2021-05-05T12:03:22Z</dcterms:modified>
</cp:coreProperties>
</file>