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24226"/>
  <mc:AlternateContent xmlns:mc="http://schemas.openxmlformats.org/markup-compatibility/2006">
    <mc:Choice Requires="x15">
      <x15ac:absPath xmlns:x15ac="http://schemas.microsoft.com/office/spreadsheetml/2010/11/ac" url="C:\tanja\Vodovodi Brkini\2020\BC pravo\Nova mapa\oddano po sklopih\SKLOPI\N\ODDAJA\ODDAJA VSE\Nova mapa\brez ZD\brez cen\"/>
    </mc:Choice>
  </mc:AlternateContent>
  <xr:revisionPtr revIDLastSave="0" documentId="13_ncr:1_{712A8115-017F-417C-9B95-F57225ABB69A}" xr6:coauthVersionLast="46" xr6:coauthVersionMax="46" xr10:uidLastSave="{00000000-0000-0000-0000-000000000000}"/>
  <bookViews>
    <workbookView xWindow="-120" yWindow="-120" windowWidth="24240" windowHeight="17640" tabRatio="920" firstSheet="1" activeTab="3" xr2:uid="{00000000-000D-0000-FFFF-FFFF00000000}"/>
  </bookViews>
  <sheets>
    <sheet name="rekapitulacija SKLOP 1" sheetId="63" r:id="rId1"/>
    <sheet name="rekapitulacija novogradnj" sheetId="1" r:id="rId2"/>
    <sheet name="TL" sheetId="50" r:id="rId3"/>
    <sheet name="Vodarna novogradnja" sheetId="58" r:id="rId4"/>
    <sheet name="Strojne FAZA 1" sheetId="59" r:id="rId5"/>
    <sheet name="Strojne FAZA 2" sheetId="60" r:id="rId6"/>
    <sheet name="Rekap. ELEKTRIKA" sheetId="61" r:id="rId7"/>
    <sheet name="Specifikacija EL" sheetId="62" r:id="rId8"/>
    <sheet name="sanacija obstojecega obj." sheetId="65" r:id="rId9"/>
    <sheet name="EI obstoj.del" sheetId="66" r:id="rId10"/>
    <sheet name="Količine" sheetId="37" state="hidden" r:id="rId11"/>
    <sheet name="Profili" sheetId="39" state="hidden" r:id="rId12"/>
    <sheet name="LT PZI" sheetId="40" state="hidden" r:id="rId13"/>
  </sheets>
  <externalReferences>
    <externalReference r:id="rId14"/>
  </externalReferences>
  <definedNames>
    <definedName name="_xlnm._FilterDatabase" localSheetId="6" hidden="1">'Rekap. ELEKTRIKA'!$D$2:$D$682</definedName>
    <definedName name="_xlnm._FilterDatabase" localSheetId="7" hidden="1">'Specifikacija EL'!$F$2:$F$730</definedName>
    <definedName name="_xlnm._FilterDatabase" localSheetId="4" hidden="1">'Strojne FAZA 1'!$A$3:$J$845</definedName>
    <definedName name="_Hlk499639928" localSheetId="4">'Strojne FAZA 1'!$B$73</definedName>
    <definedName name="_Hlk499639928" localSheetId="5">'Strojne FAZA 2'!#REF!</definedName>
    <definedName name="_Hlk499640366" localSheetId="4">'Strojne FAZA 1'!#REF!</definedName>
    <definedName name="_Hlk499640366" localSheetId="5">'Strojne FAZA 2'!#REF!</definedName>
    <definedName name="Page1">#REF!</definedName>
    <definedName name="_xlnm.Print_Area" localSheetId="9">'EI obstoj.del'!$A$1:$F$315</definedName>
    <definedName name="_xlnm.Print_Area" localSheetId="6">'Rekap. ELEKTRIKA'!$B$4:$I$37</definedName>
    <definedName name="_xlnm.Print_Area" localSheetId="1">'rekapitulacija novogradnj'!$A$1:$E$18</definedName>
    <definedName name="_xlnm.Print_Area" localSheetId="0">'rekapitulacija SKLOP 1'!$A$1:$F$27</definedName>
    <definedName name="_xlnm.Print_Area" localSheetId="8">'sanacija obstojecega obj.'!$A$1:$I$434</definedName>
    <definedName name="_xlnm.Print_Area" localSheetId="7">'Specifikacija EL'!$B$4:$J$726</definedName>
    <definedName name="_xlnm.Print_Area" localSheetId="4">'Strojne FAZA 1'!$A$1:$H$683</definedName>
    <definedName name="_xlnm.Print_Area" localSheetId="5">'Strojne FAZA 2'!$A$1:$H$212</definedName>
    <definedName name="_xlnm.Print_Area" localSheetId="2">TL!$A$1:$F$43</definedName>
    <definedName name="_xlnm.Print_Area" localSheetId="3">'Vodarna novogradnja'!$A$1:$G$803</definedName>
    <definedName name="_xlnm.Print_Area">#REF!</definedName>
    <definedName name="Print_Area_1">#REF!</definedName>
    <definedName name="Print_Area_10">#REF!</definedName>
    <definedName name="Print_Area_101">#REF!</definedName>
    <definedName name="Print_Area_11">#REF!</definedName>
    <definedName name="Print_Area_12">#REF!</definedName>
    <definedName name="Print_Area_12ZV">#REF!</definedName>
    <definedName name="Print_Area_13">#REF!</definedName>
    <definedName name="Print_Area_14" localSheetId="0">'rekapitulacija SKLOP 1'!$A$1:$D$27</definedName>
    <definedName name="Print_Area_14">'rekapitulacija novogradnj'!$A$1:$C$24</definedName>
    <definedName name="Print_Area_15">#REF!</definedName>
    <definedName name="Print_Area_16">#REF!</definedName>
    <definedName name="Print_Area_17">#REF!</definedName>
    <definedName name="Print_Area_18">#REF!</definedName>
    <definedName name="Print_Area_19">#REF!</definedName>
    <definedName name="Print_Area_2">#REF!</definedName>
    <definedName name="Print_Area_20">#REF!</definedName>
    <definedName name="Print_Area_21">#REF!</definedName>
    <definedName name="Print_Area_22">#REF!</definedName>
    <definedName name="Print_Area_23">#REF!</definedName>
    <definedName name="Print_Area_24">#REF!</definedName>
    <definedName name="Print_Area_3">#REF!</definedName>
    <definedName name="Print_Area_4">#REF!</definedName>
    <definedName name="Print_Area_5">#REF!</definedName>
    <definedName name="Print_Area_6">#REF!</definedName>
    <definedName name="Print_Area_7">#REF!</definedName>
    <definedName name="Print_Area_8">#REF!</definedName>
    <definedName name="Print_Area_9">#REF!</definedName>
    <definedName name="_xlnm.Print_Titles" localSheetId="6">'Rekap. ELEKTRIKA'!$4:$11</definedName>
    <definedName name="_xlnm.Print_Titles" localSheetId="8">'sanacija obstojecega obj.'!$1:$4</definedName>
    <definedName name="_xlnm.Print_Titles" localSheetId="7">'Specifikacija EL'!$4:$13</definedName>
    <definedName name="_xlnm.Print_Titles" localSheetId="3">'Vodarna novogradnja'!$1:$4</definedName>
  </definedNames>
  <calcPr calcId="181029"/>
</workbook>
</file>

<file path=xl/calcChain.xml><?xml version="1.0" encoding="utf-8"?>
<calcChain xmlns="http://schemas.openxmlformats.org/spreadsheetml/2006/main">
  <c r="G635" i="58" l="1"/>
  <c r="G637" i="58"/>
  <c r="G633" i="58"/>
  <c r="G631" i="58"/>
  <c r="G601" i="58"/>
  <c r="G599" i="58"/>
  <c r="G591" i="58"/>
  <c r="G589" i="58"/>
  <c r="G607" i="58"/>
  <c r="G625" i="58"/>
  <c r="G623" i="58"/>
  <c r="G621" i="58"/>
  <c r="G619" i="58"/>
  <c r="G617" i="58"/>
  <c r="G615" i="58"/>
  <c r="G613" i="58"/>
  <c r="G611" i="58"/>
  <c r="G609" i="58"/>
  <c r="G605" i="58"/>
  <c r="G603" i="58"/>
  <c r="G597" i="58"/>
  <c r="G595" i="58"/>
  <c r="G593" i="58"/>
  <c r="G587" i="58"/>
  <c r="J654" i="62"/>
  <c r="J652" i="62"/>
  <c r="J648" i="62"/>
  <c r="J646" i="62"/>
  <c r="J644" i="62"/>
  <c r="J642" i="62"/>
  <c r="J640" i="62"/>
  <c r="J638" i="62"/>
  <c r="J631" i="62"/>
  <c r="J628" i="62"/>
  <c r="J626" i="62"/>
  <c r="J624" i="62"/>
  <c r="J622" i="62"/>
  <c r="J620" i="62"/>
  <c r="J618" i="62"/>
  <c r="J616" i="62"/>
  <c r="J614" i="62"/>
  <c r="J612" i="62"/>
  <c r="J610" i="62"/>
  <c r="J608" i="62"/>
  <c r="J606" i="62"/>
  <c r="J604" i="62"/>
  <c r="J602" i="62"/>
  <c r="J600" i="62"/>
  <c r="J595" i="62"/>
  <c r="J593" i="62"/>
  <c r="J591" i="62"/>
  <c r="J589" i="62"/>
  <c r="J587" i="62"/>
  <c r="J581" i="62"/>
  <c r="J574" i="62"/>
  <c r="J572" i="62"/>
  <c r="J570" i="62"/>
  <c r="J568" i="62"/>
  <c r="J566" i="62"/>
  <c r="J564" i="62"/>
  <c r="J562" i="62"/>
  <c r="J560" i="62"/>
  <c r="J558" i="62"/>
  <c r="J556" i="62"/>
  <c r="J554" i="62"/>
  <c r="J552" i="62"/>
  <c r="J550" i="62"/>
  <c r="J548" i="62"/>
  <c r="J546" i="62"/>
  <c r="J544" i="62"/>
  <c r="J542" i="62"/>
  <c r="J540" i="62"/>
  <c r="J538" i="62"/>
  <c r="J536" i="62"/>
  <c r="J534" i="62"/>
  <c r="J532" i="62"/>
  <c r="J530" i="62"/>
  <c r="J528" i="62"/>
  <c r="J526" i="62"/>
  <c r="J521" i="62"/>
  <c r="J518" i="62"/>
  <c r="J516" i="62"/>
  <c r="J514" i="62"/>
  <c r="J511" i="62"/>
  <c r="J508" i="62"/>
  <c r="J507" i="62"/>
  <c r="J504" i="62"/>
  <c r="J502" i="62"/>
  <c r="J500" i="62"/>
  <c r="J498" i="62"/>
  <c r="J496" i="62"/>
  <c r="J494" i="62"/>
  <c r="J492" i="62"/>
  <c r="J490" i="62"/>
  <c r="J488" i="62"/>
  <c r="J486" i="62"/>
  <c r="J484" i="62"/>
  <c r="J482" i="62"/>
  <c r="J480" i="62"/>
  <c r="J477" i="62"/>
  <c r="J475" i="62"/>
  <c r="J473" i="62"/>
  <c r="J471" i="62"/>
  <c r="J469" i="62"/>
  <c r="J467" i="62"/>
  <c r="J465" i="62"/>
  <c r="J463" i="62"/>
  <c r="J461" i="62"/>
  <c r="J459" i="62"/>
  <c r="J457" i="62"/>
  <c r="J455" i="62"/>
  <c r="J453" i="62"/>
  <c r="J451" i="62"/>
  <c r="J449" i="62"/>
  <c r="J447" i="62"/>
  <c r="J445" i="62"/>
  <c r="J443" i="62"/>
  <c r="J441" i="62"/>
  <c r="J439" i="62"/>
  <c r="J437" i="62"/>
  <c r="J435" i="62"/>
  <c r="J433" i="62"/>
  <c r="J431" i="62"/>
  <c r="J422" i="62"/>
  <c r="J420" i="62"/>
  <c r="J418" i="62"/>
  <c r="J417" i="62"/>
  <c r="J413" i="62"/>
  <c r="J411" i="62"/>
  <c r="J409" i="62"/>
  <c r="J407" i="62"/>
  <c r="J405" i="62"/>
  <c r="J403" i="62"/>
  <c r="J401" i="62"/>
  <c r="J400" i="62"/>
  <c r="J399" i="62"/>
  <c r="J395" i="62"/>
  <c r="J393" i="62"/>
  <c r="J391" i="62"/>
  <c r="J390" i="62"/>
  <c r="J383" i="62"/>
  <c r="J381" i="62"/>
  <c r="J379" i="62"/>
  <c r="J377" i="62"/>
  <c r="J375" i="62"/>
  <c r="J373" i="62"/>
  <c r="J371" i="62"/>
  <c r="J369" i="62"/>
  <c r="J365" i="62"/>
  <c r="J363" i="62"/>
  <c r="J361" i="62"/>
  <c r="J359" i="62"/>
  <c r="J357" i="62"/>
  <c r="J355" i="62"/>
  <c r="J353" i="62"/>
  <c r="J351" i="62"/>
  <c r="J349" i="62"/>
  <c r="J345" i="62"/>
  <c r="J343" i="62"/>
  <c r="J341" i="62"/>
  <c r="J339" i="62"/>
  <c r="J337" i="62"/>
  <c r="J336" i="62"/>
  <c r="J335" i="62"/>
  <c r="J333" i="62"/>
  <c r="J332" i="62"/>
  <c r="J331" i="62"/>
  <c r="J330" i="62"/>
  <c r="J329" i="62"/>
  <c r="J328" i="62"/>
  <c r="J320" i="62"/>
  <c r="J318" i="62"/>
  <c r="J316" i="62"/>
  <c r="J314" i="62"/>
  <c r="J312" i="62"/>
  <c r="J310" i="62"/>
  <c r="J309" i="62"/>
  <c r="J308" i="62"/>
  <c r="J307" i="62"/>
  <c r="J305" i="62"/>
  <c r="J304" i="62"/>
  <c r="J303" i="62"/>
  <c r="J302" i="62"/>
  <c r="J301" i="62"/>
  <c r="J299" i="62"/>
  <c r="J298" i="62"/>
  <c r="J297" i="62"/>
  <c r="J296" i="62"/>
  <c r="J295" i="62"/>
  <c r="J293" i="62"/>
  <c r="J292" i="62"/>
  <c r="J291" i="62"/>
  <c r="J290" i="62"/>
  <c r="J289" i="62"/>
  <c r="J287" i="62"/>
  <c r="J285" i="62"/>
  <c r="J284" i="62"/>
  <c r="J282" i="62"/>
  <c r="J280" i="62"/>
  <c r="J279" i="62"/>
  <c r="J277" i="62"/>
  <c r="J275" i="62"/>
  <c r="J271" i="62"/>
  <c r="J269" i="62"/>
  <c r="J267" i="62"/>
  <c r="J265" i="62"/>
  <c r="J263" i="62"/>
  <c r="J261" i="62"/>
  <c r="J259" i="62"/>
  <c r="J257" i="62"/>
  <c r="J255" i="62"/>
  <c r="J253" i="62"/>
  <c r="J251" i="62"/>
  <c r="J247" i="62"/>
  <c r="J245" i="62"/>
  <c r="J243" i="62"/>
  <c r="J241" i="62"/>
  <c r="J239" i="62"/>
  <c r="J237" i="62"/>
  <c r="J235" i="62"/>
  <c r="J233" i="62"/>
  <c r="J231" i="62"/>
  <c r="J229" i="62"/>
  <c r="J227" i="62"/>
  <c r="J225" i="62"/>
  <c r="J223" i="62"/>
  <c r="J221" i="62"/>
  <c r="J219" i="62"/>
  <c r="J218" i="62"/>
  <c r="J217" i="62"/>
  <c r="J215" i="62"/>
  <c r="J214" i="62"/>
  <c r="J213" i="62"/>
  <c r="J212" i="62"/>
  <c r="J210" i="62"/>
  <c r="J208" i="62"/>
  <c r="J206" i="62"/>
  <c r="J202" i="62"/>
  <c r="J200" i="62"/>
  <c r="J198" i="62"/>
  <c r="J196" i="62"/>
  <c r="J194" i="62"/>
  <c r="J192" i="62"/>
  <c r="J189" i="62"/>
  <c r="J188" i="62"/>
  <c r="J187" i="62"/>
  <c r="J186" i="62"/>
  <c r="J185" i="62"/>
  <c r="J184" i="62"/>
  <c r="J183" i="62"/>
  <c r="J182" i="62"/>
  <c r="J177" i="62"/>
  <c r="J175" i="62"/>
  <c r="J171" i="62"/>
  <c r="J170" i="62"/>
  <c r="J169" i="62"/>
  <c r="J168" i="62"/>
  <c r="J167" i="62"/>
  <c r="J164" i="62"/>
  <c r="J163" i="62"/>
  <c r="J160" i="62"/>
  <c r="J159" i="62"/>
  <c r="J156" i="62"/>
  <c r="J155" i="62"/>
  <c r="J154" i="62"/>
  <c r="J153" i="62"/>
  <c r="J152" i="62"/>
  <c r="J151" i="62"/>
  <c r="J150" i="62"/>
  <c r="J147" i="62"/>
  <c r="J146" i="62"/>
  <c r="J143" i="62"/>
  <c r="J142" i="62"/>
  <c r="J139" i="62"/>
  <c r="J138" i="62"/>
  <c r="J137" i="62"/>
  <c r="J136" i="62"/>
  <c r="J135" i="62"/>
  <c r="J134" i="62"/>
  <c r="J131" i="62"/>
  <c r="J130" i="62"/>
  <c r="J129" i="62"/>
  <c r="J128" i="62"/>
  <c r="J127" i="62"/>
  <c r="J126" i="62"/>
  <c r="J123" i="62"/>
  <c r="J122" i="62"/>
  <c r="J121" i="62"/>
  <c r="J120" i="62"/>
  <c r="J119" i="62"/>
  <c r="J118" i="62"/>
  <c r="J115" i="62"/>
  <c r="J114" i="62"/>
  <c r="J113" i="62"/>
  <c r="J112" i="62"/>
  <c r="J111" i="62"/>
  <c r="J110" i="62"/>
  <c r="J107" i="62"/>
  <c r="J106" i="62"/>
  <c r="J105" i="62"/>
  <c r="J104" i="62"/>
  <c r="J101" i="62"/>
  <c r="J100" i="62"/>
  <c r="J99" i="62"/>
  <c r="J94" i="62"/>
  <c r="J92" i="62"/>
  <c r="J90" i="62"/>
  <c r="J82" i="62"/>
  <c r="J80" i="62"/>
  <c r="J78" i="62"/>
  <c r="J76" i="62"/>
  <c r="J75" i="62"/>
  <c r="J73" i="62"/>
  <c r="J72" i="62"/>
  <c r="J71" i="62"/>
  <c r="J70" i="62"/>
  <c r="J69" i="62"/>
  <c r="J68" i="62"/>
  <c r="J66" i="62"/>
  <c r="J65" i="62"/>
  <c r="J64" i="62"/>
  <c r="J63" i="62"/>
  <c r="J61" i="62"/>
  <c r="J60" i="62"/>
  <c r="J59" i="62"/>
  <c r="J58" i="62"/>
  <c r="J53" i="62"/>
  <c r="J56" i="62"/>
  <c r="J55" i="62"/>
  <c r="J54" i="62"/>
  <c r="J52" i="62"/>
  <c r="J51" i="62"/>
  <c r="J49" i="62"/>
  <c r="J47" i="62"/>
  <c r="J46" i="62"/>
  <c r="J44" i="62"/>
  <c r="J42" i="62"/>
  <c r="J41" i="62"/>
  <c r="J39" i="62"/>
  <c r="J37" i="62"/>
  <c r="J36" i="62"/>
  <c r="J32" i="62"/>
  <c r="J30" i="62"/>
  <c r="J21" i="62"/>
  <c r="J17" i="62"/>
  <c r="J16" i="62"/>
  <c r="J688" i="62"/>
  <c r="J686" i="62"/>
  <c r="J675" i="62"/>
  <c r="J671" i="62"/>
  <c r="J669" i="62"/>
  <c r="J667" i="62"/>
  <c r="J665" i="62"/>
  <c r="J663" i="62"/>
  <c r="J661" i="62"/>
  <c r="J704" i="62" s="1"/>
  <c r="J696" i="62"/>
  <c r="J692" i="62"/>
  <c r="J690" i="62"/>
  <c r="J724" i="62"/>
  <c r="J722" i="62"/>
  <c r="J720" i="62"/>
  <c r="J718" i="62"/>
  <c r="J716" i="62"/>
  <c r="J702" i="62"/>
  <c r="J700" i="62"/>
  <c r="J714" i="62"/>
  <c r="J712" i="62"/>
  <c r="J710" i="62"/>
  <c r="J708" i="62"/>
  <c r="F14" i="63"/>
  <c r="E14" i="63"/>
  <c r="D14" i="63"/>
  <c r="J656" i="62" l="1"/>
  <c r="J633" i="62"/>
  <c r="J597" i="62"/>
  <c r="J576" i="62"/>
  <c r="J523" i="62"/>
  <c r="J428" i="62"/>
  <c r="H20" i="61" s="1"/>
  <c r="J385" i="62"/>
  <c r="H19" i="61" s="1"/>
  <c r="J33" i="62"/>
  <c r="H17" i="61" s="1"/>
  <c r="J726" i="62"/>
  <c r="G34" i="61" s="1"/>
  <c r="J18" i="62"/>
  <c r="G14" i="61" s="1"/>
  <c r="J272" i="62"/>
  <c r="H18" i="61" s="1"/>
  <c r="G32" i="61"/>
  <c r="G30" i="61"/>
  <c r="G28" i="61"/>
  <c r="G26" i="61"/>
  <c r="G24" i="61"/>
  <c r="G22" i="61"/>
  <c r="F278" i="66"/>
  <c r="F244" i="66"/>
  <c r="F199" i="66"/>
  <c r="F167" i="66"/>
  <c r="F148" i="66"/>
  <c r="I421" i="65"/>
  <c r="H790" i="58"/>
  <c r="E787" i="58"/>
  <c r="H787" i="58" s="1"/>
  <c r="H799" i="58"/>
  <c r="G16" i="61" l="1"/>
  <c r="G777" i="58"/>
  <c r="G780" i="58"/>
  <c r="G745" i="58" l="1"/>
  <c r="G743" i="58"/>
  <c r="G741" i="58"/>
  <c r="G739" i="58"/>
  <c r="G737" i="58"/>
  <c r="G735" i="58"/>
  <c r="G733" i="58"/>
  <c r="G731" i="58"/>
  <c r="G729" i="58"/>
  <c r="G725" i="58"/>
  <c r="G751" i="58"/>
  <c r="G748" i="58"/>
  <c r="E151" i="65"/>
  <c r="G693" i="58"/>
  <c r="G691" i="58"/>
  <c r="G681" i="58"/>
  <c r="G675" i="58"/>
  <c r="G687" i="58"/>
  <c r="A131" i="65"/>
  <c r="E131" i="65"/>
  <c r="G403" i="58"/>
  <c r="G400" i="58"/>
  <c r="G397" i="58"/>
  <c r="G394" i="58"/>
  <c r="G391" i="58"/>
  <c r="G388" i="58"/>
  <c r="G385" i="58"/>
  <c r="G382" i="58"/>
  <c r="G379" i="58"/>
  <c r="G376" i="58"/>
  <c r="A117" i="65"/>
  <c r="E117" i="65"/>
  <c r="G272" i="58"/>
  <c r="G269" i="58"/>
  <c r="G275" i="58"/>
  <c r="G129" i="58"/>
  <c r="G126" i="58"/>
  <c r="G123" i="58"/>
  <c r="G121" i="58"/>
  <c r="G114" i="58"/>
  <c r="G112" i="58"/>
  <c r="G108" i="58"/>
  <c r="G106" i="58"/>
  <c r="G117" i="58"/>
  <c r="F310" i="66" l="1"/>
  <c r="F308" i="66"/>
  <c r="F306" i="66"/>
  <c r="F304" i="66"/>
  <c r="F302" i="66"/>
  <c r="F300" i="66"/>
  <c r="F298" i="66"/>
  <c r="F296" i="66"/>
  <c r="F294" i="66"/>
  <c r="F292" i="66"/>
  <c r="F290" i="66"/>
  <c r="F288" i="66"/>
  <c r="F286" i="66"/>
  <c r="F284" i="66"/>
  <c r="F276" i="66"/>
  <c r="F275" i="66"/>
  <c r="F274" i="66"/>
  <c r="F273" i="66"/>
  <c r="F272" i="66"/>
  <c r="F271" i="66"/>
  <c r="F270" i="66"/>
  <c r="F268" i="66"/>
  <c r="F266" i="66"/>
  <c r="F265" i="66"/>
  <c r="F264" i="66"/>
  <c r="F262" i="66"/>
  <c r="F261" i="66"/>
  <c r="F260" i="66"/>
  <c r="F258" i="66"/>
  <c r="F256" i="66"/>
  <c r="F254" i="66"/>
  <c r="F252" i="66"/>
  <c r="F250" i="66"/>
  <c r="F242" i="66"/>
  <c r="F241" i="66"/>
  <c r="F240" i="66"/>
  <c r="F239" i="66"/>
  <c r="F238" i="66"/>
  <c r="F237" i="66"/>
  <c r="F236" i="66"/>
  <c r="F235" i="66"/>
  <c r="F234" i="66"/>
  <c r="F233" i="66"/>
  <c r="F232" i="66"/>
  <c r="F231" i="66"/>
  <c r="F230" i="66"/>
  <c r="F229" i="66"/>
  <c r="F228" i="66"/>
  <c r="F227" i="66"/>
  <c r="F226" i="66"/>
  <c r="F225" i="66"/>
  <c r="F224" i="66"/>
  <c r="F223" i="66"/>
  <c r="F221" i="66"/>
  <c r="F219" i="66"/>
  <c r="F217" i="66"/>
  <c r="F215" i="66"/>
  <c r="F213" i="66"/>
  <c r="F211" i="66"/>
  <c r="F209" i="66"/>
  <c r="F207" i="66"/>
  <c r="F205" i="66"/>
  <c r="F197" i="66"/>
  <c r="F196" i="66"/>
  <c r="F195" i="66"/>
  <c r="F194" i="66"/>
  <c r="F193" i="66"/>
  <c r="F191" i="66"/>
  <c r="F190" i="66"/>
  <c r="F189" i="66"/>
  <c r="F188" i="66"/>
  <c r="F187" i="66"/>
  <c r="F185" i="66"/>
  <c r="F184" i="66"/>
  <c r="F183" i="66"/>
  <c r="F182" i="66"/>
  <c r="F180" i="66"/>
  <c r="F179" i="66"/>
  <c r="F178" i="66"/>
  <c r="F172" i="66"/>
  <c r="F171" i="66"/>
  <c r="F165" i="66"/>
  <c r="F164" i="66"/>
  <c r="F163" i="66"/>
  <c r="F162" i="66"/>
  <c r="F161" i="66"/>
  <c r="F160" i="66"/>
  <c r="F159" i="66"/>
  <c r="F158" i="66"/>
  <c r="F157" i="66"/>
  <c r="F156" i="66"/>
  <c r="F155" i="66"/>
  <c r="F154" i="66"/>
  <c r="F153" i="66"/>
  <c r="F152" i="66"/>
  <c r="F151" i="66"/>
  <c r="F149" i="66"/>
  <c r="F146" i="66"/>
  <c r="F145" i="66"/>
  <c r="F144" i="66"/>
  <c r="F143" i="66"/>
  <c r="F142" i="66"/>
  <c r="F141" i="66"/>
  <c r="F140" i="66"/>
  <c r="F139" i="66"/>
  <c r="F138" i="66"/>
  <c r="F137" i="66"/>
  <c r="F136" i="66"/>
  <c r="F135" i="66"/>
  <c r="F134" i="66"/>
  <c r="F133" i="66"/>
  <c r="F132" i="66"/>
  <c r="F131" i="66"/>
  <c r="F130" i="66"/>
  <c r="F129" i="66"/>
  <c r="F128" i="66"/>
  <c r="F127" i="66"/>
  <c r="F126" i="66"/>
  <c r="F125" i="66"/>
  <c r="F124" i="66"/>
  <c r="F123" i="66"/>
  <c r="F122" i="66"/>
  <c r="F121" i="66"/>
  <c r="F120" i="66"/>
  <c r="F119" i="66"/>
  <c r="F118" i="66"/>
  <c r="F117" i="66"/>
  <c r="F116" i="66"/>
  <c r="F115" i="66"/>
  <c r="F114" i="66"/>
  <c r="F112" i="66"/>
  <c r="F111" i="66"/>
  <c r="F110" i="66"/>
  <c r="F109" i="66"/>
  <c r="F108" i="66"/>
  <c r="F107" i="66"/>
  <c r="F103" i="66"/>
  <c r="F86" i="66"/>
  <c r="F169" i="66" l="1"/>
  <c r="F34" i="66" s="1"/>
  <c r="F280" i="66"/>
  <c r="F37" i="66" s="1"/>
  <c r="F312" i="66"/>
  <c r="F38" i="66" s="1"/>
  <c r="F150" i="66"/>
  <c r="F33" i="66" s="1"/>
  <c r="F201" i="66"/>
  <c r="F35" i="66" s="1"/>
  <c r="F246" i="66" l="1"/>
  <c r="F36" i="66" s="1"/>
  <c r="F40" i="66" s="1"/>
  <c r="I18" i="65" s="1"/>
  <c r="F42" i="66" l="1"/>
  <c r="F44" i="66" s="1"/>
  <c r="I132" i="65" l="1"/>
  <c r="G479" i="58"/>
  <c r="A315" i="58"/>
  <c r="A321" i="58" s="1"/>
  <c r="C315" i="58"/>
  <c r="G174" i="58"/>
  <c r="E266" i="65"/>
  <c r="E267" i="65" s="1"/>
  <c r="E268" i="65" s="1"/>
  <c r="C266" i="65"/>
  <c r="C277" i="65" s="1"/>
  <c r="C279" i="65" s="1"/>
  <c r="I408" i="65"/>
  <c r="I405" i="65"/>
  <c r="I402" i="65"/>
  <c r="I399" i="65"/>
  <c r="I396" i="65"/>
  <c r="I394" i="65"/>
  <c r="I390" i="65"/>
  <c r="I387" i="65"/>
  <c r="I383" i="65"/>
  <c r="E381" i="65"/>
  <c r="E385" i="65" s="1"/>
  <c r="E389" i="65" s="1"/>
  <c r="E392" i="65" s="1"/>
  <c r="E398" i="65" s="1"/>
  <c r="E401" i="65" s="1"/>
  <c r="E404" i="65" s="1"/>
  <c r="E407" i="65" s="1"/>
  <c r="E410" i="65" s="1"/>
  <c r="E413" i="65" s="1"/>
  <c r="I369" i="65"/>
  <c r="I366" i="65"/>
  <c r="I363" i="65"/>
  <c r="I360" i="65"/>
  <c r="I357" i="65"/>
  <c r="I353" i="65"/>
  <c r="I349" i="65"/>
  <c r="E348" i="65"/>
  <c r="E351" i="65" s="1"/>
  <c r="E355" i="65" s="1"/>
  <c r="E359" i="65" s="1"/>
  <c r="E362" i="65" s="1"/>
  <c r="E365" i="65" s="1"/>
  <c r="E368" i="65" s="1"/>
  <c r="E371" i="65" s="1"/>
  <c r="E374" i="65" s="1"/>
  <c r="E346" i="65"/>
  <c r="E379" i="65" s="1"/>
  <c r="I336" i="65"/>
  <c r="I333" i="65"/>
  <c r="I330" i="65"/>
  <c r="I327" i="65"/>
  <c r="I324" i="65"/>
  <c r="I321" i="65"/>
  <c r="I317" i="65"/>
  <c r="I313" i="65"/>
  <c r="I310" i="65"/>
  <c r="I307" i="65"/>
  <c r="I304" i="65"/>
  <c r="I301" i="65"/>
  <c r="I299" i="65"/>
  <c r="I295" i="65"/>
  <c r="I293" i="65"/>
  <c r="I289" i="65"/>
  <c r="I286" i="65"/>
  <c r="I283" i="65"/>
  <c r="I280" i="65"/>
  <c r="E279" i="65"/>
  <c r="E282" i="65" s="1"/>
  <c r="E285" i="65" s="1"/>
  <c r="E288" i="65" s="1"/>
  <c r="E291" i="65" s="1"/>
  <c r="E297" i="65" s="1"/>
  <c r="E303" i="65" s="1"/>
  <c r="E306" i="65" s="1"/>
  <c r="E309" i="65" s="1"/>
  <c r="E312" i="65" s="1"/>
  <c r="E315" i="65" s="1"/>
  <c r="E319" i="65" s="1"/>
  <c r="E323" i="65" s="1"/>
  <c r="E326" i="65" s="1"/>
  <c r="E329" i="65" s="1"/>
  <c r="E332" i="65" s="1"/>
  <c r="E335" i="65" s="1"/>
  <c r="E338" i="65" s="1"/>
  <c r="E341" i="65" s="1"/>
  <c r="C312" i="65"/>
  <c r="C267" i="65" l="1"/>
  <c r="C346" i="65" s="1"/>
  <c r="C348" i="65" s="1"/>
  <c r="C355" i="65" s="1"/>
  <c r="C365" i="65" s="1"/>
  <c r="A324" i="58"/>
  <c r="A327" i="58"/>
  <c r="A333" i="58" s="1"/>
  <c r="I342" i="65"/>
  <c r="I375" i="65"/>
  <c r="I372" i="65" l="1"/>
  <c r="I377" i="65" s="1"/>
  <c r="I267" i="65" s="1"/>
  <c r="C351" i="65"/>
  <c r="C362" i="65" s="1"/>
  <c r="C359" i="65"/>
  <c r="C368" i="65" s="1"/>
  <c r="C371" i="65" s="1"/>
  <c r="C374" i="65" s="1"/>
  <c r="C268" i="65"/>
  <c r="C379" i="65" s="1"/>
  <c r="C381" i="65" s="1"/>
  <c r="C392" i="65" s="1"/>
  <c r="I339" i="65"/>
  <c r="I344" i="65" s="1"/>
  <c r="I266" i="65" s="1"/>
  <c r="C285" i="65"/>
  <c r="C297" i="65" s="1"/>
  <c r="C282" i="65"/>
  <c r="C291" i="65" s="1"/>
  <c r="C315" i="65"/>
  <c r="C319" i="65" s="1"/>
  <c r="C323" i="65" s="1"/>
  <c r="C326" i="65" s="1"/>
  <c r="C288" i="65"/>
  <c r="C303" i="65" s="1"/>
  <c r="C306" i="65" s="1"/>
  <c r="I411" i="65"/>
  <c r="I414" i="65"/>
  <c r="C389" i="65" l="1"/>
  <c r="C401" i="65" s="1"/>
  <c r="C404" i="65"/>
  <c r="C407" i="65"/>
  <c r="C410" i="65" s="1"/>
  <c r="C413" i="65" s="1"/>
  <c r="C385" i="65"/>
  <c r="C398" i="65" s="1"/>
  <c r="C329" i="65"/>
  <c r="C332" i="65" s="1"/>
  <c r="C335" i="65" s="1"/>
  <c r="C338" i="65" s="1"/>
  <c r="C341" i="65" s="1"/>
  <c r="C309" i="65"/>
  <c r="I416" i="65"/>
  <c r="I268" i="65" s="1"/>
  <c r="I270" i="65" s="1"/>
  <c r="I20" i="65" s="1"/>
  <c r="I233" i="65" l="1"/>
  <c r="I239" i="65"/>
  <c r="I155" i="65"/>
  <c r="I255" i="65" l="1"/>
  <c r="I237" i="65" l="1"/>
  <c r="I231" i="65"/>
  <c r="I161" i="65"/>
  <c r="I158" i="65"/>
  <c r="I258" i="65"/>
  <c r="I215" i="65" l="1"/>
  <c r="I212" i="65"/>
  <c r="I209" i="65"/>
  <c r="I206" i="65"/>
  <c r="I203" i="65"/>
  <c r="I200" i="65"/>
  <c r="I197" i="65"/>
  <c r="A124" i="65"/>
  <c r="E124" i="65"/>
  <c r="I62" i="65"/>
  <c r="I60" i="65"/>
  <c r="I77" i="65"/>
  <c r="I71" i="65"/>
  <c r="I69" i="65"/>
  <c r="E58" i="65"/>
  <c r="E64" i="65" s="1"/>
  <c r="I153" i="65" l="1"/>
  <c r="I430" i="65"/>
  <c r="C423" i="65"/>
  <c r="C426" i="65" s="1"/>
  <c r="C429" i="65" s="1"/>
  <c r="E420" i="65"/>
  <c r="E423" i="65" s="1"/>
  <c r="E426" i="65" s="1"/>
  <c r="E429" i="65" s="1"/>
  <c r="C420" i="65"/>
  <c r="A420" i="65"/>
  <c r="A423" i="65" s="1"/>
  <c r="A426" i="65" s="1"/>
  <c r="A429" i="65" s="1"/>
  <c r="I252" i="65"/>
  <c r="I250" i="65"/>
  <c r="E248" i="65"/>
  <c r="E254" i="65" s="1"/>
  <c r="E257" i="65" s="1"/>
  <c r="I242" i="65"/>
  <c r="I228" i="65"/>
  <c r="E227" i="65"/>
  <c r="I221" i="65"/>
  <c r="I218" i="65"/>
  <c r="I194" i="65"/>
  <c r="I191" i="65"/>
  <c r="I188" i="65"/>
  <c r="I185" i="65"/>
  <c r="I182" i="65"/>
  <c r="I179" i="65"/>
  <c r="I176" i="65"/>
  <c r="I173" i="65"/>
  <c r="I170" i="65"/>
  <c r="E169" i="65"/>
  <c r="E172" i="65" s="1"/>
  <c r="E175" i="65" s="1"/>
  <c r="E178" i="65" s="1"/>
  <c r="E181" i="65" s="1"/>
  <c r="E184" i="65" s="1"/>
  <c r="E187" i="65" s="1"/>
  <c r="E190" i="65" s="1"/>
  <c r="E193" i="65" s="1"/>
  <c r="E157" i="65"/>
  <c r="E160" i="65" s="1"/>
  <c r="C149" i="65"/>
  <c r="C151" i="65" s="1"/>
  <c r="C157" i="65" s="1"/>
  <c r="C138" i="65"/>
  <c r="C140" i="65" s="1"/>
  <c r="C142" i="65" s="1"/>
  <c r="C144" i="65" s="1"/>
  <c r="A136" i="65"/>
  <c r="I125" i="65"/>
  <c r="I118" i="65"/>
  <c r="I111" i="65"/>
  <c r="I108" i="65"/>
  <c r="I105" i="65"/>
  <c r="E104" i="65"/>
  <c r="E107" i="65" s="1"/>
  <c r="E110" i="65" s="1"/>
  <c r="A104" i="65"/>
  <c r="A107" i="65" s="1"/>
  <c r="I98" i="65"/>
  <c r="A97" i="65"/>
  <c r="I95" i="65"/>
  <c r="I92" i="65"/>
  <c r="I89" i="65"/>
  <c r="I86" i="65"/>
  <c r="E85" i="65"/>
  <c r="E88" i="65" s="1"/>
  <c r="I74" i="65"/>
  <c r="I65" i="65"/>
  <c r="E67" i="65"/>
  <c r="E73" i="65" s="1"/>
  <c r="C51" i="65"/>
  <c r="C58" i="65" s="1"/>
  <c r="C64" i="65" s="1"/>
  <c r="C36" i="65"/>
  <c r="C38" i="65" s="1"/>
  <c r="C40" i="65" s="1"/>
  <c r="C42" i="65" s="1"/>
  <c r="C44" i="65" s="1"/>
  <c r="C46" i="65" s="1"/>
  <c r="A16" i="65"/>
  <c r="A18" i="65" s="1"/>
  <c r="A20" i="65" s="1"/>
  <c r="A22" i="65" s="1"/>
  <c r="A165" i="65" l="1"/>
  <c r="A169" i="65" s="1"/>
  <c r="A175" i="65" s="1"/>
  <c r="A262" i="65"/>
  <c r="E91" i="65"/>
  <c r="E94" i="65" s="1"/>
  <c r="E97" i="65" s="1"/>
  <c r="E230" i="65"/>
  <c r="E235" i="65" s="1"/>
  <c r="E241" i="65" s="1"/>
  <c r="E196" i="65"/>
  <c r="E199" i="65" s="1"/>
  <c r="E202" i="65" s="1"/>
  <c r="E205" i="65" s="1"/>
  <c r="E208" i="65" s="1"/>
  <c r="E211" i="65" s="1"/>
  <c r="E214" i="65" s="1"/>
  <c r="E76" i="65"/>
  <c r="A142" i="65"/>
  <c r="I244" i="65"/>
  <c r="I142" i="65" s="1"/>
  <c r="I113" i="65"/>
  <c r="I40" i="65" s="1"/>
  <c r="I134" i="65"/>
  <c r="I46" i="65" s="1"/>
  <c r="A149" i="65"/>
  <c r="A151" i="65" s="1"/>
  <c r="A157" i="65" s="1"/>
  <c r="I163" i="65"/>
  <c r="I138" i="65" s="1"/>
  <c r="I127" i="65"/>
  <c r="I44" i="65" s="1"/>
  <c r="I100" i="65"/>
  <c r="I38" i="65" s="1"/>
  <c r="A246" i="65"/>
  <c r="A248" i="65" s="1"/>
  <c r="A138" i="65"/>
  <c r="A144" i="65"/>
  <c r="A225" i="65"/>
  <c r="A227" i="65" s="1"/>
  <c r="A230" i="65" s="1"/>
  <c r="A235" i="65" s="1"/>
  <c r="I260" i="65"/>
  <c r="I144" i="65" s="1"/>
  <c r="A110" i="65"/>
  <c r="I79" i="65"/>
  <c r="I36" i="65" s="1"/>
  <c r="I120" i="65"/>
  <c r="I42" i="65" s="1"/>
  <c r="C81" i="65"/>
  <c r="C73" i="65"/>
  <c r="I223" i="65"/>
  <c r="I140" i="65" s="1"/>
  <c r="C165" i="65"/>
  <c r="A140" i="65"/>
  <c r="E217" i="65" l="1"/>
  <c r="E220" i="65" s="1"/>
  <c r="A172" i="65"/>
  <c r="A277" i="65"/>
  <c r="A346" i="65"/>
  <c r="A267" i="65"/>
  <c r="A379" i="65"/>
  <c r="A268" i="65"/>
  <c r="A266" i="65"/>
  <c r="A254" i="65"/>
  <c r="A257" i="65" s="1"/>
  <c r="C76" i="65"/>
  <c r="I147" i="65"/>
  <c r="I16" i="65" s="1"/>
  <c r="A241" i="65"/>
  <c r="C225" i="65"/>
  <c r="C169" i="65"/>
  <c r="A184" i="65"/>
  <c r="A181" i="65"/>
  <c r="A178" i="65"/>
  <c r="C67" i="65"/>
  <c r="C85" i="65"/>
  <c r="C102" i="65"/>
  <c r="A385" i="65" l="1"/>
  <c r="A381" i="65"/>
  <c r="A389" i="65"/>
  <c r="A392" i="65" s="1"/>
  <c r="A398" i="65" s="1"/>
  <c r="A401" i="65" s="1"/>
  <c r="A404" i="65" s="1"/>
  <c r="A407" i="65" s="1"/>
  <c r="A410" i="65" s="1"/>
  <c r="A413" i="65" s="1"/>
  <c r="A348" i="65"/>
  <c r="A355" i="65"/>
  <c r="A359" i="65" s="1"/>
  <c r="A362" i="65" s="1"/>
  <c r="A365" i="65" s="1"/>
  <c r="A368" i="65" s="1"/>
  <c r="A371" i="65" s="1"/>
  <c r="A374" i="65" s="1"/>
  <c r="A351" i="65"/>
  <c r="A279" i="65"/>
  <c r="A285" i="65"/>
  <c r="A297" i="65" s="1"/>
  <c r="A282" i="65"/>
  <c r="I49" i="65"/>
  <c r="I14" i="65" s="1"/>
  <c r="I424" i="65" s="1"/>
  <c r="C175" i="65"/>
  <c r="C172" i="65"/>
  <c r="C88" i="65"/>
  <c r="C91" i="65" s="1"/>
  <c r="C104" i="65"/>
  <c r="C107" i="65" s="1"/>
  <c r="C115" i="65"/>
  <c r="C117" i="65" s="1"/>
  <c r="C241" i="65"/>
  <c r="C227" i="65"/>
  <c r="C230" i="65" s="1"/>
  <c r="C235" i="65" s="1"/>
  <c r="C246" i="65"/>
  <c r="C248" i="65" s="1"/>
  <c r="C254" i="65" s="1"/>
  <c r="C257" i="65" s="1"/>
  <c r="A190" i="65"/>
  <c r="A220" i="65" s="1"/>
  <c r="A187" i="65"/>
  <c r="A291" i="65" l="1"/>
  <c r="A288" i="65"/>
  <c r="A303" i="65" s="1"/>
  <c r="A160" i="65"/>
  <c r="C160" i="65"/>
  <c r="C97" i="65"/>
  <c r="C94" i="65"/>
  <c r="A217" i="65"/>
  <c r="A193" i="65"/>
  <c r="A196" i="65" s="1"/>
  <c r="C122" i="65"/>
  <c r="C110" i="65"/>
  <c r="C184" i="65"/>
  <c r="C178" i="65"/>
  <c r="C181" i="65" s="1"/>
  <c r="I427" i="65"/>
  <c r="A309" i="65" l="1"/>
  <c r="A306" i="65"/>
  <c r="A202" i="65"/>
  <c r="A205" i="65" s="1"/>
  <c r="A208" i="65" s="1"/>
  <c r="A211" i="65" s="1"/>
  <c r="A214" i="65" s="1"/>
  <c r="A199" i="65"/>
  <c r="C124" i="65"/>
  <c r="I432" i="65"/>
  <c r="I22" i="65" s="1"/>
  <c r="I25" i="65" s="1"/>
  <c r="C129" i="65"/>
  <c r="C131" i="65" s="1"/>
  <c r="C187" i="65"/>
  <c r="C190" i="65"/>
  <c r="C220" i="65" s="1"/>
  <c r="H36" i="61"/>
  <c r="G18" i="58" s="1"/>
  <c r="H209" i="60"/>
  <c r="H206" i="60"/>
  <c r="H203" i="60"/>
  <c r="H200" i="60"/>
  <c r="H197" i="60"/>
  <c r="H194" i="60"/>
  <c r="H191" i="60"/>
  <c r="H188" i="60"/>
  <c r="H183" i="60"/>
  <c r="H180" i="60"/>
  <c r="H179" i="60"/>
  <c r="H178" i="60"/>
  <c r="H174" i="60"/>
  <c r="H173" i="60"/>
  <c r="H172" i="60"/>
  <c r="H171" i="60"/>
  <c r="H167" i="60"/>
  <c r="H163" i="60"/>
  <c r="H162" i="60"/>
  <c r="H161" i="60"/>
  <c r="H160" i="60"/>
  <c r="H159" i="60"/>
  <c r="H158" i="60"/>
  <c r="H157" i="60"/>
  <c r="H153" i="60"/>
  <c r="H149" i="60"/>
  <c r="H145" i="60"/>
  <c r="H144" i="60"/>
  <c r="H143" i="60"/>
  <c r="H142" i="60"/>
  <c r="H141" i="60"/>
  <c r="H140" i="60"/>
  <c r="H139" i="60"/>
  <c r="H138" i="60"/>
  <c r="H134" i="60"/>
  <c r="H133" i="60"/>
  <c r="H132" i="60"/>
  <c r="H128" i="60"/>
  <c r="H127" i="60"/>
  <c r="H126" i="60"/>
  <c r="H125" i="60"/>
  <c r="H124" i="60"/>
  <c r="H123" i="60"/>
  <c r="H122" i="60"/>
  <c r="H121" i="60"/>
  <c r="H117" i="60"/>
  <c r="H116" i="60"/>
  <c r="H115" i="60"/>
  <c r="H114" i="60"/>
  <c r="H113" i="60"/>
  <c r="H112" i="60"/>
  <c r="H111" i="60"/>
  <c r="H110" i="60"/>
  <c r="H106" i="60"/>
  <c r="H105" i="60"/>
  <c r="H104" i="60"/>
  <c r="H103" i="60"/>
  <c r="H102" i="60"/>
  <c r="H101" i="60"/>
  <c r="H97" i="60"/>
  <c r="H96" i="60"/>
  <c r="H95" i="60"/>
  <c r="H91" i="60"/>
  <c r="H87" i="60"/>
  <c r="H86" i="60"/>
  <c r="H85" i="60"/>
  <c r="H81" i="60"/>
  <c r="H80" i="60"/>
  <c r="H79" i="60"/>
  <c r="H78" i="60"/>
  <c r="H77" i="60"/>
  <c r="H73" i="60"/>
  <c r="H72" i="60"/>
  <c r="H71" i="60"/>
  <c r="H67" i="60"/>
  <c r="H66" i="60"/>
  <c r="H65" i="60"/>
  <c r="H64" i="60"/>
  <c r="H63" i="60"/>
  <c r="H62" i="60"/>
  <c r="H55" i="60"/>
  <c r="H51" i="60"/>
  <c r="H47" i="60"/>
  <c r="H43" i="60"/>
  <c r="H39" i="60"/>
  <c r="H38" i="60"/>
  <c r="H37" i="60"/>
  <c r="H36" i="60"/>
  <c r="H32" i="60"/>
  <c r="H28" i="60"/>
  <c r="H27" i="60"/>
  <c r="H26" i="60"/>
  <c r="H25" i="60"/>
  <c r="H24" i="60"/>
  <c r="H20" i="60"/>
  <c r="H19" i="60"/>
  <c r="H12" i="60"/>
  <c r="H8" i="60"/>
  <c r="H7" i="60"/>
  <c r="H680" i="59"/>
  <c r="H677" i="59"/>
  <c r="H674" i="59"/>
  <c r="H671" i="59"/>
  <c r="H668" i="59"/>
  <c r="H665" i="59"/>
  <c r="H662" i="59"/>
  <c r="H659" i="59"/>
  <c r="H656" i="59"/>
  <c r="H653" i="59"/>
  <c r="H650" i="59"/>
  <c r="H647" i="59"/>
  <c r="H644" i="59"/>
  <c r="H638" i="59"/>
  <c r="H635" i="59"/>
  <c r="H634" i="59"/>
  <c r="H633" i="59"/>
  <c r="H632" i="59"/>
  <c r="H631" i="59"/>
  <c r="H630" i="59"/>
  <c r="H629" i="59"/>
  <c r="H628" i="59"/>
  <c r="H624" i="59"/>
  <c r="H623" i="59"/>
  <c r="H622" i="59"/>
  <c r="H618" i="59"/>
  <c r="H614" i="59"/>
  <c r="H613" i="59"/>
  <c r="H609" i="59"/>
  <c r="H608" i="59"/>
  <c r="H607" i="59"/>
  <c r="H606" i="59"/>
  <c r="H605" i="59"/>
  <c r="H604" i="59"/>
  <c r="H603" i="59"/>
  <c r="H602" i="59"/>
  <c r="H601" i="59"/>
  <c r="H597" i="59"/>
  <c r="H593" i="59"/>
  <c r="H592" i="59"/>
  <c r="H591" i="59"/>
  <c r="H590" i="59"/>
  <c r="H586" i="59"/>
  <c r="H585" i="59"/>
  <c r="H584" i="59"/>
  <c r="H580" i="59"/>
  <c r="H579" i="59"/>
  <c r="H578" i="59"/>
  <c r="H577" i="59"/>
  <c r="H573" i="59"/>
  <c r="H569" i="59"/>
  <c r="H568" i="59"/>
  <c r="H564" i="59"/>
  <c r="H563" i="59"/>
  <c r="H562" i="59"/>
  <c r="H561" i="59"/>
  <c r="H560" i="59"/>
  <c r="H556" i="59"/>
  <c r="H552" i="59"/>
  <c r="H551" i="59"/>
  <c r="H550" i="59"/>
  <c r="H549" i="59"/>
  <c r="H548" i="59"/>
  <c r="H544" i="59"/>
  <c r="H543" i="59"/>
  <c r="H542" i="59"/>
  <c r="H541" i="59"/>
  <c r="H540" i="59"/>
  <c r="H539" i="59"/>
  <c r="H535" i="59"/>
  <c r="H534" i="59"/>
  <c r="H533" i="59"/>
  <c r="H532" i="59"/>
  <c r="H528" i="59"/>
  <c r="H524" i="59"/>
  <c r="H523" i="59"/>
  <c r="H522" i="59"/>
  <c r="H518" i="59"/>
  <c r="H514" i="59"/>
  <c r="H513" i="59"/>
  <c r="H512" i="59"/>
  <c r="H511" i="59"/>
  <c r="H510" i="59"/>
  <c r="H509" i="59"/>
  <c r="H508" i="59"/>
  <c r="H504" i="59"/>
  <c r="H500" i="59"/>
  <c r="H499" i="59"/>
  <c r="H498" i="59"/>
  <c r="H497" i="59"/>
  <c r="H493" i="59"/>
  <c r="H489" i="59"/>
  <c r="H488" i="59"/>
  <c r="H487" i="59"/>
  <c r="H486" i="59"/>
  <c r="H485" i="59"/>
  <c r="H484" i="59"/>
  <c r="H480" i="59"/>
  <c r="H476" i="59"/>
  <c r="H472" i="59"/>
  <c r="H468" i="59"/>
  <c r="H464" i="59"/>
  <c r="H460" i="59"/>
  <c r="H456" i="59"/>
  <c r="H452" i="59"/>
  <c r="H448" i="59"/>
  <c r="H444" i="59"/>
  <c r="H440" i="59"/>
  <c r="H439" i="59"/>
  <c r="H438" i="59"/>
  <c r="H434" i="59"/>
  <c r="H433" i="59"/>
  <c r="H432" i="59"/>
  <c r="H428" i="59"/>
  <c r="H424" i="59"/>
  <c r="H423" i="59"/>
  <c r="H422" i="59"/>
  <c r="H418" i="59"/>
  <c r="H414" i="59"/>
  <c r="H410" i="59"/>
  <c r="H406" i="59"/>
  <c r="H405" i="59"/>
  <c r="H404" i="59"/>
  <c r="H403" i="59"/>
  <c r="H402" i="59"/>
  <c r="H398" i="59"/>
  <c r="H397" i="59"/>
  <c r="H396" i="59"/>
  <c r="H395" i="59"/>
  <c r="H391" i="59"/>
  <c r="H390" i="59"/>
  <c r="H389" i="59"/>
  <c r="H385" i="59"/>
  <c r="H381" i="59"/>
  <c r="H380" i="59"/>
  <c r="H379" i="59"/>
  <c r="H375" i="59"/>
  <c r="H374" i="59"/>
  <c r="H373" i="59"/>
  <c r="H372" i="59"/>
  <c r="H371" i="59"/>
  <c r="H370" i="59"/>
  <c r="H366" i="59"/>
  <c r="H365" i="59"/>
  <c r="H361" i="59"/>
  <c r="H360" i="59"/>
  <c r="H356" i="59"/>
  <c r="H355" i="59"/>
  <c r="H354" i="59"/>
  <c r="H353" i="59"/>
  <c r="H352" i="59"/>
  <c r="H348" i="59"/>
  <c r="H347" i="59"/>
  <c r="H346" i="59"/>
  <c r="H345" i="59"/>
  <c r="H341" i="59"/>
  <c r="H340" i="59"/>
  <c r="H339" i="59"/>
  <c r="H338" i="59"/>
  <c r="H334" i="59"/>
  <c r="H333" i="59"/>
  <c r="H332" i="59"/>
  <c r="H328" i="59"/>
  <c r="H327" i="59"/>
  <c r="H326" i="59"/>
  <c r="H325" i="59"/>
  <c r="H324" i="59"/>
  <c r="H323" i="59"/>
  <c r="H315" i="59"/>
  <c r="H311" i="59"/>
  <c r="H307" i="59"/>
  <c r="H304" i="59"/>
  <c r="H300" i="59"/>
  <c r="H297" i="59"/>
  <c r="H293" i="59"/>
  <c r="H292" i="59"/>
  <c r="H288" i="59"/>
  <c r="H284" i="59"/>
  <c r="H283" i="59"/>
  <c r="H279" i="59"/>
  <c r="H278" i="59"/>
  <c r="H277" i="59"/>
  <c r="H276" i="59"/>
  <c r="H272" i="59"/>
  <c r="H271" i="59"/>
  <c r="H270" i="59"/>
  <c r="H266" i="59"/>
  <c r="H265" i="59"/>
  <c r="H264" i="59"/>
  <c r="H263" i="59"/>
  <c r="H262" i="59"/>
  <c r="H258" i="59"/>
  <c r="H257" i="59"/>
  <c r="H256" i="59"/>
  <c r="H255" i="59"/>
  <c r="H251" i="59"/>
  <c r="H247" i="59"/>
  <c r="H246" i="59"/>
  <c r="H242" i="59"/>
  <c r="H238" i="59"/>
  <c r="H237" i="59"/>
  <c r="H233" i="59"/>
  <c r="H232" i="59"/>
  <c r="H231" i="59"/>
  <c r="H230" i="59"/>
  <c r="H229" i="59"/>
  <c r="H228" i="59"/>
  <c r="H227" i="59"/>
  <c r="H226" i="59"/>
  <c r="H225" i="59"/>
  <c r="H224" i="59"/>
  <c r="H217" i="59"/>
  <c r="H214" i="59"/>
  <c r="H211" i="59"/>
  <c r="H208" i="59"/>
  <c r="H205" i="59"/>
  <c r="H202" i="59"/>
  <c r="H199" i="59"/>
  <c r="H195" i="59"/>
  <c r="H192" i="59"/>
  <c r="H188" i="59"/>
  <c r="H184" i="59"/>
  <c r="H181" i="59"/>
  <c r="H178" i="59"/>
  <c r="H175" i="59"/>
  <c r="H171" i="59"/>
  <c r="H170" i="59"/>
  <c r="H166" i="59"/>
  <c r="H162" i="59"/>
  <c r="H158" i="59"/>
  <c r="H155" i="59"/>
  <c r="H154" i="59"/>
  <c r="H150" i="59"/>
  <c r="H149" i="59"/>
  <c r="H145" i="59"/>
  <c r="H144" i="59"/>
  <c r="H140" i="59"/>
  <c r="H136" i="59"/>
  <c r="H132" i="59"/>
  <c r="H129" i="59"/>
  <c r="H120" i="59"/>
  <c r="H113" i="59"/>
  <c r="H110" i="59"/>
  <c r="H107" i="59"/>
  <c r="H104" i="59"/>
  <c r="H100" i="59"/>
  <c r="H97" i="59"/>
  <c r="H94" i="59"/>
  <c r="H91" i="59"/>
  <c r="H86" i="59"/>
  <c r="H83" i="59"/>
  <c r="H80" i="59"/>
  <c r="H77" i="59"/>
  <c r="H74" i="59"/>
  <c r="H71" i="59"/>
  <c r="H68" i="59"/>
  <c r="H64" i="59"/>
  <c r="H60" i="59"/>
  <c r="H57" i="59"/>
  <c r="H54" i="59"/>
  <c r="H51" i="59"/>
  <c r="H48" i="59"/>
  <c r="H45" i="59"/>
  <c r="H42" i="59"/>
  <c r="H31" i="59"/>
  <c r="H27" i="59"/>
  <c r="H24" i="59"/>
  <c r="H21" i="59"/>
  <c r="H18" i="59"/>
  <c r="H13" i="59"/>
  <c r="H10" i="59"/>
  <c r="H5" i="59"/>
  <c r="D14" i="1" l="1"/>
  <c r="I31" i="65"/>
  <c r="I32" i="65" s="1"/>
  <c r="A312" i="65"/>
  <c r="A315" i="65" s="1"/>
  <c r="A319" i="65"/>
  <c r="A323" i="65" s="1"/>
  <c r="A326" i="65" s="1"/>
  <c r="A329" i="65" s="1"/>
  <c r="A332" i="65" s="1"/>
  <c r="C217" i="65"/>
  <c r="C193" i="65"/>
  <c r="C196" i="65" s="1"/>
  <c r="I27" i="65"/>
  <c r="I29" i="65" s="1"/>
  <c r="H212" i="60"/>
  <c r="G22" i="58" s="1"/>
  <c r="H683" i="59"/>
  <c r="G21" i="58" s="1"/>
  <c r="E14" i="1" l="1"/>
  <c r="A338" i="65"/>
  <c r="A335" i="65"/>
  <c r="A341" i="65"/>
  <c r="C202" i="65"/>
  <c r="C205" i="65" s="1"/>
  <c r="C208" i="65" s="1"/>
  <c r="C211" i="65" s="1"/>
  <c r="C199" i="65"/>
  <c r="G796" i="58"/>
  <c r="C786" i="58"/>
  <c r="C789" i="58" s="1"/>
  <c r="C792" i="58" s="1"/>
  <c r="C795" i="58" s="1"/>
  <c r="C798" i="58" s="1"/>
  <c r="A786" i="58"/>
  <c r="A789" i="58" s="1"/>
  <c r="A792" i="58" s="1"/>
  <c r="A795" i="58" s="1"/>
  <c r="A798" i="58" s="1"/>
  <c r="G774" i="58"/>
  <c r="G771" i="58"/>
  <c r="G769" i="58"/>
  <c r="C767" i="58"/>
  <c r="C773" i="58" s="1"/>
  <c r="C776" i="58" s="1"/>
  <c r="C779" i="58" s="1"/>
  <c r="G761" i="58"/>
  <c r="G758" i="58"/>
  <c r="C757" i="58"/>
  <c r="C760" i="58" s="1"/>
  <c r="G722" i="58"/>
  <c r="G719" i="58"/>
  <c r="G716" i="58"/>
  <c r="G713" i="58"/>
  <c r="G710" i="58"/>
  <c r="G707" i="58"/>
  <c r="G703" i="58"/>
  <c r="C701" i="58"/>
  <c r="C705" i="58" s="1"/>
  <c r="C709" i="58" s="1"/>
  <c r="C712" i="58" s="1"/>
  <c r="C715" i="58" s="1"/>
  <c r="C718" i="58" s="1"/>
  <c r="C721" i="58" s="1"/>
  <c r="C724" i="58" s="1"/>
  <c r="C727" i="58" s="1"/>
  <c r="C747" i="58" s="1"/>
  <c r="C750" i="58" s="1"/>
  <c r="G684" i="58"/>
  <c r="G679" i="58"/>
  <c r="G673" i="58"/>
  <c r="G669" i="58"/>
  <c r="G666" i="58"/>
  <c r="C665" i="58"/>
  <c r="A650" i="58"/>
  <c r="A765" i="58" s="1"/>
  <c r="A767" i="58" s="1"/>
  <c r="G646" i="58"/>
  <c r="G643" i="58"/>
  <c r="G640" i="58"/>
  <c r="G629" i="58"/>
  <c r="G585" i="58"/>
  <c r="G581" i="58"/>
  <c r="G579" i="58"/>
  <c r="G577" i="58"/>
  <c r="G575" i="58"/>
  <c r="G573" i="58"/>
  <c r="G571" i="58"/>
  <c r="G567" i="58"/>
  <c r="E564" i="58"/>
  <c r="G564" i="58" s="1"/>
  <c r="A563" i="58"/>
  <c r="G561" i="58"/>
  <c r="G558" i="58"/>
  <c r="G555" i="58"/>
  <c r="G552" i="58"/>
  <c r="G549" i="58"/>
  <c r="G546" i="58"/>
  <c r="G543" i="58"/>
  <c r="G540" i="58"/>
  <c r="C539" i="58"/>
  <c r="C542" i="58" s="1"/>
  <c r="C545" i="58" s="1"/>
  <c r="C548" i="58" s="1"/>
  <c r="C551" i="58" s="1"/>
  <c r="C554" i="58" s="1"/>
  <c r="C557" i="58" s="1"/>
  <c r="C560" i="58" s="1"/>
  <c r="C563" i="58" s="1"/>
  <c r="C566" i="58" s="1"/>
  <c r="C569" i="58" s="1"/>
  <c r="C583" i="58" s="1"/>
  <c r="C627" i="58" s="1"/>
  <c r="G529" i="58"/>
  <c r="G526" i="58"/>
  <c r="G523" i="58"/>
  <c r="G520" i="58"/>
  <c r="G516" i="58"/>
  <c r="E512" i="58"/>
  <c r="G512" i="58" s="1"/>
  <c r="A511" i="58"/>
  <c r="G509" i="58"/>
  <c r="G506" i="58"/>
  <c r="G503" i="58"/>
  <c r="G500" i="58"/>
  <c r="G497" i="58"/>
  <c r="G494" i="58"/>
  <c r="G491" i="58"/>
  <c r="C490" i="58"/>
  <c r="C493" i="58" s="1"/>
  <c r="C496" i="58" s="1"/>
  <c r="C499" i="58" s="1"/>
  <c r="C502" i="58" s="1"/>
  <c r="C505" i="58" s="1"/>
  <c r="C508" i="58" s="1"/>
  <c r="C511" i="58" s="1"/>
  <c r="C514" i="58" s="1"/>
  <c r="C518" i="58" s="1"/>
  <c r="C522" i="58" s="1"/>
  <c r="C525" i="58" s="1"/>
  <c r="C528" i="58" s="1"/>
  <c r="G482" i="58"/>
  <c r="G476" i="58"/>
  <c r="G473" i="58"/>
  <c r="G470" i="58"/>
  <c r="A469" i="58"/>
  <c r="A472" i="58" s="1"/>
  <c r="A475" i="58" s="1"/>
  <c r="A478" i="58" s="1"/>
  <c r="G467" i="58"/>
  <c r="G464" i="58"/>
  <c r="G461" i="58"/>
  <c r="G458" i="58"/>
  <c r="G455" i="58"/>
  <c r="G452" i="58"/>
  <c r="G448" i="58"/>
  <c r="G444" i="58"/>
  <c r="E440" i="58"/>
  <c r="G440" i="58" s="1"/>
  <c r="A439" i="58"/>
  <c r="G437" i="58"/>
  <c r="G434" i="58"/>
  <c r="G431" i="58"/>
  <c r="G428" i="58"/>
  <c r="G425" i="58"/>
  <c r="G422" i="58"/>
  <c r="G419" i="58"/>
  <c r="G416" i="58"/>
  <c r="G413" i="58"/>
  <c r="C412" i="58"/>
  <c r="C415" i="58" s="1"/>
  <c r="C418" i="58" s="1"/>
  <c r="C421" i="58" s="1"/>
  <c r="C424" i="58" s="1"/>
  <c r="C427" i="58" s="1"/>
  <c r="C430" i="58" s="1"/>
  <c r="C433" i="58" s="1"/>
  <c r="C436" i="58" s="1"/>
  <c r="C439" i="58" s="1"/>
  <c r="C442" i="58" s="1"/>
  <c r="C446" i="58" s="1"/>
  <c r="C450" i="58" s="1"/>
  <c r="C454" i="58" s="1"/>
  <c r="C457" i="58" s="1"/>
  <c r="C460" i="58" s="1"/>
  <c r="C463" i="58" s="1"/>
  <c r="C466" i="58" s="1"/>
  <c r="C469" i="58" s="1"/>
  <c r="C472" i="58" s="1"/>
  <c r="C475" i="58" s="1"/>
  <c r="C478" i="58" s="1"/>
  <c r="C481" i="58" s="1"/>
  <c r="G373" i="58"/>
  <c r="G370" i="58"/>
  <c r="G367" i="58"/>
  <c r="G364" i="58"/>
  <c r="G361" i="58"/>
  <c r="G358" i="58"/>
  <c r="G355" i="58"/>
  <c r="G352" i="58"/>
  <c r="G349" i="58"/>
  <c r="G346" i="58"/>
  <c r="E343" i="58"/>
  <c r="G343" i="58" s="1"/>
  <c r="G340" i="58"/>
  <c r="G337" i="58"/>
  <c r="G334" i="58"/>
  <c r="G331" i="58"/>
  <c r="G328" i="58"/>
  <c r="G325" i="58"/>
  <c r="G322" i="58"/>
  <c r="G319" i="58"/>
  <c r="A318" i="58"/>
  <c r="G316" i="58"/>
  <c r="C318" i="58"/>
  <c r="G309" i="58"/>
  <c r="G306" i="58"/>
  <c r="G303" i="58"/>
  <c r="G300" i="58"/>
  <c r="G297" i="58"/>
  <c r="A296" i="58"/>
  <c r="A299" i="58" s="1"/>
  <c r="A302" i="58" s="1"/>
  <c r="G294" i="58"/>
  <c r="G291" i="58"/>
  <c r="G289" i="58"/>
  <c r="G285" i="58"/>
  <c r="G283" i="58"/>
  <c r="C281" i="58"/>
  <c r="C287" i="58" s="1"/>
  <c r="C293" i="58" s="1"/>
  <c r="C296" i="58" s="1"/>
  <c r="C299" i="58" s="1"/>
  <c r="C302" i="58" s="1"/>
  <c r="C305" i="58" s="1"/>
  <c r="C308" i="58" s="1"/>
  <c r="A281" i="58"/>
  <c r="A305" i="58" s="1"/>
  <c r="G266" i="58"/>
  <c r="G263" i="58"/>
  <c r="G260" i="58"/>
  <c r="G257" i="58"/>
  <c r="G254" i="58"/>
  <c r="G251" i="58"/>
  <c r="G248" i="58"/>
  <c r="G245" i="58"/>
  <c r="G242" i="58"/>
  <c r="G239" i="58"/>
  <c r="G236" i="58"/>
  <c r="C235" i="58"/>
  <c r="A235" i="58"/>
  <c r="A238" i="58" s="1"/>
  <c r="G229" i="58"/>
  <c r="G226" i="58"/>
  <c r="G224" i="58"/>
  <c r="G222" i="58"/>
  <c r="G218" i="58"/>
  <c r="G215" i="58"/>
  <c r="G212" i="58"/>
  <c r="A211" i="58"/>
  <c r="A217" i="58" s="1"/>
  <c r="G209" i="58"/>
  <c r="A208" i="58"/>
  <c r="G206" i="58"/>
  <c r="A205" i="58"/>
  <c r="G203" i="58"/>
  <c r="A202" i="58"/>
  <c r="G200" i="58"/>
  <c r="G196" i="58"/>
  <c r="G192" i="58"/>
  <c r="G188" i="58"/>
  <c r="G184" i="58"/>
  <c r="C183" i="58"/>
  <c r="C186" i="58" s="1"/>
  <c r="C190" i="58" s="1"/>
  <c r="C194" i="58" s="1"/>
  <c r="C198" i="58" s="1"/>
  <c r="C202" i="58" s="1"/>
  <c r="C205" i="58" s="1"/>
  <c r="C208" i="58" s="1"/>
  <c r="C211" i="58" s="1"/>
  <c r="C214" i="58" s="1"/>
  <c r="C217" i="58" s="1"/>
  <c r="C220" i="58" s="1"/>
  <c r="C228" i="58" s="1"/>
  <c r="A183" i="58"/>
  <c r="A186" i="58" s="1"/>
  <c r="A198" i="58" s="1"/>
  <c r="E177" i="58"/>
  <c r="G177" i="58" s="1"/>
  <c r="A176" i="58"/>
  <c r="G171" i="58"/>
  <c r="G168" i="58"/>
  <c r="G166" i="58"/>
  <c r="G162" i="58"/>
  <c r="G160" i="58"/>
  <c r="G156" i="58"/>
  <c r="G154" i="58"/>
  <c r="G150" i="58"/>
  <c r="G148" i="58"/>
  <c r="G144" i="58"/>
  <c r="G142" i="58"/>
  <c r="G138" i="58"/>
  <c r="C137" i="58"/>
  <c r="C140" i="58" s="1"/>
  <c r="C146" i="58" s="1"/>
  <c r="C152" i="58" s="1"/>
  <c r="C158" i="58" s="1"/>
  <c r="C164" i="58" s="1"/>
  <c r="C170" i="58" s="1"/>
  <c r="C173" i="58" s="1"/>
  <c r="C176" i="58" s="1"/>
  <c r="G102" i="58"/>
  <c r="G99" i="58"/>
  <c r="G96" i="58"/>
  <c r="G93" i="58"/>
  <c r="G90" i="58"/>
  <c r="G87" i="58"/>
  <c r="G84" i="58"/>
  <c r="G81" i="58"/>
  <c r="G77" i="58"/>
  <c r="G74" i="58"/>
  <c r="G72" i="58"/>
  <c r="G68" i="58"/>
  <c r="G65" i="58"/>
  <c r="C64" i="58"/>
  <c r="C67" i="58" s="1"/>
  <c r="C70" i="58" s="1"/>
  <c r="C76" i="58" s="1"/>
  <c r="C79" i="58" s="1"/>
  <c r="A16" i="58"/>
  <c r="A18" i="58" s="1"/>
  <c r="A20" i="58" s="1"/>
  <c r="A24" i="58" s="1"/>
  <c r="C639" i="58" l="1"/>
  <c r="C642" i="58" s="1"/>
  <c r="C645" i="58" s="1"/>
  <c r="G695" i="58"/>
  <c r="G652" i="58" s="1"/>
  <c r="C668" i="58"/>
  <c r="C671" i="58" s="1"/>
  <c r="C677" i="58" s="1"/>
  <c r="C683" i="58" s="1"/>
  <c r="C686" i="58" s="1"/>
  <c r="C689" i="58" s="1"/>
  <c r="C321" i="58"/>
  <c r="C324" i="58" s="1"/>
  <c r="C327" i="58" s="1"/>
  <c r="C330" i="58" s="1"/>
  <c r="C238" i="58"/>
  <c r="C241" i="58" s="1"/>
  <c r="C244" i="58" s="1"/>
  <c r="C247" i="58" s="1"/>
  <c r="C250" i="58" s="1"/>
  <c r="C253" i="58" s="1"/>
  <c r="C256" i="58" s="1"/>
  <c r="C259" i="58" s="1"/>
  <c r="C262" i="58" s="1"/>
  <c r="C265" i="58" s="1"/>
  <c r="C268" i="58" s="1"/>
  <c r="C271" i="58" s="1"/>
  <c r="C274" i="58" s="1"/>
  <c r="C83" i="58"/>
  <c r="C86" i="58" s="1"/>
  <c r="C89" i="58" s="1"/>
  <c r="C92" i="58" s="1"/>
  <c r="C95" i="58" s="1"/>
  <c r="C98" i="58" s="1"/>
  <c r="C101" i="58" s="1"/>
  <c r="C104" i="58" s="1"/>
  <c r="C110" i="58" s="1"/>
  <c r="C116" i="58" s="1"/>
  <c r="C119" i="58" s="1"/>
  <c r="C125" i="58" s="1"/>
  <c r="C128" i="58" s="1"/>
  <c r="C214" i="65"/>
  <c r="G763" i="58"/>
  <c r="G656" i="58" s="1"/>
  <c r="G406" i="58"/>
  <c r="G46" i="58" s="1"/>
  <c r="A656" i="58"/>
  <c r="G531" i="58"/>
  <c r="G50" i="58" s="1"/>
  <c r="A214" i="58"/>
  <c r="A220" i="58" s="1"/>
  <c r="A228" i="58" s="1"/>
  <c r="G131" i="58"/>
  <c r="G36" i="58" s="1"/>
  <c r="A658" i="58"/>
  <c r="A663" i="58"/>
  <c r="A665" i="58" s="1"/>
  <c r="G277" i="58"/>
  <c r="G42" i="58" s="1"/>
  <c r="A773" i="58"/>
  <c r="A776" i="58" s="1"/>
  <c r="A779" i="58" s="1"/>
  <c r="A190" i="58"/>
  <c r="A194" i="58" s="1"/>
  <c r="G782" i="58"/>
  <c r="G658" i="58" s="1"/>
  <c r="G179" i="58"/>
  <c r="G38" i="58" s="1"/>
  <c r="G231" i="58"/>
  <c r="G40" i="58" s="1"/>
  <c r="A256" i="58"/>
  <c r="A259" i="58" s="1"/>
  <c r="A262" i="58" s="1"/>
  <c r="A265" i="58" s="1"/>
  <c r="A268" i="58" s="1"/>
  <c r="A271" i="58" s="1"/>
  <c r="A274" i="58" s="1"/>
  <c r="A247" i="58"/>
  <c r="A241" i="58"/>
  <c r="G311" i="58"/>
  <c r="G44" i="58" s="1"/>
  <c r="G484" i="58"/>
  <c r="G48" i="58" s="1"/>
  <c r="A287" i="58"/>
  <c r="G753" i="58"/>
  <c r="G654" i="58" s="1"/>
  <c r="G648" i="58"/>
  <c r="G52" i="58" s="1"/>
  <c r="A654" i="58"/>
  <c r="A652" i="58"/>
  <c r="A697" i="58"/>
  <c r="A701" i="58" s="1"/>
  <c r="A755" i="58"/>
  <c r="C333" i="58" l="1"/>
  <c r="C336" i="58" s="1"/>
  <c r="C339" i="58" s="1"/>
  <c r="C342" i="58" s="1"/>
  <c r="C345" i="58" s="1"/>
  <c r="C348" i="58" s="1"/>
  <c r="C351" i="58" s="1"/>
  <c r="C354" i="58" s="1"/>
  <c r="C357" i="58" s="1"/>
  <c r="C360" i="58" s="1"/>
  <c r="C363" i="58" s="1"/>
  <c r="C366" i="58" s="1"/>
  <c r="C369" i="58" s="1"/>
  <c r="C372" i="58" s="1"/>
  <c r="C375" i="58" s="1"/>
  <c r="C378" i="58" s="1"/>
  <c r="C381" i="58" s="1"/>
  <c r="C384" i="58" s="1"/>
  <c r="C387" i="58" s="1"/>
  <c r="C390" i="58" s="1"/>
  <c r="C393" i="58" s="1"/>
  <c r="C396" i="58" s="1"/>
  <c r="C399" i="58" s="1"/>
  <c r="C402" i="58" s="1"/>
  <c r="A668" i="58"/>
  <c r="A683" i="58" s="1"/>
  <c r="A677" i="58"/>
  <c r="G55" i="58"/>
  <c r="G14" i="58" s="1"/>
  <c r="A308" i="58"/>
  <c r="A293" i="58"/>
  <c r="A757" i="58"/>
  <c r="A760" i="58"/>
  <c r="A342" i="58"/>
  <c r="A330" i="58"/>
  <c r="A345" i="58" s="1"/>
  <c r="G661" i="58"/>
  <c r="G16" i="58" s="1"/>
  <c r="A250" i="58"/>
  <c r="A244" i="58"/>
  <c r="A253" i="58" s="1"/>
  <c r="A705" i="58"/>
  <c r="A709" i="58"/>
  <c r="A671" i="58" l="1"/>
  <c r="A686" i="58" s="1"/>
  <c r="A689" i="58" s="1"/>
  <c r="A372" i="58"/>
  <c r="A399" i="58" s="1"/>
  <c r="A348" i="58"/>
  <c r="A718" i="58"/>
  <c r="A712" i="58"/>
  <c r="A715" i="58"/>
  <c r="A369" i="58"/>
  <c r="A396" i="58" s="1"/>
  <c r="A366" i="58"/>
  <c r="A393" i="58" l="1"/>
  <c r="A390" i="58"/>
  <c r="H801" i="58"/>
  <c r="H24" i="58" s="1"/>
  <c r="G793" i="58"/>
  <c r="A721" i="58"/>
  <c r="A351" i="58"/>
  <c r="A375" i="58" s="1"/>
  <c r="A402" i="58" s="1"/>
  <c r="A336" i="58"/>
  <c r="A727" i="58" l="1"/>
  <c r="A747" i="58"/>
  <c r="A750" i="58" s="1"/>
  <c r="A724" i="58"/>
  <c r="A360" i="58"/>
  <c r="A354" i="58"/>
  <c r="A339" i="58"/>
  <c r="G801" i="58"/>
  <c r="G24" i="58" s="1"/>
  <c r="G27" i="58" l="1"/>
  <c r="C12" i="1" s="1"/>
  <c r="C16" i="1" s="1"/>
  <c r="D12" i="63" s="1"/>
  <c r="H27" i="58"/>
  <c r="A378" i="58"/>
  <c r="A381" i="58"/>
  <c r="A363" i="58"/>
  <c r="A387" i="58" s="1"/>
  <c r="A357" i="58"/>
  <c r="A384" i="58" s="1"/>
  <c r="G29" i="58" l="1"/>
  <c r="G31" i="58" s="1"/>
  <c r="D12" i="1"/>
  <c r="H29" i="58"/>
  <c r="H31" i="58" s="1"/>
  <c r="D17" i="63"/>
  <c r="E12" i="1" l="1"/>
  <c r="E16" i="1" s="1"/>
  <c r="F12" i="63" s="1"/>
  <c r="F17" i="63" s="1"/>
  <c r="F23" i="63" s="1"/>
  <c r="F25" i="63" s="1"/>
  <c r="D16" i="1"/>
  <c r="E12" i="63" s="1"/>
  <c r="E17" i="63" s="1"/>
  <c r="E23" i="63" s="1"/>
  <c r="E25" i="63" s="1"/>
  <c r="D23" i="63"/>
  <c r="D25" i="63" s="1"/>
  <c r="D2" i="37"/>
  <c r="E2" i="37"/>
  <c r="F2" i="37"/>
  <c r="G2" i="37"/>
  <c r="H2" i="37"/>
  <c r="I2" i="37"/>
  <c r="J2" i="37"/>
  <c r="K2" i="37"/>
  <c r="L2" i="37"/>
  <c r="M2" i="37"/>
  <c r="N2" i="37"/>
  <c r="O2" i="37"/>
  <c r="P2" i="37"/>
  <c r="Q2" i="37"/>
  <c r="C2" i="37"/>
  <c r="D116" i="39"/>
  <c r="E116" i="39" l="1"/>
  <c r="D109" i="39"/>
  <c r="D112" i="39"/>
  <c r="D104" i="39"/>
</calcChain>
</file>

<file path=xl/sharedStrings.xml><?xml version="1.0" encoding="utf-8"?>
<sst xmlns="http://schemas.openxmlformats.org/spreadsheetml/2006/main" count="6113" uniqueCount="3227">
  <si>
    <t>Odsek:</t>
  </si>
  <si>
    <t>Opis</t>
  </si>
  <si>
    <t>Skupaj brez DDV</t>
  </si>
  <si>
    <t>SKUPAJ</t>
  </si>
  <si>
    <t>Cene v popisu ne vsebujejo DDV!</t>
  </si>
  <si>
    <t>Oznaka</t>
  </si>
  <si>
    <t>Ime</t>
  </si>
  <si>
    <t>Humus</t>
  </si>
  <si>
    <t>Asfalt</t>
  </si>
  <si>
    <t>Makadam</t>
  </si>
  <si>
    <t>Skupni Izkop</t>
  </si>
  <si>
    <t>Skupni Zasip</t>
  </si>
  <si>
    <t>Do Terena</t>
  </si>
  <si>
    <t>Tampon</t>
  </si>
  <si>
    <t>Nad Cevjo</t>
  </si>
  <si>
    <t>Posteljica</t>
  </si>
  <si>
    <t>Premer</t>
  </si>
  <si>
    <t>Dolzina</t>
  </si>
  <si>
    <t>M1</t>
  </si>
  <si>
    <t>NL DN 250 C40,L=6 m</t>
  </si>
  <si>
    <t>ZEMELJSKA DELA</t>
  </si>
  <si>
    <t>GRADBENA DELA</t>
  </si>
  <si>
    <t>Količina</t>
  </si>
  <si>
    <t>kos</t>
  </si>
  <si>
    <t>2.1</t>
  </si>
  <si>
    <t>2.2</t>
  </si>
  <si>
    <t>2.3</t>
  </si>
  <si>
    <t>m1</t>
  </si>
  <si>
    <t>m2</t>
  </si>
  <si>
    <t>m3</t>
  </si>
  <si>
    <t>SKUPAJ GRADBENA DELA:</t>
  </si>
  <si>
    <t>M2</t>
  </si>
  <si>
    <t>Ilirska bistrica</t>
  </si>
  <si>
    <t>NL DN 200 C40,L=6 m</t>
  </si>
  <si>
    <t>NL DN 125 C40,L=6 m</t>
  </si>
  <si>
    <t>NL DN 100 C40,L=6 m</t>
  </si>
  <si>
    <t>NL DN 200 ISOPAM</t>
  </si>
  <si>
    <t>M3</t>
  </si>
  <si>
    <t>M4</t>
  </si>
  <si>
    <t>M5</t>
  </si>
  <si>
    <t>M6</t>
  </si>
  <si>
    <t>M7</t>
  </si>
  <si>
    <t>M8</t>
  </si>
  <si>
    <t>M9</t>
  </si>
  <si>
    <t>m</t>
  </si>
  <si>
    <t>Izkop 0-2</t>
  </si>
  <si>
    <t>Izkop 2-4</t>
  </si>
  <si>
    <t>Izkop 4-6</t>
  </si>
  <si>
    <t>Izkop 6-8</t>
  </si>
  <si>
    <t>Izkop 8-</t>
  </si>
  <si>
    <t>Do Ceste</t>
  </si>
  <si>
    <t>M1 - 'Vodovod F-38-1'</t>
  </si>
  <si>
    <t>M2 - 'Vodovod F-38-2'</t>
  </si>
  <si>
    <t>K1 - 'Vodovod F-38-2a'</t>
  </si>
  <si>
    <t>K2 - 'Vodovod F-38-2b'</t>
  </si>
  <si>
    <t>K3 - 'Vodovod F-38-2c'</t>
  </si>
  <si>
    <t>M3 - 'Vodovod F-38-3'</t>
  </si>
  <si>
    <t>K1 - 'Vodovod F-38-3a'</t>
  </si>
  <si>
    <t>K2 - 'Vodovod F-38-3b'</t>
  </si>
  <si>
    <t>K3 - 'Vodovod F-38-3c'</t>
  </si>
  <si>
    <t>K1 - 'Voda F-38-4a'</t>
  </si>
  <si>
    <t>K2 - 'Voda F-38-4b'</t>
  </si>
  <si>
    <t>K3 - 'Voda F-38-4c'</t>
  </si>
  <si>
    <t>K4 - 'Voda F-38-4d'</t>
  </si>
  <si>
    <t>K5 - 'Voda F-38-4e'</t>
  </si>
  <si>
    <t>K6 - 'Voda F-38-4f'</t>
  </si>
  <si>
    <t>K7 - 'Voda F-38-4g'</t>
  </si>
  <si>
    <t>M6.K2.T3</t>
  </si>
  <si>
    <t>M6.K2.T4</t>
  </si>
  <si>
    <t>M6.K2.T5</t>
  </si>
  <si>
    <t>M6.K2.T6</t>
  </si>
  <si>
    <t>M6.K2.T7</t>
  </si>
  <si>
    <t>M6.K2.T8</t>
  </si>
  <si>
    <t>M6.K2.T9</t>
  </si>
  <si>
    <t>M6.K2.T10</t>
  </si>
  <si>
    <t>M6.K2.T11</t>
  </si>
  <si>
    <t>M6.K2.T12</t>
  </si>
  <si>
    <t>M6.K2.T13</t>
  </si>
  <si>
    <t>M6.K2.T14</t>
  </si>
  <si>
    <t>M6.K2.T15</t>
  </si>
  <si>
    <t>M6.K2.T16</t>
  </si>
  <si>
    <t>M6.K2.T17</t>
  </si>
  <si>
    <t>M6.K2.T18</t>
  </si>
  <si>
    <t>M6.K2.T19</t>
  </si>
  <si>
    <t>M6.K2.T20</t>
  </si>
  <si>
    <t>M6.K2.T21</t>
  </si>
  <si>
    <t>M6.K2.T22</t>
  </si>
  <si>
    <t>M6.K2.T23</t>
  </si>
  <si>
    <t>M6.K2.T24</t>
  </si>
  <si>
    <t>M6.K2.T25</t>
  </si>
  <si>
    <t>M6.K2.T26</t>
  </si>
  <si>
    <t>M6.K3.T1</t>
  </si>
  <si>
    <t>M6.K3.T2</t>
  </si>
  <si>
    <t>M6.K3.T3</t>
  </si>
  <si>
    <t>M6.K3.T4</t>
  </si>
  <si>
    <t>M6.K3.T5</t>
  </si>
  <si>
    <t>M6.K3.T6</t>
  </si>
  <si>
    <t>M6.K3.T7</t>
  </si>
  <si>
    <t>M6.K3.T8</t>
  </si>
  <si>
    <t>M6.K3.T9</t>
  </si>
  <si>
    <t>M6.K3.T10</t>
  </si>
  <si>
    <t>M6.K3.T11</t>
  </si>
  <si>
    <t>M6.K3.T12</t>
  </si>
  <si>
    <t>M6.K3.T13</t>
  </si>
  <si>
    <t>M6.K3.T14</t>
  </si>
  <si>
    <t>M6.K3.T15</t>
  </si>
  <si>
    <t>M6.K3.T16</t>
  </si>
  <si>
    <t>M6.K3.T17</t>
  </si>
  <si>
    <t>M6.K3.T18</t>
  </si>
  <si>
    <t>M6.K3.T19</t>
  </si>
  <si>
    <t>M6.K3.T20</t>
  </si>
  <si>
    <t>M6.K3.T21</t>
  </si>
  <si>
    <t>M6.K3.T22</t>
  </si>
  <si>
    <t>M6.K3.T23</t>
  </si>
  <si>
    <t>M6.K4.T1</t>
  </si>
  <si>
    <t>M6.K4.T2</t>
  </si>
  <si>
    <t>M6.K4.T3</t>
  </si>
  <si>
    <t>M6.K4.T4</t>
  </si>
  <si>
    <t>M6.K4.T5</t>
  </si>
  <si>
    <t>M6.K4.T6</t>
  </si>
  <si>
    <t>M6.K4.T7</t>
  </si>
  <si>
    <t>M6.K4.T8</t>
  </si>
  <si>
    <t>M6.K4.T9</t>
  </si>
  <si>
    <t>M6.K4.T10</t>
  </si>
  <si>
    <t>M6.K4.T11</t>
  </si>
  <si>
    <t>M6.K4.T12</t>
  </si>
  <si>
    <t>M6.K4.T13</t>
  </si>
  <si>
    <t>M6.K4.T14</t>
  </si>
  <si>
    <t>M6.K4.T15</t>
  </si>
  <si>
    <t>M6.K4.T16</t>
  </si>
  <si>
    <t>M6.K4.T17</t>
  </si>
  <si>
    <t>M6.K4.T18</t>
  </si>
  <si>
    <t>M6.K4.T19</t>
  </si>
  <si>
    <t>M6.K4.T20</t>
  </si>
  <si>
    <t>M6.K4.T21</t>
  </si>
  <si>
    <t>M6.K4.T22</t>
  </si>
  <si>
    <t>M6.K5.T1</t>
  </si>
  <si>
    <t>M6.K5.T2</t>
  </si>
  <si>
    <t>M6.K5.T3</t>
  </si>
  <si>
    <t>M6.K5.T4</t>
  </si>
  <si>
    <t>M6.K5.T5</t>
  </si>
  <si>
    <t>M6.K5.T6</t>
  </si>
  <si>
    <t>M6.K5.T7</t>
  </si>
  <si>
    <t>M6.K5.T8</t>
  </si>
  <si>
    <t>M6.K5.T9</t>
  </si>
  <si>
    <t>M6.K5.T10</t>
  </si>
  <si>
    <t>M6.K5.T11</t>
  </si>
  <si>
    <t>M6.K5.T12</t>
  </si>
  <si>
    <t>M6.K5.T13</t>
  </si>
  <si>
    <t>M6.K5.T14</t>
  </si>
  <si>
    <t>M6.K5.T15</t>
  </si>
  <si>
    <t>M6.K5.T16</t>
  </si>
  <si>
    <t>M6.K5.T17</t>
  </si>
  <si>
    <t>M6.K5.T18</t>
  </si>
  <si>
    <t>M6.K5.T19</t>
  </si>
  <si>
    <t>M6.K5.T20</t>
  </si>
  <si>
    <t>M6.K5.T21</t>
  </si>
  <si>
    <t>M6.K5.T22</t>
  </si>
  <si>
    <t>M6.K5.T23</t>
  </si>
  <si>
    <t>M6.K5.T24</t>
  </si>
  <si>
    <t>M6.K5.T25</t>
  </si>
  <si>
    <t>M6.K5.T26</t>
  </si>
  <si>
    <t>M6.K5.T27</t>
  </si>
  <si>
    <t>M6.K5.T28</t>
  </si>
  <si>
    <t>M7.K1.T1</t>
  </si>
  <si>
    <t>M7.K1.T2</t>
  </si>
  <si>
    <t>M7.K1.T3</t>
  </si>
  <si>
    <t>M7.K1.T4</t>
  </si>
  <si>
    <t>M7.K1.T5</t>
  </si>
  <si>
    <t>M7.K1.T6</t>
  </si>
  <si>
    <t>M7.K1.T7</t>
  </si>
  <si>
    <t>M7.K1.T8</t>
  </si>
  <si>
    <t>M7.K1.T9</t>
  </si>
  <si>
    <t>M7.K1.T10</t>
  </si>
  <si>
    <t>M7.K1.T11</t>
  </si>
  <si>
    <t>M7.K1.T12</t>
  </si>
  <si>
    <t>M7.K1.T13</t>
  </si>
  <si>
    <t>M7.K1.T14</t>
  </si>
  <si>
    <t>M7.K1.T15</t>
  </si>
  <si>
    <t>M7.K1.T16</t>
  </si>
  <si>
    <t>M7.K1.T17</t>
  </si>
  <si>
    <t>M7.K1.T18</t>
  </si>
  <si>
    <t>M7.K1.T19</t>
  </si>
  <si>
    <t>M7.K1.T20</t>
  </si>
  <si>
    <t>M7.K1.T21</t>
  </si>
  <si>
    <t>M7.K1.T22</t>
  </si>
  <si>
    <t>M7.K1.T23</t>
  </si>
  <si>
    <t>M7.K1.T24</t>
  </si>
  <si>
    <t>M7.K1.T25</t>
  </si>
  <si>
    <t>M7.K1.T26</t>
  </si>
  <si>
    <t>M7.K1.T27</t>
  </si>
  <si>
    <t>M7.K1.T28</t>
  </si>
  <si>
    <t>M7.K1.T29</t>
  </si>
  <si>
    <t>M7.K1.T30</t>
  </si>
  <si>
    <t>M7.K1.T31</t>
  </si>
  <si>
    <t>M7.K1.T32</t>
  </si>
  <si>
    <t>M7.K2.T1</t>
  </si>
  <si>
    <t>M7.K2.T2</t>
  </si>
  <si>
    <t>M7.K2.T3</t>
  </si>
  <si>
    <t>M7.K2.T4</t>
  </si>
  <si>
    <t>M7.K2.T5</t>
  </si>
  <si>
    <t>M7.K2.T6</t>
  </si>
  <si>
    <t>M7.K2.T7</t>
  </si>
  <si>
    <t>M7.K2.T8</t>
  </si>
  <si>
    <t>M7.K2.T9</t>
  </si>
  <si>
    <t>M7.K2.T10</t>
  </si>
  <si>
    <t>M7.K2.T11</t>
  </si>
  <si>
    <t>M7.K2.T12</t>
  </si>
  <si>
    <t>M7.K2.T13</t>
  </si>
  <si>
    <t>M7.K2.T14</t>
  </si>
  <si>
    <t>M7.K2.T15</t>
  </si>
  <si>
    <t>M7.K2.T16</t>
  </si>
  <si>
    <t>M7.K2.T17</t>
  </si>
  <si>
    <t>M7.K2.T18</t>
  </si>
  <si>
    <t>M7.K2.T19</t>
  </si>
  <si>
    <t>M7.K2.T20</t>
  </si>
  <si>
    <t>M7.K2.T21</t>
  </si>
  <si>
    <t>M7.K3.T1</t>
  </si>
  <si>
    <t>M7.K3.T2</t>
  </si>
  <si>
    <t>M7.K3.T3</t>
  </si>
  <si>
    <t>M7.K3.T4</t>
  </si>
  <si>
    <t>M7.K3.T5</t>
  </si>
  <si>
    <t>M7.K3.T6</t>
  </si>
  <si>
    <t>M7.K3.T7</t>
  </si>
  <si>
    <t>M7.K3.T8</t>
  </si>
  <si>
    <t>M7.K3.T9</t>
  </si>
  <si>
    <t>M7.K3.T10</t>
  </si>
  <si>
    <t>M7.K3.T11</t>
  </si>
  <si>
    <t>M7.K3.T12</t>
  </si>
  <si>
    <t>M7.K3.T13</t>
  </si>
  <si>
    <t>M7.K3.T14</t>
  </si>
  <si>
    <t>M7.K3.T15</t>
  </si>
  <si>
    <t>M7.K3.T16</t>
  </si>
  <si>
    <t>M7.K3.T17</t>
  </si>
  <si>
    <t>M7.K3.T18</t>
  </si>
  <si>
    <t>M7.K3.T19</t>
  </si>
  <si>
    <t>M7.K3.T20</t>
  </si>
  <si>
    <t>M7.K3.T21</t>
  </si>
  <si>
    <t>M7.K3.T22</t>
  </si>
  <si>
    <t>M7.K3.T23</t>
  </si>
  <si>
    <t>M7.K3.T24</t>
  </si>
  <si>
    <t>M7.K4.T1</t>
  </si>
  <si>
    <t>M7.K4.T2</t>
  </si>
  <si>
    <t>M7.K4.T3</t>
  </si>
  <si>
    <t>M7.K4.T4</t>
  </si>
  <si>
    <t>M7.K4.T5</t>
  </si>
  <si>
    <t>M7.K4.T6</t>
  </si>
  <si>
    <t>M7.K4.T7</t>
  </si>
  <si>
    <t>M7.K4.T8</t>
  </si>
  <si>
    <t>M7.K4.T9</t>
  </si>
  <si>
    <t>M7.K4.T10</t>
  </si>
  <si>
    <t>M7.K4.T11</t>
  </si>
  <si>
    <t>M7.K4.T12</t>
  </si>
  <si>
    <t>M7.K4.T13</t>
  </si>
  <si>
    <t>M7.K4.T14</t>
  </si>
  <si>
    <t>M7.K4.T15</t>
  </si>
  <si>
    <t>M7.K4.T16</t>
  </si>
  <si>
    <t>M7.K4.T17</t>
  </si>
  <si>
    <t>M7.K4.T18</t>
  </si>
  <si>
    <t>M7.K4.T19</t>
  </si>
  <si>
    <t>M7.K4.T20</t>
  </si>
  <si>
    <t>M7.K4.T21</t>
  </si>
  <si>
    <t>M7.K4.T22</t>
  </si>
  <si>
    <t>M7.K4.T23</t>
  </si>
  <si>
    <t>M7.K4.T24</t>
  </si>
  <si>
    <t>M7.K4.T25</t>
  </si>
  <si>
    <t>M7.K4.T26</t>
  </si>
  <si>
    <t>M7.K4.T27</t>
  </si>
  <si>
    <t>M7.K5.T1</t>
  </si>
  <si>
    <t>M7.K5.T2</t>
  </si>
  <si>
    <t>M7.K5.T3</t>
  </si>
  <si>
    <t>M7.K5.T4</t>
  </si>
  <si>
    <t>M7.K5.T5</t>
  </si>
  <si>
    <t>M7.K5.T6</t>
  </si>
  <si>
    <t>M7.K5.T7</t>
  </si>
  <si>
    <t>M7.K5.T8</t>
  </si>
  <si>
    <t>M7.K5.T9</t>
  </si>
  <si>
    <t>M7.K5.T10</t>
  </si>
  <si>
    <t>M7.K5.T11</t>
  </si>
  <si>
    <t>M7.K5.T12</t>
  </si>
  <si>
    <t>M7.K5.T13</t>
  </si>
  <si>
    <t>M7.K5.T14</t>
  </si>
  <si>
    <t>M7.K5.T15</t>
  </si>
  <si>
    <t>M7.K5.T16</t>
  </si>
  <si>
    <t>M7.K5.T17</t>
  </si>
  <si>
    <t>M7.K5.T18</t>
  </si>
  <si>
    <t>M7.K5.T19</t>
  </si>
  <si>
    <t>M7.K5.T20</t>
  </si>
  <si>
    <t>M7.K5.T21</t>
  </si>
  <si>
    <t>M7.K5.T22</t>
  </si>
  <si>
    <t>M7.K5.T23</t>
  </si>
  <si>
    <t>M7.K5.T24</t>
  </si>
  <si>
    <t>M7.K5.T25</t>
  </si>
  <si>
    <t>M7.K5.T26</t>
  </si>
  <si>
    <t>M7.K5.T27</t>
  </si>
  <si>
    <t>M7.K5.T28</t>
  </si>
  <si>
    <t>M7.K5.T29</t>
  </si>
  <si>
    <t>K1 - 'Voda F-38-10'</t>
  </si>
  <si>
    <t>M8.K1.T1</t>
  </si>
  <si>
    <t>M8.K1.T2</t>
  </si>
  <si>
    <t>M8.K1.T3</t>
  </si>
  <si>
    <t>M8.K1.T4</t>
  </si>
  <si>
    <t>M8.K1.T5</t>
  </si>
  <si>
    <t>M8.K1.T6</t>
  </si>
  <si>
    <t>M8.K1.T7</t>
  </si>
  <si>
    <t>M8.K1.T8</t>
  </si>
  <si>
    <t>M8.K1.T9</t>
  </si>
  <si>
    <t>M8.K1.T10</t>
  </si>
  <si>
    <t>M8.K1.T11</t>
  </si>
  <si>
    <t>M8.K1.T12</t>
  </si>
  <si>
    <t>M8.K1.T13</t>
  </si>
  <si>
    <t>M8.K1.T14</t>
  </si>
  <si>
    <t>M8.K1.T15</t>
  </si>
  <si>
    <t>M8.K1.T16</t>
  </si>
  <si>
    <t>M8.K1.T17</t>
  </si>
  <si>
    <t>M9.K1.T1</t>
  </si>
  <si>
    <t>M9.K1.T2</t>
  </si>
  <si>
    <t>M9.K1.T3</t>
  </si>
  <si>
    <t>M9.K1.T4</t>
  </si>
  <si>
    <t>M9.K1.T5</t>
  </si>
  <si>
    <t>M9.K1.T6</t>
  </si>
  <si>
    <t>M9.K1.T7</t>
  </si>
  <si>
    <t>M9.K1.T8</t>
  </si>
  <si>
    <t>M9.K1.T9</t>
  </si>
  <si>
    <t>M9.K2.T1</t>
  </si>
  <si>
    <t>M9.K2.T2</t>
  </si>
  <si>
    <t>M9.K2.T3</t>
  </si>
  <si>
    <t>M9.K2.T4</t>
  </si>
  <si>
    <t>M9.K2.T5</t>
  </si>
  <si>
    <t>M9.K2.T6</t>
  </si>
  <si>
    <t>M9.K2.T7</t>
  </si>
  <si>
    <t>M9.K2.T8</t>
  </si>
  <si>
    <t>M9.K2.T9</t>
  </si>
  <si>
    <t>M9.K2.T10</t>
  </si>
  <si>
    <t>M9.K2.T11</t>
  </si>
  <si>
    <t>M9.K2.T12</t>
  </si>
  <si>
    <t>M9.K2.T13</t>
  </si>
  <si>
    <t>M9.K2.T14</t>
  </si>
  <si>
    <t>M9.K2.T15</t>
  </si>
  <si>
    <t>M9.K2.T16</t>
  </si>
  <si>
    <t>M9.K2.T17</t>
  </si>
  <si>
    <t>M9.K2.T18</t>
  </si>
  <si>
    <t>M9.K2.T19</t>
  </si>
  <si>
    <t>M9.K2.T20</t>
  </si>
  <si>
    <t>M9.K2.T21</t>
  </si>
  <si>
    <t>M9.K3.T1</t>
  </si>
  <si>
    <t>M9.K3.T2</t>
  </si>
  <si>
    <t>M9.K3.T3</t>
  </si>
  <si>
    <t>M9.K3.T4</t>
  </si>
  <si>
    <t>M9.K3.T5</t>
  </si>
  <si>
    <t>M9.K3.T6</t>
  </si>
  <si>
    <t>M9.K3.T7</t>
  </si>
  <si>
    <t>M9.K3.T8</t>
  </si>
  <si>
    <t>M9.K3.T9</t>
  </si>
  <si>
    <t>M9.K3.T10</t>
  </si>
  <si>
    <t>M9.K3.T11</t>
  </si>
  <si>
    <t>M9.K3.T12</t>
  </si>
  <si>
    <t>M9.K3.T13</t>
  </si>
  <si>
    <t>M9.K3.T14</t>
  </si>
  <si>
    <t>M9.K3.T15</t>
  </si>
  <si>
    <t>M9.K3.T16</t>
  </si>
  <si>
    <t>M9.K3.T17</t>
  </si>
  <si>
    <t>M9.K3.T18</t>
  </si>
  <si>
    <t>M9.K3.T19</t>
  </si>
  <si>
    <t>M9.K3.T20</t>
  </si>
  <si>
    <t>M9.K3.T21</t>
  </si>
  <si>
    <t>M9.K3.T22</t>
  </si>
  <si>
    <t>M9.K3.T23</t>
  </si>
  <si>
    <t>M9.K3.T24</t>
  </si>
  <si>
    <t>M9.K4.T1</t>
  </si>
  <si>
    <t>M9.K4.T2</t>
  </si>
  <si>
    <t>M9.K4.T3</t>
  </si>
  <si>
    <t>M9.K4.T4</t>
  </si>
  <si>
    <t>M9.K4.T5</t>
  </si>
  <si>
    <t>M9.K4.T6</t>
  </si>
  <si>
    <t>M9.K4.T7</t>
  </si>
  <si>
    <t>M9.K4.T8</t>
  </si>
  <si>
    <t>M9.K4.T9</t>
  </si>
  <si>
    <t>M9.K4.T10</t>
  </si>
  <si>
    <t>M9.K4.T11</t>
  </si>
  <si>
    <t>M9.K4.T12</t>
  </si>
  <si>
    <t>M9.K4.T13</t>
  </si>
  <si>
    <t>M9.K4.T14</t>
  </si>
  <si>
    <t>M9.K4.T15</t>
  </si>
  <si>
    <t>M9.K4.T16</t>
  </si>
  <si>
    <t>M9.K4.T17</t>
  </si>
  <si>
    <t>M9.K4.T18</t>
  </si>
  <si>
    <t>M9.K4.T19</t>
  </si>
  <si>
    <t>M9.K4.T20</t>
  </si>
  <si>
    <t>M9.K4.T21</t>
  </si>
  <si>
    <t>M9.K4.T22</t>
  </si>
  <si>
    <t>M9.K4.T23</t>
  </si>
  <si>
    <t>M9.K4.T24</t>
  </si>
  <si>
    <t>M9.K4.T25</t>
  </si>
  <si>
    <t>M9.K4.T26</t>
  </si>
  <si>
    <t>M9.K4.T27</t>
  </si>
  <si>
    <t>M9.K4.T28</t>
  </si>
  <si>
    <t>M9.K4.T29</t>
  </si>
  <si>
    <t>M9.K4.T30</t>
  </si>
  <si>
    <t>M9.K4.T31</t>
  </si>
  <si>
    <t>M9.K4.T32</t>
  </si>
  <si>
    <t>M9.K4.T33</t>
  </si>
  <si>
    <t>M9.K4.T34</t>
  </si>
  <si>
    <t>M9.K4.T35</t>
  </si>
  <si>
    <t>M9.K4.T36</t>
  </si>
  <si>
    <t>M9.K4.T37</t>
  </si>
  <si>
    <t>M9.K4.T38</t>
  </si>
  <si>
    <t>M9.K4.T39</t>
  </si>
  <si>
    <t>M9.K4.T40</t>
  </si>
  <si>
    <t>M9.K4.T41</t>
  </si>
  <si>
    <t>M9.K4.T42</t>
  </si>
  <si>
    <t>M9.K4.T43</t>
  </si>
  <si>
    <t>M9.K4.T44</t>
  </si>
  <si>
    <t>M9.K4.T45</t>
  </si>
  <si>
    <t>M9.K4.T46</t>
  </si>
  <si>
    <t>M9.K4.T47</t>
  </si>
  <si>
    <t>M9.K5.T1</t>
  </si>
  <si>
    <t>M9.K5.T2</t>
  </si>
  <si>
    <t>M9.K5.T3</t>
  </si>
  <si>
    <t>M9.K5.T4</t>
  </si>
  <si>
    <t>M9.K5.T5</t>
  </si>
  <si>
    <t>M9.K5.T6</t>
  </si>
  <si>
    <t>M9.K5.T7</t>
  </si>
  <si>
    <t>M9.K5.T8</t>
  </si>
  <si>
    <t>M9.K5.T9</t>
  </si>
  <si>
    <t>M9.K5.T10</t>
  </si>
  <si>
    <t>M9.K5.T11</t>
  </si>
  <si>
    <t>M9.K5.T12</t>
  </si>
  <si>
    <t>M9.K5.T13</t>
  </si>
  <si>
    <t>M9.K5.T14</t>
  </si>
  <si>
    <t>M9.K5.T15</t>
  </si>
  <si>
    <t>M9.K5.T16</t>
  </si>
  <si>
    <t>M9.K5.T17</t>
  </si>
  <si>
    <t>M9.K5.T18</t>
  </si>
  <si>
    <t>M9.K5.T19</t>
  </si>
  <si>
    <t>M9.K5.T20</t>
  </si>
  <si>
    <t>M9.K5.T21</t>
  </si>
  <si>
    <t>M9.K5.T22</t>
  </si>
  <si>
    <t>M9.K5.T23</t>
  </si>
  <si>
    <t>M9.K5.T24</t>
  </si>
  <si>
    <t>M9.K5.T25</t>
  </si>
  <si>
    <t>M9.K5.T26</t>
  </si>
  <si>
    <t>M9.K6.T1</t>
  </si>
  <si>
    <t>M9.K6.T2</t>
  </si>
  <si>
    <t>M9.K6.T3</t>
  </si>
  <si>
    <t>M9.K6.T4</t>
  </si>
  <si>
    <t>M9.K6.T5</t>
  </si>
  <si>
    <t>M9.K6.T6</t>
  </si>
  <si>
    <t>M9.K6.T7</t>
  </si>
  <si>
    <t>M9.K6.T8</t>
  </si>
  <si>
    <t>M9.K6.T9</t>
  </si>
  <si>
    <t>M9.K6.T10</t>
  </si>
  <si>
    <t>M9.K6.T11</t>
  </si>
  <si>
    <t>M9.K6.T12</t>
  </si>
  <si>
    <t>M9.K6.T13</t>
  </si>
  <si>
    <t>M9.K6.T14</t>
  </si>
  <si>
    <t>M9.K6.T15</t>
  </si>
  <si>
    <t>M9.K6.T16</t>
  </si>
  <si>
    <t>M9.K6.T17</t>
  </si>
  <si>
    <t>M9.K6.T18</t>
  </si>
  <si>
    <t>M9.K6.T19</t>
  </si>
  <si>
    <t>M9.K6.T20</t>
  </si>
  <si>
    <t>M9.K6.T21</t>
  </si>
  <si>
    <t>M9.K6.T22</t>
  </si>
  <si>
    <t>M9.K6.T23</t>
  </si>
  <si>
    <t>M9.K6.T24</t>
  </si>
  <si>
    <t>M9.K6.T25</t>
  </si>
  <si>
    <t>M9.K6.T26</t>
  </si>
  <si>
    <t>M9.K6.T27</t>
  </si>
  <si>
    <t>M9.K6.T28</t>
  </si>
  <si>
    <t>M9.K6.T29</t>
  </si>
  <si>
    <t>M9.K7.T1</t>
  </si>
  <si>
    <t>M9.K7.T2</t>
  </si>
  <si>
    <t>M9.K7.T3</t>
  </si>
  <si>
    <t>M9.K7.T4</t>
  </si>
  <si>
    <t>M9.K7.T5</t>
  </si>
  <si>
    <t>M9.K7.T6</t>
  </si>
  <si>
    <t>M9.K7.T7</t>
  </si>
  <si>
    <t>M9.K7.T8</t>
  </si>
  <si>
    <t>M9.K7.T9</t>
  </si>
  <si>
    <t>M9.K7.T10</t>
  </si>
  <si>
    <t>M9.K7.T11</t>
  </si>
  <si>
    <t>M9.K7.T12</t>
  </si>
  <si>
    <t>M9.K7.T13</t>
  </si>
  <si>
    <t>M9.K7.T14</t>
  </si>
  <si>
    <t>M9.K7.T15</t>
  </si>
  <si>
    <t>M9.K7.T16</t>
  </si>
  <si>
    <t>M9.K7.T17</t>
  </si>
  <si>
    <t>M9.K7.T18</t>
  </si>
  <si>
    <t>M9.K7.T19</t>
  </si>
  <si>
    <t>M9.K7.T20</t>
  </si>
  <si>
    <t>M9.K7.T21</t>
  </si>
  <si>
    <t>M9.K7.T22</t>
  </si>
  <si>
    <t>M9.K7.T23</t>
  </si>
  <si>
    <t>M9.K7.T24</t>
  </si>
  <si>
    <t>M9.K7.T25</t>
  </si>
  <si>
    <t>M9.K7.T26</t>
  </si>
  <si>
    <t>M9.K7.T27</t>
  </si>
  <si>
    <t>M9.K7.T28</t>
  </si>
  <si>
    <t>M9.K7.T29</t>
  </si>
  <si>
    <t>M9.K7.T30</t>
  </si>
  <si>
    <t>M9.K7.T31</t>
  </si>
  <si>
    <t>M9.K7.T32</t>
  </si>
  <si>
    <t>M9.K7.T33</t>
  </si>
  <si>
    <t>M9.K7.T34</t>
  </si>
  <si>
    <t>M9.K7.T35</t>
  </si>
  <si>
    <t>M9.K7.T36</t>
  </si>
  <si>
    <t>M9.K7.T37</t>
  </si>
  <si>
    <t>M9.K7.T38</t>
  </si>
  <si>
    <t>M9.K7.T39</t>
  </si>
  <si>
    <t>M9.K7.T40</t>
  </si>
  <si>
    <t>X</t>
  </si>
  <si>
    <t>Y</t>
  </si>
  <si>
    <t>Stacionaza</t>
  </si>
  <si>
    <t>K.Pokrova</t>
  </si>
  <si>
    <t>K.Dna</t>
  </si>
  <si>
    <t>K.Vtoka</t>
  </si>
  <si>
    <t>K. Iztoka</t>
  </si>
  <si>
    <t>G. Jaska</t>
  </si>
  <si>
    <t>Vodovod F-38-1</t>
  </si>
  <si>
    <t>M1.K1</t>
  </si>
  <si>
    <t>Vodovod F-38-2</t>
  </si>
  <si>
    <t>M2.K1</t>
  </si>
  <si>
    <t>Vodovod F-38-2a</t>
  </si>
  <si>
    <t>M2.K2</t>
  </si>
  <si>
    <t>Vodovod F-38-2b</t>
  </si>
  <si>
    <t>M2.K3</t>
  </si>
  <si>
    <t>Vodovod F-38-2c</t>
  </si>
  <si>
    <t>Vodovod F-38-3</t>
  </si>
  <si>
    <t>M3.K1</t>
  </si>
  <si>
    <t>Vodovod F-38-3a</t>
  </si>
  <si>
    <t>M3.K2</t>
  </si>
  <si>
    <t>Vodovod F-38-3b</t>
  </si>
  <si>
    <t>M3.K3</t>
  </si>
  <si>
    <t>Vodovod F-38-3c</t>
  </si>
  <si>
    <t>M4.K1</t>
  </si>
  <si>
    <t>Voda F-38-4a</t>
  </si>
  <si>
    <t>M4.K2</t>
  </si>
  <si>
    <t>Voda F-38-4b</t>
  </si>
  <si>
    <t>M4.K3</t>
  </si>
  <si>
    <t>Voda F-38-4c</t>
  </si>
  <si>
    <t>M4.K4</t>
  </si>
  <si>
    <t>Voda F-38-4d</t>
  </si>
  <si>
    <t>M4.K5</t>
  </si>
  <si>
    <t>Voda F-38-4e</t>
  </si>
  <si>
    <t>M4.K6</t>
  </si>
  <si>
    <t>Voda F-38-4f</t>
  </si>
  <si>
    <t>M4.K7</t>
  </si>
  <si>
    <t>Voda F-38-4g</t>
  </si>
  <si>
    <t>M5.K1</t>
  </si>
  <si>
    <t>M5.K2</t>
  </si>
  <si>
    <t>M5.K3</t>
  </si>
  <si>
    <t>M6.K1</t>
  </si>
  <si>
    <t>M6.K2</t>
  </si>
  <si>
    <t>M6.K3</t>
  </si>
  <si>
    <t>M6.K4</t>
  </si>
  <si>
    <t>M6.K5</t>
  </si>
  <si>
    <t>M7.K1</t>
  </si>
  <si>
    <t>M7.K2</t>
  </si>
  <si>
    <t>M7.K3</t>
  </si>
  <si>
    <t>M7.K4</t>
  </si>
  <si>
    <t>M7.K5</t>
  </si>
  <si>
    <t>M8.K1</t>
  </si>
  <si>
    <t>Voda F-38-10</t>
  </si>
  <si>
    <t>M9.K1</t>
  </si>
  <si>
    <t>M9.K2</t>
  </si>
  <si>
    <t>M9.K3</t>
  </si>
  <si>
    <t>M9.K4</t>
  </si>
  <si>
    <t>M9.K5</t>
  </si>
  <si>
    <t>M9.K6</t>
  </si>
  <si>
    <t>M9.K7</t>
  </si>
  <si>
    <t>NL DN 150 C40,L=6 m</t>
  </si>
  <si>
    <t>Voda F-38-6a</t>
  </si>
  <si>
    <t>Voda F-38-6b</t>
  </si>
  <si>
    <t>Voda F-38-6c</t>
  </si>
  <si>
    <t>Voda F-38-7a</t>
  </si>
  <si>
    <t>Voda F-38-7b</t>
  </si>
  <si>
    <t>Voda F-38-7c</t>
  </si>
  <si>
    <t>Voda F-38-7d</t>
  </si>
  <si>
    <t>Voda F-38-7e</t>
  </si>
  <si>
    <t>Voda F-38-08a</t>
  </si>
  <si>
    <t>Voda F-38-08b</t>
  </si>
  <si>
    <t>Voda F-38-08c</t>
  </si>
  <si>
    <t>Voda F-38-08d</t>
  </si>
  <si>
    <t>Voda F-38-08e</t>
  </si>
  <si>
    <t>Fi Jaska</t>
  </si>
  <si>
    <t>K1 - 'Vodovod F-38-1a'</t>
  </si>
  <si>
    <t>K2 - 'Vodovod F-38-1b'</t>
  </si>
  <si>
    <t>M4 - 'Vodovod F-38-4'</t>
  </si>
  <si>
    <t>M5 - 'Vodovod F-38-6'</t>
  </si>
  <si>
    <t>K1 - 'Voda F-38-6a'</t>
  </si>
  <si>
    <t>K2 - 'Voda F-38-6b'</t>
  </si>
  <si>
    <t>K3 - 'Voda F-38-6c'</t>
  </si>
  <si>
    <t>M6 - 'Vodovod F-38-7'</t>
  </si>
  <si>
    <t>K1 - 'Voda F-38-7a'</t>
  </si>
  <si>
    <t>K2 - 'Voda F-38-7b'</t>
  </si>
  <si>
    <t>K3 - 'Voda F-38-7c'</t>
  </si>
  <si>
    <t>K4 - 'Voda F-38-7d'</t>
  </si>
  <si>
    <t>K5 - 'Voda F-38-7e'</t>
  </si>
  <si>
    <t>M7 - 'Vodovod F-38-8'</t>
  </si>
  <si>
    <t>K1 - 'Voda F-38-08a'</t>
  </si>
  <si>
    <t>K2 - 'Voda F-38-08b'</t>
  </si>
  <si>
    <t>K3 - 'Voda F-38-08c'</t>
  </si>
  <si>
    <t>K4 - 'Voda F-38-08d'</t>
  </si>
  <si>
    <t>K5 - 'Voda F-38-08e'</t>
  </si>
  <si>
    <t>M8 - 'Vodovod F-38-10'</t>
  </si>
  <si>
    <t>M9 - 'Vodovod F-38-11'</t>
  </si>
  <si>
    <t>K1 - 'Voda F-38-11-1a'</t>
  </si>
  <si>
    <t>K2 - 'Voda F-38-11-1b'</t>
  </si>
  <si>
    <t>K3 - 'Voda F-38-11-2a'</t>
  </si>
  <si>
    <t>K4 - 'Voda F-38-11-2b'</t>
  </si>
  <si>
    <t>K5 - 'Voda F-38-11-3'</t>
  </si>
  <si>
    <t>K6 - 'Voda F-38-11-4a'</t>
  </si>
  <si>
    <t>K7 - 'Voda F-38-11-4b'</t>
  </si>
  <si>
    <t>Fi</t>
  </si>
  <si>
    <t>Total Mreza</t>
  </si>
  <si>
    <t>Po Kanalih</t>
  </si>
  <si>
    <t>Po Mrezah</t>
  </si>
  <si>
    <t xml:space="preserve">Jeklene, pocinkane navojne cevi morajo ustrezati standardu DIN 2440. </t>
  </si>
  <si>
    <t>PE cevi za vodo morajo biti v skladu z ISO 4427, za PN 12,5 bar (DN 63 –DN125).</t>
  </si>
  <si>
    <t>Loputa (prirobnična)  mora biti iz materiala SG 500-7, z obojestransko epoxy zaščito, minimalno 250 mikronov. Sedež narejen iz nerjavečega jekla je uvaljan v ohišje, vpetja tesnila mora zagotoviti 100% tesnjenje v obeh smereh. Ustrezati mora standardom ISO 1083, ISO 5208.</t>
  </si>
  <si>
    <t>V priloženem popisu je v nekaterih postavkah zaradi ustreznejšega opisa materialov ali opreme v informativne namene naveden tudi proizvajalec in tip materiala ali opreme. Navedba je zgolj informativne narave in se lahko ponudi material oz. oprema, ki je enakovredna (37. člen ZJN-2).</t>
  </si>
  <si>
    <t>V priloženem popisu vključeni vodovodni elementi morajo zadostovati pripadajočimi opisom:</t>
  </si>
  <si>
    <t>Vodovod F-38-1a</t>
  </si>
  <si>
    <t>M1.K2</t>
  </si>
  <si>
    <t>Vodovod F-38-1b</t>
  </si>
  <si>
    <t>Vodovod F-38-4</t>
  </si>
  <si>
    <t>Vodovod F-38-6</t>
  </si>
  <si>
    <t>Vodovod F-38-7</t>
  </si>
  <si>
    <t>Vodovod F-38-8</t>
  </si>
  <si>
    <t>Vodovod F-38-10</t>
  </si>
  <si>
    <t>Vodovod F-38-11</t>
  </si>
  <si>
    <t>Voda F-38-11-1a</t>
  </si>
  <si>
    <t>Voda F-38-11-1b</t>
  </si>
  <si>
    <t>Voda F-38-11-2a</t>
  </si>
  <si>
    <t>Voda F-38-11-2b</t>
  </si>
  <si>
    <t>Voda F-38-11-3</t>
  </si>
  <si>
    <t>Voda F-38-11-4a</t>
  </si>
  <si>
    <t>Voda F-38-11-4b</t>
  </si>
  <si>
    <t>3</t>
  </si>
  <si>
    <t>K1 - 'Voda F-38-8a'</t>
  </si>
  <si>
    <t>K2 - 'Voda F-38-8b'</t>
  </si>
  <si>
    <t>K3 - 'Voda F-38-8c'</t>
  </si>
  <si>
    <t>K4 - 'Voda F-38-8d'</t>
  </si>
  <si>
    <t>K5 - 'Voda F-38-8e'</t>
  </si>
  <si>
    <t>Globina</t>
  </si>
  <si>
    <t>M1.K1.T1</t>
  </si>
  <si>
    <t>M1.K1.T2</t>
  </si>
  <si>
    <t>M1.K1.T3</t>
  </si>
  <si>
    <t>M1.K1.T4</t>
  </si>
  <si>
    <t>M1.K1.T5</t>
  </si>
  <si>
    <t>M1.K1.T6</t>
  </si>
  <si>
    <t>M1.K1.T7</t>
  </si>
  <si>
    <t>M1.K1.T8</t>
  </si>
  <si>
    <t>M1.K1.T9</t>
  </si>
  <si>
    <t>M1.K1.T10</t>
  </si>
  <si>
    <t>M1.K1.T11</t>
  </si>
  <si>
    <t>M1.K1.T12</t>
  </si>
  <si>
    <t>M1.K1.T13</t>
  </si>
  <si>
    <t>M1.K1.T14</t>
  </si>
  <si>
    <t>M1.K1.T15</t>
  </si>
  <si>
    <t>M1.K1.T16</t>
  </si>
  <si>
    <t>M1.K2.T1</t>
  </si>
  <si>
    <t>M1.K2.T2</t>
  </si>
  <si>
    <t>M1.K2.T3</t>
  </si>
  <si>
    <t>M1.K2.T4</t>
  </si>
  <si>
    <t>M1.K2.T5</t>
  </si>
  <si>
    <t>M1.K2.T6</t>
  </si>
  <si>
    <t>M1.K2.T7</t>
  </si>
  <si>
    <t>M1.K2.T8</t>
  </si>
  <si>
    <t>M1.K2.T9</t>
  </si>
  <si>
    <t>M1.K2.T10</t>
  </si>
  <si>
    <t>M1.K2.T11</t>
  </si>
  <si>
    <t>M1.K2.T12</t>
  </si>
  <si>
    <t>M1.K2.T13</t>
  </si>
  <si>
    <t>M1.K2.T14</t>
  </si>
  <si>
    <t>M1.K2.T15</t>
  </si>
  <si>
    <t>M1.K2.T16</t>
  </si>
  <si>
    <t>M1.K2.T17</t>
  </si>
  <si>
    <t>M1.K2.T18</t>
  </si>
  <si>
    <t>M1.K2.T19</t>
  </si>
  <si>
    <t>M1.K2.T20</t>
  </si>
  <si>
    <t>M1.K2.T21</t>
  </si>
  <si>
    <t>M1.K2.T22</t>
  </si>
  <si>
    <t>M1.K2.T23</t>
  </si>
  <si>
    <t>M1.K2.T24</t>
  </si>
  <si>
    <t>M1.K2.T25</t>
  </si>
  <si>
    <t>M1.K2.T26</t>
  </si>
  <si>
    <t>M1.K2.T27</t>
  </si>
  <si>
    <t>M1.K2.T28</t>
  </si>
  <si>
    <t>M1.K2.T29</t>
  </si>
  <si>
    <t>M1.K2.T30</t>
  </si>
  <si>
    <t>M1.K2.T31</t>
  </si>
  <si>
    <t>M1.K2.T32</t>
  </si>
  <si>
    <t>M1.K2.T33</t>
  </si>
  <si>
    <t>M1.K2.T34</t>
  </si>
  <si>
    <t>M1.K2.T35</t>
  </si>
  <si>
    <t>M1.K2.T36</t>
  </si>
  <si>
    <t>M1.K2.T37</t>
  </si>
  <si>
    <t>M1.K2.T38</t>
  </si>
  <si>
    <t>M1.K2.T39</t>
  </si>
  <si>
    <t>M1.K2.T40</t>
  </si>
  <si>
    <t>M1.K2.T41</t>
  </si>
  <si>
    <t>M1.K2.T42</t>
  </si>
  <si>
    <t>M1.K2.T43</t>
  </si>
  <si>
    <t>M1.K2.T44</t>
  </si>
  <si>
    <t>M1.K2.T45</t>
  </si>
  <si>
    <t>M1.K2.T46</t>
  </si>
  <si>
    <t>M2.K1.T1</t>
  </si>
  <si>
    <t>M2.K1.T2</t>
  </si>
  <si>
    <t>M2.K1.T3</t>
  </si>
  <si>
    <t>M2.K1.T4</t>
  </si>
  <si>
    <t>M2.K1.T5</t>
  </si>
  <si>
    <t>M2.K1.T6</t>
  </si>
  <si>
    <t>M2.K1.T7</t>
  </si>
  <si>
    <t>M2.K1.T8</t>
  </si>
  <si>
    <t>M2.K1.T9</t>
  </si>
  <si>
    <t>M2.K1.T10</t>
  </si>
  <si>
    <t>M2.K1.T11</t>
  </si>
  <si>
    <t>M2.K1.T12</t>
  </si>
  <si>
    <t>M2.K1.T13</t>
  </si>
  <si>
    <t>M2.K1.T14</t>
  </si>
  <si>
    <t>M2.K1.T15</t>
  </si>
  <si>
    <t>M2.K1.T16</t>
  </si>
  <si>
    <t>M2.K1.T17</t>
  </si>
  <si>
    <t>M2.K1.T18</t>
  </si>
  <si>
    <t>M2.K1.T19</t>
  </si>
  <si>
    <t>M2.K1.T20</t>
  </si>
  <si>
    <t>M2.K1.T21</t>
  </si>
  <si>
    <t>M2.K1.T22</t>
  </si>
  <si>
    <t>M2.K1.T23</t>
  </si>
  <si>
    <t>M2.K1.T24</t>
  </si>
  <si>
    <t>M2.K1.T25</t>
  </si>
  <si>
    <t>M2.K1.T26</t>
  </si>
  <si>
    <t>M2.K1.T27</t>
  </si>
  <si>
    <t>M2.K1.T28</t>
  </si>
  <si>
    <t>M2.K1.T29</t>
  </si>
  <si>
    <t>M2.K1.T30</t>
  </si>
  <si>
    <t>M2.K1.T31</t>
  </si>
  <si>
    <t>M2.K1.T32</t>
  </si>
  <si>
    <t>M2.K1.T33</t>
  </si>
  <si>
    <t>M2.K1.T34</t>
  </si>
  <si>
    <t>M2.K2.T1</t>
  </si>
  <si>
    <t>M2.K2.T2</t>
  </si>
  <si>
    <t>M2.K2.T3</t>
  </si>
  <si>
    <t>M2.K2.T4</t>
  </si>
  <si>
    <t>M2.K2.T5</t>
  </si>
  <si>
    <t>M2.K2.T6</t>
  </si>
  <si>
    <t>M2.K2.T7</t>
  </si>
  <si>
    <t>M2.K2.T8</t>
  </si>
  <si>
    <t>M2.K2.T9</t>
  </si>
  <si>
    <t>M2.K2.T10</t>
  </si>
  <si>
    <t>M2.K2.T11</t>
  </si>
  <si>
    <t>M2.K2.T12</t>
  </si>
  <si>
    <t>M2.K2.T13</t>
  </si>
  <si>
    <t>M2.K2.T14</t>
  </si>
  <si>
    <t>M2.K2.T15</t>
  </si>
  <si>
    <t>M2.K2.T16</t>
  </si>
  <si>
    <t>M2.K2.T17</t>
  </si>
  <si>
    <t>M2.K2.T18</t>
  </si>
  <si>
    <t>M2.K2.T19</t>
  </si>
  <si>
    <t>M2.K2.T20</t>
  </si>
  <si>
    <t>M2.K2.T21</t>
  </si>
  <si>
    <t>M2.K2.T22</t>
  </si>
  <si>
    <t>M2.K2.T23</t>
  </si>
  <si>
    <t>M2.K2.T24</t>
  </si>
  <si>
    <t>M2.K2.T25</t>
  </si>
  <si>
    <t>M2.K2.T26</t>
  </si>
  <si>
    <t>M2.K2.T27</t>
  </si>
  <si>
    <t>M2.K2.T28</t>
  </si>
  <si>
    <t>M2.K2.T29</t>
  </si>
  <si>
    <t>M2.K2.T30</t>
  </si>
  <si>
    <t>M2.K2.T31</t>
  </si>
  <si>
    <t>M2.K2.T32</t>
  </si>
  <si>
    <t>M2.K2.T33</t>
  </si>
  <si>
    <t>M2.K3.T1</t>
  </si>
  <si>
    <t>M2.K3.T2</t>
  </si>
  <si>
    <t>M2.K3.T3</t>
  </si>
  <si>
    <t>M2.K3.T4</t>
  </si>
  <si>
    <t>M2.K3.T5</t>
  </si>
  <si>
    <t>M2.K3.T6</t>
  </si>
  <si>
    <t>M2.K3.T7</t>
  </si>
  <si>
    <t>M2.K3.T8</t>
  </si>
  <si>
    <t>M2.K3.T9</t>
  </si>
  <si>
    <t>M2.K3.T10</t>
  </si>
  <si>
    <t>M2.K3.T11</t>
  </si>
  <si>
    <t>M2.K3.T12</t>
  </si>
  <si>
    <t>M2.K3.T13</t>
  </si>
  <si>
    <t>M2.K3.T14</t>
  </si>
  <si>
    <t>M2.K3.T15</t>
  </si>
  <si>
    <t>M2.K3.T16</t>
  </si>
  <si>
    <t>M2.K3.T17</t>
  </si>
  <si>
    <t>M2.K3.T18</t>
  </si>
  <si>
    <t>M2.K3.T19</t>
  </si>
  <si>
    <t>M2.K3.T20</t>
  </si>
  <si>
    <t>M3.K1.T1</t>
  </si>
  <si>
    <t>M3.K1.T2</t>
  </si>
  <si>
    <t>M3.K1.T3</t>
  </si>
  <si>
    <t>M3.K1.T4</t>
  </si>
  <si>
    <t>M3.K1.T5</t>
  </si>
  <si>
    <t>M3.K1.T6</t>
  </si>
  <si>
    <t>M3.K1.T7</t>
  </si>
  <si>
    <t>M3.K1.T8</t>
  </si>
  <si>
    <t>M3.K1.T9</t>
  </si>
  <si>
    <t>M3.K1.T10</t>
  </si>
  <si>
    <t>M3.K1.T11</t>
  </si>
  <si>
    <t>M3.K1.T12</t>
  </si>
  <si>
    <t>M3.K1.T13</t>
  </si>
  <si>
    <t>M3.K1.T14</t>
  </si>
  <si>
    <t>M3.K1.T15</t>
  </si>
  <si>
    <t>M3.K1.T16</t>
  </si>
  <si>
    <t>M3.K1.T17</t>
  </si>
  <si>
    <t>M3.K1.T18</t>
  </si>
  <si>
    <t>M3.K1.T19</t>
  </si>
  <si>
    <t>M3.K1.T20</t>
  </si>
  <si>
    <t>M3.K1.T21</t>
  </si>
  <si>
    <t>M3.K1.T22</t>
  </si>
  <si>
    <t>M3.K2.T1</t>
  </si>
  <si>
    <t>M3.K2.T2</t>
  </si>
  <si>
    <t>M3.K2.T3</t>
  </si>
  <si>
    <t>M3.K2.T4</t>
  </si>
  <si>
    <t>M3.K2.T5</t>
  </si>
  <si>
    <t>M3.K2.T6</t>
  </si>
  <si>
    <t>M3.K2.T7</t>
  </si>
  <si>
    <t>M3.K2.T8</t>
  </si>
  <si>
    <t>M3.K2.T9</t>
  </si>
  <si>
    <t>M3.K2.T10</t>
  </si>
  <si>
    <t>M3.K2.T11</t>
  </si>
  <si>
    <t>M3.K2.T12</t>
  </si>
  <si>
    <t>M3.K2.T13</t>
  </si>
  <si>
    <t>M3.K2.T14</t>
  </si>
  <si>
    <t>M3.K2.T15</t>
  </si>
  <si>
    <t>M3.K2.T16</t>
  </si>
  <si>
    <t>M3.K2.T17</t>
  </si>
  <si>
    <t>M3.K2.T18</t>
  </si>
  <si>
    <t>M3.K2.T19</t>
  </si>
  <si>
    <t>M3.K2.T20</t>
  </si>
  <si>
    <t>M3.K2.T21</t>
  </si>
  <si>
    <t>M3.K2.T22</t>
  </si>
  <si>
    <t>M3.K2.T23</t>
  </si>
  <si>
    <t>M3.K2.T24</t>
  </si>
  <si>
    <t>M3.K2.T25</t>
  </si>
  <si>
    <t>M3.K2.T26</t>
  </si>
  <si>
    <t>M3.K2.T27</t>
  </si>
  <si>
    <t>M3.K3.T1</t>
  </si>
  <si>
    <t>M3.K3.T2</t>
  </si>
  <si>
    <t>M3.K3.T3</t>
  </si>
  <si>
    <t>M3.K3.T4</t>
  </si>
  <si>
    <t>M3.K3.T5</t>
  </si>
  <si>
    <t>M3.K3.T6</t>
  </si>
  <si>
    <t>M3.K3.T7</t>
  </si>
  <si>
    <t>M3.K3.T8</t>
  </si>
  <si>
    <t>M3.K3.T9</t>
  </si>
  <si>
    <t>M3.K3.T10</t>
  </si>
  <si>
    <t>M3.K3.T11</t>
  </si>
  <si>
    <t>M3.K3.T12</t>
  </si>
  <si>
    <t>M3.K3.T13</t>
  </si>
  <si>
    <t>M3.K3.T14</t>
  </si>
  <si>
    <t>M3.K3.T15</t>
  </si>
  <si>
    <t>M3.K3.T16</t>
  </si>
  <si>
    <t>M3.K3.T17</t>
  </si>
  <si>
    <t>M3.K3.T18</t>
  </si>
  <si>
    <t>M3.K3.T19</t>
  </si>
  <si>
    <t>M4.K1.T1</t>
  </si>
  <si>
    <t>M4.K1.T2</t>
  </si>
  <si>
    <t>M4.K1.T3</t>
  </si>
  <si>
    <t>M4.K1.T4</t>
  </si>
  <si>
    <t>M4.K1.T5</t>
  </si>
  <si>
    <t>M4.K1.T6</t>
  </si>
  <si>
    <t>M4.K1.T7</t>
  </si>
  <si>
    <t>M4.K1.T8</t>
  </si>
  <si>
    <t>M4.K1.T9</t>
  </si>
  <si>
    <t>M4.K1.T10</t>
  </si>
  <si>
    <t>M4.K1.T11</t>
  </si>
  <si>
    <t>M4.K1.T12</t>
  </si>
  <si>
    <t>M4.K1.T13</t>
  </si>
  <si>
    <t>M4.K1.T14</t>
  </si>
  <si>
    <t>M4.K1.T15</t>
  </si>
  <si>
    <t>M4.K1.T16</t>
  </si>
  <si>
    <t>M4.K1.T17</t>
  </si>
  <si>
    <t>M4.K1.T18</t>
  </si>
  <si>
    <t>M4.K1.T19</t>
  </si>
  <si>
    <t>M4.K1.T20</t>
  </si>
  <si>
    <t>M4.K1.T21</t>
  </si>
  <si>
    <t>M4.K1.T22</t>
  </si>
  <si>
    <t>M4.K1.T23</t>
  </si>
  <si>
    <t>M4.K1.T24</t>
  </si>
  <si>
    <t>M4.K1.T25</t>
  </si>
  <si>
    <t>M4.K1.T26</t>
  </si>
  <si>
    <t>M4.K1.T27</t>
  </si>
  <si>
    <t>M4.K1.T28</t>
  </si>
  <si>
    <t>M4.K1.T29</t>
  </si>
  <si>
    <t>M4.K1.T30</t>
  </si>
  <si>
    <t>M4.K1.T31</t>
  </si>
  <si>
    <t>M4.K1.T32</t>
  </si>
  <si>
    <t>M4.K1.T33</t>
  </si>
  <si>
    <t>M4.K2.T1</t>
  </si>
  <si>
    <t>M4.K2.T2</t>
  </si>
  <si>
    <t>M4.K2.T3</t>
  </si>
  <si>
    <t>M4.K2.T4</t>
  </si>
  <si>
    <t>M4.K2.T5</t>
  </si>
  <si>
    <t>M4.K2.T6</t>
  </si>
  <si>
    <t>M4.K2.T7</t>
  </si>
  <si>
    <t>M4.K2.T8</t>
  </si>
  <si>
    <t>M4.K2.T9</t>
  </si>
  <si>
    <t>M4.K3.T1</t>
  </si>
  <si>
    <t>M4.K3.T2</t>
  </si>
  <si>
    <t>M4.K3.T3</t>
  </si>
  <si>
    <t>M4.K3.T4</t>
  </si>
  <si>
    <t>M4.K3.T5</t>
  </si>
  <si>
    <t>M4.K3.T6</t>
  </si>
  <si>
    <t>M4.K3.T7</t>
  </si>
  <si>
    <t>M4.K3.T8</t>
  </si>
  <si>
    <t>M4.K3.T9</t>
  </si>
  <si>
    <t>M4.K3.T10</t>
  </si>
  <si>
    <t>M4.K3.T11</t>
  </si>
  <si>
    <t>M4.K3.T12</t>
  </si>
  <si>
    <t>M4.K3.T13</t>
  </si>
  <si>
    <t>M4.K3.T14</t>
  </si>
  <si>
    <t>M4.K3.T15</t>
  </si>
  <si>
    <t>M4.K3.T16</t>
  </si>
  <si>
    <t>M4.K3.T17</t>
  </si>
  <si>
    <t>M4.K3.T18</t>
  </si>
  <si>
    <t>M4.K3.T19</t>
  </si>
  <si>
    <t>M4.K3.T20</t>
  </si>
  <si>
    <t>M4.K3.T21</t>
  </si>
  <si>
    <t>M4.K3.T22</t>
  </si>
  <si>
    <t>M4.K3.T23</t>
  </si>
  <si>
    <t>M4.K3.T24</t>
  </si>
  <si>
    <t>M4.K4.T1</t>
  </si>
  <si>
    <t>M4.K4.T2</t>
  </si>
  <si>
    <t>M4.K4.T3</t>
  </si>
  <si>
    <t>M4.K4.T4</t>
  </si>
  <si>
    <t>M4.K4.T5</t>
  </si>
  <si>
    <t>M4.K4.T6</t>
  </si>
  <si>
    <t>M4.K4.T7</t>
  </si>
  <si>
    <t>M4.K4.T8</t>
  </si>
  <si>
    <t>M4.K4.T9</t>
  </si>
  <si>
    <t>M4.K4.T10</t>
  </si>
  <si>
    <t>M4.K4.T11</t>
  </si>
  <si>
    <t>M4.K4.T12</t>
  </si>
  <si>
    <t>M4.K4.T13</t>
  </si>
  <si>
    <t>M4.K4.T14</t>
  </si>
  <si>
    <t>M4.K4.T15</t>
  </si>
  <si>
    <t>M4.K4.T16</t>
  </si>
  <si>
    <t>M4.K4.T17</t>
  </si>
  <si>
    <t>M4.K4.T18</t>
  </si>
  <si>
    <t>M4.K4.T19</t>
  </si>
  <si>
    <t>M4.K4.T20</t>
  </si>
  <si>
    <t>M4.K4.T21</t>
  </si>
  <si>
    <t>M4.K5.T1</t>
  </si>
  <si>
    <t>M4.K5.T2</t>
  </si>
  <si>
    <t>M4.K5.T3</t>
  </si>
  <si>
    <t>M4.K5.T4</t>
  </si>
  <si>
    <t>M4.K5.T5</t>
  </si>
  <si>
    <t>M4.K5.T6</t>
  </si>
  <si>
    <t>M4.K5.T7</t>
  </si>
  <si>
    <t>M4.K5.T8</t>
  </si>
  <si>
    <t>M4.K5.T9</t>
  </si>
  <si>
    <t>M4.K5.T10</t>
  </si>
  <si>
    <t>M4.K5.T11</t>
  </si>
  <si>
    <t>M4.K5.T12</t>
  </si>
  <si>
    <t>M4.K5.T13</t>
  </si>
  <si>
    <t>M4.K5.T14</t>
  </si>
  <si>
    <t>M4.K5.T15</t>
  </si>
  <si>
    <t>M4.K5.T16</t>
  </si>
  <si>
    <t>M4.K5.T17</t>
  </si>
  <si>
    <t>M4.K5.T18</t>
  </si>
  <si>
    <t>M4.K5.T19</t>
  </si>
  <si>
    <t>M4.K5.T20</t>
  </si>
  <si>
    <t>M4.K5.T21</t>
  </si>
  <si>
    <t>M4.K5.T22</t>
  </si>
  <si>
    <t>M4.K5.T23</t>
  </si>
  <si>
    <t>M4.K5.T24</t>
  </si>
  <si>
    <t>M4.K5.T25</t>
  </si>
  <si>
    <t>M4.K5.T26</t>
  </si>
  <si>
    <t>M4.K5.T27</t>
  </si>
  <si>
    <t>M4.K6.T1</t>
  </si>
  <si>
    <t>M4.K6.T2</t>
  </si>
  <si>
    <t>M4.K6.T3</t>
  </si>
  <si>
    <t>M4.K6.T4</t>
  </si>
  <si>
    <t>M4.K6.T5</t>
  </si>
  <si>
    <t>M4.K6.T6</t>
  </si>
  <si>
    <t>M4.K6.T7</t>
  </si>
  <si>
    <t>M4.K6.T8</t>
  </si>
  <si>
    <t>M4.K6.T9</t>
  </si>
  <si>
    <t>M4.K6.T10</t>
  </si>
  <si>
    <t>M4.K6.T11</t>
  </si>
  <si>
    <t>M4.K6.T12</t>
  </si>
  <si>
    <t>M4.K6.T13</t>
  </si>
  <si>
    <t>M4.K6.T14</t>
  </si>
  <si>
    <t>M4.K6.T15</t>
  </si>
  <si>
    <t>M4.K6.T16</t>
  </si>
  <si>
    <t>M4.K6.T17</t>
  </si>
  <si>
    <t>M4.K6.T18</t>
  </si>
  <si>
    <t>M4.K6.T19</t>
  </si>
  <si>
    <t>M4.K6.T20</t>
  </si>
  <si>
    <t>M4.K6.T21</t>
  </si>
  <si>
    <t>M4.K6.T22</t>
  </si>
  <si>
    <t>M4.K6.T23</t>
  </si>
  <si>
    <t>M4.K6.T24</t>
  </si>
  <si>
    <t>M4.K6.T25</t>
  </si>
  <si>
    <t>M4.K6.T26</t>
  </si>
  <si>
    <t>M4.K6.T27</t>
  </si>
  <si>
    <t>M4.K6.T28</t>
  </si>
  <si>
    <t>M4.K6.T29</t>
  </si>
  <si>
    <t>M4.K7.T1</t>
  </si>
  <si>
    <t>M4.K7.T2</t>
  </si>
  <si>
    <t>M4.K7.T3</t>
  </si>
  <si>
    <t>M4.K7.T4</t>
  </si>
  <si>
    <t>M4.K7.T5</t>
  </si>
  <si>
    <t>M4.K7.T6</t>
  </si>
  <si>
    <t>M4.K7.T7</t>
  </si>
  <si>
    <t>M4.K7.T8</t>
  </si>
  <si>
    <t>M4.K7.T9</t>
  </si>
  <si>
    <t>M4.K7.T10</t>
  </si>
  <si>
    <t>M4.K7.T11</t>
  </si>
  <si>
    <t>M4.K7.T12</t>
  </si>
  <si>
    <t>M4.K7.T13</t>
  </si>
  <si>
    <t>M4.K7.T14</t>
  </si>
  <si>
    <t>M4.K7.T15</t>
  </si>
  <si>
    <t>M4.K7.T16</t>
  </si>
  <si>
    <t>M4.K7.T17</t>
  </si>
  <si>
    <t>M4.K7.T18</t>
  </si>
  <si>
    <t>M4.K7.T19</t>
  </si>
  <si>
    <t>M4.K7.T20</t>
  </si>
  <si>
    <t>M4.K7.T21</t>
  </si>
  <si>
    <t>M4.K7.T22</t>
  </si>
  <si>
    <t>M4.K7.T23</t>
  </si>
  <si>
    <t>M4.K7.T24</t>
  </si>
  <si>
    <t>M4.K7.T25</t>
  </si>
  <si>
    <t>M5.K1.T1</t>
  </si>
  <si>
    <t>M5.K1.T2</t>
  </si>
  <si>
    <t>M5.K1.T3</t>
  </si>
  <si>
    <t>M5.K1.T4</t>
  </si>
  <si>
    <t>M5.K1.T5</t>
  </si>
  <si>
    <t>M5.K1.T6</t>
  </si>
  <si>
    <t>M5.K1.T7</t>
  </si>
  <si>
    <t>M5.K1.T8</t>
  </si>
  <si>
    <t>M5.K1.T9</t>
  </si>
  <si>
    <t>M5.K1.T10</t>
  </si>
  <si>
    <t>M5.K1.T11</t>
  </si>
  <si>
    <t>M5.K1.T12</t>
  </si>
  <si>
    <t>M5.K1.T13</t>
  </si>
  <si>
    <t>M5.K1.T14</t>
  </si>
  <si>
    <t>M5.K1.T15</t>
  </si>
  <si>
    <t>M5.K1.T16</t>
  </si>
  <si>
    <t>M5.K1.T17</t>
  </si>
  <si>
    <t>M5.K1.T18</t>
  </si>
  <si>
    <t>M5.K1.T19</t>
  </si>
  <si>
    <t>M5.K1.T20</t>
  </si>
  <si>
    <t>M5.K1.T21</t>
  </si>
  <si>
    <t>M5.K1.T22</t>
  </si>
  <si>
    <t>M5.K1.T23</t>
  </si>
  <si>
    <t>M5.K1.T24</t>
  </si>
  <si>
    <t>M5.K1.T25</t>
  </si>
  <si>
    <t>M5.K1.T26</t>
  </si>
  <si>
    <t>M5.K1.T27</t>
  </si>
  <si>
    <t>M5.K2.T1</t>
  </si>
  <si>
    <t>M5.K2.T2</t>
  </si>
  <si>
    <t>M5.K2.T3</t>
  </si>
  <si>
    <t>M5.K2.T4</t>
  </si>
  <si>
    <t>M5.K2.T5</t>
  </si>
  <si>
    <t>M5.K2.T6</t>
  </si>
  <si>
    <t>M5.K2.T7</t>
  </si>
  <si>
    <t>M5.K2.T8</t>
  </si>
  <si>
    <t>M5.K2.T9</t>
  </si>
  <si>
    <t>M5.K2.T10</t>
  </si>
  <si>
    <t>M5.K2.T11</t>
  </si>
  <si>
    <t>M5.K2.T12</t>
  </si>
  <si>
    <t>M5.K2.T13</t>
  </si>
  <si>
    <t>M5.K2.T14</t>
  </si>
  <si>
    <t>M5.K2.T15</t>
  </si>
  <si>
    <t>M5.K2.T16</t>
  </si>
  <si>
    <t>M5.K2.T17</t>
  </si>
  <si>
    <t>M5.K2.T18</t>
  </si>
  <si>
    <t>M5.K2.T19</t>
  </si>
  <si>
    <t>M5.K2.T20</t>
  </si>
  <si>
    <t>M5.K2.T21</t>
  </si>
  <si>
    <t>M5.K2.T22</t>
  </si>
  <si>
    <t>M5.K2.T23</t>
  </si>
  <si>
    <t>M5.K2.T24</t>
  </si>
  <si>
    <t>M5.K2.T25</t>
  </si>
  <si>
    <t>M5.K2.T26</t>
  </si>
  <si>
    <t>M5.K2.T27</t>
  </si>
  <si>
    <t>M5.K2.T28</t>
  </si>
  <si>
    <t>M5.K2.T29</t>
  </si>
  <si>
    <t>M5.K2.T30</t>
  </si>
  <si>
    <t>M5.K3.T1</t>
  </si>
  <si>
    <t>M5.K3.T2</t>
  </si>
  <si>
    <t>M5.K3.T3</t>
  </si>
  <si>
    <t>M5.K3.T4</t>
  </si>
  <si>
    <t>M5.K3.T5</t>
  </si>
  <si>
    <t>M5.K3.T6</t>
  </si>
  <si>
    <t>M5.K3.T7</t>
  </si>
  <si>
    <t>M5.K3.T8</t>
  </si>
  <si>
    <t>M5.K3.T9</t>
  </si>
  <si>
    <t>M5.K3.T10</t>
  </si>
  <si>
    <t>M5.K3.T11</t>
  </si>
  <si>
    <t>M5.K3.T12</t>
  </si>
  <si>
    <t>M5.K3.T13</t>
  </si>
  <si>
    <t>M5.K3.T14</t>
  </si>
  <si>
    <t>M5.K3.T15</t>
  </si>
  <si>
    <t>M5.K3.T16</t>
  </si>
  <si>
    <t>M5.K3.T17</t>
  </si>
  <si>
    <t>M5.K3.T18</t>
  </si>
  <si>
    <t>M5.K3.T19</t>
  </si>
  <si>
    <t>M5.K3.T20</t>
  </si>
  <si>
    <t>M5.K3.T21</t>
  </si>
  <si>
    <t>M5.K3.T22</t>
  </si>
  <si>
    <t>M5.K3.T23</t>
  </si>
  <si>
    <t>M5.K3.T24</t>
  </si>
  <si>
    <t>M5.K3.T25</t>
  </si>
  <si>
    <t>M5.K3.T26</t>
  </si>
  <si>
    <t>M5.K3.T27</t>
  </si>
  <si>
    <t>M5.K3.T28</t>
  </si>
  <si>
    <t>M5.K3.T29</t>
  </si>
  <si>
    <t>M5.K3.T30</t>
  </si>
  <si>
    <t>M5.K3.T31</t>
  </si>
  <si>
    <t>M5.K3.T32</t>
  </si>
  <si>
    <t>M5.K3.T33</t>
  </si>
  <si>
    <t>M5.K3.T34</t>
  </si>
  <si>
    <t>M5.K3.T35</t>
  </si>
  <si>
    <t>M5.K3.T36</t>
  </si>
  <si>
    <t>M6.K1.T1</t>
  </si>
  <si>
    <t>M6.K1.T2</t>
  </si>
  <si>
    <t>M6.K1.T3</t>
  </si>
  <si>
    <t>M6.K1.T4</t>
  </si>
  <si>
    <t>M6.K1.T5</t>
  </si>
  <si>
    <t>M6.K1.T6</t>
  </si>
  <si>
    <t>M6.K1.T7</t>
  </si>
  <si>
    <t>M6.K1.T8</t>
  </si>
  <si>
    <t>M6.K1.T9</t>
  </si>
  <si>
    <t>M6.K1.T10</t>
  </si>
  <si>
    <t>M6.K1.T11</t>
  </si>
  <si>
    <t>M6.K1.T12</t>
  </si>
  <si>
    <t>M6.K1.T13</t>
  </si>
  <si>
    <t>M6.K1.T14</t>
  </si>
  <si>
    <t>M6.K1.T15</t>
  </si>
  <si>
    <t>M6.K1.T16</t>
  </si>
  <si>
    <t>M6.K1.T17</t>
  </si>
  <si>
    <t>M6.K1.T18</t>
  </si>
  <si>
    <t>M6.K1.T19</t>
  </si>
  <si>
    <t>M6.K1.T20</t>
  </si>
  <si>
    <t>M6.K1.T21</t>
  </si>
  <si>
    <t>M6.K1.T22</t>
  </si>
  <si>
    <t>M6.K1.T23</t>
  </si>
  <si>
    <t>M6.K1.T24</t>
  </si>
  <si>
    <t>M6.K1.T25</t>
  </si>
  <si>
    <t>M6.K1.T26</t>
  </si>
  <si>
    <t>M6.K1.T27</t>
  </si>
  <si>
    <t>M6.K1.T28</t>
  </si>
  <si>
    <t>M6.K1.T29</t>
  </si>
  <si>
    <t>M6.K1.T30</t>
  </si>
  <si>
    <t>M6.K1.T31</t>
  </si>
  <si>
    <t>M6.K1.T32</t>
  </si>
  <si>
    <t>M6.K1.T33</t>
  </si>
  <si>
    <t>M6.K1.T34</t>
  </si>
  <si>
    <t>M6.K2.T1</t>
  </si>
  <si>
    <t>M6.K2.T2</t>
  </si>
  <si>
    <t>M6.K2.T27</t>
  </si>
  <si>
    <t>M6.K2.T28</t>
  </si>
  <si>
    <t>M6.K2.T29</t>
  </si>
  <si>
    <t>M6.K2.T30</t>
  </si>
  <si>
    <t>M6.K2.T31</t>
  </si>
  <si>
    <t>M6.K2.T32</t>
  </si>
  <si>
    <t>M6.K2.T33</t>
  </si>
  <si>
    <t>M6.K2.T34</t>
  </si>
  <si>
    <t>M6.K2.T35</t>
  </si>
  <si>
    <t>M6.K2.T36</t>
  </si>
  <si>
    <t>M6.K2.T37</t>
  </si>
  <si>
    <t>M6.K2.T38</t>
  </si>
  <si>
    <t>M6.K2.T39</t>
  </si>
  <si>
    <t>M6.K2.T40</t>
  </si>
  <si>
    <t>M6.K2.T41</t>
  </si>
  <si>
    <t>M6.K4.T23</t>
  </si>
  <si>
    <t>M7.K2.T22</t>
  </si>
  <si>
    <t>M7.K2.T23</t>
  </si>
  <si>
    <t>M7.K2.T24</t>
  </si>
  <si>
    <t>M7.K2.T25</t>
  </si>
  <si>
    <t>M7.K3.T25</t>
  </si>
  <si>
    <t>M7.K3.T26</t>
  </si>
  <si>
    <t>M7.K3.T27</t>
  </si>
  <si>
    <t>M7.K3.T28</t>
  </si>
  <si>
    <t>M7.K3.T29</t>
  </si>
  <si>
    <t>M7.K3.T30</t>
  </si>
  <si>
    <t>M7.K3.T31</t>
  </si>
  <si>
    <t>M7.K3.T32</t>
  </si>
  <si>
    <t>M7.K3.T33</t>
  </si>
  <si>
    <t>M7.K4.T28</t>
  </si>
  <si>
    <t>M8.K1.T18</t>
  </si>
  <si>
    <t>M8.K1.T19</t>
  </si>
  <si>
    <t>M8.K1.T20</t>
  </si>
  <si>
    <t>M8.K1.T21</t>
  </si>
  <si>
    <t>M8.K1.T22</t>
  </si>
  <si>
    <t>M8.K1.T23</t>
  </si>
  <si>
    <t>M9.K3.T25</t>
  </si>
  <si>
    <t>M9.K5.T27</t>
  </si>
  <si>
    <t>M9.K5.T28</t>
  </si>
  <si>
    <t>M9.K7.T41</t>
  </si>
  <si>
    <t>M9.K7.T42</t>
  </si>
  <si>
    <t>M9.K7.T43</t>
  </si>
  <si>
    <t>M9.K7.T44</t>
  </si>
  <si>
    <t>K8 - 'Voda F-38-11-5'</t>
  </si>
  <si>
    <t>Voda F-38-11-5</t>
  </si>
  <si>
    <t>M9.K8.T1</t>
  </si>
  <si>
    <t>M9.K8.T2</t>
  </si>
  <si>
    <t>M9.K8.T3</t>
  </si>
  <si>
    <t>M9.K8.T4</t>
  </si>
  <si>
    <t>M9.K8.T5</t>
  </si>
  <si>
    <t>M9.K8.T6</t>
  </si>
  <si>
    <t>M9.K8.T7</t>
  </si>
  <si>
    <t>M9.K8.T8</t>
  </si>
  <si>
    <t>M9.K8.T9</t>
  </si>
  <si>
    <t>METEORNA KANALIZACIJA</t>
  </si>
  <si>
    <t>FEKALNA KANALIZACIJA</t>
  </si>
  <si>
    <t>V ceni izkopa zajeti: vse potrebne začasne prehode, zavarovanje gradbene jame, razpiranje gradbene jame, črpanje vode iz gradbene jame,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manipulativne stroške z odvozi v gradbiščno deponijo vključno s stroški ureditve začasne deponije na gradbišču. Obračun v raščenem stanju, nasipna dela se obračunajo po prostornini zemljine v vgrajenem stanju, upoštevati veljavne tehnične predpise in normative, predpise iz varstva pri delu, projektno dokumentacijoi, vsa dela izvajati skladno s predpisi varstva pri delu. Vsa zemeljska dela se izvaja pod nadzorom geomehanika.</t>
  </si>
  <si>
    <t>Zasip kanalov z ustrezno pripravljenim izkopnim materialom (mleta kamnina fi do 45 mm). Zasip in utrjevanje v plasteh do 30 cm s komprimacijo. Stopnja zbitosti do 95 % po SPP, vse komplet</t>
  </si>
  <si>
    <t>SKUPAJ:</t>
  </si>
  <si>
    <t>.</t>
  </si>
  <si>
    <t>Nadzor geomehanika nad izvajanjem zemeljskih del</t>
  </si>
  <si>
    <t xml:space="preserve">Planiranje in valjanje kanala s točnostjo +/- 2 cm v projektiranem naklonu, vse komplet </t>
  </si>
  <si>
    <t>Zakoličba s stransko zaščito višine in pozicijo jaška, vse komplet</t>
  </si>
  <si>
    <t>Zakoličenje osi trase kanalizacije, vse komplet</t>
  </si>
  <si>
    <t>ZAKLJUČNA DELA</t>
  </si>
  <si>
    <t>Dobava in polaganje cestnih betonskih robnikov 15/25/100 cm, odporni proti zmrzali in soli, komplet izkop, betonski temelj C 12/15 ter zasip po položitvi - polaganje v ravnini, krivini, spuščeni, vse komplet</t>
  </si>
  <si>
    <t xml:space="preserve">Izdelava nosilne plasti bituminizirane zmesi AC 22 base B 50/70 A3 v debelini 6 cm (31 552) </t>
  </si>
  <si>
    <t>Določitev mikrolokacije podzemnih komunalnih naprav, vse komplet</t>
  </si>
  <si>
    <t>PRIPRAVLJALNA IN RUŠITVENA DELA</t>
  </si>
  <si>
    <t>SKUPAJ Z DDV:</t>
  </si>
  <si>
    <t>DDV 22 %:</t>
  </si>
  <si>
    <t>SKUPNA REKAPITULACIJA</t>
  </si>
  <si>
    <t>INVESTITOR: OBČINA ILIRSKA BISTRICA</t>
  </si>
  <si>
    <t>1</t>
  </si>
  <si>
    <t>2</t>
  </si>
  <si>
    <t>4</t>
  </si>
  <si>
    <t>5</t>
  </si>
  <si>
    <t>7</t>
  </si>
  <si>
    <t>8</t>
  </si>
  <si>
    <t>10</t>
  </si>
  <si>
    <t>12</t>
  </si>
  <si>
    <t>13</t>
  </si>
  <si>
    <t>16</t>
  </si>
  <si>
    <t>17</t>
  </si>
  <si>
    <t>ELEKTROINSTALACIJE</t>
  </si>
  <si>
    <t>UPRAVIČENO</t>
  </si>
  <si>
    <t>Enota</t>
  </si>
  <si>
    <t>1.</t>
  </si>
  <si>
    <t>2.</t>
  </si>
  <si>
    <t>3.</t>
  </si>
  <si>
    <t>4.</t>
  </si>
  <si>
    <t>5.</t>
  </si>
  <si>
    <t>kpl</t>
  </si>
  <si>
    <t>6.</t>
  </si>
  <si>
    <t>7.</t>
  </si>
  <si>
    <t>8.</t>
  </si>
  <si>
    <t>9.</t>
  </si>
  <si>
    <t>OBRTNIŠKA DELA</t>
  </si>
  <si>
    <t>STROJNE INŠTALACIJE</t>
  </si>
  <si>
    <t>PRVA FAZA</t>
  </si>
  <si>
    <t>DRUGA FAZA</t>
  </si>
  <si>
    <t>SKUPAJ GOI DELA:</t>
  </si>
  <si>
    <t>BETONSKA in AB DELA</t>
  </si>
  <si>
    <t>ZIDARSKA DELA</t>
  </si>
  <si>
    <t>TESARSKA DELA</t>
  </si>
  <si>
    <t>ZUNANJA UREDITEV</t>
  </si>
  <si>
    <t>VODOVOD</t>
  </si>
  <si>
    <t>V enotnih cenah zajeti izdelavo načrta organizacije gradbišča, izdelanega v skladu z varnostnim načrtom, ureditev gradbišča v skladu z načrtom organizacije gradbišča in v skladu z varnostnim načrtom ter postavitev table za označitev gradbišča, na kateri so navedeni vsi udeleženci pri graditvi objekta, imena, priimki, nazivi in funkcija odgovornih oseb in podatki o objektu.</t>
  </si>
  <si>
    <t xml:space="preserve">Upoštevati navodila za ravnanje z gradbenimi odpadki v skladu s tehničnimi predpisi, normativi in navodili za gospodarjenje z gradbenimi odpadki oziroma veljavno zakonodajo, predpise iz varstva pri delu ter projektno dokumentacijo. </t>
  </si>
  <si>
    <t xml:space="preserve">Pred rušitvenimi deli preveriti, da ni v delu, predvidenim za preureditev, kakršnih koli instalacij (voda, plin, elektrika) oziroma je vse odklopljeno in zaščiteno. V ceni upoštevati pripravljalna in zaključna dela. </t>
  </si>
  <si>
    <t>Kjer so navedena komercialna imena izdelkov kot primer zaradi lažje primerljivosti lastnosti morajo ponujeni izdelki  ustrezati opisanim v vseh parametrih. Vse predvidene površine so računane vgrajene površine</t>
  </si>
  <si>
    <t>Zakoličenje objekta, vse komplet</t>
  </si>
  <si>
    <t xml:space="preserve">Odstranitev obstoječega objekta 11,37/8,0/4,48 m ter odvoz v predelavo gradbenih odpadkov, vse komplet. Objekt je sestavljen iz treh nosilcev in šestih stebrov, streha in stene so iz montažnih fasadnih in strešnih plošč. Odstranitev vključno z vrati, obrobami, rešetkami, ozemljitvijo, žlebovi, odtočnimi cevmi, vse komplet. </t>
  </si>
  <si>
    <t>fasada</t>
  </si>
  <si>
    <t>streha</t>
  </si>
  <si>
    <t>Odstranitev obstoječega stavbnega pohištva - VRATA velikosti do 2,0 m2 komplet podboj, krilo, okovje ter odvoz v predelavo gradbenih odpadkov, vse komplet - prehod</t>
  </si>
  <si>
    <t xml:space="preserve">Odstranitev obstoječega stavbnega pohištva - OKNA  komplet okvir, krilo, okovje ter odvoz v predelavo gradbenih odpadkov, vse komplet </t>
  </si>
  <si>
    <t>velikosti 120/230 cm</t>
  </si>
  <si>
    <t>Odstranitev obstoječega stavbnega pohištva - OKNA  komplet okvir, krilo, okovje ter odvoz v predelavo gradbenih odpadkov, vse komplet - obstoječi objekt</t>
  </si>
  <si>
    <t>velikosti 120/70 cm</t>
  </si>
  <si>
    <t>velikosti 130/120 cm</t>
  </si>
  <si>
    <t>velikosti 130/150 cm</t>
  </si>
  <si>
    <t>velikosti 130/160 cm</t>
  </si>
  <si>
    <t>velikosti 130/230 cm</t>
  </si>
  <si>
    <t>velikosti 150/230 cm</t>
  </si>
  <si>
    <t>velikosti 200/150 cm</t>
  </si>
  <si>
    <t>velikosti 200/280 cm</t>
  </si>
  <si>
    <t>velikosti 280/120 cm</t>
  </si>
  <si>
    <t>Odstranitev obstoječega stavbnega pohištva - VRATA komplet podboj, krilo, okovje ter odvoz v predelavo gradbenih odpadkov, vse komplet - obstoječi objekt</t>
  </si>
  <si>
    <t>vhodna vrata 230/200 cm</t>
  </si>
  <si>
    <t>kovinska vrata 100/200 cm</t>
  </si>
  <si>
    <t>Rušenje betonskih in AB elementov (temelji prizidka in temelj silosa), odvoz v predelavo gradbenih odpadkov, vse komplet.</t>
  </si>
  <si>
    <t>Rušenje talne plošče v deb. do 35 cm vključno s finalnimi tlaki, H.I., naklonskim betonom, odvoz v predelavo gradbenih odpadkov, vse komplet.</t>
  </si>
  <si>
    <t>Rušenje betonskega pločnika in pranih plošč vključno s podložnim betonom okoli obstoječega prizidka, odvoz v predelavo gradbenih odpadkov, vse komplet.</t>
  </si>
  <si>
    <t>Odstranitev predpražne rešetke vključno z okvirjem obstoječega prizidka, odvoz v predelavo gradbenih odpadkov, vse komplet.</t>
  </si>
  <si>
    <t>Odbijanje poškodovanega ometa, odvoz v predelavo gradbenih odpadkov, vse komplet.</t>
  </si>
  <si>
    <t>Izdelava prebojev za inštalacije, odvoz v predelavo gradbenih odpadkov, obdelava prebojev po končani montaži, vse komplet.</t>
  </si>
  <si>
    <t>Izdelava utorov za inštalacije, odvoz v predelavo gradbenih odpadkov, obdelava utorov po končani montaži, vse komplet.</t>
  </si>
  <si>
    <t>V ceni izkopa zajeti: vse potrebne začasne prehode, zavarovanje gradbene jame, razpiranje gradbene jame, črpanje vode iz gradbene jame,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manipulativne stroške z odvozi v gradbiščno deponijo vključno s stroški ureditve začasne deponije na gradbišču. Obračun v raščenem stanju, nasipna dela se obračunajo po prostornini zemljine v vgrajenem stanju, upoštevati veljavne tehnične predpise in normative, predpise iz varstva pri delu, projektno dokumentacijo, ravnanje z gradbenimi odpadki, vsa dela izvajati skladno s predpisi varstva pri delu. Vsa zemeljska dela se izvaja pod nadzorom geomehanika, kateri določi način in dolžine izkopa.</t>
  </si>
  <si>
    <t>Strojni izkop humusa v deb. do 20 cm, z direktnim nakladanjem materiala na prevozno sredstvo in odvozom v gradbiščno deponijo do 30 m. Obračun po dejansko izvršenih delih in v raščenem stanju, vse komplet</t>
  </si>
  <si>
    <t xml:space="preserve">Strojni izkop zemljine v terenu III.- IV. ktg., z direktnim nakladanjem materiala na prevozno sredstvo. Obračun po dejansko izvršenih delih in v raščenem stanju, vse komplet </t>
  </si>
  <si>
    <t>prizidek</t>
  </si>
  <si>
    <t>rezervoar</t>
  </si>
  <si>
    <t xml:space="preserve">Strojni izkop  zemljine v terenu III.- IV. ktg. za pasovne in točkovne temelje, z direktnim nakladanjem materiala na prevozno sredstvo. Obračun po dejansko izvršenih delih in v raščenem stanju, vse komplet </t>
  </si>
  <si>
    <t xml:space="preserve">Strojni izkop  zemljine v terenu V. ktg. (pikiranje) za  pasovne temelje, z direktnim nakladanjem materiala na prevozno sredstvo. Obračun po dejansko izvršenih delih in v raščenem stanju, vse komplet  </t>
  </si>
  <si>
    <t xml:space="preserve">Planiranje in valjanje dna izkopa temeljev s točnostjo +/- 2 cm v projektiranem naklonu, vse komplet </t>
  </si>
  <si>
    <t>Dobava in izdelava tamponske podlage 0 - 32 mm v debelini 30 cm pod ploščo in temelji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</si>
  <si>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Izdelava zasipa temeljev  z ustrezno pripravljenim izkopnim materialom v plasteh po 30 cm vključno z razgrinjanjem, utrjevanjem in valjanjem  v plasteh v projektiranem naklonu, deformacijski modul  Ev2=100 MN/m2, komplet s planiranjem in skomprimiran na minimalni deformacijski modul Ev2 &gt; 100 MN/m2 in razmerjem Ev2/Ev1 =&lt; 2,2, utrditi na 95 % SPP, vse komplet</t>
  </si>
  <si>
    <t>Odvoz izkopnega materiala v predelavo gradbenih odpadkov. Obračun po dejansko izvršenih delih in v raščenem stanju, vse komplet.</t>
  </si>
  <si>
    <t>BETONSKA IN AB DELA</t>
  </si>
  <si>
    <t>Dobava in vgrajevanje pustega betona C12/15 v primeru slabo nosilnih tal, vse komplet</t>
  </si>
  <si>
    <t>Dobava in vgrajevanje betona v AB konstrukcije prereza 0,20- 0,30 m3/m1, C 25/30 XC2 v AB pasovne in točkovne temelje, vse komplet</t>
  </si>
  <si>
    <t>Dobava in vgrajevanje betona v AB konstrukcije prereza 0,20- 0,30 m3/m1, C 30/37 XD2, XF4 v AB pasovne temelje, vse komplet</t>
  </si>
  <si>
    <t>Dobava in vgrajevanje betona v AB konstrukcije prereza 0,20- 0,30 m3/m1, C 30/37 XD2, XF4 v AB talno ploščo, vse komplet</t>
  </si>
  <si>
    <t>Dobava in vgrajevanje betona v AB konstrukcije prereza do 0,20 m3/m2, C 30/37 XC2, XM1 v AB talno ploščo deb. 24-20 cm, vse komplet</t>
  </si>
  <si>
    <t>Dodatek za zaribanje AB talnih plošč v naklonu, vse komplet</t>
  </si>
  <si>
    <t>Dobava in vgrajevanje betona v AB konstrukcije prereza 0,04 m3/m1, C 25/30 XC2 v AB preklade in vezi, vse komplet</t>
  </si>
  <si>
    <t>Dobava in vgrajevanje betona v AB konstrukcije prereza do 0,20 m3/m2, C 30/37 XC2, XM1 v AB podstavke višine 10 in 30 cm, vse komplet</t>
  </si>
  <si>
    <t>Dobava in vgrajevanje betona v AB konstrukcije prereza do 0,20 m3/m2, C 30/37 XC2, XM1 v AB kinete notranje mere 20/40 cm, dno deb. 20 in stene deb. 15 cm, vse komplet</t>
  </si>
  <si>
    <t>Dobava in vgrajevanje betona v AB konstrukcije prereza do 0,20 m3/m2, C 30/37 XC2, XM1 v AB jašek notranje mere 100/75/50 cm, dno deb. 20 in stene deb. 15 cm, poglobitev 25/25/11 cm, armatura Q226, dno 2x, stene 1x, pokrov ltž, izkop, zasip, odvoz v predelavo gradbenih odpadkov, opaž, armatura, beton, vse komplet</t>
  </si>
  <si>
    <t xml:space="preserve">Izdelava dilatacij v globino 7-8 cm, obdelava s TE kitom, vse komplet </t>
  </si>
  <si>
    <t>Dobava, krivljenje in polaganje srednje komplicirane armature</t>
  </si>
  <si>
    <t xml:space="preserve">armatura RA 400/500; S 500 B, fi do 12 mm </t>
  </si>
  <si>
    <t>kg</t>
  </si>
  <si>
    <t xml:space="preserve">armatura RA 400/500; S 500 B, fi nad 12 mm </t>
  </si>
  <si>
    <t xml:space="preserve">mrežna armatura MA 500/560; S 500 B </t>
  </si>
  <si>
    <t>Izdelava cementne prevleke debeline 2 cm pod H.I.-horizontalno in vertikalno, vse komplet</t>
  </si>
  <si>
    <t>Dobava materiala in zidanje sten z opečnim modularnim blokom deb.  30 cm, v apnenocementni malti vključno s pripravo podlage, vse komplet</t>
  </si>
  <si>
    <t>Dobava materiala in izdelava grobega in finega notranjega stenskega ometa  novo pozidanih sten, vse komplet</t>
  </si>
  <si>
    <t>Dobava materiala in izdelava samo grobega notranjega stenskega ometa, vse komplet</t>
  </si>
  <si>
    <t>Dobava materiala in krpanje grobega in finega notranjega stenskega ometa, vse komplet</t>
  </si>
  <si>
    <t>Dobava in izdelava samonosnega stropa tip D131 iz 2x vodoodpornih mavčnokartonskih plošč vključno s podkonstrukcijo 2x stenski C 100 profil in T.I.,  prekrivnim trakom GFK 25 mm in enojno oblogo iz zgornje strani. Skupna debelina stropne konstrukcije je 8,75 cm, obdelava stropa - stikov s samolepilnim bandažirnim trakom, kitanje, brušenje, slikanje s  kemično odpornim epoksi premazom, vse komplet  (dozirni prostor S2)</t>
  </si>
  <si>
    <t>Dobava in izdelava mavčnokartonskih sten debeline 15 cm (tip W112) v sestavi: mavčno kartonska plošča 2x 2,15cm, GKBI;  kovinska podkonstrukcija CN 50/40/06 mm z vmesno izolaciji iz mineralne volne 10 cm;  mavčno kartonska plošča 2x1,25cm.Upoštevati ojačitve za namestitve opreme. Končna obdelava sten s samolepilnim bandažirnim trakom,  fugirno maso v treh slojih s popravki ter brušenjem do gladke površine, slikanje s  kemično odpornim epoksi premazom, vse komplet</t>
  </si>
  <si>
    <t>Dobava in izdelava mavčnokartonskih sten debeline 8,75 cm (tip W625) v sestavi: mavčno kartonska plošča 2x 2,15cm, GKBI;  kovinska podkonstrukcija CN 50/40/06 mm z vmesno izolacijo iz mineralne volne 4 cm;  mavčno kartonska plošča 2x1,25cm.Upoštevati ojačitve za namestitve opreme. Končna obdelava sten s samolepilnim bandažirnim trakom,  fugirno maso v treh slojih s popravki ter brušenjem do gladke površine, slikanje s  kemično odpornim epoksi premazom, vse komplet</t>
  </si>
  <si>
    <t xml:space="preserve">Izdelava horizontalne hidroizolacije v sestavi: hladni bitumenski premaz 0,30 kg/m2, dvoslojna hidroizolacija debeline 1x4 mm (npr. IZOTEKT V4), polno varjeno in s preklopi, vse komplet (samo pod stenami) </t>
  </si>
  <si>
    <t>Izdelava vertikalne hidroizolacije v sestavi: hladni bitumenski premaz 0,30 kg/m2, enoslojna hidroizolacija debeline 1x4 mm (npr. IZOTEKT V4), polno varjeno in s preklopi, vse komplet</t>
  </si>
  <si>
    <t>Dobava in polaganje talne toplotne izolacije XPS  deb.10 cm, vse komplet (T2)</t>
  </si>
  <si>
    <t>Dobava in polaganje gradbene folije, vse komplet</t>
  </si>
  <si>
    <t>Dobava in izdelava opaža točkovnih in pasovnih temeljev, opažanje, razopažanje in čiščenje, vse komplet</t>
  </si>
  <si>
    <t>Dobava in izdelava opaža roba  AB talne plošče višine do 25 cm, opažanje, razopažanje in čiščenje, vse komplet</t>
  </si>
  <si>
    <t>Dobava in izdelava opaža AB vertikalnih in horizontalnih vezi, preklad, opažanje, razopažanje in čiščenje, vse komplet</t>
  </si>
  <si>
    <t>Dobava in izdelava opaža AB kinet, opažanje, razopažanje in čiščenje, vse komplet</t>
  </si>
  <si>
    <t>Dobava in izdelava opaža AB podstavkov višine 30 cm, opažanje, razopažanje in čiščenje, vse komplet</t>
  </si>
  <si>
    <t>Dobava in izdelava opaža AB podstavkov višine 10 cm, opažanje, razopažanje in čiščenje, vse komplet</t>
  </si>
  <si>
    <t>Montaža in demontaža premičnih zidarskih odrov, višina prostorov do 6 m (obračun 1x po celi površini za vsa GOI dela), vse komplet</t>
  </si>
  <si>
    <t>Montaža in demontaža fasadnega odra, višina objekta cca 6,0 m, vse komplet</t>
  </si>
  <si>
    <t>Rušenje obstoječega betonskega pločnika vključno z betonsko kanaleto, odvoz v predelavo gradbenih odpadkov, vse komplet.</t>
  </si>
  <si>
    <t>Rušenje obstoječih betonskih stopnic, odvoz v predelavo gradbenih odpadkov, vse komplet.</t>
  </si>
  <si>
    <t>Posek grmovja, odvoz v predelavo gradbenih odpadkov, vse komplet.</t>
  </si>
  <si>
    <t>Odstranitev betonskih robnikov vključno s temeljem, odvoz v predelavo gradbenih odpadkov, vse komplet.</t>
  </si>
  <si>
    <t>Dobava materiala ter izdelava AB zunanjih stopnic vključno beton, opaž, armatura, zaribana površina, vse komplet</t>
  </si>
  <si>
    <t>Dobava materiala ter izdelava betonskega pločnika vključno beton, opaž, armatura, zaribana površina, vse komplet</t>
  </si>
  <si>
    <t>Dobava materiala ter izdelava betonske kanalete v projektiranem naklonu vključno beton, opaž, armatura, zaribana površina, vse komplet</t>
  </si>
  <si>
    <t>Nadvišanje obstoječega zidu širine cca 50 cm med potokom in platojem višine 10 do 20 cm z AB vključno beton, opaž, armatura, sidranje v obstoječi zid, obdelava, vse komplet</t>
  </si>
  <si>
    <t>Dobava in vgraditev kovinske ograje višine 100 cm iz okroglih pohištvenih cevi (kot obstoječa), vroče cinkana ter prašno barvana v sivi barvi, vse komplet</t>
  </si>
  <si>
    <t>Barvanje obstoječe kovinske ograje s predhodnim brušenjem stare barve, vse komplet</t>
  </si>
  <si>
    <t>Dobava in vgraditev polkrožne drevesnih rešetk okoli obstoječih dreves, vse komplet</t>
  </si>
  <si>
    <t>Obnovitev obstoječih zapornic z zamenjavo lesenih desk, kovinsko ogrodje se prebarva oziroma po potrebi zamenja, kakor tudi mehanizem zapornic, vse komplet</t>
  </si>
  <si>
    <t>Dobava in zasaditev rezervoarja z živo mejo višine 3,0 m (npr. MAKLEN) vključno izkop, zasip, planiranje, negovanje, vse komplet</t>
  </si>
  <si>
    <t>Strojni izkop terena III.- IV. ktg., z direktnim nakladanjem materiala na prevozno sredstvo. Obračun po dejansko izvršenih delih in v raščenem stanju, vse komplet</t>
  </si>
  <si>
    <t>Odvoz izkopnega materiala v predelavo gradbenih odpadkov. Obračun po dejansko izvršenih delih in v raščenem stanju, vse komplet</t>
  </si>
  <si>
    <t>Dobava in izdelava tamponske podlage 0 - 32 mm v debelini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</si>
  <si>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 xml:space="preserve">Izdelava obrabne in zaporne plasti bituminizirane zmesi AC 11 surf B 50/70 A3 v debelini 4 cm (32 273) </t>
  </si>
  <si>
    <t xml:space="preserve">Izdelava obrabne in zaporne plasti bituminizirane zmesi AC 8 surf B 50/70 A3 v debelini 3 cm (32 237) </t>
  </si>
  <si>
    <t>Dobava in izdelava horizontalne hidroizolacije iz hidroizolacijskih trakov (npr. IZOTEKT P5 M), ki se jih vgrajuje na predhodno pripravljeno podlago z IBITOL E 5 s popolnim varjenjem površine traku s plinskim gorilnikom ali pa z lepljenjem v vročo bitumensko lepilno zmes BITU M, komplet z zaščito, vse komplet</t>
  </si>
  <si>
    <t>Doplačilo za izdelavo asfaltne mulde širine 50 cm (asfalt obračunan v zgornjih postavkah)</t>
  </si>
  <si>
    <t>Rezanje asfalta ter premaz stikov z bitumensko emulzijo, vse komplet</t>
  </si>
  <si>
    <t>Odstranitev asfalta z odvozom v predelavo gradbenih odpadkov za nadaljno uporabo, vse komplet</t>
  </si>
  <si>
    <t>Dobava in premaz obstoječega asfalta z bitumensko emulzijo, vse komplet</t>
  </si>
  <si>
    <t>Dobava humusa in izdelava zelenic deb. 20 cm vključno razgrinjanje, planiranje, zatravitev s travno mešanico, vse komplet</t>
  </si>
  <si>
    <t>V enotnih cenah zajeti strošek izdelave vseh potrebnih meritev, pregledov, atestov, črpanje vode iz gradbene jame, zavarovanje gradbene jame, sprotna izdelava geodetskega posnetka (pogoj za obračun), pregled kanalizacije s TV kontrolnim sistemom, čiščenje in spiranje kanala ter jaškov po končanih delih, pregled tesnosti.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rušenje podzemne komunalne infrastrukture, kjer je to predvideno,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Vsa zemeljska dela se izvaja pod nadzorom geomehanika.</t>
  </si>
  <si>
    <t>Strojni izkop jarkov širine 0-2 m, globine 0-2 m v terenu III.- IV. ktg., z direktnim nakladanjem materiala na prevozno sredstvo. Obračun po dejansko izvršenih delih in v raščenem stanju, vse komplet</t>
  </si>
  <si>
    <t>Strojni izkop jarkov širine 0-2 m, globine 0-2 m v terenu V. ktg.(pikiranje), z direktnim nakladanjem materiala na prevozno sredstvo. Obračun po dejansko izvršenih delih in v raščenem stanju, vse komplet</t>
  </si>
  <si>
    <t>Strojni izkop jarkov širine 0-2 m, globine 2-4 m v terenu III.- IV. ktg., z direktnim nakladanjem materiala na prevozno sredstvo. Obračun po dejansko izvršenih delih in v raščenem stanju, vse komplet (obračun samo nad 2,0 m)</t>
  </si>
  <si>
    <t>Strojni izkop jarkov širine 0-2 m, globine 2-4 m v terenu V. ktg. (pikiranje), z direktnim nakladanjem materiala na prevozno sredstvo. Obračun po dejansko izvršenih delih in v raščenem stanju, vse komplet  (obračun samo nad 2,0 m)</t>
  </si>
  <si>
    <t>Dobava in zasip kanala s tamponom  0 - 32 mm v debelini 30 cm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</si>
  <si>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Dobava in izdelava jaška iz BC fi 80 cm, globina jaška 1,0-2,0  m, vključno z izdelavo dna, mulde, obdelavo priključkov, razbremenilno ploščo za pokrove,  potrebnim dodatnim izkopom za jašek, odvozom izkopnega materiala v predelavo gradbenih odpadkov, zasip, vse komplet - MK</t>
  </si>
  <si>
    <t>okrogli perforirani pokrovi nosilnosti 250 kN na zaklep, protihrupnim vložkom, tesnilno gumo in betonskim vencem (npr. LIVAR art. 603)</t>
  </si>
  <si>
    <t>Dobava in izdelava jaška iz BC fi 100 cm, globina jaška 2,0-3,0  m, vključno z izdelavo dna, mulde, obdelavo priključkov, razbremenilno ploščo za pokrove,  potrebnim dodatnim izkopom za jašek, odvozom izkopnega materiala v predelavo gradbenih odpadkov, zasip, vse komplet - MK</t>
  </si>
  <si>
    <t>Dobava in izdelava jaška iz BC fi 100 cm, globina jaška 3,0-4,0  m, vključno z izdelavo dna, mulde, obdelavo priključkov, razbremenilno ploščo za pokrove,  potrebnim dodatnim izkopom za jašek, odvozom izkopnega materiala v predelavo gradbenih odpadkov, zasip, vse komplet - MK</t>
  </si>
  <si>
    <t xml:space="preserve">Dobava in izdelava peskolova iz betonske cevi fi 40 cm, globine 1,5 m,  vključno s priključki in lovilcem peska, razbremenilno ploščo za pokrove, ltž pokrovom  nosilnosti 125 kN. Globina jaška 1,50 m, s potrebnim dodatnim izkopom za jašek, odvozom izkopnega materiala v predelavo gradbenih odpadkov, zasip, vse komplet </t>
  </si>
  <si>
    <t xml:space="preserve">Dobava in izdelava okroglih vtočnih jaškov - cestnih požiralnikov fi 50 cm iz betonskih cevi, vključno s priključki in lovilcem peska, razbremenilno ploščo za pokrove, ltž rešetko  nosilnosti 250 kN. Globina jaška 1,50 m, s potrebnim dodatnim izkopom za jašek, odvozom izkopnega materiala v predelavo gradbenih odpadkov, zasip, vse komplet </t>
  </si>
  <si>
    <t xml:space="preserve">Dobava in polaganje PVC cevi notranji fi 150,60 mm SN 8 komplet s pripravljeno peščeno posteljico (0-4 mm) deb. 10 cm in zasipom cevi s peskom (0-4 mm) 30 cm nad temenom cevi s komprimacijo  do 95 % SPP, vključno s spajanjem elementov ter priključitvijo na jaške, vse komplet </t>
  </si>
  <si>
    <t xml:space="preserve">Dobava in polaganje PVC cevi notranji fi 188,20 mm SN 8 komplet s pripravljeno peščeno posteljico (0-4 mm) deb. 10 cm in zasipom cevi s peskom (0-4 mm) 30 cm nad temenom cevi s komprimacijo  do 95 % SPP, vključno s spajanjem elementov ter priključitvijo na jaške, vse komplet </t>
  </si>
  <si>
    <t xml:space="preserve">Dobava in polaganje PVC cevi notranjega fi 188,20 mm SN 8 na pripravljeno betonsko posteljico deb. 10 cm in polno obbetonirane beton C 12/15, vključno s spajanjem elementov ter priključitvijo na jaške, drsnimi spojkami, vse komplet - MK priključki   </t>
  </si>
  <si>
    <t xml:space="preserve">Dobava in polaganje PVC cevi notranji fi 235,40 mm SN 8 komplet s pripravljeno peščeno posteljico (0-4 mm) deb. 10 cm in zasipom cevi s peskom (0-4 mm) 30 cm nad temenom cevi s komprimacijo  do 95 % SPP, vključno s spajanjem elementov ter priključitvijo na jaške, vse komplet </t>
  </si>
  <si>
    <t xml:space="preserve">Dobava in polaganje PVC cevi notranji fi 296,60 mm SN 8 komplet s pripravljeno peščeno posteljico (0-4 mm) deb. 10 cm in zasipom cevi s peskom (0-4 mm) 30 cm nad temenom cevi s komprimacijo  do 95 % SPP, vključno s spajanjem elementov ter priključitvijo na jaške, vse komplet </t>
  </si>
  <si>
    <t xml:space="preserve">Dobava in vgraditev tipskih linijskih rešetk (npr. ACO Multiline V150), izkop, zasip, planiranje, odvoz v predelavo gradbenih odpadkov, priklop, vse komplet </t>
  </si>
  <si>
    <t>Izdelava priklopa nove kanalizacije v obstoječi jašek, vse komplet</t>
  </si>
  <si>
    <t>Dobava in izdelava PE  jaška fi 80 cm, globina jaška do 1,0  m, vključno z izdelavo dna, mulde, obdelavo priključkov, razbremenilno ploščo za pokrove,  potrebnim dodatnim izkopom za jašek, odvozom izkopnega materiala v predelavo gradbenih odpadkov, zasip, vse komplet - MK</t>
  </si>
  <si>
    <t>okrogli pokrovi nosilnosti 250 kN na zaklep, protihrupnim vložkom, tesnilno gumo in betonskim vencem, 70 % pokrovov brez odprtin za prezračevanje (art. 603 BL), 30 % pa z odprtinami za prezračevanje (art. 603) (npr. LIVAR)</t>
  </si>
  <si>
    <t>Dobava in izdelava PE  jaška fi 80 cm, globina jaška 1,0-2,0  m, vključno z izdelavo dna, mulde, obdelavo priključkov, razbremenilno ploščo za pokrove,  potrebnim dodatnim izkopom za jašek, odvozom izkopnega materiala v predelavo gradbenih odpadkov, zasip, vse komplet - MK</t>
  </si>
  <si>
    <t xml:space="preserve">Dobava in polaganje PVC cevi notranji fi 188,20 mm SN 8 komplet s pripravljeno betonsko posteljico deb. 10 cm in zasipom cevi s peskom (0-4 mm) 30 cm nad temenom cevi s komprimacijo  do 95 % SPP, vključno s spajanjem elementov ter priključitvijo na jaške, vse komplet </t>
  </si>
  <si>
    <t>Ves izbrani material mora biti pred pričetkom izvajanja del potrjen s strani upravljalca vodovoda. V cenah upoštevati nabavo, dobavo in montažo v vsem pritrdilnim materialom, pripravljalnimi in zaključnimi deli.</t>
  </si>
  <si>
    <t>Cevi morajo biti izdelane na obojko v skladu s SIST EN 545:2010, z odgovarjajočimi spoji za različne primere vgradnje (STD Vi, STD Ve). Cevi morajo biti na zunanji stran zaščitene z aktivno galvansko zaščito, ki omogoča vgradnjo cevi tudi v agresivnejšo zemljo (z litino Zn + Al minimalne debeline 400 g/m2 in premazane z modrim epoksijem, na notranji strani pa s cementno oblogo.</t>
  </si>
  <si>
    <t>V enotnih cenah zajeti strošek izdelave vseh potrebnih meritev, pregledov, atestov, črpanje vode iz gradbene jame, zavarovanje gradbene jame, sprotna izdelava geodetskega posnetka (pogoj za obračun). Upoštevati veljavne tehnične predpise in normative, predpise iz varstva pri delu ter projektno dokumentacijo. V ceni izkopa zajeti: vse potrebne začasne prehode, izvedba potrebnih by passov in provizorijev, strošek pazljivega izkopa ob obstoječi podzemni komunalni infrastrukturi, ki se ohranja,  rušenje podzemne komunalne infrastrukture, kjer je to predvideno, stroške izdelave vseh potrebnih meritev (skladno s Posebnimi tehničnimi pogoji), vse začasne odvoze v gradbiščno deponijo vključno z ureditvijo deponije na gradbišču. Obračun v raščenem stanju, nasipna dela se obračunajo po prostornini zemljine v vgrajenem stanju.  Izkop III. ktg. se odpelje v predelavo gradbenih odpadkov, z izkopom IV. - V. ktg. pa se po predhodni pripravi materiala, izvede zasip kanala. Vsa zemeljska dela se izvaja pod nadzorom geomehanika.</t>
  </si>
  <si>
    <t>Zakoličenje osi trase vodovoda, vse komplet</t>
  </si>
  <si>
    <t>Dobava in polaganje posteljice iz agregatnega materijala granulacije 0-4 mm v debelini plasti, d=15 cm po projektiranem profilu, vse komplet</t>
  </si>
  <si>
    <t>Dobava in izdelava zaščitnega nasipa z agregatnim materijalom granulacije 0-4 mm, do 30 cm nad temenom cevi po projektiranem profilu, vse komplet</t>
  </si>
  <si>
    <t>Polaganje PVC opozorilnega traku z induktivno nitko z napisom "POZOR VODOVOD" pred zasipom jarka po projektiranem detajlu (tudi skozi jaške), vse komplet</t>
  </si>
  <si>
    <t>Dobava in montaža cevi iz nodularne litine (EN 545 ) C40, komplet s spojnim, pritrdilnim in tesnilnim materialom za sanitarno pitno vodo (EN 681-1), vse komplet.</t>
  </si>
  <si>
    <t>NL DN80</t>
  </si>
  <si>
    <t>NL DN150</t>
  </si>
  <si>
    <t>NL DN200</t>
  </si>
  <si>
    <t>NL DN250</t>
  </si>
  <si>
    <t>NL DN350</t>
  </si>
  <si>
    <t>NL DN900</t>
  </si>
  <si>
    <t>Dobava in montaža LTŽ fazonskih kosov ( EN545), komplet z vijačnim in tesnilnim materialom (EN681-1 in EN 7091),zaščita z epoxy premazom 250 mikronov skladno z EN 14901 vse komplet.</t>
  </si>
  <si>
    <t>Dobava in vgradnja protiizvlečnih tesnil, vse komplet</t>
  </si>
  <si>
    <t>Dezinfekcija cevovoda s klornim šokom ter izpiranje in ponovno polnjenje cevovoda skladno z SIST EN 805 in navodilih DVGW W291 ter navodilih IVZ ,vse komplet.</t>
  </si>
  <si>
    <t>Izdaja poročila o analizi vzetega vzorca sanitarne vode.</t>
  </si>
  <si>
    <t>Tlačni preizkus izveden v skladu z standardom EN805:2010 ter upoštevanjem opisa tlačnega preizkusa v tehničnem poročilu na STP= 6,20 bar v trajanju 60 minut  , vse komplet z izdelavo prilagojenega zapisnika v skladu z DIN 4279.Glede na tehnično prakso distributerja in v soglasju z nadzorom se tlačni preizkus lahko opravi z tlakom p=10bar.</t>
  </si>
  <si>
    <t>KLJUČAVNIČARSKA DELA</t>
  </si>
  <si>
    <t>STAVBNO POHIŠTVO IN SANITARNE STENE</t>
  </si>
  <si>
    <t>KERAMIČARSKA IN TLAKARSKA DELA</t>
  </si>
  <si>
    <t>SLIKOPLESKARSKA IN FASADERSKA DELA</t>
  </si>
  <si>
    <t>SKUPAJ OBRTNIŠKA DELA:</t>
  </si>
  <si>
    <t>Dobava in izdelava strehe S1 iz toplotno izolacijskih strešnih panelov debeline 15 cm v barvi RAL 7016, vključno z obrobami,  pomožnim in pritrdilnim materialom ter delom, vse komplet</t>
  </si>
  <si>
    <t>Dobava in izdelava obrobe oziroma zaključka atike s prašno barvano pocinkano pločevino  v barvi RAL 7016 z odkapnim nosom, vse komplet s  pomožnim in pritrdilnim materialom ter delom, vse komplet</t>
  </si>
  <si>
    <t>Dobava in montaža strešnih žlebov polkrožne oblike vključno s pritrdilnim materialom, vse komplet ( RAL 7016.)</t>
  </si>
  <si>
    <t>Dobava in montaža odtočnih cevi fi 100 mm komplet s koleni iz barvane pocinkane pločevine, z objemkami iz nerjavnega jekla, barvane po RAL 7016, s pritrdilnim materialom, vse komplet</t>
  </si>
  <si>
    <t>Dobava, izdelava in montaža ob obstoječem objektu jeklenih stebrov HEA 200 z zavetrovanjem z diagonalami D/t=88,9/4, jekleno ostrešja prizidka iz glavnih nosilcev IPE 300 in prečnih profilov HOP 140/100/4, vmesno zavetrovanje z diagonalami fi16 z vmesno zatego. Vsi jekleni profili so obdelani z epoksi zaščito. Osnovna konstrukcije je vijačena. Vsa jeklena konstrukcija mora ustrezati izvedbenem razredu: EXC2. Osnovni material: S355JR, vijaki: 8.8, varjena sidra v AB: S 500B (rebrasta armatura), AKZ: referenca G (5-15 let)  po ISO 12944 (glej projekt). Predvideti izdelavo delavniških načrtov, vse komplet</t>
  </si>
  <si>
    <t>Zamenjava obstoječih svetlobnih jaškov - rešetk z novimi vključno z izdelavo novega betonskega venca okoli in ometa v jašku, odvozom v predelavo gradbenih odpadkov, vse komplet</t>
  </si>
  <si>
    <t>velikosti 80/240 cm</t>
  </si>
  <si>
    <t>velikosti 80/200 cm</t>
  </si>
  <si>
    <t xml:space="preserve">STAVBNO POHIŠTVO </t>
  </si>
  <si>
    <t>Barvo izbere in potrdi projektant ali investitor. Mere kontrolirati na mestu. Zamenja se vsa zunanja okna v obstoječem objektu, mere izmeriti na mestu (Niso prikazana v shemah odprtin načrta PZI)</t>
  </si>
  <si>
    <t>Dobava in vgradnja industrijskih sekcijskih vrat dim 495/260 cm. Vrata iz severne strani bodo dvostenska jeklena lamelna vrata tipa npr. Hormann SPU F42, s stranskimi vrati za osebni prehod enakega videza kot sekcijska vrata (npr. Hormann NT 60) in vmesnim panelom enakega videza. Alu standardna konstrukcija dobavitelja. Lamelna vrata zapolnjena s PU peno vgradne globine 42 mm. Površina vratnega krila v reliefnem vzorcu Stucco, barva po izboru projektanta (npr. RAL 7016). Zaščita proti ukleščenju prstov. Serijski zapah dobavitelja (držala na zunanji strani in ročaj ter varnostni zatik na notranji strani). Veriga za ročno upravljanje v sili. Višje vodeno okovje vodeno pod kotom.</t>
  </si>
  <si>
    <r>
      <t xml:space="preserve">Na osebnih vratih standardna kljuka dobavitelja. Pri osebnem prehodu vložna ključavnica s profilnim cilindrom. Odpiranje vrat vertikalno pod strop z električnim pogonom, daljinsko upravljanje. Odpiranje osebnega prehoda navzven. Vgradnja v opečno steno debeline 30 cm. Zaklepanje s cilindričnim vložkom, sistemski ključ. Protivlomno varovalo pred nasilnim dvigovanjem, vse komplet </t>
    </r>
    <r>
      <rPr>
        <b/>
        <sz val="11"/>
        <rFont val="Arial"/>
        <family val="2"/>
        <charset val="238"/>
      </rPr>
      <t>(VP1)</t>
    </r>
  </si>
  <si>
    <t xml:space="preserve">Dobava in vgradnja industrijskih sekcijskih vrat dim 320/320 cm. Vrata iz zahodne strani bodo dvostenska jeklena lamelna vrata tipa npr. Hormann SPU F42.  Alu standardna konstrukcija dobavitelja. Lamelna vrata zapolnjena s PU peno vgradne globine 42 mm. Površina vratnega krila v reliefnem vzorcu Stucco, barva po izboru projektanta (npr. RAL 7016). Zaščita proti ukleščenju prstov. Serijski zapah dobavitelja (držala na zunanji strani in ročaj ter varnostni zatik na notranji strani). Veriga za ročno upravljanje v sili. </t>
  </si>
  <si>
    <r>
      <t xml:space="preserve">Normalno vodeno okovje.Odpiranje vrat vertikalno pod strop z električnim pogonom, daljinsko upravljanje.  Vgradnja v opečno steno debeline 30 cm. Zaklepanje s cilindričnim vložkom, sistemski ključ. Protivlomno varovalo pred nasilnim dvigovanjem, vse komplet </t>
    </r>
    <r>
      <rPr>
        <b/>
        <sz val="11"/>
        <rFont val="Arial"/>
        <family val="2"/>
        <charset val="238"/>
      </rPr>
      <t>(VP2)</t>
    </r>
  </si>
  <si>
    <r>
      <t xml:space="preserve">Dobava in montaža dvokrilnih zunanjih vrat dim 130/210 cm, podboj FE prašnobarvan v barvi RAL 7016. Podboj za vgradnjo v opečno steno debeline 30 cm. Vratno krilo zapolnjeno s PU peno vgradne globine 42 mm. Površina vratnega krila v reliefnem vzorcu Stucco, enake barve kot podboj. Kljuka inox z ločenim ščitom za ključavnico. Okovje s tritočkovnimi panti – skrita nasadila. Zaklepanje vrat s cilindričnim vložkom, predviden sistemski ključ, vse komplet </t>
    </r>
    <r>
      <rPr>
        <b/>
        <sz val="11"/>
        <rFont val="Arial"/>
        <family val="2"/>
      </rPr>
      <t>(VP3)</t>
    </r>
    <r>
      <rPr>
        <sz val="11"/>
        <rFont val="Arial"/>
        <family val="2"/>
      </rPr>
      <t xml:space="preserve">
</t>
    </r>
  </si>
  <si>
    <t xml:space="preserve">
</t>
  </si>
  <si>
    <r>
      <t xml:space="preserve">Dobava in montaža enokrilnih notranjih vrat dim 110/210 cm, podboj FE prašnobarvan v barvi RAL 7016.  Vratno krilo iz pločevine enake barve kot podboj.  V vratnem krilu alu rešetka ~350m3h. Kljuka inox z ločenim ščitom za ključavnico – standardna kljuka dobavitelja. Okovje tritočkovni panti – skrita nasadila. Zaklepanje vrat s cilindričnim vložkom, sistemski ključ. Vgradnja vrat v mavčnokartonsko steno debeline 15 cm, vse komplet </t>
    </r>
    <r>
      <rPr>
        <b/>
        <sz val="11"/>
        <rFont val="Arial"/>
        <family val="2"/>
      </rPr>
      <t>(VP4-D)</t>
    </r>
    <r>
      <rPr>
        <sz val="11"/>
        <rFont val="Arial"/>
        <family val="2"/>
      </rPr>
      <t xml:space="preserve">
</t>
    </r>
  </si>
  <si>
    <t xml:space="preserve">
</t>
  </si>
  <si>
    <r>
      <t xml:space="preserve">Dobava in montaža enokrilnih notranjih vrat dim 80/210 cm, podboj FE prašnobarvan v barvi RAL 7016.  Vratno krilo iz pločevine enake barve kot podboj. Kljuka inox z ločenim ščitom za ključavnico – standardna kljuka dobavitelja. Okovje tritočkovni panti – skrita nasadila. Zaklepanje vrat s cilindričnim vložkom, sistemski ključ. Vgradnja vrat v betonsko steno deb. 33 cm, vse komplet </t>
    </r>
    <r>
      <rPr>
        <b/>
        <sz val="11"/>
        <rFont val="Arial"/>
        <family val="2"/>
      </rPr>
      <t>(VP5-D)</t>
    </r>
    <r>
      <rPr>
        <sz val="11"/>
        <rFont val="Arial"/>
        <family val="2"/>
      </rPr>
      <t xml:space="preserve">
</t>
    </r>
  </si>
  <si>
    <r>
      <t xml:space="preserve">Dobava in montaža oken v alu izvedbi: alu okvir, v barvi RAL 9006 oz. skladno z izbiro projektanta, dim. 246/100 cm, delitev po shemi s fiksnim delom in delom, ki se odpira po horizontalni in vertikalni osi, z varnostnim okovjem. Zasteklitev troslojna termična 6/14/6/14/6, k=0,7 W/m2K s TGI distančnikom. Notranja in zunanja polica iz alu pločevine barve RAL 9006, prašno barvana. Kljuka alu varnostna pololiva, standardna kljuka dobavitelja, vgradnja okna v opečno steno deb. 30 cm, vse komplet </t>
    </r>
    <r>
      <rPr>
        <b/>
        <sz val="11"/>
        <rFont val="Arial"/>
        <family val="2"/>
        <charset val="238"/>
      </rPr>
      <t>(OP1)</t>
    </r>
  </si>
  <si>
    <r>
      <t xml:space="preserve">Dobava in montaža oken v alu izvedbi: alu okvir, v barvi RAL 9006 oz. skladno z izbiro projektanta, dim. 497/100 cm, delitev po shemi s fiksnim delom in delom, ki se odpira po horizontalni in vertikalni osi, z varnostnim okovjem. Zasteklitev troslojna termična 6/14/6/14/6, k=0,7 W/m2K s TGI distančnikom. Notranja in zunanja polica iz alu pločevine barve RAL 9006, prašno barvana. Kljuka alu varnostna pololiva, standardna kljuka dobavitelja, vgradnja okna v opečno steno deb. 30 cm, vse komplet </t>
    </r>
    <r>
      <rPr>
        <b/>
        <sz val="11"/>
        <rFont val="Arial"/>
        <family val="2"/>
        <charset val="238"/>
      </rPr>
      <t>(OP2, OP3, OP4)</t>
    </r>
  </si>
  <si>
    <t>Dobava in montaža Alu vrat  velikosti 100/200 cm v obstoječem objektu v alu izvedbi, alu profili  prašno barvani v barvi RAL 9006. Kljuka standardna kljuka dobavitelja, ključavnica s cilindričnim vložkom, sistemski ključ. Skrita nasadila, število prilagoditi teži krila, vse komplet</t>
  </si>
  <si>
    <t>Dobava in nanos kemično odpornega samorazlivnega epoksi tlaka  vključno s predpripravo AB tlaka, vse komplet (T2)</t>
  </si>
  <si>
    <t>Dobava in nanos kemično odpornega samorazlivnega epoksi namaza  vključno s predpripravo podlage, vse komplet (ST2)</t>
  </si>
  <si>
    <t>Dobava materiala in 2x slikanje notranjih sten z  disperzijsko barvo na vodni osnovi, vključno z vsemi pomožnimi deli, vse komplet. V postavki zajeto izravnava manjših neravnin in osnovni premaz, kitanje, brušenje ter končni premaz 2x, vse komplet (npr. Jupol classic)</t>
  </si>
  <si>
    <t>nove stene</t>
  </si>
  <si>
    <t>obstoječe stene</t>
  </si>
  <si>
    <t xml:space="preserve">Dobava materiala in obnova opleska na kovinskih vratih in rešetki na TP vključno z odstranitvijo obstoječe barve, čiščenje, osnovni premaz  ter končni premaz 2x v barvi RAL 7016, vse komplet </t>
  </si>
  <si>
    <t>Tehnološka in strojna oprema z elektroomaro in procesnim vodenjem</t>
  </si>
  <si>
    <t>Zaporedna številka postavke</t>
  </si>
  <si>
    <t>Tehnološka oznaka elementa</t>
  </si>
  <si>
    <t>Opis postavke</t>
  </si>
  <si>
    <t>OM</t>
  </si>
  <si>
    <t>Cena / kos [EUR]</t>
  </si>
  <si>
    <t>Cena [EUR]</t>
  </si>
  <si>
    <t>1.1.</t>
  </si>
  <si>
    <t>Vstopna centrifugalna črpalka (frekvenčna regulacija)</t>
  </si>
  <si>
    <t>P01.1,
P01.2</t>
  </si>
  <si>
    <t>Dobava in montaža enostopenjske centrifugalne črpalke s spiralnim ohišjem in vodoravno osjo, Q= 540 m3/h, H= 3,2 bar; Pel= 75kW, 3x400V, 50Hz; z osnim prirobničnim priključkom na sesalni strani in radialnim prirobničnim priključkom na tlačni strani, dimenzije prirobnic skladno z EN 1092-2. Dimenzije črpalke v skladu s standardom EN 733. Razred energetske učinkovitosti IE3. Krmiljenje preko ločenih frekvenčnikov.</t>
  </si>
  <si>
    <t>Pozicija predstavlja ključno opremo projekta, za katero mora ponudnik navesti ponujenega proizvajalca, tip in ključne tehnične karakteristike, ki morajo ustrezati zahtevanim tehničnim karakteristikam. Dobava ponujene ključne opreme, ki jo ponudnik navede v obrazcu, je za ponudnika oziroma bodočega izvajalca zavezujoča v fazi izvedbe.</t>
  </si>
  <si>
    <t>Izpolni ponudnik in navede ponujenega proizvajalca, tip in ključne tehnične karakteristike:
1. Proizvajalec črpalke: ____________________________________________________
2. Tip črpalke: ____________________________________________________
3. Država izvora proizvajalca črpalke:
____________________________________________________
4. Razred energetske učinkovitosti:
____________________________________________________
5. Dimenzije črpalke in prirobnic v skladu z navedenimi standardi (DA ali NE):
____________________________________________________
6. Certifikat za pitno vodo (DA ali NE):
____________________________________________________</t>
  </si>
  <si>
    <t>1.2.</t>
  </si>
  <si>
    <t>Recirkulacijska črpalka za koagulant</t>
  </si>
  <si>
    <t>P02.1</t>
  </si>
  <si>
    <t>Dobava in montaža horizontalne enostopenjske centrifugalne block črpalke, Q= 2,5 m3/h, H=4,5mVs; Pel= 0,37kW, 3x400V, 50Hz; razred energetske učinkovitosti IE3 (brez frekvenčne regulacije)</t>
  </si>
  <si>
    <t>1.3.</t>
  </si>
  <si>
    <t>Pralna centrifugalna črpalka (frekvenčna regulacija)</t>
  </si>
  <si>
    <t>P81,
P82</t>
  </si>
  <si>
    <t>Dobava in montaža enostopenjske centrifugalne črpalke s spiralnim ohišjem in vodoravno osjo, Q= 540 m3/h, H= 3,2 bar; Pel= 75kW, 3x400V, 50Hz; z osnim prirobničnim priključkom na sesalni strani in radialnim prirobničnim priključkom na tlačni strani, dimenzije prirobnic skladno z EN 1092-2. Razred energetske učinkovitosti IE3. Dimenzije črpalke v skladu s standardom EN 733. Krmiljenje preko ločenih frekvenčnikov.</t>
  </si>
  <si>
    <t>1.4.</t>
  </si>
  <si>
    <t>Nevtralizacijska centrifugalna črpalka</t>
  </si>
  <si>
    <t>P101,
P102</t>
  </si>
  <si>
    <t>Dobava in montaža horizontalne enostopenjske centrifugalne block črpalke, Q= 84m3/h, H=1,2 bar; Pel= 4kW, 3x400V, 50Hz; material omočenih delov iz vsaj AISI 316; razred energetske učinkovitosti IE3
Omočeni deli črpalke morajo biti primerni za medij pH=1-12 in koncentracijo natrijevega hipoklorita NaOCl do 200ppm.</t>
  </si>
  <si>
    <t>1.5.</t>
  </si>
  <si>
    <t>Potopna črpalka za prečrpavanje pralnih odpadnih vod</t>
  </si>
  <si>
    <t>P103.1,
LSL103.1.1,
P103.2,
LSL103.2.1</t>
  </si>
  <si>
    <t>Dobava in montaža potopne črpalke za prečrpavanje pralnih odpadnih vod, z nivojskim stikalom nizkega nivoja tekočine (izklopa) – plovcem; Q= 24 m3/h, H= 10 mVS; Pel=1,5kW, 3x400V, 50Hz
Prehodnost trdih delcev do premera vsaj fi50mm, dolžina priključnega kabla vsaj 10m, s termično zaščito motorja</t>
  </si>
  <si>
    <t>1.6.</t>
  </si>
  <si>
    <t>Potopna črpalka v poglobitvi dozirnega prostora</t>
  </si>
  <si>
    <t>P107,
LSL107.2</t>
  </si>
  <si>
    <t>Dobava in montaža potopne črpalke za prečrpavanje politih vod iz kinete objekta, s prigrajenim plovnim stikalom, potopni motor, 
Q=10 m3/h pri 4 mVs
Omočeni deli črpalke morajo biti primerni za medij pH=1-12 in koncentracijo natrijevega hipoklorita NaOCl do 200ppm.
Prehodnost trdih delcev do premera vsaj fi10mm
Vhodna moč 370W, 1x230V</t>
  </si>
  <si>
    <t>1.7.</t>
  </si>
  <si>
    <t>Samočistilni filter</t>
  </si>
  <si>
    <t>F03,
PDSH03.3,
F04,
PDSH04.3,
VA03.7,
GSHL03.7,
VA04.7,
GSHL04.7</t>
  </si>
  <si>
    <t>Dobava in montaža avtomatskega samočistilnega povratno izpiralnega predfiltra za filtriranje vode pred ultrafiltracijo. Filtrne sveče prepustnosti 200 μm, pretok 540 m3/h, min. tlak na vstopni strani 2 bar, moč motorja 90 W. Priključni prirobnici DN250, PN10, izpiralni vod DN80, z vključenim loputnim ventilom s pnevmatskim pogonom, z merilnikom diferenčnega tlaka, krmiljenje samočistilnega filtra se izvaja preko PLC. S certifikatom za pitno vodo.</t>
  </si>
  <si>
    <t>Izpolni ponudnik in navede ponujenega proizvajalca, tip in ključne tehnične karakteristike:
1. Proizvajalec predfiltra: ____________________________________________________
2. Tip predfiltra: ____________________________________________________
3. Država izvora proizvajalca predfiltra:
____________________________________________________
4. Separacijska površina predfiltra:
____________________________________________________
5. Velikosti por predfiltra:
____________________________________________________
6. Minimalni tlak povratnega čiščenja predfiltra:
____________________________________________________
7. Trajanje enega cikla poratnega čiščenja predfiltra:
____________________________________________________
8. Certifikat za pitno vodo (DA ali NE):
____________________________________________________
9. Vgradne dimenzije predfiltra in način vgradnje (samostoječ ali ne):
____________________________________________________</t>
  </si>
  <si>
    <t>1.8.</t>
  </si>
  <si>
    <t>UF10,
UF11,
UF12</t>
  </si>
  <si>
    <t>Ultrafiltracijska enota</t>
  </si>
  <si>
    <t>F10.1-
F10.32,
F11.1-
F11.32,
F12.1-
F12.32,
R10.R1-
R10.R32,
R11.R1-
R11.R32,
R12.R1-
R12.R32,
VH10.11, V10.M1-V10.M31, 
FIT10.12,
VR10.13,
GIT10.13.1, GT10.13, 
VA10.15,
GSHL10.15,
VA10.16,
GSHL10.16,
VA10.17,
GSHL10.17,
PT10.18,
VA10.19, GSH10.19, 
GSHL10.19,
S10.23,
S10.24,
S10.25,
VA10.31,
GSH10.31,
VA10.32,  GSHL10.32, 
PT10.33,
VA10.35,
GSH10.35, GSHL10.35, 
VH10.36,
VA10.41, GSH10.41,
GSHL10.41,
VA10.42, GSH10.42, 
GSHL10.42,
LSH10.51,
VA10.52,
GSH10.52,
LSH10.53,
VA10.54,
GSH10.54,
P10.60,
R10.62,
VH10.63, V11.M1-V11.M32, 
VH11.11,
FIT11.12,
VR11.13,
GIT11.13.1, GT11.13, 
VA11.15,
GSHL11.15,
VA11.16,
GSHL11.16,
VA11.17,
GSHL11.17,
PT11.18,
VA11.19, GSH11.19, 
GSHL11.19,
S11.23,
S11.24,
S11.25,
VA11.31,
GSH11.31, VA11.32,  GSHL11.32, 
PT11.33,
VA11.35,
GSH11.35, GSHL11.35, 
VH11.36,
VA11.41, GSH11.41, 
GSHL11.41,
VA11.42, GSH11.42, 
GSHL11.42,
LSH11.51,
VA11.52,
GSH11.52,
LSH11.53,
VA11.54,
GSH11.54,
P11.60,
R11.62,
VH11.63, V12.M1-V12.M32, 
VH12.11,
FIT12.12,
VR12.13,
GIT12.13.1, GT12.13, 
VA12.15,
GSHL12.15,
VA12.16,
GSHL12.16,
VA12.17,
GSHL12.17,
PT12.18,
VA12.19, GSH12.19, 
GSHL12.19,
S12.23,
S12.24,
S12.25,
VA12.31,
GSH12.31, VA12.32, GSHL12.32, 
PT12.33,
VA12.35,
GSH12.35, GSHL12.35, 
VH12.36,
VA12.41, GSH12.41, 
GSHL12.41,
VA12.42, GSH12.42, 
GSHL12.42,
LSH12.51,
VA12.52,
GSH12.52,
LSH12.53,
VA12.54,
GSH12.54,
P12.60,
R12.62,
VH12.63,
QT08.1,
QIT08.1.1</t>
  </si>
  <si>
    <t>Dobava in montaža ultrafiltracijske enote, na kateri je vgrajenih 32 vertikalnih modulov (+2 rezervni mesti), z najmanj 64 m2 površine/modul, skupne filtracijske površine membran najmanj 2.048 m2, predmontirano na ogrodju, kompletno s povezovalnimi cevmi spodaj in zgoraj, s priključki za vstop surove in čiste pralne vode, ter izstop produkta in odpadnih pralnih vod, z ločilnimi krogljičnimi ventili na strani filtrirane vode za vsak UF modul, z izpustnim pnevmatsko krmiljenim loputnim ventilom UF enote, z odzračevalnima pnevmatskima membranskima ventiloma na vstopni in permeatni strani, vzorčnimi ventili za vstopno, filtrirano in odpadno vodo, CIP priključki DN100.
Vse skupaj predmontirano na jeklenem ogrodju s tehnološkimi karakteristikami in funkcijami:
pretok surove vode na vstopu do 150 l/s, 
Delovni tlak: 1 bar @ 20°C
Maksimalni delovni tlak: 3 bar
Dovoljen pH; obratovanje 3 do 10, kemijsko čiščenje 1 do 13
Dezinfekcija s klorom; maksimalno 200 ppm ali 200.000 ppm x čas(h)
Transmembranski tlak – povratno spiranje; 0,3 bar ko je membrana čista, maksimalno 2,5 bar
Specifičen pretok pri povratnem pranju minimalno 240l/(m2*h)
Membrane so v obliki kapilar, notranji premer 0,8 mm ali več, filtracija iz notranjosti cevi navzven.
Filtracija mora biti nadtlačna, 
Material membran; polietersulfon, hidrofilne
Pore velikosti; morajo biti manjše od 150000 daltonov (mejna vrednost molekulske mase), s potrdilom neodvisne institucije, nominalna velikost pore manjša od 0,02 mikrometra
Membrana mora zadržati minimalno 99,999% bakterij, giardia in cryptosporidium, ter minimalno 99,99% virusov</t>
  </si>
  <si>
    <t>F191,
FI191.5,
FSH191.51,
FSL191.52,
R191.6</t>
  </si>
  <si>
    <r>
      <t xml:space="preserve">Material ohišja modulov in kap na UF enoti; DVGW, KIWA certifikat za pitno vodo, PVC-U
tesnila razstavljivih spojnih delov: EPDM 
Povezovalni cevovodi AISI, PEHD
Kompletno z obtočnimi centrifugalnimi monoblok črpalkami za vsako enoto posebej; interna recirkulacija enote UF, Q=32m3/h pri H=8mVs, materiali tesnila SiC/SiC/EPDM - </t>
    </r>
    <r>
      <rPr>
        <b/>
        <sz val="10"/>
        <rFont val="Calibri"/>
        <family val="2"/>
        <charset val="238"/>
      </rPr>
      <t>3 kos</t>
    </r>
    <r>
      <rPr>
        <sz val="10"/>
        <rFont val="Calibri"/>
        <family val="2"/>
        <charset val="238"/>
      </rPr>
      <t xml:space="preserve">, vstopnimi regulacijskimi loputami za vsako enoto posebej, krmiljeno preko pnevmatskega pozicionerja, komunikacija: 4-20mA; za hidravično uravnoteženje posameznih ultrafiltracijskih enot - </t>
    </r>
    <r>
      <rPr>
        <b/>
        <sz val="10"/>
        <rFont val="Calibri"/>
        <family val="2"/>
        <charset val="238"/>
      </rPr>
      <t>3 kos,</t>
    </r>
    <r>
      <rPr>
        <sz val="10"/>
        <rFont val="Calibri"/>
        <family val="2"/>
        <charset val="238"/>
      </rPr>
      <t xml:space="preserve"> loputami z ročnim pogonom na vstopu vsake veje UF naprave posebej, za možnost izolacije posameznih enot v primeru servisa, </t>
    </r>
    <r>
      <rPr>
        <b/>
        <sz val="10"/>
        <rFont val="Calibri"/>
        <family val="2"/>
        <charset val="238"/>
      </rPr>
      <t>3 kos</t>
    </r>
    <r>
      <rPr>
        <sz val="10"/>
        <rFont val="Calibri"/>
        <family val="2"/>
        <charset val="238"/>
      </rPr>
      <t>.
Enota mora imeti možnost avtomatske izvedbe testa prepustnosti ultrafiltracijskih membran z zrakom, za ugotavljanje potencialnih poškodb membrane; kompletno z vsemi potrebnimi armaturami in meritvami na ultrafiltracijski enoti za izvedbo avtomatskega izpusta vode in vpiha zraka na začetku testa, ter avtomatskega odzračevanja in dotoka vode na koncu testa prepustnosti membran.
Pranje modulov s kombinacijo voda/zrak, komplet z regulatorjem tlaka, filtra 5 mikron z avt. izpustom kondenza, tlačnega senzorja s prikazom in tlačnega stikala (dopusten maksimalen tlak v skladu z navodili proizvajalca membran ultrafiltracije), rotametrom s končnimi stikali pretoka – opozorilo premajhnega in prevelikega pretoka, iz materiala PP, dimenzije DN65 in protipovratnim ventilom DN65 z vzmetjo iz PP materiala, PN16, tesnilo EPDM, protipovratnimi ventili fi12. Uvajanje zraka med filtracijo ni dovoljeno.</t>
    </r>
  </si>
  <si>
    <t>Pnevmatsko krmiljene armature za preusmerjanje vod v različnih fazah delovanja; filtracija, pranje in usmerjanje pralnih vod v rezervoar nevtralizacije ali bazen pralnih vod.</t>
  </si>
  <si>
    <t>Vključno z vgrajeno merilno opremo:
- merilnik pretoka vstopne vode za vsako vejo naprave UF posebej, s signalnim pretvornikom, merilno območje 0-300 m3/h, omočeni deli odobreni za uporabo v pitni vodi (KTW ali ekvivalent), napajanje 24VDC, pulznim pasivnim izhodom, 3 kos
- dva zvezna merilnika tlaka na vstopni in izstopni strani membran za spremljanje TMP – transmembranskega tlaka, merilno območje 0 – 6 bar, izhod 4-20mA
- meritvijo pH na odpadni vodi, sestavljena iz sonde za merjenje pH, ki se montira v cevovod odpadnih pralnih vod, merilno območje sonde 1-12 pH, elektroda: steklo z membrano, pripadajočega merilnega pretvornika, z izhodnim merilnim signalom 4-20mA, ter izvlečnega nosilca za sondo, ki omogoča izvlek sonde brez praznenja cevovoda.</t>
  </si>
  <si>
    <t>Naprava deluje popolnoma avtomatsko, krmiljena preko PLC, brez vsakodnevne ročne manipulacije z ventili za delovanje naprave. Izvedena vizualizacija sistema in kontrola delovanja preko SCADE, z arhiviranjem vrednosti parametrov stanja in meritev, opozoril in alarmov. V primeru opozorila ali alarma, ki je ključen za delovanje naprave, mora biti izvedeno obveščanje preko SMS sporočil. Ultrafiltracijske enote morajo imeti avtomatsko optimiziranje parametrov filtracije glede na izmerjeno vstopno motnost, da se prepreči mašenje membran.</t>
  </si>
  <si>
    <t>Postavka vključuje izdelavo predfabriciranih sestavov ultrafiltracijskih sklopov v delavnici, ter prevoz, razklad, vnos, postavitev opreme na mikrolokacijo in njeno pritrditev na tla.</t>
  </si>
  <si>
    <t>Izpolni ponudnik in navede ponujenega proizvajalca, tip in ključne tehnične karakteristike:
1. Proizvajalec UF membran: ____________________________________________________
2. Tip UF membran: ____________________________________________________
3. Država izvora proizvajalca ultrafiltracijskih membran:
____________________________________________________
4. Separacijska površina UF modula:
____________________________________________________
5. Pore velikosti:
____________________________________________________
6. Ukrepi za preprečevanje mašenja membran:
____________________________________________________
____________________________________________________
____________________________________________________
7. Vgrajeno avtomatsko prilagajanje sistema ob spremembi kvalitete vstopne vode:
____________________________________________________
____________________________________________________
____________________________________________________
____________________________________________________
________________________________________________________________________________________________________</t>
  </si>
  <si>
    <t>1.9.</t>
  </si>
  <si>
    <t>Elektromotorna membranska črpalka HCl</t>
  </si>
  <si>
    <t>P131,
B130
R131.1,
FS131.11,
PI131.12,
LSLL130.1,
LSL130.2,
VH131.3,
VH131.4,
VD131.8,
VD133.8</t>
  </si>
  <si>
    <t>Dobava in montaža motorne membranske dozirne črpalke za doziranje raztopine klorovodikove kisline, 580 l/h pri 7 bar, 4 m sesalne višine, z multifunkcijskim ventilom, s priključki za lepljenje PVC d40; 0,55kW, 1x230V, 50Hz, IP55, črpalka pulzno krmiljena iz PLC, z možnostjo optimiziranja dozirnega profila. Vključno s pleksi masko, ki se jo montira pred dozirno črpalko za zaščito pred brizganjem kemikalij.
Komplet s posodo za hrambo kemikalij, volumna 500l, sesalno garnituro PP, senzorjem pretoka, dvema tropotnima krogelnima ventila za pranje membranske črpalke iz materiala PVC-U, PTFE sedežem in tesnili FPM, manometrom z radialnim priključkom fi63, 0-16 bar - meritev tlaka preko prenosnika tlaka, krmilnim kablom dozirne črpalke, dodatnim plovnim stikalom za zaznavanje nizkega nivoja, dvema dozirnima ventilomoma s keramično krogljico in dozirnimi cevmi do točke doziranja na cevovodu pralne vode in kroženja iz rezervoarja nevtralizacije.</t>
  </si>
  <si>
    <t>1.10.</t>
  </si>
  <si>
    <t>Prelivni ventil</t>
  </si>
  <si>
    <t>VV131.7</t>
  </si>
  <si>
    <t>Dobava in montaža prelivnega ventila, z nastavljivim tlakom odpiranja 0,5 - 10 bar, dimenzije DN15, material priključkov in ohišja PVC, material tesnil FKM
Medij; 30 % HCl</t>
  </si>
  <si>
    <t>1.11.</t>
  </si>
  <si>
    <t>Elektromotorna membranska črpalka NaOH</t>
  </si>
  <si>
    <t>P121,
B120,
R121.1,
FS121.11,
PI121.12,
LSLL120.1,
LSL120.2,
VH121.3,
VH121.4,
VD121.8,
VD123.8</t>
  </si>
  <si>
    <t>Dobava in montaža motorne membranske dozirne črpalke za doziranje raztopine NaOH, 580 l/h pri 7 bar, 4 m sesalne višine, z multifunkcijskim ventilom, s prenosljivo nadzorno enoto, s priključki za lepljenje PVC d40; 0,55kW, 1x230V, 50Hz, IP55, črpalka pulzno krmiljena iz PLC, z možnostjo optimiziranja dozirnega profila. Vključno s pleksi masko, ki se jo montira pred dozirno črpalko za zaščito pred brizganjem kemikalij.
Komplet s posodo za hrambo kemikalij, volumna 500l, sesalno garnituro PP, senzorjem pretoka, dvema tropotnima krogelnima ventila za pranje membranske črpalke iz materiala PVC-U, PTFE sedežem in tesnili FPM, manometrom z radialnim priključkom fi63, 0-16 bar - meritev tlaka preko prenosnika tlaka, krmilnim kablom dozirne črpalke, dodatnim plovnim stikalom za zaznavanje nizkega nivoja, dozirnim ventilom s keramično krogljico, dozirnimi cevmi do točke doziranja in grelnim kablom za celotno dolžino grelne cevi.</t>
  </si>
  <si>
    <t>1.12.</t>
  </si>
  <si>
    <t>Elektromotorna membranska črpalka NaOCl</t>
  </si>
  <si>
    <t>P141,
B140,
R141.1,
FS141.11,
PI141.12,
LSLL140.1,
LSL140.2,
VH141.3,
VH141.4,
VD141.8</t>
  </si>
  <si>
    <t>Dobava in montaža motorne membranske dozirne črpalke za doziranje raztopine klorovodikove kisline, 500 l/h pri 7 bar, 4 m sesalne višine, z multifunkcijskim ventilom, s priključki za lepljenje PVC d40; 0,55kW, 1x230V, 50Hz, IP55, črpalka pulzno krmiljena iz PLC, z možnostjo optimiziranja dozirnega profila. Vključno s pleksi masko, ki se jo montira pred dozirno črpalko za zaščito pred brizganjem kemikalij.
Komplet s posodo za hrambo kemikalij, volumna 500l, sesalno garnituro, senzorjem pretoka, dvema tropotnima krogelnima ventila za pranje membranske črpalke iz materiala PVC-U, PTFE sedežem in tesnili FPM, manometrom z radialnim priključkom fi63, 0-16 bar - meritev tlaka preko prenosnika tlaka, krmilnim kablom dozirne črpalke, 2x plovnim stikalom za zaznavanje nizkega nivoja – opozorila in alarma, dozirnim ventilom s keramično krogljico in dozirnimi cevmi do točke doziranja.</t>
  </si>
  <si>
    <t>1.13.</t>
  </si>
  <si>
    <t xml:space="preserve">Elektromotorna dozirna črpalka - bisulfit </t>
  </si>
  <si>
    <t>P111,
B110,
R111.1,
FS111.11,
PI111.12,
LSLL110.1,
LSL110.2,
VH111.3,
VH111.4,
VD111.8</t>
  </si>
  <si>
    <t>Dobava in montaža motorne membranske dozirne črpalke za doziranje raztopine NaHSO3, 353 l/h pri 4 bar, 5 m sesalne višine, z multifunkcijskim ventilom, s priključki za lepljenje PVC d32; 0,25kW, 1x230V, 50Hz, IP55, črpalka pulzno krmiljena iz PLC, z možnostjo optimiziranja dozirnega profila . Vključno s pleksi masko, ki se jo montira pred dozirno črpalko za zaščito pred brizganjem kemikalij.
Komplet s posodo za hrambo kemikalij, volumna 250l, sesalno garnituro dozirne črpalke, senzorjem pretoka, dvema tropotnima krogelnima ventila za pranje membranske črpalke iz materiala PVC-U, PTFE sedežem in tesnili FPM, manometrom z radialnim priključkom fi63, 0-16 bar - meritev tlaka preko prenosnika tlaka, krmilnim kablom dozirne črpalke, 2x plovnim stikalom za zaznavanje nizkega nivoja – opozorila in alarma, dozirnim ventilom s keramično krogljico in dozirnimi cevmi do točke doziranja.</t>
  </si>
  <si>
    <t>1.14.</t>
  </si>
  <si>
    <t>Elektromagnetna dozirna črpalka  - koagulant</t>
  </si>
  <si>
    <t>P161,
R161.1,
LSLL160.1,
LSL160.2,
FIT161.3,
B160,
V161.2,
RV161.7,
VD161.8</t>
  </si>
  <si>
    <t>Dobava in montaža membranske dozirne črpalke za doziranje koagulanta, 3,6 l/h pri 16 bar, 6 m sesalne višine, z multifunkcijskim ventilom, samoodzračevanje, s priključki za lepljenje; 23W, 1x230V, 50Hz; materiali v stiku z medijem: NPB/Acrylic/PVC/FPM-B/ceramic
črpalka je krmiljena iz PLC, z možnostjo optimiziranja dozirnega profila, brezpulzno delovanje, krmiljenje preko tokovne zanke 4-20mA.
Medij: koagulant
Kompletno z dozirno posodo za hrambo kemikalij, volumna 140l,
multifunkcijskim (varnostni in odzračni) ventilom, prelivnim ventilom na koncu dozirne linije za zagotavljanje protitlaka v cevovodu min. 2 bar, ohišje iz PP, z ultrazvočnim merilnikom pretoka koagulanta, signalni priklop direktno v dozirno črpalko, tesnila EPDM, krmilnim kablom dozirne črpalke, sesalno garnituro dozirne črpalke z nivojskim plovnim stikalom, insertno garnituro iz PP, tesnilo EPDM, ki sestoji iz ločilnega ventila, nepovratnega ventila s keramično krogljico in vzmetjo, dimenzija priključka na cevi 1/2'', ter dozirnimi cevmi do točke doziranja</t>
  </si>
  <si>
    <t>1.15.</t>
  </si>
  <si>
    <t>Varnostni tuš</t>
  </si>
  <si>
    <t>SS153</t>
  </si>
  <si>
    <t>Dobava in montaža varnostnega tuša, korozijsko odporen, kombinacija umivalnika za spiranje oči z navskrižnim curkom in tuša za spiranje telesa.</t>
  </si>
  <si>
    <t>1.16.</t>
  </si>
  <si>
    <t>Reakcijska posoda</t>
  </si>
  <si>
    <t>Dobava in montaža reakcijske posode na vstopni vodi, volumna 4,5m3, material: poliester, izdelana iz cilindričnega dela premera 1600 mm, z dvema prirobničnima spojema DN300, ter s tremi nogami za postavitev, z revizijsko odprtino na boku dimenzije DN500, pH medija med obratovanjem 6-8, PN6, montaža na pripravljen betonski podstavek.
Postavka vključuje prevoz, razklad, vnos, postavitev posode na mikrolokacijo in pritrditev na tla.</t>
  </si>
  <si>
    <t>B02</t>
  </si>
  <si>
    <t>4,5 m3</t>
  </si>
  <si>
    <t>1.17.</t>
  </si>
  <si>
    <t>Statično mešalo</t>
  </si>
  <si>
    <t>Dobava in montaža statičnega mešala. Medprirobnična vgradnja. Statično mešalo mora biti serijski izdelek z izračunanim padcem tlaka, ki mora biti manjši od 0,2 bar.</t>
  </si>
  <si>
    <t>SM07.4</t>
  </si>
  <si>
    <t>DN300</t>
  </si>
  <si>
    <t>1.18.</t>
  </si>
  <si>
    <t>Odvodni radialni ventilator (frekvenčna regulacija)</t>
  </si>
  <si>
    <t>FA151</t>
  </si>
  <si>
    <t>Dobava in montaža radialnega ventilatorja, za odvajanje hlapov kemikalij v dozirnem prostoru. V kemijski izvedbi, z naslednjimi karakteristikami: pretok 525 m3/h, material ohišja in rotorja PP-S, priključek za iztok kondenza, 0,25kW. 
V postavki je vključen sesalni cevovod ventilatorja iz kemijskega prostora iz PP dimenzije d160, s prehodnim kosom skozi zid, v izvedbi s pritrdilno ploščo, preko katere se na prehodu zidu prehodni kos fiksira na betonsko ploščo, dimenzije d160, ter tlačnim cevovodom iz PEHD d160, deflektorjem PEHD d160 za vertikalen izpust zraka, dimenzije priključka po DIN 8074, s priključkom za odvod kondenza, ter odvodom kondenza iz deflektorja nazaj v dozirni prostor.
Z vsem obešalnim, antivibracijskim in pritrdilnim materialom.</t>
  </si>
  <si>
    <t>1.19.</t>
  </si>
  <si>
    <t>Čistilni kos</t>
  </si>
  <si>
    <t>F07.1</t>
  </si>
  <si>
    <t>Dobava in montaža čistilnega kosa - prirobnična vgradnja z mrežico iz nerjavnega jekla AISI304, dimenzije DN300, reža 0,25 mm; siva litina z epoksidnim nanosom, s certifikatom za pitno vodo, Ohišje PN10, tesnilo BA-U, z odprtino 1/2'' s praznilno pipo na pokrovu</t>
  </si>
  <si>
    <t>1.20.</t>
  </si>
  <si>
    <t>Regulacijska loputa za odvodni zrak</t>
  </si>
  <si>
    <t>V151.1,
V151.2,
V151.3,</t>
  </si>
  <si>
    <t>Dobava in montaža regulacijske lopute za odvodni zrak, material lopute PP, z ročnim pogonom, za reguliranje iztočnega zraka na posameznih iztočnih mestih, dimenzije d160</t>
  </si>
  <si>
    <t>1.21.</t>
  </si>
  <si>
    <t>Pralni rezervoar</t>
  </si>
  <si>
    <t>B80</t>
  </si>
  <si>
    <t>Dobava in montaža pralnega rezervoarja, montaža znotraj novega prizidka, iz PEHD, medij: ultrafiltrirana voda
Dimenzije: premer 3,2m, višina 4m, volumen: 25m3
Rezervoar se sindrira na betonski podstavek
Z revizijsko odprtino 610x610, PEHD, s prirobničnimi priključki za: dovod vode DN300 s strani, preliv DN300 s strani, praznilni priključek DN80 s strani, priključkom za dihalno cev DN80, ter navojnimi priključki za: montažo hidrostatičnega merilnika nivoja, prehod kabla skozi steno rezervoarja se zatesni preko uvodnice, montažo nivojskih stikal nizkega in visokega nivoja;  kompletno z dihalno cevjo z vrha rezervoarja, ki se zaključi z odprtino navzdol.
Postavka vključuje izdelavo pralnega rezervoarja v delavnici, ter prevoz, razklad, vnos, postavitev rezervoarja na mikrolokacijo in pritrditev na tla.</t>
  </si>
  <si>
    <t>1.22.</t>
  </si>
  <si>
    <r>
      <t>Rezervoar nevtralizacije</t>
    </r>
    <r>
      <rPr>
        <sz val="10"/>
        <rFont val="Calibri"/>
        <family val="2"/>
        <charset val="238"/>
      </rPr>
      <t xml:space="preserve">  </t>
    </r>
  </si>
  <si>
    <t>B100</t>
  </si>
  <si>
    <t>Dobava in montaža rezervoarja nevtralizacije, zunanja montaža, iz AISI 316, z epoksi premazom, toplotno izoliran, medij: kemijsko obremenjena odpadna pralna voda iz naprave ultrafiltracije
Dimenzije: premer 3,76 m, višina 5,44m, volumen: 60m3
S samonosno stožčasto streho iz AISI316, pod naklonom 18 stopinj, toplotno izoliran
Rezervoar se sindrira na betonski podstavek
Z revizijsko odprtino 610x610, AISI 316,
Konstruiran v skladu s standardi EN-1993-4-2, EN-1991-1-3, EN191-1-4</t>
  </si>
  <si>
    <t>1.23.</t>
  </si>
  <si>
    <t>Priprava tehnološkega komprimiranega zraka</t>
  </si>
  <si>
    <t>B180,
K181,
PSLH181.1,
VH181.2,
K182,
PSLH182.1,
VH182.2,
T184,
VH180.1,
V180.2,
PI180.4,
VV180.5,
VH184.1,
VH184.2,
VH184.3,
F185</t>
  </si>
  <si>
    <t>Dobava in montaža opreme za pripravo tehnološkega komprimiranega zraka, ki jo sestavljata dva brezoljna kompresorja (delovni in rezervni), tip delovanja: spiralni kompresor, vsak kapacitete najmanj 770 l/min na izhodu (FAD) pri 7 bar, pokrita s protihrupno zaščito in postavljena na 500ltr tlačno posodo iz pocinkanega jekla (v sklopu dobave), kompletno s hladilniškim sušilnikom z avtomatskim odvajalcem kondenza, grobim zračnim filtrom 5um in finim zračnim filtrom 0,1um. Na tlačni posodi morajo biti montirani avtomatski odvajalec kondenza, manometer in varnostni ventil. Maksimalni del. tlak 10 bar. Vgrajene komponente morajo zagotavljati čistost zraka na izhodu po ISI 8573-1, 1-4-1 - CE certifikat. Postavka vključuje izdelavo razvodov komprimiranega zraka od kompresorja do ultrafiltracije in montažo ločilnih ventilov.
Kapaciteta kompresorja je navedena kot minimalna potrebna. V kolikor specifična tehnologija ponudnika zahteva več, jo je potrebno ustrezno povečati!</t>
  </si>
  <si>
    <t>Izpolni ponudnik in navede ponujenega proizvajalca, tip in ključne tehnične karakteristike:
1. Proizvajalec kompresorja: ____________________________________________________
2. Tip kompresorja: ____________________________________________________
3. Država izvora proizvajalca kompresorja:
____________________________________________________
4. Tip delovanja kompresorja (spiralni, batni, ...):
____________________________________________________
5. Kapaciteta kompresorja na izhodu (FAD) - podatek pri 7 bar:
____________________________________________________
6. Ali je kompresor v protihrupnem ohišju:
____________________________________________________
7. Velikost tlačne posode:
____________________________________________________</t>
  </si>
  <si>
    <t>1.24.</t>
  </si>
  <si>
    <t>Tlačna posoda za komprimiran zrak</t>
  </si>
  <si>
    <t>B189,
VH189.1,
VH189.2,
VH189.3,
VV189.5,
PI189.10</t>
  </si>
  <si>
    <t>Dobava in montaža tlačne posode za komprimiran zrak, volumen posode 500 l – vertikalna izvedba, jeklo vroče cinkano, maksimalni del. tlak: 10 bar, priključek 1/2"
vključno z ločilnimi ventili, manometrom 0-16 bar, varnostnim ventilom s CE certifikatom in testom</t>
  </si>
  <si>
    <t>1.25.</t>
  </si>
  <si>
    <t>Regulator tlaka zraka za procesno krmiljenje ventilov</t>
  </si>
  <si>
    <t>F188</t>
  </si>
  <si>
    <t>Dobava in montaža regulatorja tlaka za procesno krmiljenje ventilov, sestavljena iz vstopnega ventila, filtra 5micron z avt.izpustom kondenza, regulatorja tlaka, s pritrdilnimi kotniki, tlačnega senzorja s prikazom in tlačnega stikala (dopustni minimalen. tlak na izstopu je 5,5 barg)
za pretok 630 l/min @ 6,5 bar</t>
  </si>
  <si>
    <t>1.26.</t>
  </si>
  <si>
    <t>Regulator tlaka zraka za integritetni test</t>
  </si>
  <si>
    <t>F190</t>
  </si>
  <si>
    <t>Dobava in montaža regulatorja tlaka za integritetni test,  sestavljena iz vstopnega ventila, filtra 5micron z avt.izpustom kondenza, regulatorja tlaka, tlačnega senzorja s prikazom in tlačnega stikala (dopustni najvišji tlak na izstopu je 1,5 barg)
pretok 100 l/min pri 1 barg</t>
  </si>
  <si>
    <t>1.27.</t>
  </si>
  <si>
    <t>Ventilski otok</t>
  </si>
  <si>
    <t>VO195.10,
VO195.11,
VO195.12,
VO195.20</t>
  </si>
  <si>
    <t>Dobava in montaža ventilskih otokov z vgrajenimi pilotnimi ventili za kontrolo pnevmatskih pogonov. Število vgrajenih ventilov in tip (3/2, 5/2 monostabilni ali 5/2 bistabilni) mora ustrezati dejanskemu številu vgrajenih pnevmatskih pogonov, povečano za vsaj dve rezervni mesti. Ločeni ventilski otoki za kontrolo ventilov naprave ultrafiltracije in ventilov, montiranih v prostoru.</t>
  </si>
  <si>
    <t>1.28.</t>
  </si>
  <si>
    <t>Gumeni kompenzator</t>
  </si>
  <si>
    <t>Dobava in montaža mehastega gumenega kompenzatorja, prirobnične izvedbe, skladno z DIN4809, material EPDM, prirobnice po DIN2501</t>
  </si>
  <si>
    <t>K01.14,
K01.24,
K81.3,
K82.3</t>
  </si>
  <si>
    <t>DN200, PN10</t>
  </si>
  <si>
    <t>1.29.</t>
  </si>
  <si>
    <t>Stenski električni grelnik - korozivno odporen</t>
  </si>
  <si>
    <t>Stenski električni grelnik za ogrevanje dozirnega prostora, ohišje, glrelec in mreža iz nerjavnega jekla 1.4404, stojalo iz nerjavnega jekla 1.4301, priključna napetost 230V, 50Hz, IP65, večstopenjska izbira moči gretja: max 3 kW, pretok zraka 400m3/h.
Z ročno izbiro stopnje in načina ogrevanja, z mehanskim prostorskim termostatom za temperaturno območje od 5 do 35°C</t>
  </si>
  <si>
    <t>1.30.</t>
  </si>
  <si>
    <t>Stenski električni grelnik</t>
  </si>
  <si>
    <t>Stenski električni grelnik, z ohišjem iz nerjavnega jekla, priključna napetost 230V, 50Hz, IP65, večstopenjska izbira moči gretja: max 9 kW, pretok zraka 1000m3/h.
Z ročno izbiro stopnje in načina ogrevanja, z mehanskim prostorskim termostatom za temperaturno območje od 5 do 35°C</t>
  </si>
  <si>
    <t>1.31.</t>
  </si>
  <si>
    <t>Sušilnik notranjega zraka</t>
  </si>
  <si>
    <t>Meritve in merilna oprema</t>
  </si>
  <si>
    <t>2.1.</t>
  </si>
  <si>
    <t>Magnetno induktivni merilniki (MID) pretoka</t>
  </si>
  <si>
    <t>Dobava in montaža elektromagnetnega merilnika pretoka: 
Prevleka: KTW/W270 odobreno za pitno vodo 
Procesni priključek: prirobnični PN10
Ne-Ex ohišje, IP67
Napajanje: 20-28VAC / 11-40VDC; 
Izhod 4-20mA + pulzni pasivni
Elektronska verifikacija delovanja merilnika</t>
  </si>
  <si>
    <t>FIT01.8</t>
  </si>
  <si>
    <t>DN300, merilno območje: 0-620 m3/h</t>
  </si>
  <si>
    <t>FIT05.4</t>
  </si>
  <si>
    <t>FIT06.5</t>
  </si>
  <si>
    <t>FIT07.3</t>
  </si>
  <si>
    <t>Izpolni ponudnik in navede ponujenega proizvajalca, tip in ključne tehnične karakteristike:
1. Proizvajalec merilnika: ____________________________________________________
2. Tip merilnika: ____________________________________________________
3. Princip merjenja pretoka:
____________________________________________________
4. Odobritev za pitno vodo po W270 (DA/NE):
____________________________________________________
5. Možnost elektronske verifikacije merilnika:
____________________________________________________</t>
  </si>
  <si>
    <t>2.2.</t>
  </si>
  <si>
    <t>Vodomer</t>
  </si>
  <si>
    <t>Dobava in montaža impulznega vodomera za merjenje interne porabe vode v vodarni, PN16, z navojnim priključkom 1 1/4'', 1 pulz na liter, za nominalni pretok 10 m3/h, max pretok 12,5 m3/h, Tmax=30°C</t>
  </si>
  <si>
    <t>FIT84.3</t>
  </si>
  <si>
    <t>DN32</t>
  </si>
  <si>
    <t>2.3.</t>
  </si>
  <si>
    <t>Ultrazvočni merilnik pretoka koagulanta</t>
  </si>
  <si>
    <t>FIT161.6</t>
  </si>
  <si>
    <t>Dobava in montaža ultrazvočnega merilnika volumskega pretoka, z EPDM tesnilom, s priključkom Φ6x4, 230 V AC s tokovnim izhodom 4-20 mA</t>
  </si>
  <si>
    <t>2.4.</t>
  </si>
  <si>
    <t xml:space="preserve">Zvezni merilnik tlaka </t>
  </si>
  <si>
    <t>Dobava in montaža merilnikov tlaka, z izhodom 4-20mA,  piezouporovni princip,  procesni priključek: navojni priključek G1/2'' po ISO228
Material v kontaktu z medijem: nerjaveče jeklo</t>
  </si>
  <si>
    <t>PT01.9, PT02.13,
PT02.20</t>
  </si>
  <si>
    <t>Merilno območje: 0-6 bar</t>
  </si>
  <si>
    <t>2.5.</t>
  </si>
  <si>
    <t>Merilnik prevodnosti in temperature</t>
  </si>
  <si>
    <t>Dobava in montaža merilnika temperature, s tokovnim izhodom 4-20mA, tipalo Pt100, procesni priključek: navojni priključek G1/2'' po ISO228
Material v kontaktu z medijem: nerjaveče jeklo</t>
  </si>
  <si>
    <t>QT02.11,
TT02.11</t>
  </si>
  <si>
    <t>Merilno območje: 0-30 °C ali večje</t>
  </si>
  <si>
    <t>2.6.</t>
  </si>
  <si>
    <t>Hidrostatični merilnik nivoja</t>
  </si>
  <si>
    <t>Dobava in montaža hidrostatičnega merilnika za merjenje nivoja tekočin, napajanje 24VDC, s tokovnim izhodom 4-20mA</t>
  </si>
  <si>
    <t>LT90.1</t>
  </si>
  <si>
    <t>Merilno območje: 0 - 5 m</t>
  </si>
  <si>
    <t>LT00.1,
LT80.5</t>
  </si>
  <si>
    <t>Merilno območje: 0 - 8 m</t>
  </si>
  <si>
    <t>2.7.</t>
  </si>
  <si>
    <t>Ultrazvočni merilnik nivoja</t>
  </si>
  <si>
    <t>Dobava in montaža hidrostatskega merilnika tlaka za brezkontaktno merjenje nivoja tekočin, navojni priključek 2'', s tokovnim izhodom 4-20mA</t>
  </si>
  <si>
    <t>LT100.5</t>
  </si>
  <si>
    <t>Merilno območje: 0 - 8 m, ohišje merilnika iz materiala, primernega za montažo v rezervoar nevtralizacije – PP ali enakovredno</t>
  </si>
  <si>
    <t>LT103.8</t>
  </si>
  <si>
    <t>2.8.</t>
  </si>
  <si>
    <t>Nivojsko stikalo</t>
  </si>
  <si>
    <t>Dobava in montaža nivojskega stikala za tekočine s plovcem, kot preklopa +/- 25° ali manjše, dolžina kabla 10m ali več, z utežjo in obešalom za kabel stopnja zaščite IP68</t>
  </si>
  <si>
    <t>LSH100.3</t>
  </si>
  <si>
    <t>Za montažo v rezervoar nevtralizacije</t>
  </si>
  <si>
    <t>LSH80.3,
LSL80.4,
LSL90.2</t>
  </si>
  <si>
    <t>Za montažo v vodohran pitne vode, s certifikatom za uporabo v pitni vodi ACS ali ekvivalent</t>
  </si>
  <si>
    <t>2.9.</t>
  </si>
  <si>
    <t>LSH107.4,
LSH153.1</t>
  </si>
  <si>
    <t>Dobava in montaža nivojskega stikala s plovcem, za nadzor nivoja v poglobitvi, materiali: telo PVDF, plovec PE, montažni material PVDF, nosilec kabla in kabel iz PE</t>
  </si>
  <si>
    <t>2.10.</t>
  </si>
  <si>
    <t>Manometer</t>
  </si>
  <si>
    <t>Dobava in montaža manometra z aksialnim priključkom, premer skale fi63 mm, material nerjaveče jeklo, polnjeno z glicerinom, razred 1.6, s certifikatom 3.1 po SIST EN 10204</t>
  </si>
  <si>
    <t>PI01.15,
PI01.25,
PI81.4,
PI82.4,
PI101.2,
PI102.2</t>
  </si>
  <si>
    <t>2.11.</t>
  </si>
  <si>
    <t>Dobava in montaža manometra z radialnim priključkom, premer skale fi63 mm, material priključka medenina, ohišja iz ABS, okence iz pleksi stekla, polnitev z glicerinom, navojni priključek G 1/4'', razred 1.6, medij komprimiran zrak</t>
  </si>
  <si>
    <t>PI185.2,
PI186.1</t>
  </si>
  <si>
    <t>Merilno območje: 0-16 bar</t>
  </si>
  <si>
    <t>2.12.</t>
  </si>
  <si>
    <t>Merilnik motnosti na vstopu in izstopu iz vodarne</t>
  </si>
  <si>
    <t>Dobava in montaža 2x merilnika motnosti, za merjenje vstopne in filtrirane vode, laserski, za merilno območje od 0-20NTU, vključno z dovodno in odvodno fleksibilno cevjo PE za vzorec; φ 8 mm - 10 m, z modulom za avtomatsko čiščenje na vstopnem merilniku motnosti</t>
  </si>
  <si>
    <t>QT02.16</t>
  </si>
  <si>
    <t>Merilno območje najmanj 0-20NTU, z modulom za avtomatsko čiščenje merilnika motnosti</t>
  </si>
  <si>
    <t>QT06.1</t>
  </si>
  <si>
    <t>Merilno območje najmanj 0-20NTU, brez modula za avtomatsko čiščenje merilnika motnosti</t>
  </si>
  <si>
    <t>2.13.</t>
  </si>
  <si>
    <t>Sonda za merjenje pH</t>
  </si>
  <si>
    <t>Dobava in montaža sonde za merjenje pH,
delovni tlak: min. 3 bar,
Elektroda iz stekla z membrano
Vključno s signalnim kablom sonde</t>
  </si>
  <si>
    <t>QT06.2.3</t>
  </si>
  <si>
    <t>Merilno območje 1-12 pH</t>
  </si>
  <si>
    <t>2.14.</t>
  </si>
  <si>
    <t>Sonda za merjenje Rx</t>
  </si>
  <si>
    <t>QT06.2.5</t>
  </si>
  <si>
    <t>Dobava in montaža sonde za merjenje redox potenciala
Delovno območje znotraj pH vrednosti 1-12, delovni tlak: min. 3 bar
Vključno s signalnim kablom sonde.</t>
  </si>
  <si>
    <t>2.15.</t>
  </si>
  <si>
    <t>Merilni pretvornik za meritve 2xNTU, pH, Rx in µS</t>
  </si>
  <si>
    <t>QIT212</t>
  </si>
  <si>
    <t>Dobava in montaža merilnega pretvornika za meritve 2xNTU, pH, Rx in µS, 6x priključek za digitalne senzorje, 2x priključek za senzorje 240VAC, 110-230V
V postavko vključena dobava in montaža zaslonskega modula z zaslonom na dotik in režo za SD spominsko kartico, IP65 in kartica za ProfiBUS</t>
  </si>
  <si>
    <t>2.16.</t>
  </si>
  <si>
    <t>Pretočna armatura za pH, Rx senzor</t>
  </si>
  <si>
    <t>VS06.2.1, FIS06.2.2, VS06.2.4, VS06.2.6</t>
  </si>
  <si>
    <t xml:space="preserve">Dobava in montaža pretočne armature za merjenje pH in Rx na filtrirani vodi, modul za sondo 1x PG13,5, 1x 25 mm, priključni set za dovod in odvod vode Ø8x5 mm, vključno z vzorčnima ventiloma za oba modula; tlak do 6 bar pri 30 °C; maksimalni pretok 80 l/h. Povratek vode iz pretočne armature je po meritvi potrebno peljati nazaj v vodohran. </t>
  </si>
  <si>
    <t>2.17.</t>
  </si>
  <si>
    <t>Dobava in montaža sonde za merjenje pH,
delovni tlak: min. 3 bar,
Elektroda iz stekla z membrano
Sonda se montira v izvlečni nosilec za sondo, ki omogoča izvlek sonde brez praznenja cevovoda. Dobava nosilca vključena v postavki. Vključno s signalnim kablom sonde.</t>
  </si>
  <si>
    <t>QT08.1,
QT102.5,
QT102.7</t>
  </si>
  <si>
    <t>2.18.</t>
  </si>
  <si>
    <t>Merilni pretvornik sonde za merjenje pH</t>
  </si>
  <si>
    <t>Dobava in montaža merilnega pretvornika pH sonde, z izhodnim tokovnim signalom 4-20 mA</t>
  </si>
  <si>
    <t>QIT08.1.1</t>
  </si>
  <si>
    <t>Merilno območje: pH 1-12 pH ali bolje</t>
  </si>
  <si>
    <t>2.19.</t>
  </si>
  <si>
    <t>QT102.6,
QT102.8</t>
  </si>
  <si>
    <t>Dobava in montaža sonde za merjenje redox potenciala
Delovno območje znotraj pH vrednosti 1-12, delovni tlak: min. 3 bar
Vključno z izvlečnim nosilcem za sondo, ki omogoča izvlek sonde brez praznenja cevovoda, in signalnim kablom sonde.</t>
  </si>
  <si>
    <t>2.20.</t>
  </si>
  <si>
    <t>Merilni pretvornik sonde za merjenje 2x pH, 2x Rx</t>
  </si>
  <si>
    <t>Dobava in montaža merilnega pretvornika sond pH in Rx, 
napajanje 110-230V
V postavki je zajet priklop merilnega pretvornika na zaslonski modul iz postavke 2.14</t>
  </si>
  <si>
    <t>QIT213</t>
  </si>
  <si>
    <t>Merilno območje: -1000 - +1000mV</t>
  </si>
  <si>
    <t>2.21.</t>
  </si>
  <si>
    <t>Sonda za merjenje prostega klora</t>
  </si>
  <si>
    <t>QT09.7,
QIT09.7.1,
FS09.7.2,
VS09.7.3,
VS09.7.4,
VS09.7.5</t>
  </si>
  <si>
    <t>Dobava in montaža sonde za merjenje prostega klora,
Merilno območje vsaj 0,01-2ppm 
Elektroda z membrano. 
Vgradnja v pretočno armaturo za merjenje prostega klora. Pretočna armatura sestoji iz vzorčnega ventila, priključnega seta za dovod in odvod vode in meritve pretoka. Povratek vode iz pretočne armature je po meritvi potrebno peljati nazaj v vodohran. 
Napajanje sonde preko 4-20mA tokovne zanke. Vključno z merilnim pretvornikom, z izhodom 4-20mA in razredom zaščite IP67</t>
  </si>
  <si>
    <t>2.22.</t>
  </si>
  <si>
    <t>Merilnik SAC436</t>
  </si>
  <si>
    <t>QT06.3</t>
  </si>
  <si>
    <t>Dobava in montaža merilnika SAC436 - meritev obarvanosti po standardu SIST EN ISO 7887:2012-04, najkrajši interval merjenja 1 minuta ali manj, ohišje: nerjavno jeklo, z 10m kabla, M12 industrijski priključek, 8pinski</t>
  </si>
  <si>
    <t>2.23.</t>
  </si>
  <si>
    <t>Merilnik SAC254</t>
  </si>
  <si>
    <t>QT06.4</t>
  </si>
  <si>
    <t>Dobava in montaža merilnika SAC254 - meritev organskih substanc v vodi,  najkrajši interval merjenja 1 minuta ali manj, ohišje: nerjavno jeklo, z 10m kabla, M12 industrijski priključek, 8pinski</t>
  </si>
  <si>
    <t>2.24.</t>
  </si>
  <si>
    <t>Merilni pretvornik SAC meritev</t>
  </si>
  <si>
    <t>QIT211</t>
  </si>
  <si>
    <t>Dobava in montaža merilnika SAC254 - meritev organskih substanc v vodi, ohišje: nerjavno jeklo, z 10m kabla, M12 industrijski priključek, 8pinski</t>
  </si>
  <si>
    <t>2.25.</t>
  </si>
  <si>
    <t>Merilnik pretoka komprimiranega zraka</t>
  </si>
  <si>
    <t>FIT190.4</t>
  </si>
  <si>
    <t>Dobava in montaža merilnika pretoka s plovcem, brez ventila za regulacijo pretoka, navojni priključek 1/4'' NPT, medij: komprimiran zrak, merilno območje merilnika: 7...67 l/h
Izhod: 4….20mA
Napajanje 24 VDC</t>
  </si>
  <si>
    <t>2.26.</t>
  </si>
  <si>
    <t>Merilnik temperature zraka v dozirnem prostoru</t>
  </si>
  <si>
    <t>TT192.1,
TT192.2</t>
  </si>
  <si>
    <t>Dobava in montaža merilnika temperature zraka v dozirnem prostoru, senzor PT100, izhod tok 4-20mA, napajanje po tokovni zanki, senzor v ohišku iz nerjavečega jekla, elektronika v ABS ohišju, montaža na steno</t>
  </si>
  <si>
    <t>Zaporne armature</t>
  </si>
  <si>
    <t>3.1.</t>
  </si>
  <si>
    <t>Medprirobnična loputa z ročnim pogonom</t>
  </si>
  <si>
    <t>Dobava in montaža medprirobnične lopute z ročnim pogonom,
Maksimalni delovni tlak: 10 bar
Delovni tlak; do 4 bar
Materiali:
Ohišje; duktilno železo GGG40, Epoxy prevleka 250μm 
Os; nerjavno jeklo 1.4021
Disk; Nerjavno jeklo 1.4408, AISI316 
Manšeta in tesnila; EPDM</t>
  </si>
  <si>
    <t>VH02.19</t>
  </si>
  <si>
    <t>DN50</t>
  </si>
  <si>
    <t>VH102.12</t>
  </si>
  <si>
    <t>DN80</t>
  </si>
  <si>
    <t>VH80.6</t>
  </si>
  <si>
    <t>DN80, EPDM manšeta s certifikatom za pitno vodo DVGW, ACS ali enakovredno</t>
  </si>
  <si>
    <t>VH09.4.1</t>
  </si>
  <si>
    <t>DN100, EPDM manšeta s certifikatom za pitno vodo DVGW, ACS ali enakovredno</t>
  </si>
  <si>
    <t>VH101.4,
VH102.4</t>
  </si>
  <si>
    <t>DN125</t>
  </si>
  <si>
    <t>VH101.1,
VH102.1</t>
  </si>
  <si>
    <t>DN150</t>
  </si>
  <si>
    <t>VH09.3.1,
VH81.1,
VH82.1</t>
  </si>
  <si>
    <t>DN200, EPDM manšeta s certifikatom za pitno vodo DVGW, ACS ali enakovredno</t>
  </si>
  <si>
    <t>VH03.1,
VH03.2,
VH04.1,
VH04.2</t>
  </si>
  <si>
    <t>DN250, EPDM manšeta s certifikatom za pitno vodo DVGW, ACS ali enakovredno</t>
  </si>
  <si>
    <t>VH01.17,
VH01.27,
VH02.17,
VH81.6,
VH82.6</t>
  </si>
  <si>
    <t>DN300, EPDM manšeta s certifikatom za pitno vodo DVGW, ACS ali enakovredno</t>
  </si>
  <si>
    <t>VH01.11,
VH01.21</t>
  </si>
  <si>
    <t>DN350, EPDM manšeta s certifikatom za pitno vodo DVGW, ACS ali enakovredno</t>
  </si>
  <si>
    <t>3.2.</t>
  </si>
  <si>
    <t>Medprirobnična loputa s pnevmatskim pogonom</t>
  </si>
  <si>
    <t>Dobava in montaža medprirobnične lopute s pnevmatskim pogonom, 
Maksimalni delovni tlak: 10 bar
Delovni tlak; do 4 bar
Materiali:
Ohišje; duktilno železo GGG40, Epoxy prevleka 250μm 
Os; nerjavno jeklo 1.4021
Disk; Nerjavno jeklo 1.4408, AISI316 
Manšeta in tesnila; EPDM
Kompletno s pnevmatskim pogonom v Al ohišju in končnim stikalom:  
- normalno zaprt - vzmet zapira / zrak odpira 
- ustreznega momenta za delovni tlak do 10 bar 
- tlak procesnega zraka; 6-8 bar 
- končna stikala pozicij zaprto/odprto, napajanje 24VDC, razred zaščite IP67</t>
  </si>
  <si>
    <t>VA102.10,
GSLH102.10,
VA102.11,
GSLH102.11</t>
  </si>
  <si>
    <t>VA08.2,
GSLH08.2,
VA08.3,
GSLH08.3</t>
  </si>
  <si>
    <t>3.3.</t>
  </si>
  <si>
    <t>Regulacijski loputni ventil</t>
  </si>
  <si>
    <t>Dobava in montaža regulacijskega loputnega ventila medprirobnične izvedbe, material ohišja in diska 1.4408, material osi 1.4542, tesnenje RPTFE, PN10/16, enosmerno delujoč pnevmatski pogon (normalno zaprt), FDA certifikat za pitno vodo
Vključno s pnevmatskim pozicionerjem, za montažo na pnevmatski pogon loputnega ventila. Vhodni signal za krmiljenje loputnega ventila 4-20mA, izhodni signal za potrditev položaja ventila 4-20mA, 24VDC</t>
  </si>
  <si>
    <t>VR02.5
GIT02.5.1</t>
  </si>
  <si>
    <t>DN200</t>
  </si>
  <si>
    <t>3.4.</t>
  </si>
  <si>
    <t>Ročni klinasti zasun</t>
  </si>
  <si>
    <t>Dobava in montaža ročnega zapornega klinastega zasuna, mehko klinasto zapiranje/odpiranje, s prirobničnimi priključki, materiali: telo, pokrov, klin: nodularna litina GGG-40, klin s prevleko iz EPDM z antibakterijskim higienskim certifikatom DVGW – W270, površinska zaščita znotraj in zunaj z epoksi premazom</t>
  </si>
  <si>
    <t>VH93.8</t>
  </si>
  <si>
    <t>DN250, PN16</t>
  </si>
  <si>
    <t>VH01.3,
VH05.2</t>
  </si>
  <si>
    <t>DN350, PN16</t>
  </si>
  <si>
    <t>3.5.</t>
  </si>
  <si>
    <t>Membranski ventil s pnevmatskim pogonom</t>
  </si>
  <si>
    <t>Dobava in montaža membranskega ventila s pnevmatskim pogonom,
Ohišje in material v stiku z medijem; PVC-U 
Pnevmatski pogon NC; vzmet zapira , procesni zrak odpira
Navojni priključki 
Vključno z el.  indikatorjem pozicije -  odprto</t>
  </si>
  <si>
    <t>VA06.6.1,
VA06.6.2</t>
  </si>
  <si>
    <t>DN12, membrana ventila EPDM</t>
  </si>
  <si>
    <t>3.6.</t>
  </si>
  <si>
    <t>Dobava in montaža membranskega ventila s pnevmatskim pogonom,
Pnevmatski pogon NC; vzmet zapira , procesni zrak odpira
Holandčni priključki
Vključno z el.  indikatorjem pozicije -  odprto</t>
  </si>
  <si>
    <t>VA121.9,
GSH121.9,
VA123.9,
GSH123.9</t>
  </si>
  <si>
    <t>DN25, ohišje in material v stiku z medijem; PVC-U, membrana ventila EPDM</t>
  </si>
  <si>
    <t>VA131.9,
GSH131.9,
VA133.9,
GSH133.9</t>
  </si>
  <si>
    <t>DN25, ohišje in material v stiku z medijem; PVC-U, membrana ventila FPM</t>
  </si>
  <si>
    <t>VA141.9,
GSH141.9</t>
  </si>
  <si>
    <t>DN25, ohišje in material v stiku z medijem; PVC-U, membrana ventila PTFE/EPDM</t>
  </si>
  <si>
    <t>VA190.5,
GSH190.5</t>
  </si>
  <si>
    <t>DN25, ohišje in material v stiku z medijem; PP, membrana ventila EPDM</t>
  </si>
  <si>
    <t>3.7.</t>
  </si>
  <si>
    <t>Ročni krogljični ventil</t>
  </si>
  <si>
    <t>Dobava in montaža krogljičnega ventila z ročnim pogonom, s holandčnimi priključki, PN16</t>
  </si>
  <si>
    <t>VH84.9</t>
  </si>
  <si>
    <t>DN15 d20, telo iz PP-H, tesnilo EPDM</t>
  </si>
  <si>
    <t>VH185.3,
VH185.4,
VH185.5,
VH186.2,</t>
  </si>
  <si>
    <t>DN15 d20, telo iz PP-H, tesnilo EPDM, medij: komprimiran zrak do 10 bar</t>
  </si>
  <si>
    <t>VH84.8</t>
  </si>
  <si>
    <t>DN20 d25, telo iz PP-H, tesnilo EPDM</t>
  </si>
  <si>
    <t>VH84.6,
VH84.7</t>
  </si>
  <si>
    <t>DN25 d32, telo iz PP-H, tesnilo EPDM</t>
  </si>
  <si>
    <t>VH84.5</t>
  </si>
  <si>
    <t>DN32 d40, telo iz PP-H, tesnilo EPDM</t>
  </si>
  <si>
    <t>3.8.</t>
  </si>
  <si>
    <t>Nepovratni ventil</t>
  </si>
  <si>
    <t>Dobava in montaža krogljičnega ventila z ročnim pogonom, s holandčnimi priključki, PN16. V primeru horizontalne vgradnje se vgradi izvedba z vzmetjo.</t>
  </si>
  <si>
    <t>R185.6,
R186.3</t>
  </si>
  <si>
    <t>R107.3</t>
  </si>
  <si>
    <t>DN32 d40, telo iz PVC-U, tesnilo EPDM</t>
  </si>
  <si>
    <t>R103.4,
R103.5</t>
  </si>
  <si>
    <t>DN50 d63, telo iz PVC-U, tesnilo EPDM</t>
  </si>
  <si>
    <t>3.9.</t>
  </si>
  <si>
    <t>Dobava in montaža krogljičnega ventila dvodelne izvedbe z ročico, z navojnimi priključki DIN ISO 228, sedež PTFE, PN63</t>
  </si>
  <si>
    <t>VH02.14,
VH06.1.1,
VH09.9</t>
  </si>
  <si>
    <t>DN10 – 3/8''</t>
  </si>
  <si>
    <t>VH01.5,
VH02.13.1,
VH02.4
VH02.20.1,
VH161.9</t>
  </si>
  <si>
    <t>DN15 – 1/2''</t>
  </si>
  <si>
    <t>VH01.6.1, VH02.2,
VH02.3, VH02.10.1,
VH03.13,
VH03.14,
VH04.13,
VH04.14,
VH08.7,
VH02.18.1,
VH143.9</t>
  </si>
  <si>
    <t>DN25 - 1''</t>
  </si>
  <si>
    <t>VH84.1,
VH84.4</t>
  </si>
  <si>
    <t>DN32 – 1 1/4''</t>
  </si>
  <si>
    <t>3.10.</t>
  </si>
  <si>
    <t>Vzorčni kroglični ventil</t>
  </si>
  <si>
    <t>Dobava in montaža krogličnega ventila z ročnim pogonom z ročico, dvodelna izvedba, z navojnima priključkoma po DIN ISO 228, PN63, sedež PTFE, z vzorčno cevko dolžine 50mm na eni strani odrezana pod kotom 45°, material 1.4301</t>
  </si>
  <si>
    <t>S08.6,
S80.7,
S102.9,
S103.3</t>
  </si>
  <si>
    <t>DN10</t>
  </si>
  <si>
    <t>S01.4,
S02.9,
S04.11,
S05.3,
S06.7,
S06.8,
S07.2,
S07.5,
S09.5,
S93.7,
S105.6,
S105.9</t>
  </si>
  <si>
    <t>DN15</t>
  </si>
  <si>
    <t>3.11.</t>
  </si>
  <si>
    <t>Protipovratna loputa, hitro zapiranje</t>
  </si>
  <si>
    <t>Dobava in montaža protipovratne medprirobnične lopute z diskom, PN10, hitro zapiranje, ki vodni udar prepreči že v fazi upada tlaka ob hidravličnem udaru. Material telesa duktilno jeklo EN GJS 400-15 (JS1030), disk iz poliuretana, vzmeti 1.4408, O-ringi iz EPDM</t>
  </si>
  <si>
    <t>R01.16,
R01.26,
R09.2</t>
  </si>
  <si>
    <t>DN300, PN10</t>
  </si>
  <si>
    <t>3.12.</t>
  </si>
  <si>
    <t>Protipovratna loputa</t>
  </si>
  <si>
    <t>Dobava in montaža protipovratne lopute z vzmetjo, medprirobnična vgradnja, PN10</t>
  </si>
  <si>
    <t>R101.3,
R102.3</t>
  </si>
  <si>
    <t>R81.5,
R82.5</t>
  </si>
  <si>
    <t>3.13.</t>
  </si>
  <si>
    <t>Protipovratni ventil</t>
  </si>
  <si>
    <t>Dobava in montaža protipovratnega ventila s krogljico in vzmetjo, z navojnimi priključki, max delovni tlak 16 bar</t>
  </si>
  <si>
    <t>R84.2</t>
  </si>
  <si>
    <t>3.14.</t>
  </si>
  <si>
    <t>Avtomatski odzračno - dozračni ventil, navojni priključek</t>
  </si>
  <si>
    <t>V01.6,
V02.10,
V02.18</t>
  </si>
  <si>
    <t>Dobava in montaža odzračno - dozračnega ventila, navojni priključek G1'', telo iz GRP, plavač iz PP, tesnenje NBR in EPDM</t>
  </si>
  <si>
    <t>3.15.</t>
  </si>
  <si>
    <t>Avtomatski odzračno - dozračni ventil, prirobnični priključek</t>
  </si>
  <si>
    <t>Dobava in montaža odzračno - dozračnega ventila, s prirobničnim priključkom, telo iz nodularne litine, PN16, odvajanje zraka ter dovajanje zraka za preprečevanje nastanka vakuuma v primeru vodnih udarov</t>
  </si>
  <si>
    <t>V09.4</t>
  </si>
  <si>
    <t>DN100</t>
  </si>
  <si>
    <t>3.16.</t>
  </si>
  <si>
    <t>Reducirni ventil</t>
  </si>
  <si>
    <t>RV84.1.1</t>
  </si>
  <si>
    <t>Dobava in montaža reducirnega ventila, dimenzija 1 1/4'', z navojnimi priključki, PN25, z nastavitvijo izhodnega tlaka 1-7 barg, za čiste medije, s certifikatom za uporabo v pitni vodi DVGW, ACS ali KTW</t>
  </si>
  <si>
    <t>3.17.</t>
  </si>
  <si>
    <t>Varnostni ventil</t>
  </si>
  <si>
    <t>Dobava in montaža varnostnega ventila, za zaščito distribucijskega cevovoda pred vodnimi udari, s certifikatom za uporabo v pitni vodi KTW, ACS ali enakovredno</t>
  </si>
  <si>
    <t>VV09.3</t>
  </si>
  <si>
    <t>3.18.</t>
  </si>
  <si>
    <t>Dobava in montaža prelivnega ventila, ohišje iz PP-H, membrana EPDM, prevlečena s PTFE, s holandčnima priključkoma za lepljenje, območje nastavitve odpiranja 0,5...10 bar, medij: komprimiran zrak</t>
  </si>
  <si>
    <t>RV185.1</t>
  </si>
  <si>
    <t>DN15 d20</t>
  </si>
  <si>
    <t>Cevovodi in fitingi – popis materiala</t>
  </si>
  <si>
    <t>4.1.</t>
  </si>
  <si>
    <t>Cevi PEHD</t>
  </si>
  <si>
    <t>PE cev za sočelno varjenje, PE100, PN10, S8.3/SDR17.6, po DIN 8074</t>
  </si>
  <si>
    <t>d400</t>
  </si>
  <si>
    <t>d315</t>
  </si>
  <si>
    <t>d180</t>
  </si>
  <si>
    <t>d140</t>
  </si>
  <si>
    <t>d90</t>
  </si>
  <si>
    <t>d50</t>
  </si>
  <si>
    <t>4.2.</t>
  </si>
  <si>
    <t>Koleno 45°,PEHD</t>
  </si>
  <si>
    <t>Koleno 45°, PN10, PE100, S8.3/SDR17.6, kratka priključka za sočelno varjenje</t>
  </si>
  <si>
    <t>4.3.</t>
  </si>
  <si>
    <t>Koleno 90°, PEHD</t>
  </si>
  <si>
    <t>Koleno 90°, PN10, PE100, S8.3/SDR17.6, kratka priključka za sočelno varjenje</t>
  </si>
  <si>
    <t>4.4.</t>
  </si>
  <si>
    <t>T-kos, PEHD</t>
  </si>
  <si>
    <t>T-kos, PN10, PE100, S8.3/SDR17.6, priključki za sočelno varjenje</t>
  </si>
  <si>
    <t>d75</t>
  </si>
  <si>
    <t>4.5.</t>
  </si>
  <si>
    <t>Reducirni kos, PEHD</t>
  </si>
  <si>
    <t>Reducirni kos, PN10, PE100, S8.3/SDR17.6, priključka za sočelno varjenje</t>
  </si>
  <si>
    <t>d450/d355</t>
  </si>
  <si>
    <t>d400/d315</t>
  </si>
  <si>
    <t>d180/d110</t>
  </si>
  <si>
    <t>d140/d110</t>
  </si>
  <si>
    <t>d110/d90</t>
  </si>
  <si>
    <t>4.6.</t>
  </si>
  <si>
    <t>Prirobnični adapter, PEHD</t>
  </si>
  <si>
    <t>Prirobnični adapter, PN10, PE100, SDR17/17.6, priključek za sočelno varjenje</t>
  </si>
  <si>
    <t>4.7.</t>
  </si>
  <si>
    <t>Leteča prirobnica, PP</t>
  </si>
  <si>
    <t>Leteča prirobnica za sočelno varjeno ocevje, iz materiala PP, ojačano z jeklenim obročem, PN10, ISO/DIN</t>
  </si>
  <si>
    <t>4.8.</t>
  </si>
  <si>
    <t>Prirobnično tesnilo, EPDM</t>
  </si>
  <si>
    <t>Prirobnično tesnilo, EPDM za uporabo v pitni vodi, po DVGW W270 ali KTW, ojačano z obročem iz jekla</t>
  </si>
  <si>
    <t>DN350</t>
  </si>
  <si>
    <t>DN250</t>
  </si>
  <si>
    <t>4.9.</t>
  </si>
  <si>
    <t>Adapter z notranjim navojem, PEHD</t>
  </si>
  <si>
    <t>Navojni adapter z notranjim navojem, PE100, priključek za sočelno varjenje na eni strani, na drugi strani notranji navoj Rp, z nerjavnim ojačitvenim obročem, ISO/DIN</t>
  </si>
  <si>
    <t>1/4''</t>
  </si>
  <si>
    <t>1/2''</t>
  </si>
  <si>
    <t>3/4''</t>
  </si>
  <si>
    <t>4.10.</t>
  </si>
  <si>
    <t>Adapter z zunanjim navojem, PEHD</t>
  </si>
  <si>
    <t>Navojni adapter z zunanjim navojem, PE100, priključek za sočelno varjenje na eni strani, na drugi strani zunanji navoj, ISO/DIN</t>
  </si>
  <si>
    <t>2''</t>
  </si>
  <si>
    <t>4.11.</t>
  </si>
  <si>
    <t>Končnik holandca, PEHD</t>
  </si>
  <si>
    <t>Končnik holandca, priključek za sočelno varjenje na eni strani, ISO/DIN</t>
  </si>
  <si>
    <t>d25</t>
  </si>
  <si>
    <t>4.12.</t>
  </si>
  <si>
    <t>Elektrofuzijska spojka, PEHD</t>
  </si>
  <si>
    <t>Elektrofuzijska spojka, PEHD, PN10</t>
  </si>
  <si>
    <t>d355</t>
  </si>
  <si>
    <t>4.13.</t>
  </si>
  <si>
    <t>Prehodni kos s prostim koncem cevi na obeh straneh</t>
  </si>
  <si>
    <t>Prehodni kosi, PE 100 RC, PN10, s pritrdilnimi ploščami in tesnilnimi obroči</t>
  </si>
  <si>
    <t>4.14.</t>
  </si>
  <si>
    <t>Segment cevi s priključki za doziranje</t>
  </si>
  <si>
    <t>Segment montiran na mestu doziranja kemikalij v pralni cevovod, izveden iz PE100 cevi za sočelno varjenje, PN10, S8.3/SDR17.6, po DIN 8074, dimenzije d355, s prirobničnimi priključki na obeh straneh za montažo v pralni cevovod, skupna dolžina segmenta 775mm, z izvedenimi tremi PEHD nosilci za podporo membranskih ventilov, montiranih na mestu doziranja, s tremi navojnimi priključki 1 1/2'', v katere se montira dozirni ventil. 
V postavki zajeta dobava materiala, izdelava in montaža na objektu.</t>
  </si>
  <si>
    <t>4.15.</t>
  </si>
  <si>
    <t>Lovilna škatla na mestu doziranja</t>
  </si>
  <si>
    <t>Zaščitna škatla za montažo na mestu doziranja v pralni cevovod, za zaščito pred špricanjem kemikalij, sestavljena iz lovilne posode iz PP materiala, dimenzije 1000x750mm, z robom proti izlitju višine 100mm, z ventilom 1/4'' iz PVC-U za praznenje lovilne posode, na katero se montira škatlast pokrov višine 800mm, iz transparentnega PVC-U ali pleksi. Izvedba pokrova mora biti izvedena na način, da ga je mogoče enostavno odstraniti za servisne posege. 
V postavki zajeta dobava materiala, izdelava in montaža na objektu.</t>
  </si>
  <si>
    <t>1000x750x800</t>
  </si>
  <si>
    <t>4.16.</t>
  </si>
  <si>
    <t>Zaščitni kanal za razvod kemikalij</t>
  </si>
  <si>
    <t>Zaščitni kanal za razvod kemikalij po prostoru ultrafiltracije v novem prizidku, sestavljena iz lovilnega kanala iz PP materiala, dimenzije 300(Š)x100mm(V), z notranjo pregrado proti mešanju medijev v primeru izliva in zaščitnega pokrova, kateri mora biti izveden na način, da ga je mogoče v primeru servisnih posegov enostavno odstraniti. Trasa zaščitnega kanala v skladu z risbami v projektu. Izveden mora biti padec kanala v smeri proti dozirnemu prostoru, naklona 1%. Lovilni del opremljen z ventilom 1/4'' iz PVC-U za praznenje izlitih kemikalij, na najnižji točki lovilnega kanala. Postavka zajema dobavo in montažo, komplet s podporami. 
V postavki zajeta dobava materiala, izdelava in montaža na objektu.</t>
  </si>
  <si>
    <t>300x100</t>
  </si>
  <si>
    <t>4.17.</t>
  </si>
  <si>
    <t>Cevi PP</t>
  </si>
  <si>
    <t>PP cev za varjenje, SDR 11, PN10, dimenzije po DIN 8077</t>
  </si>
  <si>
    <t>d40</t>
  </si>
  <si>
    <t>d32</t>
  </si>
  <si>
    <t>4.18.</t>
  </si>
  <si>
    <t>Koleno 45°,PP</t>
  </si>
  <si>
    <t>Koleno 45°, PP, PN10, priključka za varjenje</t>
  </si>
  <si>
    <t>4.19.</t>
  </si>
  <si>
    <t>Koleno 90°, PP</t>
  </si>
  <si>
    <t>Koleno 90°, PP, PN10, priključka za varjenje</t>
  </si>
  <si>
    <t>4.20.</t>
  </si>
  <si>
    <t>T-kos, PP</t>
  </si>
  <si>
    <t>4.21.</t>
  </si>
  <si>
    <t>Reducirni kos, PP</t>
  </si>
  <si>
    <t>Reducirni kos, PN10, koncentrični</t>
  </si>
  <si>
    <t>d40/d25</t>
  </si>
  <si>
    <t>4.22.</t>
  </si>
  <si>
    <t>Holandec, PP</t>
  </si>
  <si>
    <t>Holandec, PP, PN10, priključka za varjenje</t>
  </si>
  <si>
    <t>4.23.</t>
  </si>
  <si>
    <t>Prehodni kos, PP</t>
  </si>
  <si>
    <t>Prehodni kosi, PP, PN10, na obeh straneh holančni spoji, s pritrdilnimi ploščami in tesnilnimi obroči</t>
  </si>
  <si>
    <t>4.24.</t>
  </si>
  <si>
    <t>Cevi PVC-U</t>
  </si>
  <si>
    <t>PVC-U cev za lepljenje, PN16, SDR 13.5, po DIN 8062</t>
  </si>
  <si>
    <t>4.25.</t>
  </si>
  <si>
    <t>Koleno 45°, PVC-U</t>
  </si>
  <si>
    <t>Koleno 45°, PN16, priključka za lepljenje, ISO/DIN</t>
  </si>
  <si>
    <t>4.26.</t>
  </si>
  <si>
    <t>Koleno 90°, PVC-U</t>
  </si>
  <si>
    <t>Koleno 90°, PN16, priključka za lepljenje, ISO/DIN</t>
  </si>
  <si>
    <t>4.27.</t>
  </si>
  <si>
    <t>Adapter z zunanjim navojem, PVC-U</t>
  </si>
  <si>
    <t>Navojni adapter, PN16, priključek za ulepljenje cevi na eni strani, na drugi strani zunanji navoj R, z nerjavnim ojačitvenim obročem, ISO/DIN</t>
  </si>
  <si>
    <t>1 1/4'' - d40</t>
  </si>
  <si>
    <t>4.28.</t>
  </si>
  <si>
    <t>Adapter z notranjim navojem, PVC-U</t>
  </si>
  <si>
    <t>Navojni adapter, PN16, priključek za ulepljenje cevi na eni strani, na drugi strani notranji navoj Rp, z nerjavnim ojačitvenim obročem, ISO/DIN</t>
  </si>
  <si>
    <t>3/4'' - d25</t>
  </si>
  <si>
    <t>4.29.</t>
  </si>
  <si>
    <t>Redukcija insertna, PVC-U</t>
  </si>
  <si>
    <t>Redukcija  za ulepljenje na cev na eni strani, na drugi za ulepljenje v fiting</t>
  </si>
  <si>
    <t>d50/d25</t>
  </si>
  <si>
    <t>4.30.</t>
  </si>
  <si>
    <t>Redukcija dolga, PVC-U</t>
  </si>
  <si>
    <t>Redukcija, dolga, s priključki za lepljenje na obeh straneh</t>
  </si>
  <si>
    <t>d50/d40</t>
  </si>
  <si>
    <t>4.31.</t>
  </si>
  <si>
    <t>Cevi, AISI304</t>
  </si>
  <si>
    <t>Nerjavne cevi za varjenje, PN10, dimenzije po EN 10217–7 ali EN 10296–2, material 1.4301, varjeno, s certifikatom EN 10204/3.1</t>
  </si>
  <si>
    <t>fi355,6x3,6 DN350</t>
  </si>
  <si>
    <t>fi323,9x3,2 DN300</t>
  </si>
  <si>
    <t>fi273,0x3,0 DN250</t>
  </si>
  <si>
    <t>fi219,1x2,0 DN200</t>
  </si>
  <si>
    <t>fi168,3x2,0 DN150</t>
  </si>
  <si>
    <t>fi33,7x2,0 DN25</t>
  </si>
  <si>
    <t>4.32.</t>
  </si>
  <si>
    <t>Cevi, AISI316L</t>
  </si>
  <si>
    <t>Nerjavne cevi za varjenje, PN10, dimenzije po EN 10217–7 ali EN 10296–2, material 1.4404, varjeno, s certifikatom EN 10204/3.1</t>
  </si>
  <si>
    <t>4.33.</t>
  </si>
  <si>
    <t>Koleno 45° R=1,5 D, AISI 304</t>
  </si>
  <si>
    <t>Nerjavni cevni lok 45°- kratek,  PN10, R=1,5 D, dimenzije po DIN 2605, material 1.4301, varjeno, s certifikatom EN 10204/3.1</t>
  </si>
  <si>
    <t>DN25</t>
  </si>
  <si>
    <t>4.34.</t>
  </si>
  <si>
    <t>Koleno 45° R=1,5 D, AISI 316L</t>
  </si>
  <si>
    <t>Nerjavni cevni lok 45°- kratek,  PN10, R=1,5 D, dimenzije po DIN 2605, material 1.4404, varjeno, s certifikatom EN 10204/3.1</t>
  </si>
  <si>
    <t>4.35.</t>
  </si>
  <si>
    <t>Koleno 90° R=1,5 D, AISI 304</t>
  </si>
  <si>
    <t>Nerjavni cevni lok 90°- kratek, PN10,  R=1,5 D, dimenzije po DIN 2605, material 1.4301, varjeno, s certifikatom EN 10204/3.1</t>
  </si>
  <si>
    <t>4.36.</t>
  </si>
  <si>
    <t>Koleno 90° R=1,5 D, AISI 316L</t>
  </si>
  <si>
    <t>Nerjavni cevni lok 90°- kratek, PN10,  R=1,5 D, dimenzije po DIN 2605, material 1.4404, varjeno, s certifikatom EN 10204/3.1</t>
  </si>
  <si>
    <t>4.37.</t>
  </si>
  <si>
    <t>T-kos enakokrak, AISI 304</t>
  </si>
  <si>
    <t>T kos enakokrak - kratek izhod pod 90°, PN10, dimenzije po DIN 2615, material 1.4301, varjeno, s certifikatom EN 10204/3.1</t>
  </si>
  <si>
    <t>fi273x3,0 DN250</t>
  </si>
  <si>
    <t>4.38.</t>
  </si>
  <si>
    <t>T-kos enakokrak, AISI 316L</t>
  </si>
  <si>
    <t>T kos enakokrak - kratek izhod pod 90°, PN10, dimenzije po DIN 2615, material 1.4404, varjeno, s certifikatom EN 10204/3.1</t>
  </si>
  <si>
    <t>4.39.</t>
  </si>
  <si>
    <t>T-kos reduciran, AISI 304</t>
  </si>
  <si>
    <t>T kos reduciran - kratek izhod pod 90°, PN10, dimenzije po DIN 2615, material 1.4301, varjeno, s certifikatom EN 10204/3.1</t>
  </si>
  <si>
    <t>fi355,6x3,6 DN350/fi323,9x3,2 DN300</t>
  </si>
  <si>
    <t>fi323,9x3,2 DN300/fi219,1x2,0 DN200</t>
  </si>
  <si>
    <t>fi42,7x2,0 DN32/fi33,7x2,0 DN25</t>
  </si>
  <si>
    <t>fi33,7x2,0 DN25/fi21,3x2,0 DN15</t>
  </si>
  <si>
    <t>4.40.</t>
  </si>
  <si>
    <t>Reducirni kos, koncentrični, AISI 304</t>
  </si>
  <si>
    <t>Reducirni kos - koncentrični, dimenzije po DIN 2616, PN10, material 1.4301, varjeno, s certifikatom EN 10204/3.1</t>
  </si>
  <si>
    <t>DN350/DN300</t>
  </si>
  <si>
    <t>DN300/DN250</t>
  </si>
  <si>
    <t>DN300/DN200</t>
  </si>
  <si>
    <t>DN250/DN200</t>
  </si>
  <si>
    <t>DN200/DN150</t>
  </si>
  <si>
    <t>DN32/DN25</t>
  </si>
  <si>
    <t>4.41.</t>
  </si>
  <si>
    <t>Prirobnični zavihek, AISI 304</t>
  </si>
  <si>
    <t>Prirobnični varilni zavihek, dimenzije po DIN 2642 - PN10, material 1.4301, s certifikatom EN 10204/3.1</t>
  </si>
  <si>
    <t>4.42.</t>
  </si>
  <si>
    <t>Prirobnični zavihek, AISI 316L</t>
  </si>
  <si>
    <t>Prirobnični varilni zavihek, dimenzije po DIN 2642 - PN10, material 1.4404, s certifikatom EN 10204/3.1</t>
  </si>
  <si>
    <t>4.43.</t>
  </si>
  <si>
    <t>Leteča prirobnica, AISI 304</t>
  </si>
  <si>
    <t>Leteča prirobnica, dimenzije po DIN 2642 - PN10, material 1.4301</t>
  </si>
  <si>
    <t>4.44.</t>
  </si>
  <si>
    <t>Slepa prirobnica, AISI 304</t>
  </si>
  <si>
    <t>Slepa prirobnica, dimenzije po DIN 2642 - PN10, material 1.4301</t>
  </si>
  <si>
    <t>4.45.</t>
  </si>
  <si>
    <t>Holandec varilni, AISI 304</t>
  </si>
  <si>
    <t>Holandec, varilni priključek na obeh straneh, dimenzije po DIN 2642 - PN10, material 1.4301</t>
  </si>
  <si>
    <t>4.46.</t>
  </si>
  <si>
    <t>Varilna objemka (mufa), AISI 304</t>
  </si>
  <si>
    <t>Varilna objemka (mufa) kratka, dimenzije po DIN2986, notranji cevni navoj, material 1.4301</t>
  </si>
  <si>
    <t>Rp 1/4''x25</t>
  </si>
  <si>
    <t>Rp 1/2''x34</t>
  </si>
  <si>
    <t>Rp 3/4''x36</t>
  </si>
  <si>
    <t>Rp 1''x43</t>
  </si>
  <si>
    <t>4.47.</t>
  </si>
  <si>
    <t>Varilni nastavek, AISI 304</t>
  </si>
  <si>
    <t>Varilni nastavek kratek, dimenzije po DIN2982, zunanji cevni navoj, material 1.4301</t>
  </si>
  <si>
    <t>R 1 1/4'' x 50</t>
  </si>
  <si>
    <t>R 1'' x 40</t>
  </si>
  <si>
    <t>R 1/2'' x 35</t>
  </si>
  <si>
    <t>4.48.</t>
  </si>
  <si>
    <t>Šestrobi dvovijačnik, AISI 316L</t>
  </si>
  <si>
    <t>Šestrobi dvovijačnik, material 1.4404</t>
  </si>
  <si>
    <t>R 1''</t>
  </si>
  <si>
    <t>R 1/2''</t>
  </si>
  <si>
    <t>R 1/4''</t>
  </si>
  <si>
    <t>R 3/8''</t>
  </si>
  <si>
    <t>4.49.</t>
  </si>
  <si>
    <t>Montažno demontažni kos</t>
  </si>
  <si>
    <t>Montažno demontažni kos, material ohišja iz nodularne litine, PN10</t>
  </si>
  <si>
    <t>4.50.</t>
  </si>
  <si>
    <t>Vijačna zveza, cinkano</t>
  </si>
  <si>
    <t>Vijačna zveza iz pocinkanega jekla, kompletno z vijaki, maticami in podložkami na dveh straneh</t>
  </si>
  <si>
    <t>4.51.</t>
  </si>
  <si>
    <t>Vzorčna cevka, AISI304</t>
  </si>
  <si>
    <t>Vzorčna cevka dolžine 50mm na eni strani odrezana pod kotom 45°, material 1.4301.</t>
  </si>
  <si>
    <t>DN8</t>
  </si>
  <si>
    <t>4.52.</t>
  </si>
  <si>
    <t>Prehodni kos, AISI304</t>
  </si>
  <si>
    <t>Prehodni kos za vgradnjo v steno, tla ali strop, s tesnilnim obročem privarjenim z neprekinjenim zvarom  na zunanjo stran cevi, za vgradnjo v betonsko steno, material 1.4301 in pritrdilnim križem za fiksiranje prehodnega kosa; 4 kraki iz ploščatega jekla 40x5, dolžine 100 mm in izvrtino fi12 mm na eni strani, privarjeni na zunanjo stran cevi na drugi strani, material 1.4301.
Prehodni kos sestavljen iz ravne cevi in kolena 90° s prirobničnimi priključki na obeh straneh
Vključno s pritrditvijo prehodnega kosa s pritrdilnim križem, na steno, tla ali strop, s 4 vijaki M10, ter sidrnim materialom primernim za beton, material 1.4301.</t>
  </si>
  <si>
    <t>fi 323,9/383,9 x 3,2 DN300</t>
  </si>
  <si>
    <t>4.53.</t>
  </si>
  <si>
    <t>Prehodni kos za vgradnjo v steno, tla ali strop, s tesnilnim obročem privarjenim z neprekinjenim zvarom  na zunanjo stran cevi, za vgradnjo v betonsko steno, material 1.4301 in pritrdilnim križem za fiksiranje prehodnega kosa; 4 kraki iz ploščatega jekla 40x5, dolžine 100 mm in izvrtino fi12 mm na eni strani, privarjeni na zunanjo stran cevi na drugi strani, material 1.4301.
Vključno s pritrditvijo prehodnega kosa s pritrdilnim križem, na steno, tla ali strop, s 4 vijaki M10, ter sidrnim materialom primernim za beton, material 1.4301.</t>
  </si>
  <si>
    <t>fi 355,6/415,6 x 3,6</t>
  </si>
  <si>
    <t>fi 323,9/383,9 x 3,2</t>
  </si>
  <si>
    <t>fi 273,0/333 x 3,0</t>
  </si>
  <si>
    <t>4.54.</t>
  </si>
  <si>
    <t>Pritrdilni in podporni material, cinkano</t>
  </si>
  <si>
    <t>Podpore, obešala in cevne objemke primerne za vgradnjo na strop, steno ali tla, skupaj z vijačnim in sidrnim materialom, material pocinkano jeklo.
Cevne objemke z metričnim priključnim vijakom M..., izdelane iz jekla StW 22 (galvansko cinkano) po DIN EN 10111 in gumi oblogo iz EPDM</t>
  </si>
  <si>
    <t>4.55.</t>
  </si>
  <si>
    <t>Pritrdilni in podporni material, PP, PE</t>
  </si>
  <si>
    <t>Podpore, obešala in cevne objemke primerne za vgradnjo na strop, steno ali tla, skupaj z vijačnim in sidrnim materialom AISI 1.4401, material podpor PP, PE, ali podobno</t>
  </si>
  <si>
    <t>Cevne objemke PP, PE, ali podobno,</t>
  </si>
  <si>
    <t>za montažo v korozivnem okolju</t>
  </si>
  <si>
    <t>Popis del – montaža strojno-tehnološke opreme (strojni del projekta)</t>
  </si>
  <si>
    <t>5.1.</t>
  </si>
  <si>
    <t>Demontaža obstoječih inštalacij</t>
  </si>
  <si>
    <t>Demontaža obstoječih cevi in opreme v obstoječem prizidku in starem delu objekta; rezanje, dvig in odvoz obstoječih cevovodov na trajno deponijo, stroški deponije vključeni v postavki. V postavki vključeno dolbenje sten za izgradnjo obstoječih cevi iz sten obstoječega objekta. Obračun za komplet izvedbo. Pri demontažah v starem delu objekta, ki vplivajo na dobavo vode, je potrebno upoštevati faznost gradnje in možnost dela ponoči, kjer je potrebno zagotoviti, da je dobava vode iz objekta vodarne v vodohrane prekinjena za minimalen čas do dveh ur.</t>
  </si>
  <si>
    <t>5.2.</t>
  </si>
  <si>
    <t>Priprava za delo</t>
  </si>
  <si>
    <t>Priprava gradbišča za delo in zavarovanje. Po končanih delih se gradbišče pospravi, opremo očisti in ko je potrebno zmontiran material in opremo zaščiti pred negativnimi vplivi iz okolja. Postavka vključuje odvzem izmer na objektu za izdelavo predfabriciranih sklopov, ki so odvisni od stanja na objektu.</t>
  </si>
  <si>
    <t>5.3.</t>
  </si>
  <si>
    <t>Montaža kosov in cevi iz PEHD na navoj in prirobnico od 1/4'' DN10 do DN300 d355, vključen potreben razrez cevi.  Obračun za 1 kos.</t>
  </si>
  <si>
    <t>Razklad, vnos, postavitev opreme na mikrolokacijo in njeno pritrditev v tla, stene ali strop. Montaža cevovodov mora biti izvedena skladno z dobro izvedbeno prakso. Varijo lahko samo strokovno usposobljeni varilci z atestom.</t>
  </si>
  <si>
    <t>5.4.</t>
  </si>
  <si>
    <t>Montaža kosov in cevi  iz nerjavečega jekla AISI 304/AISI316L na navoj in prirobnico DN15 – DN350, vključen potreben razrez cevi.  Obračun za 1 kos.</t>
  </si>
  <si>
    <t>5.5.</t>
  </si>
  <si>
    <t>Montaža kosov in cevi  iz PP na navoj in prirobnico 1/2'' – DN32 d40, vključen potreben razrez cevi.  Obračun za 1 kos.</t>
  </si>
  <si>
    <t>5.6.</t>
  </si>
  <si>
    <t>Montaža kosov in cevi  iz PVC-U na navoj in prirobnico 1/2'' – DN25 d32, vključen potreben razrez cevi.  Obračun za 1 kos.</t>
  </si>
  <si>
    <t>Razklad, vnos, postavitev opreme na mikrolokacijo in njeno pritrditev v tla, stene ali strop. Montaža cevovodov mora biti izvedena skladno z dobro izvedbeno prakso.</t>
  </si>
  <si>
    <t>5.7.</t>
  </si>
  <si>
    <t>Označevanje cevovodov in opreme</t>
  </si>
  <si>
    <t>Označevanje cevovodov z nalepkami smeri tokov in oznakami medijev v cevovodih. Puščice z različnimi barvami označujejo različne medije. Označevanje opreme s tehnološkimi oznakami s srebrnimi nalepkami.</t>
  </si>
  <si>
    <t>5.8.</t>
  </si>
  <si>
    <t>Tlačni preizkus vgrajenih elementov</t>
  </si>
  <si>
    <t>Tlačni preizkus vgrajenih elementov po zahtevi iz projekta s končnimi poročili o testiranju.</t>
  </si>
  <si>
    <t>5.9.</t>
  </si>
  <si>
    <t>Dezinfekcija cevovodov</t>
  </si>
  <si>
    <t>Dezinfekcija cevovodov pred vključitvijo v obratovanje. Postavka vključuje spiranje cevovoda in pridobitev potrdila o ustreznosti kvalitete vode.</t>
  </si>
  <si>
    <t>5.10.</t>
  </si>
  <si>
    <t>Priprava projektne dokumentacije PID</t>
  </si>
  <si>
    <t>Projektna dokumentacija PID za strojno tehnološki del izvedbe</t>
  </si>
  <si>
    <t>5.11.</t>
  </si>
  <si>
    <t>Priprava dokumentacije in šolanje uporabnika</t>
  </si>
  <si>
    <t>Izdelava navodil za uporabo, navodil za vzdrževanje, z opisom delovanja sistema, spiskom potrebnih rezervnih delov, nastavitev in parametrov opreme ob zagonu naprave in ostale potrebne dokumentacije za prevzem, ter šolanje uporabnika</t>
  </si>
  <si>
    <t>5.12.</t>
  </si>
  <si>
    <t>Zagon in optimizacija procesa</t>
  </si>
  <si>
    <t>Zagon sistema s parametriranjem naprave, kemikalije za prvi zagon - prvo polnjenje, analiza vode od pooblaščene institucije za potrebe prvega spuščanja vode v sistem in primopredaje objekta</t>
  </si>
  <si>
    <t>5.13.</t>
  </si>
  <si>
    <t>Poskusni zagon in poskusno obratovanje</t>
  </si>
  <si>
    <t>Poskusni zagon in poskusno obratovanje z optimiranjem delovanja sistema, izdelava poročil; za obdobje 3 mesece, 
3 pitne analize filtrirane vode in prve meritve odpadne vode (monitoring) od pooblaščenih institucij morajo biti  vključene,
stroški energije in kemikalij v postavki niso vključeni</t>
  </si>
  <si>
    <t>OCENA SKUPAJ:</t>
  </si>
  <si>
    <t>Dobava in montaža elektromagnetnega merilnika pretoka: 
Prevleka: KTW/W270 odobreno za pitno vodo 
Procesni priključek: prirobnični PN10
Ne-Ex ohišje, IP67
Napajanje: 20-28VAC / 11-40VDC; 
Izhod 4-20mA + pulzni pasivni</t>
  </si>
  <si>
    <t>FIT93.5</t>
  </si>
  <si>
    <t>DN125, merilno območje: 0-80 m3/h</t>
  </si>
  <si>
    <t>FIT09.1</t>
  </si>
  <si>
    <t>PI91.2,
PI92.2,
PI93.2,
PI94.2</t>
  </si>
  <si>
    <t>Merilno območje: 0-10 bar</t>
  </si>
  <si>
    <t>VH91.4, VH92.4, VH93.6</t>
  </si>
  <si>
    <t>VH05.5</t>
  </si>
  <si>
    <t>VH05.6</t>
  </si>
  <si>
    <t>DN300, PN16</t>
  </si>
  <si>
    <r>
      <t>VH90.8,
VH90.9,
VH91.1,</t>
    </r>
    <r>
      <rPr>
        <sz val="10"/>
        <rFont val="Calibri"/>
        <family val="2"/>
        <charset val="238"/>
      </rPr>
      <t xml:space="preserve">
VH92.1,</t>
    </r>
    <r>
      <rPr>
        <sz val="10"/>
        <rFont val="Calibri"/>
        <family val="2"/>
        <charset val="238"/>
      </rPr>
      <t xml:space="preserve">
VH98.1</t>
    </r>
  </si>
  <si>
    <t>VH05.10,
VH05.11, VH98.3,
VH105.1,
VH105.2,
VH105.5, VH105.7,
VH106.1,
VH106.2</t>
  </si>
  <si>
    <t>VH97.1,
VH97.3</t>
  </si>
  <si>
    <t>DN150, PN10</t>
  </si>
  <si>
    <t>VH93.1,
VH93.4,
VH94.1,
VH94.4, VH103.9, VH104.9, VH105.4, VH106.4</t>
  </si>
  <si>
    <t>DN125, PN10</t>
  </si>
  <si>
    <t>S09.5,
S105.6,
S105.9</t>
  </si>
  <si>
    <t>Dobava in montaža protipovratne medprirobnične lopute z diskom, PN10, hitro zapiranje, ki vodni udar prepreči že v fazi upada tlaka ob hidravličnem udaru. Material telesa duktilno jeklo EN GJS 400-15 (JS1030), disk iz poliuretana, vzmeti 1.4408, O-ringi iz EPDM, s certifikatom za pitno vodo</t>
  </si>
  <si>
    <t>R91.3,
R92.3</t>
  </si>
  <si>
    <t>DN250, PN10</t>
  </si>
  <si>
    <t>R98.2</t>
  </si>
  <si>
    <t>R97.2</t>
  </si>
  <si>
    <t>R93.3,
R94.3</t>
  </si>
  <si>
    <t>Dobava in montaža protipovratne lopute za pitno vodo, PN10.</t>
  </si>
  <si>
    <t>R105.3,
R106.3</t>
  </si>
  <si>
    <t>Avtomatski odzračevalni ventil, prirobnični priključek</t>
  </si>
  <si>
    <t>V94.5</t>
  </si>
  <si>
    <t>Sesalni koš</t>
  </si>
  <si>
    <t>Dobava in montaža sesalnega koša, z nepovratnim ventilom, PN10</t>
  </si>
  <si>
    <t>SK90.5,
SK90.6</t>
  </si>
  <si>
    <t>Dobava in montaža sesalnega koša, brez nepovratnega ventila, PN10</t>
  </si>
  <si>
    <t>SK90.7</t>
  </si>
  <si>
    <t>Cevovodi in fitingi - popis materiala</t>
  </si>
  <si>
    <t>fi139,7x2,0 DN125</t>
  </si>
  <si>
    <t>fi114,3x2,0 DN100</t>
  </si>
  <si>
    <t>fi60,3x2,0 DN50</t>
  </si>
  <si>
    <t>T-kos enakokrak, izhod 45°, AISI 304</t>
  </si>
  <si>
    <t>T kos enakokrak - kratek izhod pod 45°, PN10, dimenzije po DIN 2615, material 1.4301, varjeno, s certifikatom EN 10204/3.1</t>
  </si>
  <si>
    <t>DN300 / DN250</t>
  </si>
  <si>
    <t>DN300 / DN200</t>
  </si>
  <si>
    <t>DN200 / DN125</t>
  </si>
  <si>
    <t>DN250/DN150</t>
  </si>
  <si>
    <t>DN150/DN125</t>
  </si>
  <si>
    <t>DN125/DN65</t>
  </si>
  <si>
    <t>DN100/DN50</t>
  </si>
  <si>
    <t>DN65</t>
  </si>
  <si>
    <t>Prirobnično tesnilo, EPDM za uporabo v pitni vodi, po DVGW W270, KTW, ojačano z obročem iz jekla</t>
  </si>
  <si>
    <t>Rp 1/4''x11</t>
  </si>
  <si>
    <t>Standardno gumijasto tesnilo, AISI304</t>
  </si>
  <si>
    <t>Dobava in montaža zaprtega gumijastega tesnila za uporabo v predpripravljenih izvrtinah za zatesnitev cevovoda - prehodnega kosa skozi zid.
Mere: Tesnilna širina: 40 mm
Material: Pritisni plošči, vijaki in matice: nerjavno jeklo V2A (AISI 304L); Guma: EPDM
Lastnosti: Vidna in tipna potrditev pravilne vgradnje z vgrajeno odprtino za preverjanje</t>
  </si>
  <si>
    <t>zunanji premer cevovoda fi 323,9/ zahtevan premer luknje za montažo 400 mm</t>
  </si>
  <si>
    <t>zunanji premer cevovoda fi 273,0/ zahtevan premer luknje za montažo 400 mm</t>
  </si>
  <si>
    <t>zunanji premer cevovoda fi 219,1/ zahtevan premer luknje za montažo 300 mm</t>
  </si>
  <si>
    <t>zunanji premer cevovoda fi 168,3/ zahtevan premer luknje za montažo 250 mm</t>
  </si>
  <si>
    <t>Standardno gumijasto tesnilo, vodotesen spoj</t>
  </si>
  <si>
    <t>Dobava in montaža deljivega gumijastega tesnila s prirobnico za uporabo v predpripravljenih izvrtinah za zatesnitev cevovoda - prehodnega kosa skozi zid, kjer tesnilo meji na bazen filtrirane vode/bazen za odpadne pralne vode
Mere: Tesnilna širina: 60 mm
Material: Pritisni plošči, vijaki in matice: nerjavno jeklo V2A (AISI 304L); Guma: EPDM, odobritev za stik s pitno vodo
Tesnjenje: Plino- in vodotesno</t>
  </si>
  <si>
    <t>zunanji premer cevovoda fi 139,7/ zahtevan premer luknje za montažo 200 mm</t>
  </si>
  <si>
    <t>Podpore, obešala in cevne objemke primerne za vgradnjo na strop, steno ali tla, skupaj z vijačnim in sidrnim materialom, material pocinkano jeklo.</t>
  </si>
  <si>
    <t>Cevne objemke z metričnim priključnim vijakom M..., izdelane iz jekla StW 22 (galvansko cinkano) po DIN EN 10111 in gumi oblogo iz EPDM</t>
  </si>
  <si>
    <t>Montaža kosov in cevi  iz nerjavečega jekla AISI 304 na navoj in prirobnico DN15 – DN350, vključen potreben razrez cevi.  Obračun za 1 kos.</t>
  </si>
  <si>
    <t>Priprava dokumentacije</t>
  </si>
  <si>
    <t>REKAPITULACIJA</t>
  </si>
  <si>
    <t>PRIKLOP NA OBSTOJEČ RAZDELILNIK NND/106</t>
  </si>
  <si>
    <t xml:space="preserve">2. </t>
  </si>
  <si>
    <t>RAZDELILNIKI</t>
  </si>
  <si>
    <t>IZDELAVA RAZDELILNIKOV</t>
  </si>
  <si>
    <t>RAZDELILNIK +R-UF-GL</t>
  </si>
  <si>
    <t>RAZDELILNIK +R-UF-KRM</t>
  </si>
  <si>
    <t>RAZVODNE DOZE +R-UF-GL, +R-UF-KRM</t>
  </si>
  <si>
    <t>KABLI IN KABELSKE POLICE</t>
  </si>
  <si>
    <t>SPLOŠNE INŠTALACIJE</t>
  </si>
  <si>
    <t>IZENAČITEV POTENCIALOV</t>
  </si>
  <si>
    <t>OZEMLJITVE IN STRELOVOD</t>
  </si>
  <si>
    <t>RAČUNALNIŠKA OPREMA IN LICENCE</t>
  </si>
  <si>
    <t>STORITVE</t>
  </si>
  <si>
    <t>RAZŠIRITEV CENTRALNEGA NADZORNEGA SISTEMA UPRAVLJALCA</t>
  </si>
  <si>
    <t>Poz.</t>
  </si>
  <si>
    <t>Oznaka elementa</t>
  </si>
  <si>
    <t>Tip</t>
  </si>
  <si>
    <t>Proizvajalec</t>
  </si>
  <si>
    <t>-R-UF-GL Q1</t>
  </si>
  <si>
    <t>XNH2-S400</t>
  </si>
  <si>
    <t>Varovalčni ločilnik NH, 3pol, priključek M10 max 240 mm², za 60 mm zbiralke, velikost varovalke NH2</t>
  </si>
  <si>
    <t>Eaton</t>
  </si>
  <si>
    <t>+ Z-NH-2/400</t>
  </si>
  <si>
    <t>NH varovalčni vložek, 400A, gG karakteristika, velikost 2</t>
  </si>
  <si>
    <t>+R-UF-GL, 
+R-UF-KRM</t>
  </si>
  <si>
    <t>Izdelava razdelilnikov:</t>
  </si>
  <si>
    <t xml:space="preserve"> - Montaža opreme v razdelinik in ožičenje skladno s projektno dokumentacijo,</t>
  </si>
  <si>
    <t xml:space="preserve"> - označevanje opreme na komponentah, montažni plošči in vseh odstranljivih delih komponent,</t>
  </si>
  <si>
    <t xml:space="preserve"> - označevanje vseh povezovalnih žic v razdelilniku,</t>
  </si>
  <si>
    <t xml:space="preserve"> - tovarniški preizkus razdelilnika (električne meritve, FAT) vključno s poročilom,</t>
  </si>
  <si>
    <t xml:space="preserve"> - notranje označevanje: napisna tablica proizvajalca s CE znakom in osnovnimi podatki,</t>
  </si>
  <si>
    <t xml:space="preserve"> - zunanje označevanje: oznaka razdelilnika, sistem napajanja, opozorila, oznaka proizvajalca,</t>
  </si>
  <si>
    <t xml:space="preserve"> - izjava o skladnosti za razdelilnik.</t>
  </si>
  <si>
    <t>Izvedba tovarniškega prevzema razdelilnika (FAT), tovarniškega testa (QA-QC) z ustrezniim testnim protokolom in končnim poročilom o testiranju.</t>
  </si>
  <si>
    <t>Transport, montaža in priprava razdelilnikov za priklop kabelskih povezav na lokaciji investitorja.</t>
  </si>
  <si>
    <t>+R-UF-GL</t>
  </si>
  <si>
    <t>TS 8804.500</t>
  </si>
  <si>
    <t>Prostostoječi modularni razdelilnik ŠxVxG=800x2000x400mm, s podstavkom 200mm, samo z eno bočno stranico, montažno ploščo, enojna vrata, jeklena pločevina, IP55, barva RAL 7035</t>
  </si>
  <si>
    <t>Rittal</t>
  </si>
  <si>
    <t>+TS 4591.700</t>
  </si>
  <si>
    <t>Vmesna povezovalna montažna plošča ŠxV=100x2000mm</t>
  </si>
  <si>
    <t>-5S1</t>
  </si>
  <si>
    <t>SK 3110.000</t>
  </si>
  <si>
    <t>Termostat za razdelilnik, notranji</t>
  </si>
  <si>
    <t>-5H1, -5H2</t>
  </si>
  <si>
    <t>SZ 4138.190</t>
  </si>
  <si>
    <t>Standardna svetilka s stikalom za vrata in z vtičnico, 18 W, 230 V, 50 Hz</t>
  </si>
  <si>
    <t>+SZ 4315.100</t>
  </si>
  <si>
    <t>Priključni kabel dolžine 3000 mm za dovod moči</t>
  </si>
  <si>
    <t>-5X5</t>
  </si>
  <si>
    <t>Z-SD/230</t>
  </si>
  <si>
    <t>Vtičnica, 1pol, 16A</t>
  </si>
  <si>
    <t>-5M1</t>
  </si>
  <si>
    <t>'RIT.3243100</t>
  </si>
  <si>
    <t>Ventilator s filtrom, 230V, 50/60Hz, 1-fazni, 550/600  m³/h, IP 54</t>
  </si>
  <si>
    <t>+RIT.3243200</t>
  </si>
  <si>
    <t>Izhodni filter, IP 54</t>
  </si>
  <si>
    <t>CM 4118.500</t>
  </si>
  <si>
    <t>Kovinski predal za vezalne sheme</t>
  </si>
  <si>
    <t>-9S1</t>
  </si>
  <si>
    <t>M22-DL-B</t>
  </si>
  <si>
    <t>Osvetljena tipka, sprednje pritrjevanje, modre barve, vzmetna</t>
  </si>
  <si>
    <t>+M22-K10</t>
  </si>
  <si>
    <t>Kontaktni element, 1N/O, sprednje pritrjevanje</t>
  </si>
  <si>
    <t>+M22-LED-B</t>
  </si>
  <si>
    <t>LED signalna lučka, modra, pritrdilo spredaj, 12-30V AC/DC</t>
  </si>
  <si>
    <t>+M22-A</t>
  </si>
  <si>
    <t>Pritrdilni adapter M22-A</t>
  </si>
  <si>
    <t>+M22S-ST-X</t>
  </si>
  <si>
    <t>Nosilec napisne ploščice, okrogel, črne barve, širina 30 mm, brez napisa</t>
  </si>
  <si>
    <t>+M22-XST</t>
  </si>
  <si>
    <t>Prazna napisna ploščica</t>
  </si>
  <si>
    <t>-10SVF1</t>
  </si>
  <si>
    <t>M22-PV</t>
  </si>
  <si>
    <t>Tipka za izklop v sili</t>
  </si>
  <si>
    <t>+M22-XGPV</t>
  </si>
  <si>
    <t>Zaščitni obroč, rumeni</t>
  </si>
  <si>
    <t>+M22-K01</t>
  </si>
  <si>
    <t>Kontaktni element, 1N/C, sprednje pritrjevanje</t>
  </si>
  <si>
    <t>-10SVF2</t>
  </si>
  <si>
    <t>+M22-IY1</t>
  </si>
  <si>
    <t>Zunanja pritrdilna doza za tipke zasilnega izklopa</t>
  </si>
  <si>
    <t>+M22-KC01</t>
  </si>
  <si>
    <t>Kontaktni element, 1N/C, pritrjevanje zadaj</t>
  </si>
  <si>
    <t>-3Q1</t>
  </si>
  <si>
    <t>NZMN3-A400</t>
  </si>
  <si>
    <t>Odklopnik, 3p, 400A</t>
  </si>
  <si>
    <t>NZM3-XAD630</t>
  </si>
  <si>
    <t>Nosilec za montažo na zbiralke, 3p, za NZM3, 630A</t>
  </si>
  <si>
    <t>NZM3/4-XV4</t>
  </si>
  <si>
    <t>Ročica mehanizma, 400 mm</t>
  </si>
  <si>
    <t>NZM3-XKV70</t>
  </si>
  <si>
    <t>Razširitev priklopa</t>
  </si>
  <si>
    <t>NZM3-XK300</t>
  </si>
  <si>
    <t>Konekcijski terminal, 300mm², 3p</t>
  </si>
  <si>
    <t>NZM3-XTVD</t>
  </si>
  <si>
    <t>Vklopno/izklopni mehanizem z ročko črna/siva</t>
  </si>
  <si>
    <t>-PE -PEN, -N</t>
  </si>
  <si>
    <t>SSCH 10X3X1000 CU/SN</t>
  </si>
  <si>
    <t>Cu zbiralka za oplet, 1000 mm</t>
  </si>
  <si>
    <t>Weidmüller</t>
  </si>
  <si>
    <t>-2U3, -2U4</t>
  </si>
  <si>
    <t>+WSH 4 MT</t>
  </si>
  <si>
    <t>Podpornik za zbiralko, kovinski</t>
  </si>
  <si>
    <t>CU20X10-2250</t>
  </si>
  <si>
    <t>Cu zbiralke 20x10 mm, dolžine 2250 mm, 460 A</t>
  </si>
  <si>
    <t>-U2</t>
  </si>
  <si>
    <t>BBA-TP3/120</t>
  </si>
  <si>
    <t>Dovodni element na zbiralke 35-120 mm², 440 A</t>
  </si>
  <si>
    <t>Dodatni material:</t>
  </si>
  <si>
    <t xml:space="preserve"> - DIN letev 35 mm,</t>
  </si>
  <si>
    <t xml:space="preserve"> - kabelski kanali raznih dimenzij (po izgledu razdelilnika),</t>
  </si>
  <si>
    <t xml:space="preserve"> - žice ustreznih presekov,</t>
  </si>
  <si>
    <t xml:space="preserve"> - vijaki, vezni in pritrdilni material.</t>
  </si>
  <si>
    <t>UPS</t>
  </si>
  <si>
    <t>-8G1</t>
  </si>
  <si>
    <t>Eaton 9130N2000T-EBM</t>
  </si>
  <si>
    <t>Sistem za brezprekinitveno napajanje, 1/1 fazni, 1 kVA, z baterijskim kabinetom</t>
  </si>
  <si>
    <t>- prostostoječa izvedba, montiran na polico poleg razdelilnika R-GL</t>
  </si>
  <si>
    <t>+MS Relay</t>
  </si>
  <si>
    <t>UPS relejska kartica</t>
  </si>
  <si>
    <t>-8S1</t>
  </si>
  <si>
    <t>T0-2-8211/IVS</t>
  </si>
  <si>
    <t>Stikalo I-0-II; 6,5kW; 20A; montaža na letev</t>
  </si>
  <si>
    <t>Motorski pogoni</t>
  </si>
  <si>
    <t>P01.1, P01.2, 
P81, P82</t>
  </si>
  <si>
    <t>-01.1Q1, -01.2Q1,      -81Q1, -82Q1</t>
  </si>
  <si>
    <t>XNH1-S250</t>
  </si>
  <si>
    <t>Varovalčni ločilnik , 3p, M10 max 150 mm², za 60 mm zbiralke</t>
  </si>
  <si>
    <t>+Z-NH-1/200</t>
  </si>
  <si>
    <t>Varovalčni vložek, 200A, gG karakteristika, velikost 1</t>
  </si>
  <si>
    <t>+DG1-34140FB-C54C</t>
  </si>
  <si>
    <t>Frekvenčnik, 75kW, 3-p, 14A, EMC filter, IP54</t>
  </si>
  <si>
    <t>-151Q1</t>
  </si>
  <si>
    <t>D02-LTS/63/3-R</t>
  </si>
  <si>
    <t>Varovalčni ločilnik s stikalom, varovalčni sistem 60 mm</t>
  </si>
  <si>
    <t>+Z-D01/SE-6</t>
  </si>
  <si>
    <t>Varovalčni vložek, D01, 10A, 400 V, gL/gG</t>
  </si>
  <si>
    <t>+Z-D02-LTS-HF</t>
  </si>
  <si>
    <t>Vzmet za varovalčne vložke</t>
  </si>
  <si>
    <t>+DG1-343D3FB-C54C</t>
  </si>
  <si>
    <t>Frekvenčnik, 1.1kW, 3-p, 3.3A, EMC filter, IP54</t>
  </si>
  <si>
    <t>F03, F04</t>
  </si>
  <si>
    <t>-03Q1, -04Q1</t>
  </si>
  <si>
    <t>PKZM0-0,25</t>
  </si>
  <si>
    <t>Motorno zaščitno stikalo CB, 3p, Ir= 0.16-0.25A</t>
  </si>
  <si>
    <t>+BBA-XSM</t>
  </si>
  <si>
    <t>Zbiralčni adapter za BBA 9x200 mm</t>
  </si>
  <si>
    <t>+BBA0-32/2TS-C</t>
  </si>
  <si>
    <t>Univerzalni adapter za 60 mm zbiralčni sistem</t>
  </si>
  <si>
    <t>+PKZM0-XDM15ME</t>
  </si>
  <si>
    <t>Povezovalni komplet, za povezavo med PKZM0 in kontaktorjem</t>
  </si>
  <si>
    <t>+NHI-E-11-PKZ0</t>
  </si>
  <si>
    <t>Pomožni kontakt, 1 N/O + 1 N/C, integrirani</t>
  </si>
  <si>
    <t xml:space="preserve"> -03K1, -04K1</t>
  </si>
  <si>
    <t>+DILM7-10(24VDC)</t>
  </si>
  <si>
    <t>Kontaktor, 3p + 1 N/O, 3kW/400V/AC3</t>
  </si>
  <si>
    <t>P10.60, P11.60,
P12.60</t>
  </si>
  <si>
    <t>-10.60Q1, -11.60Q1,   -12.60Q1</t>
  </si>
  <si>
    <t>PKZM0-4</t>
  </si>
  <si>
    <t>Motorsko zaščitno stikalo, 3p, Ir = 2.5-4A</t>
  </si>
  <si>
    <t>-10.60K1, -11.60K1,   -12.60K1</t>
  </si>
  <si>
    <t>P101, P102</t>
  </si>
  <si>
    <t>-101Q1, -102Q1</t>
  </si>
  <si>
    <t>PKZM0-10</t>
  </si>
  <si>
    <t>Motorsko zaščitno stikalo, 3p, Ir = 6.3-10A</t>
  </si>
  <si>
    <t>-102Q1</t>
  </si>
  <si>
    <t>-101K1, -102K1</t>
  </si>
  <si>
    <t>DILM9-10(24VDC)</t>
  </si>
  <si>
    <t>Kontaktor, 3p + 1 N/O, 4 kW/400V/AC3</t>
  </si>
  <si>
    <t>P103.1, P103.2</t>
  </si>
  <si>
    <t>-103.1Q1, -103.2Q1</t>
  </si>
  <si>
    <t>PKZM0-6,3</t>
  </si>
  <si>
    <t>Motorno zaščitno stikalo CB, 3p, Ir= 4-6.3A</t>
  </si>
  <si>
    <t xml:space="preserve"> -103.1K1, -103.2K1</t>
  </si>
  <si>
    <t>-103.2Q1</t>
  </si>
  <si>
    <t>BBA-XSM</t>
  </si>
  <si>
    <t>P111</t>
  </si>
  <si>
    <t>-111F1</t>
  </si>
  <si>
    <t>PL7-C4/1</t>
  </si>
  <si>
    <t>Inštalacijski odklopnik, 1 pol, C4A, 10kA</t>
  </si>
  <si>
    <t>+ZP-IHK</t>
  </si>
  <si>
    <t>Pomožni kontakti blok, 1N/O + 1N/C</t>
  </si>
  <si>
    <t>P121, P131, P141,
P161</t>
  </si>
  <si>
    <t>-121F1, -131F1, 
-141F1, -161F1</t>
  </si>
  <si>
    <t>PL7-C6/1</t>
  </si>
  <si>
    <t>Inštalacijski odklopnik, 1 pol, C6A, 10kA</t>
  </si>
  <si>
    <t>P107, P108</t>
  </si>
  <si>
    <t>-107Q1, -108Q1</t>
  </si>
  <si>
    <t>PKZM0-2,5</t>
  </si>
  <si>
    <t>Motorsko zaščitno stikalo, 3p, Ir = 1.6-2.5A</t>
  </si>
  <si>
    <t xml:space="preserve"> -107K1, -108K1</t>
  </si>
  <si>
    <t>+DILM12-XSPD</t>
  </si>
  <si>
    <t>Diode suppressor f. DILA, M7-15</t>
  </si>
  <si>
    <t>-108Q1</t>
  </si>
  <si>
    <t>T184</t>
  </si>
  <si>
    <t>-184F1</t>
  </si>
  <si>
    <t>PL7-C16/1</t>
  </si>
  <si>
    <t>Inštalacijski odklopnik, 1 pol, C16A, 10kA</t>
  </si>
  <si>
    <t>K180</t>
  </si>
  <si>
    <t>-181F1, -182F1</t>
  </si>
  <si>
    <t>PL7-C25/3</t>
  </si>
  <si>
    <t>Miniature circuit breaker, 3 pol, C25A, 10kA</t>
  </si>
  <si>
    <t>-02.1Q1</t>
  </si>
  <si>
    <t>PKZM0-1</t>
  </si>
  <si>
    <t>Motorsko zaščitno stikalo, 3p, Ir = 0.63-1A</t>
  </si>
  <si>
    <t>-02.1K1</t>
  </si>
  <si>
    <t>DILM7-10(24VDC)</t>
  </si>
  <si>
    <t>Krmilje</t>
  </si>
  <si>
    <t>-34U1, -34U2</t>
  </si>
  <si>
    <t>EKI-2528</t>
  </si>
  <si>
    <t>Industrijsko ethernet stikalo, 8 portno</t>
  </si>
  <si>
    <t>Advantech</t>
  </si>
  <si>
    <t>-35A1</t>
  </si>
  <si>
    <t>XV-303-10-CE2-A00-1C</t>
  </si>
  <si>
    <t>PLC operaterski panel 10", zahtevane ključne tehnične karakteristike - kriteriji za oceno tehnične ustreznosti ponujene ključne opreme:
1. Komunikacijski vmesnik 2x Ethernet 10/100 Mbps:  DA
2. Komunikacijski vmesnik 1x Profibus/MPI:   DA
3. Komunikacijski vmesnik 1x RS485:   DA
4. Komunikacijski vmesnik 1x RS232:   DA
5. Operaterski panel, na dotik občutljiv barvni grafični zaslon: DA
6. Operaterski panel, velikost zaslona: minimalno 10.1"
7. Operaterski panel, ločljivost: minimalno 1024 x 600
8. krmilniška (PLC) funkcionalnost: DA
9. Procesor, CPU frekvenca: minimalno 800 MHz
10. Pomnilnik RAM, velikost: minimalno 512 MB
11. Pomnilnik FLASH (bliskovni pomnilnik): minimalno 1 GB
12. Možnost vgradnje (vtično mesto) za dodatno pomnilniško kartico: DA, za kartico SD ali enakovredno
13. Napajanje: 24 V DC
Pozicija predstavlja ključno opremo projekta, za katero mora ponudnik navesti ponujenega proizvajalca, tip in ključne tehnične karakteristike, ki morajo ustrezati zahtevanim tehničnim karakteristikam. Dobava ponujene ključne opreme ki jo ponudnik navede v obrazcu, je za ponudnika oziroma bodočega izvajalca zavezujoča v fazi izvedbe.</t>
  </si>
  <si>
    <t xml:space="preserve">Izpolni ponudnik in navede ponujenega proizvajalca, tip in ključne tehnične karakteristike:
Proizvajalec:____________________________________________________________________________________________
Tip:___________________________________________________________________________________________________
1. Komunikacijski vmesnik 2x Ethernet 10/100 Mbps:______________________________________________________________________
2. Komunikacijski vmesnik 1x Profibus/MPI:________________________________________________________________
3. Komunikacijski vmesnik 1x RS485:_____________________________________________________________________
4. Komunikacijski vmesnik 1x RS232:_____________________________________________________________________
5. Operaterski panel, na dotik občutljiv barvni grafični zaslon:_____________________________________________________________________
6. Operaterski panel, velikost zaslona:____________________________________________________________________ 
7. Operaterski panel, ločljivost:___________________________________________________________________
8. krmilniška (PLC) funkcionalnost:______________________________________________________________
</t>
  </si>
  <si>
    <t xml:space="preserve">
9. Procesor, CPU frekvenca:__________________________________________________________________
10. Pomnilnik RAM, velikost:____________________________________________________________________
11. Pomnilnik FLASH (bliskovni pomnilnik):__________________________________________________________________
12. Možnost vgradnje (vtično mesto) za dodatno pomnilniško kartico:_____________________________________________________________________
13. Napajanje:__________________________________________________________________</t>
  </si>
  <si>
    <t>-36A1</t>
  </si>
  <si>
    <t>XNE-GWBR-PBDP</t>
  </si>
  <si>
    <t>XNE ECO gateway</t>
  </si>
  <si>
    <t>-36A2...-36A6</t>
  </si>
  <si>
    <t>+XNE-16DI-24VDC-P</t>
  </si>
  <si>
    <t>Digitalni vhodni modul (XNE ECO), 16 DI</t>
  </si>
  <si>
    <t>-36A7...-36A9</t>
  </si>
  <si>
    <t>+XNE-16DO-24VDC-0.5A-P</t>
  </si>
  <si>
    <t>Digitalni izhodni modul (XNE ECO), 16 DO</t>
  </si>
  <si>
    <t>-36A10</t>
  </si>
  <si>
    <t>+XNE-8AI-U/I-4PT/NI</t>
  </si>
  <si>
    <t>Analogni vhodni modul (XNE ECO), 8 AI</t>
  </si>
  <si>
    <t>-36A11</t>
  </si>
  <si>
    <t>+XNE-4AO-U/I</t>
  </si>
  <si>
    <t>Analogni izhodni modul (XNE ECO), 4 AO</t>
  </si>
  <si>
    <t>-35A1-18J1</t>
  </si>
  <si>
    <t>+6ES7972-0BA12-0XA0</t>
  </si>
  <si>
    <t>Profibus DP konektor, 90°, pritrditev z navojem</t>
  </si>
  <si>
    <t>Siemens</t>
  </si>
  <si>
    <t>-35A1-18J2</t>
  </si>
  <si>
    <t>+DE-09</t>
  </si>
  <si>
    <t>D-sub konektor, 9 pinski, moški</t>
  </si>
  <si>
    <t>-QIT211-50J1</t>
  </si>
  <si>
    <t>+M8 8-pin</t>
  </si>
  <si>
    <t>M8 konektor, 8 pinski</t>
  </si>
  <si>
    <t>Uvodnice</t>
  </si>
  <si>
    <t>M12x1,5</t>
  </si>
  <si>
    <t>Uvodnica M12x1,5; 3,5-7 mm</t>
  </si>
  <si>
    <t>Lapp Kabel</t>
  </si>
  <si>
    <t>M16x1,5</t>
  </si>
  <si>
    <t>Uvodnica M16x1,5; 4,5-10 mm</t>
  </si>
  <si>
    <t>M20x1,5</t>
  </si>
  <si>
    <t>Uvodnica M20x1,5; 6-13 mm</t>
  </si>
  <si>
    <t>M25x1,5</t>
  </si>
  <si>
    <t>Uvodnica M25x1,5; 8-17 mm</t>
  </si>
  <si>
    <t>M40x1,5</t>
  </si>
  <si>
    <t>Uvodnica M40x1,5; 16-28 mm</t>
  </si>
  <si>
    <t>M63x1,5</t>
  </si>
  <si>
    <t>Uvodnica M63x1,5; 34-45 mm</t>
  </si>
  <si>
    <t>Inštalacijska oprema</t>
  </si>
  <si>
    <t>-G40</t>
  </si>
  <si>
    <t>WIPOS P1 24-10</t>
  </si>
  <si>
    <t>Napajalnik 24VDC, 10A, 1f/230VAC</t>
  </si>
  <si>
    <t>Wieland</t>
  </si>
  <si>
    <t>-3F1 -7Q1</t>
  </si>
  <si>
    <t>XNH00-S160</t>
  </si>
  <si>
    <t>Varovalčni ločilnik NH, 3pol, priključek M8 max 95 mm², za 60 mm zbiralke, velikost varovalke NH000 in NH00</t>
  </si>
  <si>
    <t>-3F1</t>
  </si>
  <si>
    <t>Z-NH-00/125</t>
  </si>
  <si>
    <t>NH varovalčni vložek, 125A, gG karakteristika, velikost 00</t>
  </si>
  <si>
    <t>-3F3 -17Q4 -17Q5</t>
  </si>
  <si>
    <t>Switch-disconnector fuse, busbar 60 mm</t>
  </si>
  <si>
    <t>-3F3</t>
  </si>
  <si>
    <t>+Z-D02/SE-25</t>
  </si>
  <si>
    <t>Varovalčni vložek, D02, 25A, 400 V, gL/gG</t>
  </si>
  <si>
    <t>-17Q4</t>
  </si>
  <si>
    <t>+Z-D02/SE-20</t>
  </si>
  <si>
    <t>Varovalčni vložek, D02, 20A, 400 V, gL/gG</t>
  </si>
  <si>
    <t>-17Q5</t>
  </si>
  <si>
    <t>+Z-D02/SE-32</t>
  </si>
  <si>
    <t>Varovalčni vložek, D02, 32A, 400 V, gL/gG</t>
  </si>
  <si>
    <t>-20F1, -22F1, -23F1 
-24F1, -25F1, -26F1</t>
  </si>
  <si>
    <t>Z-SLS/NEOZ/3</t>
  </si>
  <si>
    <t>Varovalčni ločilnik, 63A, 3p</t>
  </si>
  <si>
    <t>-20F1</t>
  </si>
  <si>
    <t>+Z-SLS/B-16A</t>
  </si>
  <si>
    <t>Varovalčni vložek 16 A</t>
  </si>
  <si>
    <t>-22F1, -23F1, -24F1
 -25F1, -26F1</t>
  </si>
  <si>
    <t>+Z-SLS/B-20A</t>
  </si>
  <si>
    <t>Varovalčni vložek 20 A</t>
  </si>
  <si>
    <t>-20Q1</t>
  </si>
  <si>
    <t>PF7-25/4/003</t>
  </si>
  <si>
    <t>RCD PF7, 25 A, 4p, 0.03 A, Type AC</t>
  </si>
  <si>
    <t>-3F2</t>
  </si>
  <si>
    <t>SPBT12-280/3</t>
  </si>
  <si>
    <t>Prenapetostni odvodnik, SPD class T1+T2 (I+II, B+C), SPBT-12/280</t>
  </si>
  <si>
    <t>-12F1, -12F2, -12F3,
-12F4, -12F5</t>
  </si>
  <si>
    <t>PL7-C20/1</t>
  </si>
  <si>
    <t>Inštalacijski odklopnik, 1pol, C20A</t>
  </si>
  <si>
    <t>-17F6, -18F1, -18F2</t>
  </si>
  <si>
    <t>PL7-C16/3</t>
  </si>
  <si>
    <t>Inštalacijski odklopnik, 3pol, C16A, 10kA</t>
  </si>
  <si>
    <t>-5F1...-5F3, -13F1,
 -15F1, -19F1...-19F3</t>
  </si>
  <si>
    <t>-8F1, -8F2, -15F2, 
-20F2...-20F5, -F40</t>
  </si>
  <si>
    <t>PL7-C10/1</t>
  </si>
  <si>
    <t>Inštalacijski odklopnik, 1pol, C10A, 10kA</t>
  </si>
  <si>
    <r>
      <t>-15F3</t>
    </r>
    <r>
      <rPr>
        <sz val="10"/>
        <color indexed="50"/>
        <rFont val="Arial"/>
        <family val="2"/>
        <charset val="238"/>
      </rPr>
      <t xml:space="preserve"> </t>
    </r>
  </si>
  <si>
    <t>-F41... -F43, 
'-F45...-F47, -111F1</t>
  </si>
  <si>
    <r>
      <t>-5F1...-5F3 -12F1...-12F3 -13F1 -15F1...-15F3 -17F6 -18F1 -18F2 -19F1...-19F3</t>
    </r>
    <r>
      <rPr>
        <sz val="10"/>
        <rFont val="Arial"/>
        <family val="2"/>
        <charset val="238"/>
      </rPr>
      <t xml:space="preserve"> -F40...-F47</t>
    </r>
  </si>
  <si>
    <t>ZP-IHK</t>
  </si>
  <si>
    <t>-9K1, -9K2, -9K4, 
-9K5</t>
  </si>
  <si>
    <t>DILA-31(24VDC)</t>
  </si>
  <si>
    <t>Kontaktor, 3N/O + 1N/C, DC</t>
  </si>
  <si>
    <t>-9K1, -9K2, -9K4, 
-9K5, -17K1</t>
  </si>
  <si>
    <t>DILM12-XSPD</t>
  </si>
  <si>
    <t>-17K1, -21K2...-21K6</t>
  </si>
  <si>
    <t>DILM25-10(RDC24)</t>
  </si>
  <si>
    <t>Kontaktor, 3p + 1N/O, 11kW/400V/AC3</t>
  </si>
  <si>
    <t>-9SR1</t>
  </si>
  <si>
    <t>ESR5-NO-41-24VAC-DC</t>
  </si>
  <si>
    <t>Varnostni modul za izklop v sili, 24 V AC/DC, eno kanalni</t>
  </si>
  <si>
    <t>-9K3</t>
  </si>
  <si>
    <t>ESR5-NE-51-24VAC-DC</t>
  </si>
  <si>
    <t>Modul za razširitev varnostnih kontaktov, 24 VDC/AC</t>
  </si>
  <si>
    <t>Sponke in ločilni releji</t>
  </si>
  <si>
    <t>-2X4</t>
  </si>
  <si>
    <t>WSI 6/LD 10-36V DC/AC</t>
  </si>
  <si>
    <t>Vrstna sponka 6 mm² z varovalko</t>
  </si>
  <si>
    <t>-X1, -XUPS</t>
  </si>
  <si>
    <t>WDU 4</t>
  </si>
  <si>
    <t>Sponka, vijačna, WDU 4 mm², bež</t>
  </si>
  <si>
    <t>-XUPS</t>
  </si>
  <si>
    <t>WDU 4 BL</t>
  </si>
  <si>
    <t>Sponke, vijačne, WDU 4 mm², modra</t>
  </si>
  <si>
    <t>WPE 4</t>
  </si>
  <si>
    <t>Vrstna sponka, vijačna pritrditev, WPE 4 mm², rumena-zelena</t>
  </si>
  <si>
    <t>-2X4, -X1...-X3, -X7, 
-XUPS</t>
  </si>
  <si>
    <t>WDU 2,5</t>
  </si>
  <si>
    <t>Sponka, vijačna, WDU 2,5 mm², bež</t>
  </si>
  <si>
    <t>-X1, -X2, -XUPS</t>
  </si>
  <si>
    <t>WDU 2,5 BL</t>
  </si>
  <si>
    <t>Sponka, vijačna, WDU 2,5 mm², modra</t>
  </si>
  <si>
    <t>-X1...-X3, -X7, -XUPS</t>
  </si>
  <si>
    <t>WPE 2,5</t>
  </si>
  <si>
    <t>Vrstna sponka, vijačna, WPE 2,5 mm², zeleno-rumena</t>
  </si>
  <si>
    <t>-X4</t>
  </si>
  <si>
    <t>WDTR 2.5</t>
  </si>
  <si>
    <t>Vrstna sponla, vijačna, 2 vrstična s testnim izklopom</t>
  </si>
  <si>
    <t>-XTR1</t>
  </si>
  <si>
    <t>WTR 2,5</t>
  </si>
  <si>
    <t>Vrstna sponka s testnim izklopom, vijačna pritrditev, WTR 2,5 mm², bež</t>
  </si>
  <si>
    <t>-XSH</t>
  </si>
  <si>
    <t>KLBUE 4-13.5</t>
  </si>
  <si>
    <t>Sponka za pritrditev opleta kabla</t>
  </si>
  <si>
    <t>-7K1 -21K1 -59K1 -61K1 -63K1 -64K1 -65K1 -66K1 -67K1 -69K1 -70K1 -86K1 -87K1 -88K1 -90K1 -90K2 -91K1 -99K1...-99K4 -100K1...-100K4 -101K1...-101K4 -102K1...-102K4 -103K1...-103K4 -104K1</t>
  </si>
  <si>
    <t>PLC-RSC-24DC/21</t>
  </si>
  <si>
    <t>Rele, 1W contact, 24 DC, 6A</t>
  </si>
  <si>
    <t>Phoenix Contact</t>
  </si>
  <si>
    <t>+R-UF-KRM</t>
  </si>
  <si>
    <t>TS 8004.500</t>
  </si>
  <si>
    <t>Prostostoječi modularni razdelilnik ŠxVxG=1000x2000x400mm, s podstavkom 200mm, z levo in desno bočno stranico, montažno ploščo, dvojna vrata, jeklena pločevina, IP55, barva RAL 7035</t>
  </si>
  <si>
    <t>-4S1</t>
  </si>
  <si>
    <t>-4H1</t>
  </si>
  <si>
    <t>RIT.4138190</t>
  </si>
  <si>
    <t>-4X5</t>
  </si>
  <si>
    <t>-4M1</t>
  </si>
  <si>
    <t>RIT.3243100</t>
  </si>
  <si>
    <t>Ventilator s filtrom 550/600 m³/h, 230 V, 50/60 Hz</t>
  </si>
  <si>
    <t>+SK 3243.200</t>
  </si>
  <si>
    <t>Filter prezračevanja</t>
  </si>
  <si>
    <t>M22-WRK3</t>
  </si>
  <si>
    <t>Izbirno stikalo, 2-0-1, 60°</t>
  </si>
  <si>
    <t>+M22-LED-G</t>
  </si>
  <si>
    <t>LED element, zelena, pritrditev spredaj, 12-30V AC/DC</t>
  </si>
  <si>
    <t>-8S2</t>
  </si>
  <si>
    <t>M22-DL-R-X0</t>
  </si>
  <si>
    <t>Osvetljena tipka, sprednje pritrjevanje, rdeča, vzmetna</t>
  </si>
  <si>
    <t>+M22-LED-R</t>
  </si>
  <si>
    <t>LED element, RDEČA, montiranje spredaj, 12-30V AC/DC</t>
  </si>
  <si>
    <t>-8S3</t>
  </si>
  <si>
    <t>M22-DL-G-X1</t>
  </si>
  <si>
    <t>Osvetljena tipka, sprednje pritrjevanje, zelena, vzmetna</t>
  </si>
  <si>
    <t>-8H1</t>
  </si>
  <si>
    <t>M22-LED-R</t>
  </si>
  <si>
    <t>+M22-L-R</t>
  </si>
  <si>
    <t>Indikator signalne svetilke, rdeča</t>
  </si>
  <si>
    <t>T0-4-15682/EA/SVB-SW</t>
  </si>
  <si>
    <t>Glavno stikalo, 6p, 6.5 kW, 20 A, 1 N/O + 1 N/C, montaža na vrata razdelilca, zaklepanje v položaju 0 (izklop)</t>
  </si>
  <si>
    <t>-2U2</t>
  </si>
  <si>
    <t>-2U3 -2U4</t>
  </si>
  <si>
    <t>WSH 4 MT</t>
  </si>
  <si>
    <t>-3PE_N1</t>
  </si>
  <si>
    <t>BD-40A</t>
  </si>
  <si>
    <t>BD zbiralka; 2 vrstična, 40 A</t>
  </si>
  <si>
    <t>Erico</t>
  </si>
  <si>
    <t>-12A1</t>
  </si>
  <si>
    <t>-12A2...-12A8</t>
  </si>
  <si>
    <t>-12A9</t>
  </si>
  <si>
    <t>-13A1...-13A4</t>
  </si>
  <si>
    <t>-13A5</t>
  </si>
  <si>
    <t>-28J1, -30J1, -32J1,
-34J1</t>
  </si>
  <si>
    <t>RUT950</t>
  </si>
  <si>
    <t>GPRS usmerjevalnik</t>
  </si>
  <si>
    <t>Teltonika</t>
  </si>
  <si>
    <t>+PR5MEC04</t>
  </si>
  <si>
    <t>- nosilec za DIN letev</t>
  </si>
  <si>
    <t>+PR1LRF50</t>
  </si>
  <si>
    <t>- WiFi antena, magnetna, 5dBi, 1,5m kabel</t>
  </si>
  <si>
    <t>WIPOS P1 24-5</t>
  </si>
  <si>
    <t>Napajalnik 24VDC, 5A, 1f/230VAC</t>
  </si>
  <si>
    <t>-81F1</t>
  </si>
  <si>
    <t>PZV 301</t>
  </si>
  <si>
    <t>Prenapetostna zaščita PZV 301</t>
  </si>
  <si>
    <t>Eltratec</t>
  </si>
  <si>
    <t>-4F1...-4F3</t>
  </si>
  <si>
    <t>-F40</t>
  </si>
  <si>
    <t>-212F1 -213F1</t>
  </si>
  <si>
    <t>PL7-B6/1</t>
  </si>
  <si>
    <t>Inštalacijski odklopnik, 1 pol, B6A, 10kA</t>
  </si>
  <si>
    <t>-6F1...-6F4 -7F1...-7F4</t>
  </si>
  <si>
    <t>-08.1.1F1 -09.7.1F1</t>
  </si>
  <si>
    <t>PL7-C2/1</t>
  </si>
  <si>
    <t>Inštalacijski odklopnik, 1 pol, C2A, 10kA</t>
  </si>
  <si>
    <t>-211F1</t>
  </si>
  <si>
    <t>PL7-B2/1</t>
  </si>
  <si>
    <t>Inštalacijski odklopnik, 1 pol, B2A, 10kA</t>
  </si>
  <si>
    <t>-4F1...-4F3 -6F1...-6F4 -7F1...-7F4 -08.1.1F1 -09.7.1F1 -211F1 -212F1 -213F1 -F40</t>
  </si>
  <si>
    <t>37</t>
  </si>
  <si>
    <t>-2X4, -X0, -X1, -X3</t>
  </si>
  <si>
    <t>-X0</t>
  </si>
  <si>
    <t>-X0, -X1, -X3, -X4</t>
  </si>
  <si>
    <t>32</t>
  </si>
  <si>
    <t>-X4, -XTR1</t>
  </si>
  <si>
    <t>30</t>
  </si>
  <si>
    <t>-92K1...-92K4 -93K1...-93K4 -94K1 -195.10K1 -195.11K1 -195.12K1 -195.20K1</t>
  </si>
  <si>
    <t xml:space="preserve">JB100, JB103.1, JB103.2, JB107, JB108,  </t>
  </si>
  <si>
    <t>Dobava, montaža razdelilnih doz. Povezava kabelskih povezav skladno s projektno dokumentacijo</t>
  </si>
  <si>
    <t>PK 9514.050</t>
  </si>
  <si>
    <t>Razvodna doza ŠVG: 180x110x90 mm, polikarbonat, IP66, RAL 7035</t>
  </si>
  <si>
    <t>+M16x1,5</t>
  </si>
  <si>
    <t>-X5</t>
  </si>
  <si>
    <t>RAZVODNA DOZA JB100</t>
  </si>
  <si>
    <t>Dobava, montaža razdelilne doze. Povezava kabelskih povezav skladno s projektno dokumentacijo</t>
  </si>
  <si>
    <t>RIT.1511510</t>
  </si>
  <si>
    <t>KL Razvodna doza ŠVG: 400x400x120 mm, Jeklena pločevina, brez montažne plošče</t>
  </si>
  <si>
    <t>RIT.1571700</t>
  </si>
  <si>
    <t>KL Montažna plošča, za KL in KL-HD, za 400x400 mm</t>
  </si>
  <si>
    <t>RIT.1590000</t>
  </si>
  <si>
    <t>KL Nosilec za stensko montažo, jeklena pločevina, galvanizirano, odmik od stene 8 mm</t>
  </si>
  <si>
    <t>-111K1, -111K2,
-121K1, -121K2,
-131K1, -131K2,
-141K1, -141K2,
-161K1, -161K2,</t>
  </si>
  <si>
    <t>TOS 24VDC/48VDC 0,1A</t>
  </si>
  <si>
    <t>Opto-sklopnik</t>
  </si>
  <si>
    <t>-X1,-X2, -X3</t>
  </si>
  <si>
    <t xml:space="preserve">JB100.3, JB90.2, JB107.4, JB153.1, JB80.5, JB90.1, 
JB00.01  </t>
  </si>
  <si>
    <t>Kabli tehnologija</t>
  </si>
  <si>
    <t>Dobava, polaganje in priklop kablov skladno s projektno dokumentacijo</t>
  </si>
  <si>
    <t>NYY-J 2x(4G120)</t>
  </si>
  <si>
    <t>Bakren vodnik, PVC izolacija, napajalni kabel, primeren za zunanje polaganje</t>
  </si>
  <si>
    <t>Lapp</t>
  </si>
  <si>
    <t>Olflex Servo 2YSLCYK-JB 4G95</t>
  </si>
  <si>
    <t>Bakren vodnik, PVC izolacija, kabel primeren za krmiljenje servo motorjev, primeren za notranje polaganje</t>
  </si>
  <si>
    <t>Olflex Servo 2YSLCYK-JB 4G1,5</t>
  </si>
  <si>
    <t>Olflex-110 CY 5G0,75</t>
  </si>
  <si>
    <t>Bakren vodnik z opletom, PVC izolacija, krmilni in napajalni kabel, primeren za notranje polaganje</t>
  </si>
  <si>
    <t>Olflex-110 CY 4x0,75</t>
  </si>
  <si>
    <t>Bakren vodnik, PVC izolacija, krmilni in napajalni kabel, primeren za notranje polaganje</t>
  </si>
  <si>
    <t>Olflex-110 CY 3G0,75</t>
  </si>
  <si>
    <t>Olflex-110 CY Black 3G0,75</t>
  </si>
  <si>
    <t>Bakren vodnik, opleten, PVC izolacija, krmilni in napajalni kabel, primeren za zunanje polaganje</t>
  </si>
  <si>
    <t>Olflex-110 CY 2x0,75</t>
  </si>
  <si>
    <t>LiYCY 2x0,75</t>
  </si>
  <si>
    <t>Pocinkan bakren vodnik s pletenim oklopom, krmilni kabel, primeren za notranje polaganje</t>
  </si>
  <si>
    <t>FTP cat 5e</t>
  </si>
  <si>
    <t>Mrežni kabel, cat.5e, 300MHz, hitrosti do 1Gb</t>
  </si>
  <si>
    <t>PROFIBUS 2x0,64</t>
  </si>
  <si>
    <t>Bakren vodnik, PVC izolacija, primeren za notranje polaganje</t>
  </si>
  <si>
    <t>PN cev 6mm</t>
  </si>
  <si>
    <t>Pnevmatska cev, PVC izolacija, premer 6mm</t>
  </si>
  <si>
    <t>1030</t>
  </si>
  <si>
    <t>Olflex-100 4G1,5</t>
  </si>
  <si>
    <t>Olflex-100 4G120</t>
  </si>
  <si>
    <t>Olflex-110 12G0,75</t>
  </si>
  <si>
    <t>Olflex-110 25G0,75</t>
  </si>
  <si>
    <t>Olflex-110 3G0,75</t>
  </si>
  <si>
    <t>Olflex-110 3G1,5</t>
  </si>
  <si>
    <t>Olflex-110 3G2,5</t>
  </si>
  <si>
    <t>Olflex-110 4G0,75</t>
  </si>
  <si>
    <t>Olflex-110 4G1,5</t>
  </si>
  <si>
    <t>Olflex-110 4G2,5</t>
  </si>
  <si>
    <t>Olflex-110 4G35</t>
  </si>
  <si>
    <t>(SE DOBAVI V PRIMERU PRIKLOPA KOMPENZACIJE)</t>
  </si>
  <si>
    <t>Olflex-110 4x0,75</t>
  </si>
  <si>
    <t>Olflex-110 5G0,75</t>
  </si>
  <si>
    <t>Olflex-110 5G1,5</t>
  </si>
  <si>
    <t>Olflex-110 5G2,5</t>
  </si>
  <si>
    <t>Olflex-110 5G4</t>
  </si>
  <si>
    <t>Olflex-110 7G0,75</t>
  </si>
  <si>
    <t>Kabli splošne inštalacije</t>
  </si>
  <si>
    <t>Olflex-100 3G1,5</t>
  </si>
  <si>
    <t>160</t>
  </si>
  <si>
    <t>Olflex-100 3G2,5</t>
  </si>
  <si>
    <t>120</t>
  </si>
  <si>
    <t>Olflex-100 5G4</t>
  </si>
  <si>
    <t>150</t>
  </si>
  <si>
    <t>Dobava in polaganje instalacijske zaščitne cevi fi 13,5÷32 mm, na patentnih skobah v kompletu s sidernim, vijačnim in spojnim materialom. Položeno nadometno, horizontalno in vertikalno.</t>
  </si>
  <si>
    <t>Pritrdilni material za montažo svetilk</t>
  </si>
  <si>
    <t>Ostali drobni montažni in vijačni material (uvodnice Pg, Cu za zbiralke, inštalacijski kanali, vodniki, končnice, izolacijske blende, napisne ploščice, atesti, vezni in pritrdilni  material, prizkusi)</t>
  </si>
  <si>
    <t>Priklop električnih naprav na el. napeljavo s potrebnim drobnim materialom:</t>
  </si>
  <si>
    <t>- prostorski električni grelnik z nadzorno enoto (3-4kW)</t>
  </si>
  <si>
    <t>- dovodni ventilator</t>
  </si>
  <si>
    <t>Dobava in polaganje kabelske police iz perforirane INOX pločevine z zaokroženimi robovi, komplet s pokrovom, obešalnim in pritrdilnim  priborom, tipskimi fazonskimi kosi (križišča, odcepi, krivine, kolena, zožitve...), kovinskimi zidnimi čepi za beton in vijaki M10, sledeče širine :</t>
  </si>
  <si>
    <t>200/60 mm</t>
  </si>
  <si>
    <t>Dobava in polaganje PVC kanala, komplet s pokrovom, pritrdilnim  priborom, tipskimi fazonskimi kosi (križišča, odcepi, krivine, kolena, zožitve...), kovinskimi zidnimi čepi za beton in vijaki M10, sledeče širine :</t>
  </si>
  <si>
    <t>100/60 mm</t>
  </si>
  <si>
    <t>Legrand</t>
  </si>
  <si>
    <t>Pregrada kabelskih polic za ločevanje vodnikov nameščenih v kabelskih policah in preprečevanje elektromagnetnih motenj</t>
  </si>
  <si>
    <t xml:space="preserve">Izdelava stenskega preboja, dimenzij 150x100 mm (ŠxV)  </t>
  </si>
  <si>
    <t>Dodatno:</t>
  </si>
  <si>
    <t>Manipulativni stroški, prevozi in skladiščenje materiala in opreme. Vzorci nameravane opreme za vgradnjo na zahtevo nadzora ali investitorja, ter skupni stroški gradbišča: varovanje, čiščenje in odvoz odpadkov, organizacija koordinacije in varstva pri delu na gradbišču. - 5%</t>
  </si>
  <si>
    <t>INTRA 5700 Polar</t>
  </si>
  <si>
    <t>Nadgradna linijska LED svetilka, s polikarbonata, dolžine cca 1573mm, moči 51W, 5860lm,  barva svetlobe 4000K, PCB Led moduli min SDCM 2,5, življenska doba pri 50.000 ur- L80/B10, v kompletu z LED napajalno enoto, IP66, z montažnim in prtrdilnim materialom</t>
  </si>
  <si>
    <t>Intra</t>
  </si>
  <si>
    <t>Profil - tipa C, vroče cinkano jeklo, za montažo luči</t>
  </si>
  <si>
    <t>SF11PWTI</t>
  </si>
  <si>
    <t>Tipkalo 1P IP44 10A 250V belo Fontana Tem</t>
  </si>
  <si>
    <t>Tem</t>
  </si>
  <si>
    <t>SF60PW</t>
  </si>
  <si>
    <t>Izmenično stikalo IP44 16A 250V belo Fontana Tem</t>
  </si>
  <si>
    <t>VF10PW</t>
  </si>
  <si>
    <t>Vtičnica šuko + pokrov 2P+E IP44 16A 250V bela Fontana</t>
  </si>
  <si>
    <t xml:space="preserve">Senzorski LED reflektor moči 10 W z infrardečim javljalnikom gibanja, primeren za stensko zunanjo  montažo  </t>
  </si>
  <si>
    <t>LED svetilka za označevanje evakuacijske poti, 230V AC, 4W, IP44</t>
  </si>
  <si>
    <t>TRQ</t>
  </si>
  <si>
    <t>Stenski električni grelnik, moči 3000 W, zmogljivost do 40 m3</t>
  </si>
  <si>
    <t>Stenski električni grelnik, moči 4000 W, zmogljivost do 40 m3</t>
  </si>
  <si>
    <t>TQBY10105</t>
  </si>
  <si>
    <t>Nadometna razvodna doza za luči, 100x100x50mm, IP54</t>
  </si>
  <si>
    <t>Tracon</t>
  </si>
  <si>
    <t>Vtično gnezdo skladno s projektno dokumentacijo v sestavi:</t>
  </si>
  <si>
    <t>GW 68 005 N</t>
  </si>
  <si>
    <r>
      <t>Nadometna plastična omarica GEWISS z vtičnicami (</t>
    </r>
    <r>
      <rPr>
        <b/>
        <sz val="10"/>
        <rFont val="Arial"/>
        <family val="2"/>
        <charset val="238"/>
      </rPr>
      <t>VG…</t>
    </r>
    <r>
      <rPr>
        <sz val="10"/>
        <rFont val="Arial"/>
        <family val="2"/>
        <charset val="238"/>
      </rPr>
      <t xml:space="preserve"> vtično gnezdo) stopnje mehanske zaščite IP65
</t>
    </r>
  </si>
  <si>
    <t>Gewiss</t>
  </si>
  <si>
    <t>GW 40 402</t>
  </si>
  <si>
    <t>Izolirana zbiralka za priklop nevtralnih in ozemljitvenih vodnikov</t>
  </si>
  <si>
    <t>Z-SV-35/3P</t>
  </si>
  <si>
    <t>Zbiralka, 3-fazna, 35 mm2, 110 A, dolžine 1 m</t>
  </si>
  <si>
    <t>Z-V-35/AK/3P</t>
  </si>
  <si>
    <t>Končnik zbiralke Z-SV-35/3P</t>
  </si>
  <si>
    <t>Z-EK/95</t>
  </si>
  <si>
    <t>Priključna sponka 25 - 95 mm2</t>
  </si>
  <si>
    <t>-22F1, 23F1, -24F1,
-25F1</t>
  </si>
  <si>
    <t>Inštalacijski odklopnik, 3 pol, C16A, 10kA</t>
  </si>
  <si>
    <t>-22F2, -22F3, -23F2,
-23F3, -24F2, -25F2, 
-25F3, -26F1, -26F2</t>
  </si>
  <si>
    <t>-22Q1, -23Q1, -
-24Q1, -25Q1,
-26Q1</t>
  </si>
  <si>
    <t>RCD, 4P, 25A, 30mA, Typ AC</t>
  </si>
  <si>
    <t>GW 62210</t>
  </si>
  <si>
    <t>Vgradna vtičnica 16A 3P+N+E 400V 6h IP44</t>
  </si>
  <si>
    <t>GW 20265</t>
  </si>
  <si>
    <t xml:space="preserve">Vtičnica šuko 2M           </t>
  </si>
  <si>
    <t>GW 27401</t>
  </si>
  <si>
    <t>Zaščitni okvir s pokrovom 2M IP55</t>
  </si>
  <si>
    <t>Uvodnica M20x1,5; 6,5-12 mm</t>
  </si>
  <si>
    <t>Uvodnica M25x1,5; 10-17 mm</t>
  </si>
  <si>
    <t>Skladno z veljavnimi predpisi izveden sistem ozemljitev in glavna izenačitev potenciala.</t>
  </si>
  <si>
    <t>Za izenačenje potencialov povezati:</t>
  </si>
  <si>
    <t xml:space="preserve"> - kovinske dele v objektu,</t>
  </si>
  <si>
    <t xml:space="preserve"> - kovinske napeljave,</t>
  </si>
  <si>
    <t xml:space="preserve"> - notranje oskrbovalne inštalacijske sisteme,</t>
  </si>
  <si>
    <t xml:space="preserve"> - zunanje prevodne dele in inštalacijske povezave objekta</t>
  </si>
  <si>
    <t>Izvedba povezave GIP zbiralke z lokalnimi zbiralkami za izenačitev potencialov in povezava kovinskih komponent.</t>
  </si>
  <si>
    <t>Zbiralka za izvedbo lokalne izenačitve potencialov</t>
  </si>
  <si>
    <t>H07V-K, rumeno-zelen 1x10</t>
  </si>
  <si>
    <t>Finožični vodnik, zeleno-rumen, PVC izolacija,  dimenzije 1x10 mm2</t>
  </si>
  <si>
    <t>H07V-K, rumeno-zelen 1x16</t>
  </si>
  <si>
    <t>Finožični vodnik, zeleno-rumen, PVC izolacija,  dimenzije 1x16 mm2</t>
  </si>
  <si>
    <t>H07V-K, rumeno-zelen 1x95</t>
  </si>
  <si>
    <t>Finožični vodnik, zeleno-rumen, PVC izolacija,  dimenzije 1x95 mm2</t>
  </si>
  <si>
    <t>Ozemljitveni sistem</t>
  </si>
  <si>
    <t>Valjanec iz nerjavne pločevine, 30x3,5mm</t>
  </si>
  <si>
    <t>Lovilni in odvodni sistem</t>
  </si>
  <si>
    <t>Okrogli vodnik za strelovodne vode, tip Al, fi 10mm</t>
  </si>
  <si>
    <t>KON01</t>
  </si>
  <si>
    <t>Vezna križna sponka za povezavo valjancev, Rf, 58mm x 58mm, vijaki M8</t>
  </si>
  <si>
    <t>Hermi</t>
  </si>
  <si>
    <t>KON09</t>
  </si>
  <si>
    <t>Vezna sponka za povezavo z armaturo, Rf, 50mm x 35mm x 45mm, vijak M10</t>
  </si>
  <si>
    <t>ZON03</t>
  </si>
  <si>
    <t>Rf*H4-V, Zidni nosilec za ploščate vodnike P do 30x3,5 mm, za trde stene, Rf, vijak + PVC vložek</t>
  </si>
  <si>
    <t>25</t>
  </si>
  <si>
    <t>ZON08</t>
  </si>
  <si>
    <t>Rf-V, Zidni nosilec za okrogli vodnik fi 8 - 10, za votle stene z izolacijo do 140 mm, Rf, vijak 200 mm + PVC vložek fi 10 mm</t>
  </si>
  <si>
    <t>KON06</t>
  </si>
  <si>
    <t>Žlebna sponka, za spojitev okroglega vodnika 8 - 10mm na rob žleba, Rf, 48mm x 85mm, vijaki M6</t>
  </si>
  <si>
    <t>MŠ</t>
  </si>
  <si>
    <t>Merilna številka za označevanje merilnih mest na okroglih vodnikih (8 - 10mm), Rf, 20mm x 48mm, vijaki M6</t>
  </si>
  <si>
    <t>KON04 A SIMPLE</t>
  </si>
  <si>
    <t>Sponka namenjena izvedbi spojev med okroglimi vodniki fi 8 - fi 10 mm, Rf</t>
  </si>
  <si>
    <t>Slemenski nosilec za okrogle vodnike fi 10 (tip je odvisen od vrste kritine)</t>
  </si>
  <si>
    <t>Strešni nosilec za okrogle vodnike fi 10 (tip je odvisen od vrste kritine)</t>
  </si>
  <si>
    <t>VZ03</t>
  </si>
  <si>
    <t>Vertikalna zaščita za montažo na trdo steno, skupaj z nosilci, Rf, dolžine 1,5m, vijak + PVC vložek</t>
  </si>
  <si>
    <t>KON02</t>
  </si>
  <si>
    <t>Merilna križna sponka za spojitev okroglih (8 - 10mm) in ploščatih vodnikov (do 30mm), v zemlji ali na prostem, Rf, 58mm x 58mm, vijaki M8</t>
  </si>
  <si>
    <t xml:space="preserve">Razni drobni materjal (vijaki, objemke, premostitveni elementi...) za izdelavo premostitvenih spojev </t>
  </si>
  <si>
    <t>Spoji na armaturo ali kovinsko konstrukcijo</t>
  </si>
  <si>
    <t>7.1</t>
  </si>
  <si>
    <t>RAČUNALNIŠKA OPREMA</t>
  </si>
  <si>
    <t>Strežnik Dell PowerEdge T330, z min karakteristikami:
Intel v6 CPUs
Chassis with up to 8, 3.5" Hot Plug Hard Drives, Tower Configuration
Intel Xeon E3-1220 v6 3.0GHz, 8M cache, 4C/4T, turbo (72W)
32GB (2x16GB) 2400MT/s DDR4 ECC UDIMM
C11 - RAID 10, H330/H730 for SAS/SATA (min 4 max 8)
PERC H730 RAID Controller, 1GB NV Cache
4x 300GB 10K RPM SAS 12Gbps 2.5in Hot-plug Hard Drive,3.5in HYB CARR
UEFI BIOS Setting
Dual, Hot-plug, Redundant Power Supply (1+1), 495W
iDRAC8, Express with Dedicated NIC
On-Board LOM 1GBE Dual Port (BCM5720 GbE LOM)
DVD+/-RW, SATA, Internal
Trusted Platform Module 2.0 FIPS</t>
  </si>
  <si>
    <t>Dell</t>
  </si>
  <si>
    <t xml:space="preserve">NAS strežnik za backupiranje podatkov, vključno s potrebno licenčno opremo in vzpostavitvijo delovanja, minimalne zahtevane karakteristike:
- NAS 8TB SYNOLOGY DS-216J 1,00 KOS 
Synology NAS (Network-attached storage) je zunanje mrežno ohišje s prostorom za 2x 3,5'' (8.9 cm)SATA trdi disk do skupne kapacitete 16TB. Dvojedrni procesor s koprocesorjem za racunanje operacij s plavajoco vejico. Hitrost branja 112 MB/sek in hitrost zapisovanja 97 MB/sek.
Omogoca uporabo SuperSpeed USB 3.0. Medijski strežnik združljiv z DLNA. Poganja ga DSM operacijski sistem.
- WD trdi disk 4TB SATA3, 6Gb/s, 5400, 64MB RED 2,00 KOS
- programska oprema Acronis Backup 12.5 Standard 1,00 KOS </t>
  </si>
  <si>
    <t>Synology</t>
  </si>
  <si>
    <t>Delovni PC računalnik z minimalnimi karakteristikami:
- procesor Intel i7,
- 2x trdi disk 1,0 TB v RAID 1 postavitvi
- 16 GB RAM
- grafična kartica 1920x1080 resolucija, 2x DVI
- Microsoft Windows 10 PRO licenca
- Microsoft Office 2016 licenca
- tipkovnica, miška</t>
  </si>
  <si>
    <t>Monitor 24", 1920x1080, DVI</t>
  </si>
  <si>
    <t>Multifunkcijska naprava, A4 format, barvni laserski tiskalnik, skener, ETH port, WiFi</t>
  </si>
  <si>
    <t>Samsung</t>
  </si>
  <si>
    <t>7.2</t>
  </si>
  <si>
    <t>LICENCE</t>
  </si>
  <si>
    <t>Citect SCADA</t>
  </si>
  <si>
    <t>Licence SCADA nadzorne aplikacije, zahtevane ključne tehnične karakteristike - kriteriji za oceno tehnične ustreznosti ponujene ključne opreme:
1. Komunikacijski gonilnik Modbus TCP, število IO točk:   minimalno 1500 IO točk
2. Komunikacijski gonilnik za Microsoft SQL podatkovno bazo, število IO točk: minimalno 5000 IO točk
3. Alarmni sistem, število točk: minimalno 3000 točk
4. Alarmni sistem, arhivsko časovno obdobje: minimalno 3 leta
5. Arhivski sistem, število trendnih točk zveznih meritev: minimalno 2000 točk
6. Trendni sistem, arhivsko časovno obdobje: minimalno 3 leta
7. Modul procesna analiza za možnost primerjav in analiz zveznih in diskretnih meritev, dogodkov, alarmov, ipd. Omogoča naj možnost primerjav in analiz različnih zveznih in diskretnih meritev v istem časovnem obdobju in možnost primerjav in analiz istih zveznih in diskretnih meritev v različnih časovnih obdobjih: DA
8. Možnost definiranja hierarhičnih nivojev uporabnikov, min. 3 nivoji za različne nivoje pooblastil dostopa in spreminjanja parametrov: DA
9. Spletni nadzor s polno HTML5 podporo, kar omogoča daljinski nadzor iz spletnih brskalnikov pametnih telefonov, tablic, prenosnih računalnikov brez potrebe po lokalnih inštalacijah vtičnikov oziroma klientnih aplikacij: DA
10. Web (spletni) klienti, število sočasnih klientov: minimalno 2x
Pozicija predstavlja ključno opremo projekta, za katero mora ponudnik navesti ponujenega proizvajalca, tip in ključne tehnične karakteristike, ki morajo ustrezati zahtevanim tehničnim karakteristikam. Dobava ponujene ključne opreme ki jo ponudnik navede v obrazcu, je za ponudnika oziroma bodočega izvajalca zavezujoča v fazi izvedbe.</t>
  </si>
  <si>
    <t>Schneider Electric</t>
  </si>
  <si>
    <t>Izpolni ponudnik in navede ponujenega proizvajalca, tip in ključne tehnične karakteristike:
Proizvajalec:____________________________________________________________________________________________
Tip:___________________________________________________________________________________________________
1. Komunikacijski gonilnik Modbus TCP, število IO točk:______________________________________________________________________
2. Komunikacijski gonilnik za Microsoft SQL podatkovno bazo, število IO točk:______________________________________________________________________
3. Alarmni sistem, število točk:______________________________________________________________________
4. Alarmni sistem, arhivsko časovno obdobje:___________________________________________________________________
5. Arhivski sistem, število trendnih točk zveznih meritev:____________________________________________________________________
6. Trendni sistem, arhivsko časovno obdobje:___________________________________________________________________
7. Modul procesna analiza za možnost primerjav in analiz zveznih in diskretnih meritev, dogodkov, alarmov, ipd. Omogoča naj možnost primerjav in analiz različnih zveznih in diskretnih meritev v istem časovnem obdobju in možnost primerjav in analiz istih zveznih in diskretnih meritev v različnih časovnih obdobjih:___________________________________________________________________</t>
  </si>
  <si>
    <t xml:space="preserve">8. Možnost definiranja hierarhičnih nivojev uporabnikov, min. 3 nivoji za različne nivoje pooblastil dostopa in spreminjanja parametrov:______________________________________________________________________________________________
9. Spletni nadzor s polno HTML5 podporo, kar omogoča daljinski nadzor iz spletnih brskalnikov pametnih telefonov, tablic, prenosnih računalnikov brez potrebe po lokalnih inštalacijah vtičnikov oziroma klientnih aplikacij:___________________________________
10. Web (spletni) klienti, število sočasnih klientov:____________________________________________________________________
</t>
  </si>
  <si>
    <t>Licenca Microsoft Server Standard 2016, 1x Server + 5x User CAL</t>
  </si>
  <si>
    <t>Microsoft</t>
  </si>
  <si>
    <t>Microsoft SQL Standard 2016, 1x Server +  3x CAL licence</t>
  </si>
  <si>
    <t>8.1</t>
  </si>
  <si>
    <t>SPLOŠNO</t>
  </si>
  <si>
    <t>Sodelovanje z ostalimi izvajalci el. inštalacij, projektanti in izvajalci strojnih inštalacij na objektu.</t>
  </si>
  <si>
    <t>Montaža in testiranje električnih razdelilnikov z vgrajeno zaščitno in stikalno opremo.</t>
  </si>
  <si>
    <t>Manipulativni stroški, prevozi in skladiščenje materiala in opreme. Vzorci nameravane opreme za vgradnjo na zahtevo nadzora ali investitorja, ter skupni stroški gradbišča: varovanje, čiščenje in odvoz odpadkov, organizacija koordinacije in varstva pri delu na gradbišču.</t>
  </si>
  <si>
    <t>Vnos vseh sprememb v PZI projekt za potrebe izdelave PID projekta</t>
  </si>
  <si>
    <t>Izdelava projekta izvedenih del PID, vključno s sodelovanjem s projektantom.</t>
  </si>
  <si>
    <t>Izdelava navodil za obratovanje in vzdrževanje - NOV, s katerim se določijo pravila za uporabo oziroma obratovanje in vzdrževanje vgrajenih inštalacij, vključno z izdelavo navodil za uporabo, servisiranje in vzdrževanje</t>
  </si>
  <si>
    <t>8.2</t>
  </si>
  <si>
    <t>MERITVE</t>
  </si>
  <si>
    <t>Izvedba pregleda in preizkus električnih inštalacij skladno z zakoni in predpisi ter izdajo ustreznih zapisnikov, poročil in dokazil.</t>
  </si>
  <si>
    <t xml:space="preserve"> - Merjenje izolacijske upornosti.</t>
  </si>
  <si>
    <t xml:space="preserve"> - Merjenje impedance okvarne zanke.</t>
  </si>
  <si>
    <t xml:space="preserve"> - Merjenje izenačitve potencialov.</t>
  </si>
  <si>
    <t xml:space="preserve"> - Funkcionalni preizkus električnih instalacij.</t>
  </si>
  <si>
    <t xml:space="preserve"> - Nastavitev zaščitnih naprav.</t>
  </si>
  <si>
    <t xml:space="preserve"> - Meritve strelovodnih in ozemljitvenih inštalacij.</t>
  </si>
  <si>
    <t xml:space="preserve"> - Predviden 1x obisk izvajalca meritev na objektu.</t>
  </si>
  <si>
    <t>8.3</t>
  </si>
  <si>
    <t>PLC +R-UF-GL, 
+R-UF-KRM</t>
  </si>
  <si>
    <t xml:space="preserve">Izdelava in zagon aplikacije lokalnega krmilnika (PLC upravljalski panel) za tehnologijo, vključno z I/O za splošne inštalacije, skladno z zahtevami Funkcijske specifikacije (FS). Aplikacija mora vsebovati tudi funkcije telemetrije, ki morajo biti polno kompatibilne s telemetrijskim protokolom in komponentami obstoječega centralnega nadzornega sistema (CNS) in podpirati:
-  dvosmerno komunikacijo med lokalnim krmilnim sistemom in SCADA nadzornim sistemom prek mobilne podatkovne povezave,
- lokalno arhiviranje dogodkov in meritev s časovnimi značkami z resulucijo 1 s in prenosom arhivov v CNS, z minimalno kapaciteto lokalnega arhiviranja 10.000.000 zapisov s časovno značko oziroma za časovno obdobje minimalno 1 mesec za minimalno 200 podatkov (meritve, dogodki, alarmi,...)
- pošiljanje ukazov iz CNSa na lokalni krmilnik
- sinhronizacija ure realnega časa iz CNSa na lokalni krmilnik
- prioritetno alarmiranje iz lokalnega krmilnega sistema v CNS v primeru alarmov na objektu, itd. 
Obseg aplikacije lokalnega krmilnika je minimalno:
- 169 DI signalov
- 34 DO signalov
- 30 AI signalov
- 4 AO signalov
- 17 naprav na komunikaciji (Profibus, Profinet, Ethernet,…)
- telemetrijske funkcije za vključitev objekta v obstoječ CNS
</t>
  </si>
  <si>
    <t>Izdelava vizualizacije za upravljalski panel skladno z zahtevami skladno z zahtevami Funkcijske specifikacije (FS).</t>
  </si>
  <si>
    <t>Testiranje in spuščanje v pogon (IQ in OQ), vključno z I/O za splošne inštalacije, z ustreznimi protokoli o testiranju in končnih poročilih/dokazilih o testiranju.</t>
  </si>
  <si>
    <t>Izvedba funkcionalnega testa zasilnih izklopov z ustrenim testnim postopkom ter ustreznim končnim poročilom/dokazilom o testiranju.</t>
  </si>
  <si>
    <t>8.4</t>
  </si>
  <si>
    <t>PREVZEM IN PREDAJA</t>
  </si>
  <si>
    <t>Kvalitetni prevzem izvedenih del na objektu in tehnični pregled objekta z vso potrebno dokumentacijo (priprava listin potrebnih za tehnični pregled (tudi interni), dokazilo o zanesljivosti objekta (DZO) skladno z Zakonom o graditvi objektov, izjave, zapisniki, poročila,...), predaja objekta investitorju.</t>
  </si>
  <si>
    <t>8.5</t>
  </si>
  <si>
    <t>DOKUMENTACIJA IN ŠOLANJE</t>
  </si>
  <si>
    <t xml:space="preserve">Dokumentacija in šolanje uporabnika - elektro sklop (splošne inštalacije, upravljanje prek upravljalskih panelov). </t>
  </si>
  <si>
    <t>8.6</t>
  </si>
  <si>
    <t>Vsa nepredvidena dela z vpisom v gradbeni dnevnik, obračun na osnovi dejanskih stroškov za dela, material in prevoz.</t>
  </si>
  <si>
    <t>9.1</t>
  </si>
  <si>
    <t>Nadgradnja obstoječega strežnika nadzornega sistema na minimalno konfiguracijo:
Intel v6 CPUs
Chassis with up to 8, 3.5" Hot Plug Hard Drives, Tower Configuration
Intel Xeon E3-1220 v6 3.0GHz, 8M cache, 4C/4T, turbo (72W)
32GB (2x16GB) 2400MT/s DDR4 ECC UDIMM
C11 - RAID 10, H330/H730 for SAS/SATA (min 4 max 8)
PERC H730 RAID Controller, 1GB NV Cache
4x 300GB 10K RPM SAS 12Gbps 2.5in Hot-plug Hard Drive,3.5in HYB CARR
UEFI BIOS Setting
Dual, Hot-plug, Redundant Power Supply (1+1), 495W
iDRAC8, Express with Dedicated NIC
On-Board LOM 1GBE Dual Port (BCM5720 GbE LOM)
DVD+/-RW, SATA, Internal
Trusted Platform Module 2.0 FIPS</t>
  </si>
  <si>
    <t xml:space="preserve">Obstoječe licence Citect SCADA aplikacije:
- nadgradnja licenc na zadnjo verzijo Citect SCADA
- razširitev licenc za minimalno 200 IO točk
- nadgradnja licenc z modulom Citect Anywhere za spletni nadzor
- nadgradnja licenc z 1x web klientom 
</t>
  </si>
  <si>
    <t>Schneider 
Electric</t>
  </si>
  <si>
    <t>Obstoječ telemetrijski gonilnik GSM Linker:
- nadgradnja licenc na zadnjo verzijo
- razširitev licenc za minimalno 200 IO točk</t>
  </si>
  <si>
    <t>Kolektor 
Sisteh</t>
  </si>
  <si>
    <t>Obstoječa  aplikacija Sinapro Alarm za SMS alarmiranje:
- nadgradnja licenc na zadnjo verzijo</t>
  </si>
  <si>
    <t xml:space="preserve">Nadgradnja obstoječih Microsoft Windows XP licenc na Microsoft Server Standard 2016, 1x Server + 5x User CAL </t>
  </si>
  <si>
    <t>Nadgradnja nadzornega sistema  v obsegu:
- nadgradnje, inštalacije in vzpostavitev delovanja za vso obstoječo, novo dobavljeno oziroma nadgrajeno licenčno programsko   opremo
- prenos obstoječih podatkov iz obstoječe MySQL podatkovne baze v Microsoft SQL podatkovno bazo
- parametriranje aplikacij za prenos delovanja iz MySQL podatkovne baze v Microsoft SQL podatkovno bazo</t>
  </si>
  <si>
    <t>Vključitev objekta v obstoječ centralni nadzorni sistem (CNS) upravljalca, ki je nameščen na obstoječi sistemski IT infrastrukturi na sedežu upravljalca. Zahtevana je polno funkcionalna vključitev objekta v vse gradnike obstoječega CNSa:
- Citect SCADA - grafični zasloni, arhiviranje, alarmiranje, nivoji dostopov uporabnikov, procesna analiza, ipd 
- telemetrijski gonilnik GSM Linker - trenutna stanja, dogodki, meritve in alarmi s časovnimi značkami, ukazi za krmilnik iz CNSa, sinhronizacija ure realnega časa iz CNSa na krmilni sistem, ipd
- aplikacija za SMS alarmiranje Sinapro Alarm
- poročilni sistem
Pri vključitvi objekta v CNS mora izvajalec upoštevati sledeče tehnične zahteve:
- Zaradi kompatibilnosti z obstoječimi komponentami CNSa je zahtevana polna kompatibilnost telemetrijskega protokola prek katerega se vključi objekt v CNS z že uporabljenim telemetrijskim protokolom za komunikacijo med krmilnim sistemom objekta in obstoječim CNSom.
- Zahtevano je poenotenje glede na izvedbo obstoječih objektov v CNSu ki so v upravljanju upravljalca - usklajenosti grafičnih prikazov, režimov delovanja, arhiviranja, trendov, poročil, telemetrijskih funkcij dvosmerne komunikacije, arhiviranja dogodkov in meritev s časovnimi značkami, pošiljanja ukazov iz CNSa, sinhronizacija ure realnega časa iz CNSa na objekt, prioritetno alarmiranje krmilnega sistema v CNS, itd.
- Obseg vključitve v CNS je minimalno 200 podatkov (trenutne vrednosti, meritve, dogodki, alarmi, itd) z objekta in minimalno 5 ekranskih prikazov.</t>
  </si>
  <si>
    <t>Izdelava navodil za uporabo, šolanje naročnika</t>
  </si>
  <si>
    <t>VODARNA ILIRSKA BISTRICA</t>
  </si>
  <si>
    <t>Vsi fazonski kosi in vsa dela vključujejo nabavo, dobavo, transport, montažo, vgradnjo in polaganje ter nerjavni spojni in tesnilni material.</t>
  </si>
  <si>
    <t>TLAČNI VOD</t>
  </si>
  <si>
    <t>6</t>
  </si>
  <si>
    <t xml:space="preserve">Pri vseh utrditvenih zemeljskih delih se spdnji ustroj utrdi na 95% (kamnita greda, zasipni material) po SPP in zgornji ustroj (tampon) na 98% po SPP. </t>
  </si>
  <si>
    <t>vrata velikosti do 2,0 m2</t>
  </si>
  <si>
    <t>vrata velikosti nad 2,0 m2</t>
  </si>
  <si>
    <t>okna velikosti do 2,0 m2</t>
  </si>
  <si>
    <t>okna velikosti nad 2,0 m2</t>
  </si>
  <si>
    <t xml:space="preserve">Odstranitev obstoječega tlaka ter odvoz v predelavo gradbenih odpadkov, vse komplet </t>
  </si>
  <si>
    <t>PVC tlak</t>
  </si>
  <si>
    <t>talne ploščice</t>
  </si>
  <si>
    <t>Odstranitev obstoječe stenske keramike vključno z vogalniki ter odvoz v predelavo gradbenih odpadkov, vse komplet</t>
  </si>
  <si>
    <t xml:space="preserve">Odstranitev zastekljenih sten vključno podkonstrukcija, okovje,  steklo ter odvoz v predelavo gradbenih odpadkov, vse komplet </t>
  </si>
  <si>
    <t>Demontaža obstoječih cevovodov (do DN 350) in opreme v starem delu objekta v kleti in pritličju. Demontaže cevovodov in opreme se izvajajo v fazah, kot je predvideno v projektu; rezanje, dvig in odvoz obstoječih cevi na trajno deponijo, stroški deponije vključeni v postavki. Dvig skozi dvižni jašek iz kleti v pritličje in odvoz obstoječe opreme, vključno z obstoječimi vstopnimi črpalkami na obstoječo filtracijo. Demontaža obstoječega kompresorja s cevno instalacijo v pritličju ter izvedba povezave komprimiranega zraka za čiščenje peščenih filtrov na odcep novega kompresorja DN 125. V postavki vključeno dolbenje in izvrtavanje sten za demontažo obstoječih cevi iz sten obstoječega objekta. Obračun za komplet izvedbo. Pri demontažah v starem delu objekta, ki vplivajo na dobavo vode, je potrebno upoštevati faznost gradnje in možnost dela ponoči, kjer je potrebno zagotoviti, da je dobava vode iz objekta vodarne v vodohrane prekinjena za največ 2 uri naenkrat.</t>
  </si>
  <si>
    <t>Dobava in preplastitev obstoječega betonskega tlaka v kleti z mikroarmiranim cementnim estrihom deb. 3,0 cm z dodatkom vodne disperzje umetnih smol (npr. cementol Elastosil) vključno z zaribanjem vrhnjega sloja - protizdrsno, vse komplet</t>
  </si>
  <si>
    <t>velikosti do 40/40 cm</t>
  </si>
  <si>
    <t xml:space="preserve">Odstranitev AB podstavkov ter odvoz v predelavo gradbenih odpadkov vključno z obdelavo tal pred polaganjem keramičnih ploščic, vse komplet </t>
  </si>
  <si>
    <t>Odstranitev predpražne rešetke vključno z okvirjem, odvoz v predelavo gradbenih odpadkov, vse komplet.</t>
  </si>
  <si>
    <t xml:space="preserve">Odstranitev obstoječega stavbnega pohištva - VRATA velikosti do 2,0 m2 komplet podboj, krilo, okovje ter odvoz v predelavo gradbenih odpadkov, vse komplet </t>
  </si>
  <si>
    <t>Obnova oziroma popravilo podstavkov tehnoloških naprav vključno z odstranitvijo poškodovanega betona, premaz z elastosilom, opaž, beton C 30/37 XC2, XM1, mikroarmatura, zalikanje, odvoz v predelavo gradbenih odpadkov, vse komplet</t>
  </si>
  <si>
    <t>Dobava in vgraditev dilatacijskega traku deb. 1 cm med obstoječe podstavke in novim tlakom, vse komplet</t>
  </si>
  <si>
    <t>Obnova betonskega podesta pred vhodom v obstoječi objekt, prilagoditev novi višini tlaka v notranjosti,  odstranitev poškodovanih keramičnik ploščic, dobava in vgraditev novega betona vključno opaž, beton, armatura, zaključek tiskan beton, odvoz v predelavo gradbenih odpadkov, vse komplet</t>
  </si>
  <si>
    <t>Obnova obstoječega betonskega zidu s predhodnim očiščenjem rastlin in mahu, odkop humusa, odbijanjem poškodovanega ometa, popravilo ometa, premaz, odvoz v predelavo gradbenih odpadkov, vse komplet</t>
  </si>
  <si>
    <t>Dobava in montaža umivalnika, izvedba priključkov za UMIVALNIK iz bele fajančevine dim. 600 mm, sifon z odlivnim ventilom komplet s pritrdilnim materialom, proizvod renomeranega proizvajalca-kv. Razred 1A, z dobavo in montažo, vse komplet</t>
  </si>
  <si>
    <r>
      <t>Dobava in montaža  stenske WC školjke, Izvedba priključkov za WC školjko iz bele fajančevine (</t>
    </r>
    <r>
      <rPr>
        <b/>
        <sz val="11"/>
        <rFont val="Arial CE"/>
        <charset val="238"/>
      </rPr>
      <t>model po izbiri investitorja</t>
    </r>
    <r>
      <rPr>
        <sz val="11"/>
        <rFont val="Arial CE"/>
        <family val="2"/>
        <charset val="238"/>
      </rPr>
      <t>) , komplet s pritrdilnim materialom, PVC pokrovom in pritrdilnim priborom, renomiranega proizvajalca kv. razred 1A, z dobavo in montažo ( spodnji</t>
    </r>
    <r>
      <rPr>
        <b/>
        <sz val="11"/>
        <rFont val="Arial CE"/>
        <charset val="238"/>
      </rPr>
      <t xml:space="preserve"> odtok</t>
    </r>
    <r>
      <rPr>
        <sz val="11"/>
        <rFont val="Arial CE"/>
        <family val="2"/>
        <charset val="238"/>
      </rPr>
      <t>), vse komplet</t>
    </r>
  </si>
  <si>
    <t>Nadometni izplakovalni kotliček proizvod (napr. LIV) z priključkom za Alumplast cev kpl za pritrjevanje,vezno cevko in kotnim ventilom, pritrdilnim in tesnilnim materialom ter  tipko 3/5 l, vse komplet</t>
  </si>
  <si>
    <t>Večplastna cev ALUMPLAST ali ustrezne v kolutu, predizolirana  z PE izolacijo (4mm) za polaganje v tlak in zidni utor, komplet s pritrdilnim in tesnilnim materialom ter dobavo in montažo, vse komplet</t>
  </si>
  <si>
    <r>
      <t>Ø</t>
    </r>
    <r>
      <rPr>
        <sz val="10"/>
        <rFont val="Arial CE"/>
        <family val="2"/>
        <charset val="238"/>
      </rPr>
      <t>16 x 2 ; tip PE-Xc/Al/PE-Xc</t>
    </r>
  </si>
  <si>
    <r>
      <t>Ø20</t>
    </r>
    <r>
      <rPr>
        <sz val="10"/>
        <rFont val="Arial CE"/>
        <family val="2"/>
        <charset val="238"/>
      </rPr>
      <t xml:space="preserve"> x 2 ; tip PE-Xc/Al/PE-Xc</t>
    </r>
  </si>
  <si>
    <t xml:space="preserve">PVC odtočna cev renomiranega proizvajalca komplet s fazonskimi kosi za spajanje in izvedbo priključkov, s tesnilnim materialom (gumi tesnila, kalijeva mast), z dobavo in montažo, vse komplet </t>
  </si>
  <si>
    <t xml:space="preserve">DN50 </t>
  </si>
  <si>
    <t>Kristalno ogledalo v  okvirju, kpl. z pritrdilnim materialom , dobavo in montažo,dim 700 x 800 mm, vse komplet</t>
  </si>
  <si>
    <t>Enoročna mešalna baterija za montažo na umivalnik, kpl z kotnimi ventili, veznimi cevkami , tesnilnim in pritrdilnim materialom ter dobavo in montažo.(model po izbiri investitorja), vse komplet</t>
  </si>
  <si>
    <t>Enoročna mešalna baterija za montažo na pomivalno korito, kpl z kotnimi ventili, veznimi cevkami , tesnilnim in pritrdilnim materialom ter dobavo in montažo.(model po izbiri investitorja), vse komplet</t>
  </si>
  <si>
    <t>Krogelna pipa z nastavkom za gumi cev R 3/4" z tesnilnim materialom dobavo in montažo, vse komplet</t>
  </si>
  <si>
    <t>Krogelna navojan pipa z  tesnilnim materialom dobavo in montažo, vse komplet</t>
  </si>
  <si>
    <t>Podometni krogelni ventil z kromirano rozeto, kpl z tesnilnim materialom ter dobavo in montažo, vse komplet</t>
  </si>
  <si>
    <t>Ele. bojler vsebine 30 l, kpl z varnostnonepovratnim ventilom, konzolami za pritrjevanje na steno, vezne cevke  ter tesnilnim materialom dobavo in montažo, vse komplet</t>
  </si>
  <si>
    <t>Dezinfekcija omrežja z bateriološkim izvidom po opravljenem klornem šoku in izpiranje ter preizkus notranjih hidrantov z zapisnikom, vse komplet</t>
  </si>
  <si>
    <t>Izvedba novega vodovodnega priključka kpl s potrebnimi gradbenimi in instalacijskimi deli ter materialom dobavo in montažo, vse komplet</t>
  </si>
  <si>
    <t>Demontaža obstoječih sanitarnih predmetov 4x  kpl z cevno instalacijo, armaturami ter odvoz v predelavo gradbenih odpadkov (WC školja, 2x umivalnik, 1x pomivalno korito), vse komplet</t>
  </si>
  <si>
    <t>Pripravljalna in zaključna dela, tlačni preizkus</t>
  </si>
  <si>
    <t>Splošni in transportni stroški</t>
  </si>
  <si>
    <t>INTERNA VODOINSTALACIJA</t>
  </si>
  <si>
    <t>PREZRAČEVANJE</t>
  </si>
  <si>
    <t>PVC  cev po DIN 19531 za odvod prezračevanja ( ali SPIRO pocinkane cevi) renomiranega proizvajalca komplet s fazonskimi kosi za spajanje in izvedbo priključkov, s tesnilnim materialom (gumi tesnila, kalijeva mast), pritrdilnim materialon z dobavo in montažo , vse komplet</t>
  </si>
  <si>
    <r>
      <t xml:space="preserve">Ø </t>
    </r>
    <r>
      <rPr>
        <sz val="10"/>
        <rFont val="SLO_Dutch"/>
      </rPr>
      <t>110</t>
    </r>
  </si>
  <si>
    <t>Izenačevalna rešetka za vgradnjo v  vratno krilo, tip AR kpl s  pritrdilnim materialom in izrezom vratnih kril.Proizvod IMP idrija, vse komplet</t>
  </si>
  <si>
    <t>AR-4P  425X 125 mm</t>
  </si>
  <si>
    <t>Razno profilno železo za izdelavo konzol in pritrditev ventilatorja na strop oz jekleni podstavek z pritrditvijo na AB venec streha kpl z pritrdilnim materialom , predhodnem temeljitem čiščenju , miniziranju in pleskano z ustrezno barvo, vse komplet</t>
  </si>
  <si>
    <t>Regulacija dovodnih in odvodnih količin zraka ter izdelava meritev. Izdaja zapisnika ter navodili za obratovanje in vzdrževanje, vse komplet</t>
  </si>
  <si>
    <r>
      <t>Odvodni ventilator O.ERRE tip INTRA  200 (zastopnik ENERGO plus) z samodvižno loputo , komplet s pritrdilnim materialom,  dobavo in montažo na zid.                                                   Z= 190 m</t>
    </r>
    <r>
      <rPr>
        <sz val="11"/>
        <rFont val="Arial"/>
        <family val="2"/>
        <charset val="238"/>
      </rPr>
      <t>³</t>
    </r>
    <r>
      <rPr>
        <sz val="11"/>
        <rFont val="SLO_Dutch"/>
      </rPr>
      <t>/h; p=35 W, vse komplet</t>
    </r>
  </si>
  <si>
    <t>Zamenjava obstoječih dovodnih rešetk  v prostoru kloriranja ter sevisiranje, čiščenje odvodnega ventilatorja kpl z cevno povezav. Po potrebi se obnovi tudi vso instalacijo povezave jeklenk in dozatorja kpl z tesnilnim in pritrdilnim materialom, vse komplet</t>
  </si>
  <si>
    <t>Razna pomožna gradbena dela -preboji skozi zid do premera 150 mm oz. 150/150 mm, kordinacija in sodelovanje z izvajalcem gradbenih del ter zdela vključno z uporabo ele. energije za ročno orodje, vse komplet</t>
  </si>
  <si>
    <t>OGREVANJE- POHLAJEVANJE</t>
  </si>
  <si>
    <r>
      <t xml:space="preserve">Kompaktna zunanja enota multi inverter napr. PANASONIC tip </t>
    </r>
    <r>
      <rPr>
        <b/>
        <sz val="11"/>
        <rFont val="Arial CE"/>
        <charset val="238"/>
      </rPr>
      <t>CU-2125SBE</t>
    </r>
    <r>
      <rPr>
        <sz val="11"/>
        <rFont val="Arial CE"/>
        <family val="2"/>
        <charset val="238"/>
      </rPr>
      <t xml:space="preserve"> kpl z cevno povezavo notranje enote, IR daljinskim upravljalcem ter dobavo , montažo( nad fasado objekta)  in zagon z nastavitmami, vse komplet</t>
    </r>
  </si>
  <si>
    <t>Qh=1,8kW , Qg=2,0 Kw)</t>
  </si>
  <si>
    <r>
      <t xml:space="preserve">Kompaktna notranja enota multi inverter zidna izvedba napr. PANASONIC  tip </t>
    </r>
    <r>
      <rPr>
        <b/>
        <sz val="11"/>
        <rFont val="Arial CE"/>
        <charset val="238"/>
      </rPr>
      <t xml:space="preserve">CS-MESPKE </t>
    </r>
    <r>
      <rPr>
        <sz val="11"/>
        <rFont val="Arial CE"/>
        <family val="2"/>
        <charset val="238"/>
      </rPr>
      <t>kpl z  dobavo  montažo in zagon z nastavitmami, vse komplet</t>
    </r>
  </si>
  <si>
    <t>Qh=1,6kW, Qg=2,6 kW</t>
  </si>
  <si>
    <r>
      <t xml:space="preserve">Povezava odvodnih PVC odtokov kondenza v vertikalno kanalizacijo meteorne vode z fleksibilno cevjo </t>
    </r>
    <r>
      <rPr>
        <sz val="11"/>
        <rFont val="Arial"/>
        <family val="2"/>
        <charset val="238"/>
      </rPr>
      <t>¢</t>
    </r>
    <r>
      <rPr>
        <sz val="11"/>
        <rFont val="Arial CE"/>
        <family val="2"/>
        <charset val="238"/>
      </rPr>
      <t>= 30 mm, kpl z tesnilnim in pritrdilnim materialom, vse komplet</t>
    </r>
  </si>
  <si>
    <t>Povezava notranje in zunanje enote z predizoliranimi Cu cevmi, kpl z tesnilnim in pritrdilnim materialom, vse komplet</t>
  </si>
  <si>
    <r>
      <rPr>
        <sz val="12"/>
        <rFont val="Calibri"/>
        <family val="2"/>
        <charset val="238"/>
      </rPr>
      <t>φ</t>
    </r>
    <r>
      <rPr>
        <sz val="12"/>
        <rFont val="Arial CE"/>
        <family val="2"/>
        <charset val="238"/>
      </rPr>
      <t>1/4</t>
    </r>
  </si>
  <si>
    <r>
      <rPr>
        <sz val="12"/>
        <rFont val="Calibri"/>
        <family val="2"/>
        <charset val="238"/>
      </rPr>
      <t>φ3</t>
    </r>
    <r>
      <rPr>
        <sz val="12"/>
        <rFont val="Arial CE"/>
        <family val="2"/>
        <charset val="238"/>
      </rPr>
      <t>/8</t>
    </r>
  </si>
  <si>
    <t>Razno profilno železo za izdelavo konzol in pritrditev zunanjih in notranjih enot na steno oz jekleni podstavek z pritrditvijo na AB zid kpl z pritrdilnim materialom , predhodnem temeljitem čiščenju , miniziranju in pleskano z ustrezno barvo, vse komplet</t>
  </si>
  <si>
    <t>Predhodno vakumiranje cevne instalacije ter polnjenje z plinom R32 po protokolu proizvajalca kpl z dobavo, vse komplet</t>
  </si>
  <si>
    <t>Regulacija posameznih notranjih enot , nastavitev daljinskih upravljalnikov ter izdelava meritev  . Izdaja zapisnika ter navodili za obratovanje in vzdrževanje, vse komplet</t>
  </si>
  <si>
    <t>REKAPITULACIJA VODOVOD</t>
  </si>
  <si>
    <t>SKUPAJ VODA:</t>
  </si>
  <si>
    <t>Dobava in montaža notranjih zložljivih vrat dim. 128/195 cm, ALU, sestavljena iz več elementov, ki se odpirajo po sistemu harmonika,  s polnimi paneli z gladko površino, alu okvir,  elektrostatično prašnobarvan v barvi RAL 9006, paneli v enaki barvi, sistemska ključavnica, alu kljuka (standardna kljuka dobavitelja), izvedba brez praga, vse komplet (VP2)</t>
  </si>
  <si>
    <r>
      <t>Dobava in montaža dvokrilnih notranjih vrat dim 190/195 cm s polnim spodnjim delom (polni panel z gladko površino) in zgornjo zasteklitvijo, Alu okvir, elektrostatično prašnobarvan v barvi RAL 9006, polni panel v enaki barvi. Zasteklitev z varnostnim steklom - lepljeno steklo(vsg), debelino posameznega  stekla v sestavi glede na dimenzije stekla določi izvajalec skupaj z dobavitelji stekla, RAL vgradnja. Sistemska cilindrična nasadila, sistemska ključavnica, alu kljuka (standardna kljuka dobavitelja), izvedba brez praga, vse komplet (VP3)</t>
    </r>
    <r>
      <rPr>
        <sz val="11"/>
        <rFont val="Arial"/>
        <family val="2"/>
      </rPr>
      <t xml:space="preserve">
</t>
    </r>
  </si>
  <si>
    <r>
      <t xml:space="preserve">Dobava in montaža enokrilnih notranjih vrat s fiksnim stranskim delom dim 90+50/195 cm, vratno krilo in stranski del imata polni spodnji del, (polni panel z gladko površino) in zgornjo zasteklitvijo, Alu okvir, elektrostatično prašnobarvan v barvi RAL 9006, polni panel v enaki barvi. Zasteklitev z varnostnim steklom - lepljeno steklo(vsg), debelino posameznega  stekla v sestavi glede na dimenzije stekla določi izvajalec skupaj z dobavitelji stekla, RAL vgradnja. Sistemska cilindrična nasadila, sistemska ključavnica, alu kljuka (standardna kljuka dobavitelja), vse komplet </t>
    </r>
    <r>
      <rPr>
        <b/>
        <sz val="11"/>
        <rFont val="Arial"/>
        <family val="2"/>
      </rPr>
      <t>(VP4)</t>
    </r>
    <r>
      <rPr>
        <sz val="11"/>
        <rFont val="Arial"/>
        <family val="2"/>
      </rPr>
      <t xml:space="preserve">
</t>
    </r>
  </si>
  <si>
    <r>
      <t xml:space="preserve">Dobava in montaža alu enokrilnih notranjih vrat  dim 90/195 cm, Alu okvir, elektrostatično prašnobarvan v barvi RAL 9006, vratno krilo je polni panel v enaki barvi s polnilom odpornim na vlago. Sistemska cilindrična nasadila, sistemska ključavnica, alu kljuka (standardna kljuka dobavitelja), vse komplet </t>
    </r>
    <r>
      <rPr>
        <b/>
        <sz val="11"/>
        <rFont val="Arial"/>
        <family val="2"/>
      </rPr>
      <t>(VP5)</t>
    </r>
    <r>
      <rPr>
        <sz val="11"/>
        <rFont val="Arial"/>
        <family val="2"/>
      </rPr>
      <t xml:space="preserve">
</t>
    </r>
  </si>
  <si>
    <r>
      <t xml:space="preserve">Dobava in montaža alu enokrilnih notranjih vrat  dim 100/195 cm, Alu okvir, elektrostatično prašnobarvan v barvi RAL 9006, vratno krilo je polni panel v enaki barvi s polnilom odpornim na vlago in zahtevano požarno odpornostjo. Sistemska cilindrična nasadila, sistemska ključavnica, alu kljuka (standardna kljuka dobavitelja), vse komplet </t>
    </r>
    <r>
      <rPr>
        <b/>
        <sz val="11"/>
        <rFont val="Arial"/>
        <family val="2"/>
      </rPr>
      <t>(VP6)</t>
    </r>
    <r>
      <rPr>
        <sz val="11"/>
        <rFont val="Arial"/>
        <family val="2"/>
      </rPr>
      <t xml:space="preserve">
</t>
    </r>
  </si>
  <si>
    <r>
      <t xml:space="preserve">Dobava in montaža alu dvokrilnih notranjih vrat  dim 190/195 cm, Alu okvir, elektrostatično prašnobarvan v barvi RAL 9006, vratno krilo je polni panel v enaki barvi s polnilom odpornim na vlago in zahtevano požarno odpornostjo. Sistemska cilindrična nasadila, sistemska ključavnica, alu kljuka (standardna kljuka dobavitelja), vse komplet </t>
    </r>
    <r>
      <rPr>
        <b/>
        <sz val="11"/>
        <rFont val="Arial"/>
        <family val="2"/>
      </rPr>
      <t>(VP7)</t>
    </r>
    <r>
      <rPr>
        <sz val="11"/>
        <rFont val="Arial"/>
        <family val="2"/>
      </rPr>
      <t xml:space="preserve">
</t>
    </r>
  </si>
  <si>
    <r>
      <t xml:space="preserve">Dobava in montaža alu enokrilnih notranjih vrat  dim 75/195 cm, Alu okvir, elektrostatično prašnobarvan v barvi RAL 9006, vratno krilo je polni panel v enaki barvi s polnilom odpornim na vlago in zahtevano požarno odpornostjo. Sistemska cilindrična nasadila, sistemska ključavnica, alu kljuka (standardna kljuka dobavitelja), vse komplet </t>
    </r>
    <r>
      <rPr>
        <b/>
        <sz val="11"/>
        <rFont val="Arial"/>
        <family val="2"/>
      </rPr>
      <t>(VP8)</t>
    </r>
    <r>
      <rPr>
        <sz val="11"/>
        <rFont val="Arial"/>
        <family val="2"/>
      </rPr>
      <t xml:space="preserve">
</t>
    </r>
  </si>
  <si>
    <r>
      <t>Dobava in montaža dvokrilnih notranjih vrat dim 137/195 cm s polnim spodnjim delom (polni panel z gladko površino) in zgornjo zasteklitvijo, Alu okvir, elektrostatično prašnobarvan v barvi RAL 9006, polni panel v enaki barvi. Zasteklitev z varnostnim steklom - lepljeno steklo(vsg), debelino posameznega  stekla v sestavi glede na dimenzije stekla določi izvajalec skupaj z dobavitelji stekla, RAL vgradnja. Sistemska cilindrična nasadila, sistemska ključavnica, alu kljuka (standardna kljuka dobavitelja), izvedba brez praga, vse komplet (VP9)</t>
    </r>
    <r>
      <rPr>
        <sz val="11"/>
        <rFont val="Arial"/>
        <family val="2"/>
      </rPr>
      <t xml:space="preserve">
</t>
    </r>
  </si>
  <si>
    <r>
      <t xml:space="preserve">Dobava in montaža enokrilnih notranjih vrat dim 55/195 cm, vratno krilo  ima polni spodnji del, (polni panel z gladko površino) in zgornjo zasteklitvijo, Alu okvir, elektrostatično prašnobarvan v barvi RAL 9006, polni panel v enaki barvi. Zasteklitev z varnostnim steklom - lepljeno steklo(vsg), debelino posameznega  stekla v sestavi glede na dimenzije stekla določi izvajalec skupaj z dobavitelji stekla, RAL vgradnja. Sistemska cilindrična nasadila, sistemska ključavnica, alu kljuka (standardna kljuka dobavitelja), vse komplet </t>
    </r>
    <r>
      <rPr>
        <b/>
        <sz val="11"/>
        <rFont val="Arial"/>
        <family val="2"/>
      </rPr>
      <t>(VP10 in VP11)</t>
    </r>
    <r>
      <rPr>
        <sz val="11"/>
        <rFont val="Arial"/>
        <family val="2"/>
      </rPr>
      <t xml:space="preserve">
</t>
    </r>
  </si>
  <si>
    <r>
      <t xml:space="preserve">Dobava in montaža alu enokrilnih notranjih vrat  dim 75/195 cm, Alu okvir, elektrostatično prašnobarvan v barvi RAL 9006, vratno krilo je polni panel v enaki barvi s polnilom odpornim na vlago. Sistemska cilindrična nasadila, sistemska ključavnica, alu kljuka (standardna kljuka dobavitelja), vse komplet </t>
    </r>
    <r>
      <rPr>
        <b/>
        <sz val="11"/>
        <rFont val="Arial"/>
        <family val="2"/>
      </rPr>
      <t>(VN1)</t>
    </r>
    <r>
      <rPr>
        <sz val="11"/>
        <rFont val="Arial"/>
        <family val="2"/>
      </rPr>
      <t xml:space="preserve">
</t>
    </r>
  </si>
  <si>
    <r>
      <t xml:space="preserve">Dobava in montaža alu enokrilnih notranjih vrat  dim 80/195 cm, Alu okvir, elektrostatično prašnobarvan v barvi RAL 9006, vratno krilo je polni panel v enaki barvi s polnilom odpornim na vlago. Sistemska cilindrična nasadila, sistemska ključavnica, alu kljuka (standardna kljuka dobavitelja), vse komplet </t>
    </r>
    <r>
      <rPr>
        <b/>
        <sz val="11"/>
        <rFont val="Arial"/>
        <family val="2"/>
      </rPr>
      <t>(VN2, VN3)</t>
    </r>
    <r>
      <rPr>
        <sz val="11"/>
        <rFont val="Arial"/>
        <family val="2"/>
      </rPr>
      <t xml:space="preserve">
</t>
    </r>
  </si>
  <si>
    <r>
      <t xml:space="preserve">Dobava in montaža steklene stene dim 200/211-217 cm, fiksna, Alu okvir, elektrostatično prašnobarvan v barvi RAL 9006.  Zasteklitev z varnostnim steklom - lepljeno steklo(vsg), debelino posameznega  stekla v sestavi glede na dimenzije stekla določi izvajalec skupaj z dobavitelji stekla, RAL vgradnja, vse komplet </t>
    </r>
    <r>
      <rPr>
        <b/>
        <sz val="11"/>
        <rFont val="Arial"/>
        <family val="2"/>
      </rPr>
      <t>(SS1)</t>
    </r>
    <r>
      <rPr>
        <sz val="11"/>
        <rFont val="Arial"/>
        <family val="2"/>
      </rPr>
      <t xml:space="preserve">
</t>
    </r>
  </si>
  <si>
    <r>
      <t xml:space="preserve">Dobava in montaža steklene stene dim 287/218-226 cm, fiksna, Alu okvir, elektrostatično prašnobarvan v barvi RAL 9006.  Zasteklitev z varnostnim steklom - lepljeno steklo(vsg), debelino posameznega  stekla v sestavi glede na dimenzije stekla določi izvajalec skupaj z dobavitelji stekla, RAL vgradnja, vse komplet </t>
    </r>
    <r>
      <rPr>
        <b/>
        <sz val="11"/>
        <rFont val="Arial"/>
        <family val="2"/>
      </rPr>
      <t>(SS2)</t>
    </r>
    <r>
      <rPr>
        <sz val="11"/>
        <rFont val="Arial"/>
        <family val="2"/>
      </rPr>
      <t xml:space="preserve">
</t>
    </r>
  </si>
  <si>
    <r>
      <t xml:space="preserve">Dobava in montaža steklene stene dim. 230/200 cm s fiksnim delom in delom, ki se odpira, polni spodnji del, (polni panel z gladko površino) in zgornjo zasteklitvijo, Alu okvir, elektrostatično prašnobarvan v barvi RAL 9006, polni panel v enaki barvi. Zasteklitev z varnostnim steklom - lepljeno steklo(vsg), debelino posameznega  stekla v sestavi glede na dimenzije stekla določi izvajalec skupaj z dobavitelji stekla, RAL vgradnja. Sistemska cilindrična nasadila, sistemska ključavnica, alu kljuka (standardna kljuka dobavitelja), izvedba brez praga, vse komplet </t>
    </r>
    <r>
      <rPr>
        <b/>
        <sz val="11"/>
        <rFont val="Arial"/>
        <family val="2"/>
      </rPr>
      <t>(SS3)</t>
    </r>
    <r>
      <rPr>
        <sz val="11"/>
        <rFont val="Arial"/>
        <family val="2"/>
      </rPr>
      <t xml:space="preserve">
</t>
    </r>
  </si>
  <si>
    <r>
      <t xml:space="preserve">Dobava in montaža steklene stene dim. 228/200 cm s fiksnim delom in delom, ki se odpira, polni spodnji del, (polni panel z gladko površino) in zgornjo zasteklitvijo, Alu okvir, elektrostatično prašnobarvan v barvi RAL 9006, polni panel v enaki barvi. Zasteklitev z varnostnim steklom - lepljeno steklo(vsg), debelino posameznega  stekla v sestavi glede na dimenzije stekla določi izvajalec skupaj z dobavitelji stekla, RAL vgradnja. Sistemska cilindrična nasadila, sistemska ključavnica, alu kljuka (standardna kljuka dobavitelja), izvedba brez praga, vse komplet </t>
    </r>
    <r>
      <rPr>
        <b/>
        <sz val="11"/>
        <rFont val="Arial"/>
        <family val="2"/>
      </rPr>
      <t>(SS4)</t>
    </r>
    <r>
      <rPr>
        <sz val="11"/>
        <rFont val="Arial"/>
        <family val="2"/>
      </rPr>
      <t xml:space="preserve">
</t>
    </r>
  </si>
  <si>
    <t>Barvo izbere in potrdi projektant ali investitor RAL 7016 zunanja stran, znotraj RAL 9006. Mere kontrolirati na mestu. Zamenja se vsa zunanja okna v obstoječem objektu in notranja vrata, mere izmeriti na mestu (Niso prikazana v shemah odprtin načrta PZI)</t>
  </si>
  <si>
    <t>Dobava materiala in obnova obstoječe fasade - debeloslojni omet v barvi RAL 7030 vključno z vsemi pomožnimi deli, obdelavo špalet, vse komplet - obstoječi objekt</t>
  </si>
  <si>
    <t>Dobava materiala in 2x slikanje notranjih sten z  vodoodporno barvo, vključno z vsemi pomožnimi deli, vse komplet. V postavki zajeto izravnava manjših neravnin in osnovni premaz, kitanje, brušenje ter končni premaz 2x, vse komplet</t>
  </si>
  <si>
    <t>Zamenjava oziroma popravilo  obstoječih betonskih (teraco) stopnic z novimi - izmere na licu mesta vključno z barvanjem kovinske konstrukcije z ograjo, z odstranitvijo obstoječe barve, čiščenje, osnovni premaz  ter končni premaz 2x v barvi RAL 7016, pritrditvijo oziroma prilagoditev novi višini, demontažo obstoječih in odvozom v predelavo gradbenih odpadkov, vse komplet (obračun število nastopnih plošč)</t>
  </si>
  <si>
    <t>Dobava in polaganje gladke stenske keramike  velikosti 15/15 cm na ometane stene vključno s pripravo podlage, lepilom, fugirno maso, vogalniki, špaletami in zaključkom na vrhu, vse komplet</t>
  </si>
  <si>
    <t>Dobava in polaganje nedrseče talne keramike  velikosti 30/30 cm R10 na obstoječi teraco tlak vključno s pripravo podlage, lepilom, fugirno maso in coklom, vse komplet</t>
  </si>
  <si>
    <t>notranji omet</t>
  </si>
  <si>
    <t>fasadni omet</t>
  </si>
  <si>
    <t>Dobava in izdelava tamponske podlage 0 - 32 mm v debelini do 30 cm pod pločnik vključno z razgrinjanjem, utrjevanjem in valjanjem v plasteh v projektiranem naklonu, deformacijski modul  Ev2=100 MN/m2, komplet s planiranjem tampona +- 1 cm in skomprimiran na minimalni deformacijski modul Ev2 &gt; 100 MN/m2 in razmerjem Ev2/Ev1 =&lt; 2,2, utrditi na 98 % SPP, vse komplet</t>
  </si>
  <si>
    <t>V ceni izkopa zajeti: vse potrebne začasne prehode, zavarovanje gradbene jame, razpiranje gradbene jame, črpanje vode iz gradbene jame, izvedba potrebnih by passov in provizorijev, strošek pazljivega izkopa ob obstoječi podzemni komunalni infrastrukturi, ki se ohranja, rušenje podzemne komunalne infrastrukture, kjer je to predvideno, stroške izdelave vseh potrebnih meritev, pregledov, atestov (skladno s Posebnimi tehničnimi pogoji), vse manipulativne stroške z odvozi v gradbiščno deponijo vključno s stroški ureditve začasne deponije na gradbišču. Obračun v raščenem stanju, nasipna dela se obračunajo po prostornini zemljine v vgrajenem stanju, upoštevati veljavne tehnične predpise in normative, predpise iz varstva pri delu, projektno dokumentacijo, ravnanje z gradbenimi odpadki, vsa dela izvajati skladno s predpisi varstva pri delu. Vsa zemeljska dela se izvaja pod nadzorom geomehanika, kateri določi način in dolžine izkopa. Dela se izvajajo v neposredni bližini objekta - pazljiv izkop upoštevati v enotnih cenah.</t>
  </si>
  <si>
    <t>Dobava materiala in pozidava obstoječih okenskih odprtin z opeko deb.  10 cm, v apnenocementni malti vključno s pripravo podlage, vse komplet</t>
  </si>
  <si>
    <t>Dobava in izdelava strehe S3 nad obstoječo streho iz toplotno izolacijskih strešnih panelov debeline 15 cm v barvi RAL 7016 vijačenih na nove lege 14/16 cm ter podstavke 14/14 cm višine 0-35 cm, les zaščiten in obdelan, vključno s pomožnim in pritrdilnim materialom ter delom, vse komplet (obračun tlorisna površina)</t>
  </si>
  <si>
    <t>Zamenjava obstoječih enoramnih kovinskih stopnic širine 80 cm z novimi vse barvano v RAL 7016 (konstrukcija, nastopne ploskve, ograja) vključno z ograjo, pritrditvijo na novo višino, demontažo obstoječih in odvozom v predelavo gradbenih odpadkov, vse komplet (obračun nastopne ploskve 15 stopnic)</t>
  </si>
  <si>
    <t>Dobava materiala in 2x slikanje stropov z  vodoodporno barvo, vključno z vsemi pomožnimi deli, vse komplet. V postavki zajeto izravnava manjših neravnin in osnovni premaz, kitanje, brušenje ter končni premaz 2x, vse komplet</t>
  </si>
  <si>
    <t>Dobava in montaža čajne kuhinje vključno s pomivalnim koritom, pipo, sifonom z odlivnim ventilom, kuhalno ploščo, hladilnikom, komplet s pritrdilnim in tesnilnim materialom, proizvod renomeranega proizvajalca kpl. z dobavo in montažo, vse komplet</t>
  </si>
  <si>
    <t>Dobava in vgraditev opreme v sanitarijah: držalo za Wc papir 1x, držalo za  papirnate brisače 2x, posodo za tekoče milo 2x,  kpl z pritrdilnim materialom dobavo in montažo, vse komplet</t>
  </si>
  <si>
    <t>Zamenjava obstoječih vtočnih rešetk in talnih sifonov z novimi vključno z dvigom do tri cm in izdelavo novega betonskega venca okoli in ometa v jašku, odvozom v predelavo gradbenih odpadkov, vse komplet</t>
  </si>
  <si>
    <t>velikosti do 20/20 cm</t>
  </si>
  <si>
    <t>Zamenjava oziroma obnovitev obstoječih poškodovanih kovinskih izdelkov (mreže, ograje, lestve,...)  z novimi, vključno s pritrditvijo, demontažo obstoječih in odvozom v predelavo gradbenih odpadkov, vse komplet</t>
  </si>
  <si>
    <t xml:space="preserve">Dobava in montaža zunanjih ALU oken v obstoječi objekt, delitev kot obstoječa, elektrostatično prašnobarvana v barvi RAL 9006 - notranja stran in RAL 7016 zunaj. Zasteklitev termična troslojna, s TGI distančnikom. Notranja polica bela PVC in zunanje police ostanejo obstoječe kamnite. Kljuka  alu pololiva, standardna kljuka dobavitelja, predvidijo se alu polnila v enaki barvi kot okno, vgradnja okna v opečno steno deb. 30 cm, vse komplet </t>
  </si>
  <si>
    <t>Dobava in montaža vhodnih vrat velikosti 230/200 cm v obstoječi objekt v alu izvedbi, alu profili  elektrostatično prašnobarvani v barvi RAL 9006 - notranja stran in RAL 7016 zunaj. Zasteklitev termična troslojna, s TGI distančnikom, varnostno steklo na zunanji strani, kaljeno na notranji strani lepljeno. Kljuka standardna kljuka dobavitelja, ključavnica s cilindričnim vložkom, sistemski ključ. Skrita nasadila, število prilagoditi teži krila, vse komplet</t>
  </si>
  <si>
    <t>Dobava in polaganje gladke stenske keramike  velikosti 15/15 cm na ometane stene v bazene za vodo vključno s pripravo podlage, lepilom, fugirno maso, vogalniki, vse komplet. Ploščice v bazenih morajo biti odporne na klor, sol ter kemikalije in kisline.</t>
  </si>
  <si>
    <t>zunanja strena bazenov</t>
  </si>
  <si>
    <t xml:space="preserve">Dobava materiala in obnova opleska na kovinskih elementih (ograje, lestve, mreže, prelivni rob v bazenih, ….) vključno z odstranitvijo obstoječe barve, čiščenje, osnovni premaz  ter končni premaz 2x v barvi RAL 7016, vse komplet </t>
  </si>
  <si>
    <t>Dobava materiala in vgraditev toplotne izolacije deb. 15 cm  iz EPS stiropora ter izdelava zaključnega tankoslojnega armiranega fasadnega ometa na mrežici RAL 7044, z vsemi pomožnimi deli, obdelavo špalet, vse komplet (npr. sistem JUB) - prizidek</t>
  </si>
  <si>
    <t>Dobava in izdelava nasipa kamnite grede 0 - 100 mm v debelini do 30 cm vključno z razgrinjanjem, utrjevanjem in valjanjem v plasteh v projektiranem naklonu, deformacijski modul  Ev2=100 MN/m2, komplet s planiranjem in skomprimiran na minimalni deformacijski modul Ev2 &gt; 100 MN/m2 in razmerjem Ev2/Ev1 =&lt; 2,2, utrditi na 95 % SPP, vse komplet</t>
  </si>
  <si>
    <t>27*12**0,5</t>
  </si>
  <si>
    <t>Dobava in položitev drenažnih cevi fi 100 mm vključno z drenažnim materialom 8/16 mm deb. 15 cm pod in 15 cm nad cevjo (skupaj 30 cm) ter priklop na  jašek, vse komplet</t>
  </si>
  <si>
    <t>velikost bazena - konusni 6,0x6,0 in globine 5,17 m (bazen za pralne vode in usedalnik)</t>
  </si>
  <si>
    <t>velikost bazena  2,4x4,0 in globine 2,45 m, s prelivnim robom širine 35 in globine 45 cm z vmesnimi stenicami deb. 10 cm in deb.30 cm proti večjim bazenom (peščena filtra)</t>
  </si>
  <si>
    <t xml:space="preserve">PROJEKTANTSKI POPIS S PREDIZMERAMI IN </t>
  </si>
  <si>
    <t>STROŠKOVNO OCENO</t>
  </si>
  <si>
    <t>Pri izdelavi ponudbe na podlagi predmetnega popisa je potrebno v ceni posamezne enote poleg v razpisni dokumentaciji navedenih del ali sistema navedenega v popisu upoštevati še:</t>
  </si>
  <si>
    <t>a)</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</si>
  <si>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</si>
  <si>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b)</t>
  </si>
  <si>
    <t>Pripravo dokumentacije skladno s »Pravilnikom o gradbenih proizvodih«, ki jo izvajalec pred dobavo in montažo preda nadzornemu organu (atesti, izjave o skladnosti, CE certifikati, tehnična soglasja…)</t>
  </si>
  <si>
    <t>c)</t>
  </si>
  <si>
    <t>Montažo materiala, izvedeno s strani strokovno usposobljene osebe, po potrebi osebe, ki je pooblaščena za montažo. Vsa oprema mora biti montirana skladno z navodili proizvajalca. V sklopu montaže je potrebno upoštevati ves drobni montažni in tesnilni material, pripravljalna in zaključna dela, izdelavo morebiti potrebnih prebojev in dolbenj.</t>
  </si>
  <si>
    <t>d)</t>
  </si>
  <si>
    <t>Zaščito vgrajenega materiala na objektu proti poškodbam nastalim zaradi izvajanja gradbenih ali ostalih del po vgradnji materiala.</t>
  </si>
  <si>
    <t>e)</t>
  </si>
  <si>
    <t>Pripravo dokumentacije o ustrezni montaži elementov ali naprav z zapisniki o kontroli električnih in cevnih povezav posamezne naprave ali zagonu naprav s strani za to pooblaščene organizacije ali proizvajalca, če je to potrebno in stroške meritev vseh elektroinstalacij z izdelavo poročila.</t>
  </si>
  <si>
    <t>f)</t>
  </si>
  <si>
    <t>Zagon in kontrola posameznega sistema v celoti ter izdelava zapisnika o funkcionalnosti sistema.</t>
  </si>
  <si>
    <t>g)</t>
  </si>
  <si>
    <t>Vris sprememb, nastalih med gradnjo v PZI načrt ter predaja teh izdelovalcu PID načrta.</t>
  </si>
  <si>
    <t>h)</t>
  </si>
  <si>
    <t>V ponudbi je potrebno zajeti dobavo, montažo in priklop izbrane opreme!</t>
  </si>
  <si>
    <t>i)</t>
  </si>
  <si>
    <t>V popisu so podani tipi elektro opreme različnih proizvajalcev. Vgradi se lahko podana oprema proizvajalcev, oziroma se lahko izbere ustrezno enakovredno elektro opremo, ki ima ustrezne ateste, katere opredeljuje slovenska zakonodaja in kvalitetno ustrezajo tehničnemu opisu in karakteristikam</t>
  </si>
  <si>
    <t>j.)</t>
  </si>
  <si>
    <t xml:space="preserve">Priprava podrobnih navodil za obratovanje in vzdrževanje elementov in sistemov v objektu. Uvajanje upravljavca sistemov investitorja, poučevanja, šolanja ter pomoč v prvem letu obratovanja. </t>
  </si>
  <si>
    <t>Rekapitulacija</t>
  </si>
  <si>
    <t>A.</t>
  </si>
  <si>
    <t>MOČ</t>
  </si>
  <si>
    <t>EUR</t>
  </si>
  <si>
    <t>B.</t>
  </si>
  <si>
    <t>SN MONTAŽNA DELA</t>
  </si>
  <si>
    <t>C.</t>
  </si>
  <si>
    <t>D.</t>
  </si>
  <si>
    <t>PROTIVLOM</t>
  </si>
  <si>
    <t>E.</t>
  </si>
  <si>
    <t>VIDEO NADZOR</t>
  </si>
  <si>
    <t>Skupaj:</t>
  </si>
  <si>
    <t>DDV (22%)</t>
  </si>
  <si>
    <t>Skupaj z DDV:</t>
  </si>
  <si>
    <t xml:space="preserve">A. </t>
  </si>
  <si>
    <t>AGREGATSKA POSTAJA (dobava in montaža)</t>
  </si>
  <si>
    <t>Avtomatski stabilni DIESEL ELEKTRIČNI AGREGAT, kontejnerske izvedbe, komplet na jeklenem podstavku.
Komplet z MIKROPROCESORSKO komandno omaro za avtomatski vklop , avtomatskim preklopnim močnostnim  stikalom, komandno omaro, kontrolo prisotnosti napetosti vseh treh faz, generatorskim magnetotermičnim stikalom, elektronskim regulatorjem obratov, merilcem goriva z minimalnim nivojem goriva, akumulatorji za start, polnilcem akumulatorjev in predgretjem motorja. Komandna omara mora imeti možnost povezave napak in stanja parametrov rezervoarja in agragata na CNS, preko enega izmed standardnih protokolov (ProfiBUS, ModBUS, ethernet,...). Uskladiti s sistemom CNS-a objekta.</t>
  </si>
  <si>
    <t>Podatki:</t>
  </si>
  <si>
    <t>-trajna obremenitev D.E.A.  500 KVA</t>
  </si>
  <si>
    <t>-rezervna max.obremenitev D.E.A.  550 KVA</t>
  </si>
  <si>
    <t>-elektro avtomatska komandna omara INTELILITE9</t>
  </si>
  <si>
    <t>-komandna omara za rezervno napajanje</t>
  </si>
  <si>
    <t xml:space="preserve"> - zaščitno magnetotermično stikalo in preklopno motorizirano stikalo 800A</t>
  </si>
  <si>
    <t>-rezervoar kapacitete 1500 litrov+LOVILNA POSODA</t>
  </si>
  <si>
    <t>-zvočno izolirano ohišje 69 Db(A) +-3 na 7m</t>
  </si>
  <si>
    <t>-skupna teža agregata cca6000 kg  brez tekočin</t>
  </si>
  <si>
    <t>Dizel električni agregat - električne specifikacije</t>
  </si>
  <si>
    <t>Tehnični podatki</t>
  </si>
  <si>
    <t>Model dizel električnega agregata</t>
  </si>
  <si>
    <t>CGM500F</t>
  </si>
  <si>
    <t>Model motorja</t>
  </si>
  <si>
    <t>FPT  CURSOR13 TE7W</t>
  </si>
  <si>
    <t>Znamka motorja</t>
  </si>
  <si>
    <t>FPT IVECO MOTORS</t>
  </si>
  <si>
    <t>Napajanje</t>
  </si>
  <si>
    <t>Dizel</t>
  </si>
  <si>
    <t>Hlajenje</t>
  </si>
  <si>
    <t>Cilindri</t>
  </si>
  <si>
    <t>Prostornina</t>
  </si>
  <si>
    <t xml:space="preserve"> kapaciteta rezervoarja</t>
  </si>
  <si>
    <t>1500 litrov+LOVILNA POSODA</t>
  </si>
  <si>
    <t>Regulator obratov na motorju</t>
  </si>
  <si>
    <t>elektronski</t>
  </si>
  <si>
    <t>Emisije plinov</t>
  </si>
  <si>
    <t>EU STAGE 0</t>
  </si>
  <si>
    <t>Znamka alternatorja</t>
  </si>
  <si>
    <t>MARELLI*ali podobno</t>
  </si>
  <si>
    <t>Model alternatorja</t>
  </si>
  <si>
    <t>Avtomatski panel</t>
  </si>
  <si>
    <t>Ročni panel</t>
  </si>
  <si>
    <t>Zvočno izolirano ohišje</t>
  </si>
  <si>
    <t>CS6</t>
  </si>
  <si>
    <t>ZAŠČITNO STIKALO</t>
  </si>
  <si>
    <t xml:space="preserve"> Štiripolno magnetotermično zaščitno stikalo z magnetno regulacijo, prilagojeno</t>
  </si>
  <si>
    <t xml:space="preserve">  na kratkostični tok regulatorja, montiran v posebni omari ( ali na generatorju ).</t>
  </si>
  <si>
    <t xml:space="preserve"> Strojna dela</t>
  </si>
  <si>
    <t>Centriranje in niveliranje diesel električnega agregata na temelju</t>
  </si>
  <si>
    <t xml:space="preserve"> dobava in montaža sidrnih vijakov M 16x200 mm, kompletno z maticami in podloškami</t>
  </si>
  <si>
    <t>Agregatska postaja skupaj</t>
  </si>
  <si>
    <r>
      <rPr>
        <b/>
        <sz val="12"/>
        <rFont val="Times New Roman"/>
        <family val="1"/>
        <charset val="238"/>
      </rPr>
      <t xml:space="preserve">Glavna omara R-G </t>
    </r>
    <r>
      <rPr>
        <sz val="12"/>
        <rFont val="Times New Roman"/>
        <family val="1"/>
        <charset val="238"/>
      </rPr>
      <t>prostostoječa, Jeklena pločevina  (š,v,g): 1600x2000x400mm (dvokrilna) + 600x2000x400mm, IP 54, opremljena s ključavnico primerna za montažo na betonski podstavek, z 10 cm kovinskim podstavkom. Omarica ima vgrajene prezračevalna rešetke na vratih.</t>
    </r>
  </si>
  <si>
    <t>kompl</t>
  </si>
  <si>
    <t>NV varovalčni ločilnik 250/3/__A komplet z NV varovalkami</t>
  </si>
  <si>
    <t>NV varovalčni ločilnik 630/3/__A komplet z NV varovalkami</t>
  </si>
  <si>
    <t>Glavno stikalo 630A, 3p z možnostjo daljisnkega izklopa, ter z ročico na vratih</t>
  </si>
  <si>
    <t>Instalacijski odklopnik C16A/1p</t>
  </si>
  <si>
    <t>Instalacijski odklopnik C10A/1p</t>
  </si>
  <si>
    <t>Instalacijski odklopnik C6A/1p</t>
  </si>
  <si>
    <t>LED svetilka v omari s stikalom</t>
  </si>
  <si>
    <t>Digitalni števec Schrack, 65A, z MID in RS485, 3TE, povezan na CNS. Vgrajen na vratih</t>
  </si>
  <si>
    <t>Tokovniki 500/5A</t>
  </si>
  <si>
    <t>Odvodnik prenapetosti B+C, npr. ETITEC ali enakovredno (skladen z zahtevami el. distribucije).</t>
  </si>
  <si>
    <t>Cu zbiralke</t>
  </si>
  <si>
    <t>Vrstne sponke,  drobni vezni in spojni material, uvodnice, DIN letve, pokrovi, zbiralke.</t>
  </si>
  <si>
    <t>Ožičenje</t>
  </si>
  <si>
    <t>SKUPAJ R-G</t>
  </si>
  <si>
    <t xml:space="preserve">Kabel položen delno na kabelske lestvice in police, uvlečen v inštalacijske cevi ustreznih presekov ter delno položen nadometno na distančne objemke, s potrebnimi kabelskimi čevlji, dozami, skobami in drobnim montažnim in veznim materialom: </t>
  </si>
  <si>
    <t>Kabel NYY-J 4x185 mm2</t>
  </si>
  <si>
    <t>Kabel NYY-J 4x120 mm2</t>
  </si>
  <si>
    <t>Kabel NYY-J 7x1,5 mm2</t>
  </si>
  <si>
    <t>Kabel čevlji na kablu NYY-J 4x185 mm2</t>
  </si>
  <si>
    <t>Kabel čevlji na kablu NYY-J 4x120 mm2</t>
  </si>
  <si>
    <t>Kabelske police izdelane iz vročecinkane pločevine, kompletno s potrebnim veznim, spojnim in nosilnim materialom po DIN50975/50976 z nanosom cinka 60-80um, Kot npr.: STAGO</t>
  </si>
  <si>
    <t xml:space="preserve">PK300 komplet </t>
  </si>
  <si>
    <t>PK500 komplet   s pokrovom</t>
  </si>
  <si>
    <t>Tesnenje prebojev skozi požarne stene</t>
  </si>
  <si>
    <t>dim 400x200</t>
  </si>
  <si>
    <t>Demontaža obstoječega NN razdelilnika, ter odklop obstoječih kablov. Odvoz na deponijo s plačilom taks</t>
  </si>
  <si>
    <t>Priklop obstoječih kablov na novi razdelilnik</t>
  </si>
  <si>
    <t>10.</t>
  </si>
  <si>
    <t>Stikalne manipulacije v času prevezav - rezervno napajanje</t>
  </si>
  <si>
    <t>11.</t>
  </si>
  <si>
    <t>Meritve instalacije</t>
  </si>
  <si>
    <t>12.</t>
  </si>
  <si>
    <t xml:space="preserve">Drobni material </t>
  </si>
  <si>
    <t>SKUPAJ A. MOČ</t>
  </si>
  <si>
    <t>Dobava, razvijanje in uvlek 20 kV kabla -XHP48A 3x1x150mm2 od transformatroja do SN obstoječega bloka, komplet s kabelskimi glavami</t>
  </si>
  <si>
    <t>Demontaža obstoječega kabla 3xNA2XS(F)2Y 1x70/16mm² z odklopi</t>
  </si>
  <si>
    <t>Energetski transformator hermetični 21/0,42 kV, 630 kVA, 50 Hz, Dyn5
z integrirano zaščito</t>
  </si>
  <si>
    <t>Demontaža obstoječega transformatorja, ter odvoz na skladišče investitorja</t>
  </si>
  <si>
    <t>Tehnični nadzor s strani "Elektro Primorska"</t>
  </si>
  <si>
    <t>Meritve na VN kablih z izdajo poročil</t>
  </si>
  <si>
    <t>13.</t>
  </si>
  <si>
    <t>Asfalterska dela so zajeta pri zgornjem ustroju.</t>
  </si>
  <si>
    <t>Dobava, prevoz, montaža</t>
  </si>
  <si>
    <t>Strojni in deloma ročni izkop kabelskega kanala v terenu IV do V. ktg.(50%-50%) dim 0,7 x 1,0 m, izdelava podloge iz suhega betona MB10 v sloju 10 cm, polaganje 5x SF cevi premera  110 mm (vključno z distančniki, čepi, tesnili, koleni, ...), obbetoniranje z betonom MB10 v sloju 10 cm zasip s tamponskim gramozom ter nabijanje v slojih 20 cm, polaganje ozemljilnega valjanca in PVC opozorilnega traku, odvoz materiala v predelavo gradbenih odpadkov, s plačilom vseh potrebnih taks, vse komplet - cestišče</t>
  </si>
  <si>
    <t>Izkop  v terenu IV. do V. kat. in komplet izgradnja tipskega manipulativnega kabelskega jaška 1,5x1,5x1,5m z betonom MB 30, litoželeznim pokrovom 400kN promet 600 mm, z napisom TELEKOM, odvoz materiala v predelavo gradbenih odpadkov, s plačilom vseh potrebnih taks, vse komplet</t>
  </si>
  <si>
    <t>Izkop  v terenu IV. do V. kat. in komplet izgradnja tipskega manipulativnega kabelskega jaška fi80cm z betonom MB 30, litoželeznim pokrovom 125kN promet 600 mm, z napisom TELEKOM, odvoz materiala v predelavo gradbenih odpadkov, s plačilom vseh potrebnih taks, vse komplet</t>
  </si>
  <si>
    <t xml:space="preserve">Stigmaflex cev </t>
  </si>
  <si>
    <t>- fi 110 mm</t>
  </si>
  <si>
    <t>PVC opozorilni trak "POZOR ELEKTRIKA"</t>
  </si>
  <si>
    <t>Pocinkani valjanec Fe-Zn 25x4mm</t>
  </si>
  <si>
    <t>Križne sponke za valjanec</t>
  </si>
  <si>
    <t>Geodetski posnetek trase pred zasipom, z vrisanimi cevmi</t>
  </si>
  <si>
    <t>Preboj v objekt s cevjo 5xfi 110, ter uvod cevi, obdelava uvodov cevi s fino malto, ureditev in čiščenje obstoječih jaškov, ter tesnenje preboja s hidroizolacijo</t>
  </si>
  <si>
    <t>Opažanje, ter izdelava betonskega temelja za diesel agregat, dimenzije 5,5*2,5*0,25m z vso potrebno armaturo. Metličen beton. Priprava, ter poravnava terena</t>
  </si>
  <si>
    <t>SKUPAJ C GRADBENA DELA</t>
  </si>
  <si>
    <t xml:space="preserve">INTEGRA 128 protivlomna centrala, 32 sektorjev,  do 240 uporabniških kod, do 128 con (16 na centrali), do 128 progr.izhodov, arhiv za 22527 dogodkov, urniki,G2 </t>
  </si>
  <si>
    <t>INT-KLCD-GR LCD tipkovnica</t>
  </si>
  <si>
    <t>OPU-3 P (Plastično ohišje za centrale INTEGRA)</t>
  </si>
  <si>
    <t>TAU IP vmesnik za prenos sporočil preko IP</t>
  </si>
  <si>
    <t>ETMH-1 (vmesnik za oddaljen dostop do alarmne centrale preko IP)</t>
  </si>
  <si>
    <t>INT-O Razširitveni modul za 8 relejskih izhodov</t>
  </si>
  <si>
    <t>Akumulator 12V 7Ah</t>
  </si>
  <si>
    <t>Transformator za centralo</t>
  </si>
  <si>
    <t>OPAL PLUS SET Zunanji PIR+MW senzor gibanja, antimasking, zaščita IP54, komplet s stenskim nosilcem</t>
  </si>
  <si>
    <t>Drobno potrošni material</t>
  </si>
  <si>
    <t>Montaža naprav na pripravljene instalacije, nastavitev parametrov, testiranje, spuščanje v pogon, primopredaja in poučitev pristojnega osebja o delovanju sistema</t>
  </si>
  <si>
    <t>2X0,5+4X0,22mm2</t>
  </si>
  <si>
    <t>12x0,22mm2</t>
  </si>
  <si>
    <t>NYY-J 3x1,5mm</t>
  </si>
  <si>
    <t>NIK kanal 20/20mm</t>
  </si>
  <si>
    <t>14.</t>
  </si>
  <si>
    <t>PN cev fi 16mm z vsemi koleni in obesnim materialom</t>
  </si>
  <si>
    <t>15.</t>
  </si>
  <si>
    <t>Vgradnja novega instalacisjkega odklopnika v obstoječem razdelilniku</t>
  </si>
  <si>
    <t>16.</t>
  </si>
  <si>
    <t>Preboj - vrtanje skozi steno do fi 20mm</t>
  </si>
  <si>
    <t>17.</t>
  </si>
  <si>
    <t>Izdelava PZI načrtov in shem, na izbrano opremo</t>
  </si>
  <si>
    <t>18.</t>
  </si>
  <si>
    <t>Prenos alarmnih signalov na obstoječi CNS</t>
  </si>
  <si>
    <t>19.</t>
  </si>
  <si>
    <t xml:space="preserve"> </t>
  </si>
  <si>
    <t>Skupaj D PROTIVLOM</t>
  </si>
  <si>
    <t>DS-7716NI-E4/16P DVR/NVR  16 kanalni IP snemalnik, 100Mbps Bit Rate Input Max (do 16-ch IP video), brez HDD, 4SATA Interfaces, 16 PoE, alarm I/O : 16/4, 1.5U case, 19"</t>
  </si>
  <si>
    <t>HDD 2.0TB PURPLE disk</t>
  </si>
  <si>
    <t>Monitor LCD 22"</t>
  </si>
  <si>
    <t>DS-2CD2645G0-IZS (2,8-12mm) IP bullet kamera, 4MP IR, Vari-focal, EXIR do 50m, IP67, IK10, DC12V&amp;PoE</t>
  </si>
  <si>
    <t>Doza - podnožje kamere DS-1260zj</t>
  </si>
  <si>
    <t>UTP cat 6</t>
  </si>
  <si>
    <t>-	Prenos slike na upravo;
-	Prenos slike na pametni telefon;
-	Prožanje alarmov v primeru zaznave gibanja</t>
  </si>
  <si>
    <t>Skupaj E VIDEO NADZOR</t>
  </si>
  <si>
    <t>10% ND</t>
  </si>
  <si>
    <t>NEUPRAVIČENO</t>
  </si>
  <si>
    <t>1a</t>
  </si>
  <si>
    <t>1b</t>
  </si>
  <si>
    <t>UREDITEV ČN ZA PITNO VODO V ILIRSKI BISTRICI - NOVOGRADNJA</t>
  </si>
  <si>
    <t>SKLOP 1a- UREDITEV ČN ZA PITNO VODO V ILIRSKI BISTRICI - NOVOGRADNJA IN SANACIJA OBSTOJEČEGA OBJEKTA</t>
  </si>
  <si>
    <t>1a.1</t>
  </si>
  <si>
    <t>1a.2</t>
  </si>
  <si>
    <t>UREDITEV ČN ZA PITNO VODO V ILIRSKI BISTRICI - NOVOGRADNJA IN SANACIJA OBSTOJEČEGA OBJEKTA</t>
  </si>
  <si>
    <t>UREDITEV ČN ZA PITNO VODO V ILIRSKI BISTRICI - SANACIJA OBSTOJEČEGA OBJEKTA</t>
  </si>
  <si>
    <t>SKLOP 1a.1 - UREDITEV ČN ZA PITNO VODO V ILIRSKI BISTRICI - NOVOGRADNJA</t>
  </si>
  <si>
    <t>SKLOP 1a.2 - UREDITEV ČN ZA PITNO VODO V ILIRSKI BISTRICI -  SANACIJA OBSTOJEČEGA OBJEKTA</t>
  </si>
  <si>
    <t>SKUPAJ Z NEPREDVIDENEMI DELI brez DDV:</t>
  </si>
  <si>
    <t>F.</t>
  </si>
  <si>
    <t>ZAMENJAVA KRMILJENJA</t>
  </si>
  <si>
    <t>Kabel NYY-J 3x2,5 mm2</t>
  </si>
  <si>
    <t>Kabel NYY-J 5x2,5 mm2</t>
  </si>
  <si>
    <t>Kabel NYY-J 3x1,5 mm2</t>
  </si>
  <si>
    <t>Inštalacijske plastična cev položena nadometno, kompletno z razvodnimi dozami in pritrdilnim materialom:</t>
  </si>
  <si>
    <t>Inštalacijska cev PN 16 mm</t>
  </si>
  <si>
    <t>Inštalacijska cev PN 23 mm</t>
  </si>
  <si>
    <t>Gibljiva cev fi 16mm / nadometna</t>
  </si>
  <si>
    <t>Priklop priključkov, komplet z dozo, ter z ožičenjem (kabli so zajeti v postavki vodovni material.):</t>
  </si>
  <si>
    <t>štedilnik</t>
  </si>
  <si>
    <t>bojler</t>
  </si>
  <si>
    <t>klima notranja in zunanja</t>
  </si>
  <si>
    <t xml:space="preserve">ventilator </t>
  </si>
  <si>
    <t>Prestavitev kompenzacije za cca 2,0 m, na drugo steno v istem prostoru</t>
  </si>
  <si>
    <t>Vgraditev instalacijskih odklopnikov v obstoječi razdelilnik C16A, 1p</t>
  </si>
  <si>
    <t>ZAMENJAVA KRMILJENJA V VODARNI ILIRSKA BISTRICA</t>
  </si>
  <si>
    <t>Siemens Simatic S7-1200, 1215C, DC/DC/DC, 2 PROFINET ports, onboard I/O: 14 DI 24VDC; 10 DO 24 VDC; 0.5A; 2 AI 0-10 VDC, 2 AO 0-20 mA DC
6ES7215-1AG40-0XB0</t>
  </si>
  <si>
    <t>Simatic HMI, KTP1200 BASIC</t>
  </si>
  <si>
    <t>Simatic S7-1200, 16 Digital Input, 24 V DC, Sink/Source
6AV2123-2MB03-0AX0</t>
  </si>
  <si>
    <t>Simatic S7-1200, 16 Digital Output, transistor 0.5 A
6ES7222-1BH32-0XB0</t>
  </si>
  <si>
    <t>Simatic S7-1200, 8 Analog Input, , +/-10 V, +/-5 V, +/-2.5 V, or 0-20 mA/4-20 mA, 12 bit+sign or (13 bit ADC)
6ES7231-4HF32-0XB0</t>
  </si>
  <si>
    <t>Simatic S7-1200, 4 Analog output, +/-10 V, 14-bit resolution, or 0-20 mA/4-20 mA, 13-bit resolution
6ES7232-4HD32-0XB0</t>
  </si>
  <si>
    <t>Napajalnik 24VDC, 20A</t>
  </si>
  <si>
    <t>Phoenix Contact UPS 24VDC, 20A
QUINT-UPS/ 24DC/ 24DC/20</t>
  </si>
  <si>
    <t>Phoenix contact baterija 24VDC, 12Ah
UPS-BAT/VRLA/24DC/12AH</t>
  </si>
  <si>
    <t>Drobni material, vodniki, kabli</t>
  </si>
  <si>
    <t>Premontaža sistema</t>
  </si>
  <si>
    <t>Izdelava krmilnega programa in HMI vizualizacije</t>
  </si>
  <si>
    <t>Nadgraditev licence Zenon Supervisor Development iz 1024 na 2048 priključnih točk (TAG)</t>
  </si>
  <si>
    <t>Vključitev vodarne v obstoječi Zenon Supervisor SCADA sistem</t>
  </si>
  <si>
    <t>Skupaj F KRMILJENJE</t>
  </si>
  <si>
    <t>SKLOP 1 (a, b) - UREDITEV ČN ZA PITNO VODO V ILIRSKI BISTRICI - NOVOGRADNJA IN SANACIJA OBSTOJEČEGA OBJEKTA IN TLAČNI VOD</t>
  </si>
  <si>
    <t>Razna dodatna in nepredvidena dela. Obračun se bo vršil na podlagi dejansko porabljenega časa in materiala evidentiranega v gradbenem dnevniku in potrjenega od nadzornega organa (ocenjeno 10% sklopa 1)</t>
  </si>
  <si>
    <t>obstoječi objekt</t>
  </si>
  <si>
    <t xml:space="preserve">Dobava in montaža dvokrilnih notranjih vrat vetrolova dim 231/195 cm s polnim spodnjim delom (polni panel z gladko površino) in zgornjo zasteklitvijo, Alu okvir, elektrostatično prašnobarvan v barvi RAL 9006, polni panel v enaki barvi. Zasteklitev z varnostnim steklom - lepljeno steklo(vsg), debelino posameznega  stekla v sestavi glede na dimenzije stekla določi izvajalec skupaj z dobavitelji stekla, RAL vgradnja. Sistemska cilindrična nasadila, sistemska ključavnica, alu kljuka (standardna kljuka dobavitelja), izvedba brez praga, vse komplet (VP1)
</t>
  </si>
  <si>
    <t>Izdelava elaborata za vpis v evidenco gospodarske javne infrastrukture (GJI)</t>
  </si>
  <si>
    <t>OK</t>
  </si>
  <si>
    <r>
      <t>Dobava in montaža dvokrilnih notranjih vrat vetrolova dim 231/195 cm s polnim spodnjim delom (polni panel z gladko površino) in zgornjo zasteklitvijo, Alu okvir, elektrostatično prašnobarvan v barvi RAL 9006, polni panel v enaki barvi. Zasteklitev z varnostnim steklom - lepljeno steklo(vsg), debelino posameznega  stekla v sestavi glede na dimenzije stekla določi izvajalec skupaj z dobavitelji stekla, RAL vgradnja. Sistemska cilindrična nasadila, sistemska ključavnica, alu kljuka (standardna kljuka dobavitelja), izvedba brez praga, vse komplet (VP1)</t>
    </r>
    <r>
      <rPr>
        <sz val="11"/>
        <rFont val="Arial"/>
        <family val="2"/>
      </rPr>
      <t xml:space="preserve">
</t>
    </r>
  </si>
  <si>
    <r>
      <t xml:space="preserve">Dobava in montaža ALU dvokrilnega okna dim. 183/90 cm, elektrostatično prašnobarvana v barvi RAL 9006, delitev po shemi. Zasteklitev brez termičnih zahtev. Notranja in zunanja polica iz Alu pločevine. Kljuka alu pololiva  standardna kljuka dobavitelja, predvidijo se polnila v enaki barvi kot okno (kjer potekajo cevi), vgradnja okna v opečno steno deb. 30 cm, vse komplet (proti bazenom) </t>
    </r>
    <r>
      <rPr>
        <b/>
        <sz val="11"/>
        <rFont val="Arial"/>
        <family val="2"/>
        <charset val="238"/>
      </rPr>
      <t>(OP5)</t>
    </r>
  </si>
  <si>
    <r>
      <t xml:space="preserve">Dobava in montaža ALU dvokrilnega okna dim. 175/90 cm, elektrostatično prašnobarvana v barvi RAL 9006, delitev po shemi. Zasteklitev brez termičnih zahtev. Notranja in zunanja polica iz Alu pločevine. Kljuka alu pololiva  standardna kljuka dobavitelja, predvidijo se polnila v enaki barvi kot okno (kjer potekajo cevi), vgradnja okna v opečno steno deb. 30 cm, vse komplet (proti bazenom) </t>
    </r>
    <r>
      <rPr>
        <b/>
        <sz val="11"/>
        <rFont val="Arial"/>
        <family val="2"/>
        <charset val="238"/>
      </rPr>
      <t>(OP6-OP12)</t>
    </r>
  </si>
  <si>
    <t>V enotnih cenah zajeti ureditev gradbišča v skladu z načrtom organizacije gradbišča in v skladu z varnostnim načrtom ter postavitev table za označitev gradbišča, na kateri so navedeni vsi udeleženci pri graditvi objekta, imena, priimki, nazivi in funkcija odgovornih oseb in podatki o objektu. Tabla je izdelana v skladu z Navodili organa upravljanja na področju komuniciranja vsebin evropske kohezijske politike v programskem obdobju 2014-2020. Upoštevano mora biti nakladanje in odvoz ruševin (gradbenih odpadkov) skladno z upoštevanjem ustrezne zakonodaje za ravnanje z gradbenimi odpadki v predelavo gradbenih odpadkov, z vsemi dajatvami  za deponijo. Dela izvajati z vsemi veljavnimi predpisi ter pravilniki. V ceni morajo biti zajeti tudi vsi prevozi do začasnih gradbiščnih deponij ter ureditev le teh.</t>
  </si>
  <si>
    <t>ur</t>
  </si>
  <si>
    <t>Projektantski nadzor nad izvajanjem del vključno z nadzorom odgovornega vodje projekta v skladu z GZ. Upoštevati ceno 38€/h</t>
  </si>
  <si>
    <t>neupravičeno</t>
  </si>
  <si>
    <t xml:space="preserve">Izdelava geodetskega posnetka novega stanja vključno s katastrom komunalnih naprav </t>
  </si>
  <si>
    <t>Prevoz materiala in nepredvidena montažna dela</t>
  </si>
  <si>
    <t>Cevi morajo biti izdelane na obojko v skladu s SIST EN 545:2010, z odgovarjajočimi spoji za različne primere vgradnje (STD, STD Vi, UNI Ve, tyton, tyton sit+, BLS, VRS). Cevi morajo biti na zunanji stran zaščitene z aktivno galvansko zaščito, ki omogoča vgradnjo cevi tudi v agresivnejšo zemljo (z litino Zn + Al minimalne debeline 400 g/m2 v razmerju 85% Zn in 15% Al  in premazane z modrim zaključnim nanosom, na notranji strani pa s cementno oblogo tipa CEM – III / BFC (plavžni žlindrin cement) po EN 197-1.</t>
  </si>
  <si>
    <t>•	Tlačne cevi iz nodularne litine (NL) 
z osnovnim TYTON (TYT) ali STANDARDNIM (STD) spojem morajo biti izdelane na obojko v skladu z EN 545:2010.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t>
  </si>
  <si>
    <t>•	Tlačne cevi iz nodularne litine (NL) z razstavljivim sidrnim spojem (VRS, BLS, UNI VE) 
morajo biti izdelane na obojko z dvojnim utorom za sidrni razstavljiv spoj v skladu z EN 545:2010, vključno s tesnili in razstavljivim sidrnim spojem. Zahtevana dolžina cevi je 6m. Zaščita: na zunanji strani mora biti aktivna galvanska zaščita, ki omogoča vgradnjo cevi tudi v agresivno zemljo (z zlitino Zn + Al debeline 400 g/m2 v razmerju 85% Zn in 15% Al) in modrim končnim premazom (epoksi ali PUR),  na notranji strani pa s cementno oblogo tipa CEM – III / BFC (plavžni žlindrin cement) po EN 197-1. Cevi morajo biti skladne z naslednjimi tlačnimi stopnjami:
DN80 = PFA100bar; DN100 = PFA75bar; DN125 = PFA63 bar; DN150 = PFA63bar; DN200 = PFA42 bar.</t>
  </si>
  <si>
    <t xml:space="preserve">•	Obojčni fazonski kosi z razstavljivim sidrnim spojem (VRS, BLS, UNI VE) 
morajo imeti enak spoj kot ponujene cevi z razstavljivim sidrnim spojem.  Fazonski kosi morajo biti zaščiteni z 250 mikronsko epoxy zaščito. V primeru, da proizvajalec v svojem programu nima katerega od MMA kosov, dovoljujemo, da ga sestavi na način: MMA=MMA+FFR. Fazonski kosi morajo biti opremljeni z odgovarjajočimi obojčnimi tesnili v skladu z EN 681-1.
Obojčni fazonski kosi naj bodo istega proizvajalca kot cevi. </t>
  </si>
  <si>
    <t>•	Obojčni fazonski kosi 
morajo biti izdelani iz nodularne litine v skladu z EN 545:2010,  na obojko z navadnim ali varovanim sidrnim tesnilom. Spoji na fazonskih kosih naj bodo kompatibilni s spojih na ceveh (STD cev-STD fazon; TYT cev-TYT fazon). V primeru, da proizvajalec v svojem programu nima katerega od MMA kosov, dovoljujemo, da ga sestavi na način: MMA=MMA+FFR. Navedeni proizvajalec fazonskih kosov mora pri klasičnem postopku barvanja (250 mikronov epoxy) za vsak posamezen fazonski kos zagotoviti skladnost z GSK certifikatom. Obojčni fazonski kosi morajo biti opremljeni z odgovarjajočimi obojčnimi tesnili v skladu z EN 681-1.</t>
  </si>
  <si>
    <t xml:space="preserve">•	Prirobnični fazonski kosi  morajo biti izdelani iz nodularne litine v skladu z EN 545:2010, z zunanjo in notranjo epoksi zaščito min. 250 mikronov, potrjeno z GSK certifikatom. 
Obojčni in prirobnični fazonski kosi naj bodo istega proizvajalca. </t>
  </si>
  <si>
    <t>•	EV zasuni 
EV zasuni za tlake do PN16 bar morajo biti izdelani iz nodularne litine, z obojestransko epoksi zaščito minimalne debeline 250 mikronov. Kakovost barvanih površin mora biti potrjena z GSK certifikatom. Klin zasuna je zaščiten z EPDM elastomerno gumo. Vreteno zasuna je izdelano iz nerjavečega jekla. Tesnjenje na vretenu je izvedeno z dvema "O" tesniloma iz NBR. Spoj telesa in pokrova mora biti izveden z vijaki. Ustrezati morajo zahtevam standardov EN 1074-2 (certifikat). 
EV zasuni za tlake nad PN16 imajo lahko klin s kovinskim tesnjenjem</t>
  </si>
  <si>
    <t>•	Nadzemni hidranti 
morajo biti izdelani v skladu z EN 14384, TIP A ali C. Dimenzija 80 mora imeti dva  "C" priključka ter en "B" priključek. Liti deli hidranta so izdelani iz nodularne litine, zaščiteni z epoxy prašno barvo. Kakovost barvanih površin mora biti potrjena z GSK certifikatom.  Zunanja cev je iz nerjevečega materiala AISI 304,  zaporni element hidranta gumiran z EPDM EN 681/W270 antibakterijsko gumo, ki ima certifikat o živilski neoporečnosti, izdan od slovenske inštitucije (upoštevajoč KTW priporočila) v skladu s slovensko zakonodajo.  Glava hidranta zaščitena z UV odporno barvo RAL 3000. Hidrant mora biti certificiran od priglašenega certifikacijskega organa v skladu z uredbo o gradbenih proizvodih (EU) št. 305/2011 (CPR). Zaporni mehanizem mora prenesti predpisano obremenitev, ki je min. 250Nm. Hidrant mora biti označen s številko standarda po katerem je izdelan, številko priglašenega organa, ki je izvajal certifikacijo in številko veljavnega certifikata. Lomna izvedba hidranta mora v primeru loma hidranta preprečiti iztok vode iz omrežja. Glava hidranta mora biti vrtljiva za 360°. Gumirani zaporni element hidranta mora tesniti v ventilu na površini, ki je iz nerjavnega materiala. Menjava zapornega elementa mora biti omogočena brez izkopa hidranta. Nastavek za ključ mora omogočati upravljanje hidranta s standardnim ključem po DIN 3223 najmanj z dvema oprijemoma, kot objemni ključ z zatikom  fi 90  in nasadni ključ S 70. Minimalna pretočnost hidranta RD 1250 mora biti: Za hidrant DN80 Kv ≥ 110 m3/h merjeno na B spojki. Proizvajalec mora razpolagati z GSK certifikatom. Kot npr. IMP Armature. Vsi hidranti morajo biti istega proizvajalca</t>
  </si>
  <si>
    <t xml:space="preserve">•	Podzemni hidranti
morajo biti izdelani v skladu z EN 14339. Ventil in telo hidranta morata biti izdelana iz enega dela, odlitega iz nodularne litine, z epoxy zaščito minimalne debeline 250 mikronov. Kakovost barvanih površin mora biti potrjena z GSK certifikatom. Zaporni element hidranta mora biti gumiran z EPDM elastomerno gumo. EPDM elastomer in epoxy barva morata biti v skladu s predpisom W 270 in živilsko neoporečna, odobrena s strani slovenske inštitucije (upoštevajoč KTW priporočila) v skladu s slovensko zakonodajo. EPDM zmes mora ustrezati EN 681. Hidrant mora biti certificiran od priglašenega certifikacijskega organa v skladu z uredbo o gradbenih proizvodih (EU) št. 305/2011 (CPR). Hidrant mora biti označen s številko standarda, po katerem je izdelan, številko priglašenega organa, ki je izvajal certifikacijo in številko veljavnega certifikata. Gumirani zaporni element hidranta mora tesniti v ventilu na površini, ki je iz nerjavnega materiala AISI 304. Menjava zapornega elementa mora biti omogočena brez izkopa hidranta. Hidrant mora imeti varovalo, ki onemogoča demontažo zapornega elementa hidranta pod tlakom. Konstrukcija hidranta mora omogočati zamenjavo samo izhoda oz. hidrantnega nastavka. Izhod hidranta oz. hidrantni nastavek mora biti opremljen z nepovratno membrano, ki ščiti pred vdorom nečistoč v hidrant. Minimalna pretočnost hidranta mora biti Kv ≥ 110 m3/h. Vsi hidranti morajo biti istega proizvajalca. </t>
  </si>
  <si>
    <t>•	Zračniki (avtomatski) - vgradnja v jašek
Ohišje iz duktilne litine GGG40 z epoxy zaščito minimalno 250 mikronov, tesnilo iz EPDM-a. Krogla ventila in vijačni material je iz INOX-a. Delovno področje tlaka je lahko do vključno PN 40. Kakovost barvanih površin mora biti potrjena z GSK certifikatom. Vsi ventili morajo biti istega proizvajalca.</t>
  </si>
  <si>
    <t>•	Lovilniki nesnage
morajo biti izdelani v skladu s Smernicami o tlačni opremi 2014/68/EU.  Liti deli prirobničnega lovilnika nesnage morajo biti izdelani iz nodularne litine, z epoxy zaščito minimalne debeline 250 mikronov. Epoxy barva mora biti v skladu s predpisom w270 in živilsko neoporečna, odobrena s strani slovenske inštitucije (upoštevajoč KTW priporočila) v skladu s slovensko zakonodajo.  Kakovost barvanih površin mora biti potrjena z GSK certifikatom</t>
  </si>
  <si>
    <t>•	Montažno-demontažni kosi 
morajo biti izdelani iz duktilne litine, z zaščito epoxy ali Rilsan. Prirobnice standardizirane po EN 1092, tesnilo EPDM, razpon po dimenzijah:
-DN 50-200: 174-214mm</t>
  </si>
  <si>
    <t xml:space="preserve">Izdelava PID - a za vsa izvedena dela </t>
  </si>
  <si>
    <t>Izdelava geodetskega posnetka novega stanja vključno s katastrom komunalnih naprav</t>
  </si>
  <si>
    <t>cena za enoto</t>
  </si>
  <si>
    <t>vrednost</t>
  </si>
  <si>
    <t>formule so</t>
  </si>
  <si>
    <t>E kos DN900 PN10</t>
  </si>
  <si>
    <t>E kos DN350 PN10</t>
  </si>
  <si>
    <t>E kos DN80 PN10</t>
  </si>
  <si>
    <t>E kos DN150 PN10</t>
  </si>
  <si>
    <t>F kos DN350 PN10</t>
  </si>
  <si>
    <t>F kos DN150 PN10</t>
  </si>
  <si>
    <t>F kos DN80 PN10</t>
  </si>
  <si>
    <t>E kos DN200 PN16</t>
  </si>
  <si>
    <r>
      <t>MMK 90</t>
    </r>
    <r>
      <rPr>
        <sz val="11"/>
        <color rgb="FF00B050"/>
        <rFont val="Calibri"/>
        <family val="2"/>
        <charset val="238"/>
      </rPr>
      <t>˚</t>
    </r>
    <r>
      <rPr>
        <sz val="11"/>
        <color rgb="FF00B050"/>
        <rFont val="Arial"/>
        <family val="2"/>
        <charset val="238"/>
      </rPr>
      <t xml:space="preserve"> kos DN350 PN10</t>
    </r>
  </si>
  <si>
    <r>
      <t>MMK 45</t>
    </r>
    <r>
      <rPr>
        <sz val="11"/>
        <color rgb="FF00B050"/>
        <rFont val="Calibri"/>
        <family val="2"/>
        <charset val="238"/>
      </rPr>
      <t>˚</t>
    </r>
    <r>
      <rPr>
        <sz val="11"/>
        <color rgb="FF00B050"/>
        <rFont val="Arial"/>
        <family val="2"/>
        <charset val="238"/>
      </rPr>
      <t xml:space="preserve"> kos DN350 PN10</t>
    </r>
  </si>
  <si>
    <r>
      <t>MMK 22</t>
    </r>
    <r>
      <rPr>
        <sz val="11"/>
        <color rgb="FF00B050"/>
        <rFont val="Calibri"/>
        <family val="2"/>
        <charset val="238"/>
      </rPr>
      <t>˚</t>
    </r>
    <r>
      <rPr>
        <sz val="11"/>
        <color rgb="FF00B050"/>
        <rFont val="Arial"/>
        <family val="2"/>
        <charset val="238"/>
      </rPr>
      <t xml:space="preserve"> kos DN350 PN10</t>
    </r>
  </si>
  <si>
    <r>
      <t>MMK 11</t>
    </r>
    <r>
      <rPr>
        <sz val="11"/>
        <color rgb="FF00B050"/>
        <rFont val="Calibri"/>
        <family val="2"/>
        <charset val="238"/>
      </rPr>
      <t>˚</t>
    </r>
    <r>
      <rPr>
        <sz val="11"/>
        <color rgb="FF00B050"/>
        <rFont val="Arial"/>
        <family val="2"/>
        <charset val="238"/>
      </rPr>
      <t xml:space="preserve"> kos DN350 PN10</t>
    </r>
  </si>
  <si>
    <r>
      <t>MMK 45</t>
    </r>
    <r>
      <rPr>
        <sz val="11"/>
        <color rgb="FF00B050"/>
        <rFont val="Calibri"/>
        <family val="2"/>
        <charset val="238"/>
      </rPr>
      <t>˚</t>
    </r>
    <r>
      <rPr>
        <sz val="11"/>
        <color rgb="FF00B050"/>
        <rFont val="Arial"/>
        <family val="2"/>
        <charset val="238"/>
      </rPr>
      <t xml:space="preserve"> kos DN150 PN10</t>
    </r>
  </si>
  <si>
    <r>
      <t>MMK 22</t>
    </r>
    <r>
      <rPr>
        <sz val="11"/>
        <color rgb="FF00B050"/>
        <rFont val="Calibri"/>
        <family val="2"/>
        <charset val="238"/>
      </rPr>
      <t>˚</t>
    </r>
    <r>
      <rPr>
        <sz val="11"/>
        <color rgb="FF00B050"/>
        <rFont val="Arial"/>
        <family val="2"/>
        <charset val="238"/>
      </rPr>
      <t xml:space="preserve"> kos DN150 PN10</t>
    </r>
  </si>
  <si>
    <r>
      <t>MMK 11</t>
    </r>
    <r>
      <rPr>
        <sz val="11"/>
        <color rgb="FF00B050"/>
        <rFont val="Calibri"/>
        <family val="2"/>
        <charset val="238"/>
      </rPr>
      <t>˚</t>
    </r>
    <r>
      <rPr>
        <sz val="11"/>
        <color rgb="FF00B050"/>
        <rFont val="Arial"/>
        <family val="2"/>
        <charset val="238"/>
      </rPr>
      <t xml:space="preserve"> kos DN150 PN10</t>
    </r>
  </si>
  <si>
    <r>
      <t>MMK 45</t>
    </r>
    <r>
      <rPr>
        <sz val="11"/>
        <color rgb="FF00B050"/>
        <rFont val="Calibri"/>
        <family val="2"/>
        <charset val="238"/>
      </rPr>
      <t>˚</t>
    </r>
    <r>
      <rPr>
        <sz val="11"/>
        <color rgb="FF00B050"/>
        <rFont val="Arial"/>
        <family val="2"/>
        <charset val="238"/>
      </rPr>
      <t xml:space="preserve"> kos DN80 PN10</t>
    </r>
  </si>
  <si>
    <r>
      <t>MMK 22</t>
    </r>
    <r>
      <rPr>
        <sz val="11"/>
        <color rgb="FF00B050"/>
        <rFont val="Calibri"/>
        <family val="2"/>
        <charset val="238"/>
      </rPr>
      <t>˚</t>
    </r>
    <r>
      <rPr>
        <sz val="11"/>
        <color rgb="FF00B050"/>
        <rFont val="Arial"/>
        <family val="2"/>
        <charset val="238"/>
      </rPr>
      <t xml:space="preserve"> kos DN80 PN10</t>
    </r>
  </si>
  <si>
    <r>
      <t>MMK 11</t>
    </r>
    <r>
      <rPr>
        <sz val="11"/>
        <color rgb="FF00B050"/>
        <rFont val="Calibri"/>
        <family val="2"/>
        <charset val="238"/>
      </rPr>
      <t>˚</t>
    </r>
    <r>
      <rPr>
        <sz val="11"/>
        <color rgb="FF00B050"/>
        <rFont val="Arial"/>
        <family val="2"/>
        <charset val="238"/>
      </rPr>
      <t xml:space="preserve"> kos DN80 PN10</t>
    </r>
  </si>
  <si>
    <t>DN 350</t>
  </si>
  <si>
    <t>DN 250</t>
  </si>
  <si>
    <t>DN 200</t>
  </si>
  <si>
    <t>DN 150</t>
  </si>
  <si>
    <t>E kos DN250 PN16</t>
  </si>
  <si>
    <t>F kos DN250 PN16</t>
  </si>
  <si>
    <t>F kos DN200 PN16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</si>
</sst>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 #,##0.00\ &quot;€&quot;_-;\-* #,##0.00\ &quot;€&quot;_-;_-* &quot;-&quot;??\ &quot;€&quot;_-;_-@_-"/>
    <numFmt numFmtId="164" formatCode="_-* #,##0.00\ _€_-;\-* #,##0.00\ _€_-;_-* \-??\ _€_-;_-@_-"/>
    <numFmt numFmtId="165" formatCode="#,##0.00\ [$EUR]"/>
    <numFmt numFmtId="166" formatCode="#,##0.000"/>
    <numFmt numFmtId="167" formatCode="#,##0.00\ _S_I_T"/>
    <numFmt numFmtId="168" formatCode="#,##0.00\ [$€-1]"/>
    <numFmt numFmtId="169" formatCode="_-* #,##0.00\ &quot;SIT&quot;_-;\-* #,##0.00\ &quot;SIT&quot;_-;_-* &quot;-&quot;??\ &quot;SIT&quot;_-;_-@_-"/>
    <numFmt numFmtId="170" formatCode="#,##0.00\ &quot;€&quot;"/>
    <numFmt numFmtId="171" formatCode="#,##0&quot;SIT&quot;;[Red]\-#,##0&quot;SIT&quot;"/>
    <numFmt numFmtId="172" formatCode="#,##0&quot; SIT&quot;;\-#,##0&quot; SIT&quot;"/>
    <numFmt numFmtId="173" formatCode="dd/mm/yyyy"/>
    <numFmt numFmtId="174" formatCode="_-* #,##0.00&quot; €&quot;_-;\-* #,##0.00&quot; €&quot;_-;_-* \-??&quot; €&quot;_-;_-@_-"/>
    <numFmt numFmtId="175" formatCode="_-* #,##0.00\ _S_I_T_-;\-* #,##0.00\ _S_I_T_-;_-* \-??\ _S_I_T_-;_-@_-"/>
    <numFmt numFmtId="176" formatCode="#,##0.00\ _€"/>
    <numFmt numFmtId="177" formatCode="#&quot;.&quot;"/>
    <numFmt numFmtId="178" formatCode="#,##0.00;[Red]#,##0.00"/>
  </numFmts>
  <fonts count="117">
    <font>
      <sz val="11"/>
      <color rgb="FF000000"/>
      <name val="Calibri"/>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8"/>
      <color rgb="FF000000"/>
      <name val="Calibri"/>
      <family val="2"/>
      <charset val="238"/>
    </font>
    <font>
      <sz val="11"/>
      <color rgb="FF000000"/>
      <name val="Calibri"/>
      <family val="2"/>
      <charset val="238"/>
    </font>
    <font>
      <sz val="10"/>
      <name val="Arial CE"/>
      <charset val="238"/>
    </font>
    <font>
      <b/>
      <sz val="11"/>
      <color rgb="FF000000"/>
      <name val="Calibri"/>
      <family val="2"/>
      <charset val="238"/>
    </font>
    <font>
      <sz val="11"/>
      <color rgb="FFFF0000"/>
      <name val="Calibri"/>
      <family val="2"/>
      <charset val="238"/>
    </font>
    <font>
      <sz val="11"/>
      <color rgb="FF000000"/>
      <name val="Calibri"/>
      <family val="2"/>
      <charset val="238"/>
      <scheme val="minor"/>
    </font>
    <font>
      <b/>
      <sz val="9"/>
      <name val="Calibri"/>
      <family val="2"/>
      <charset val="238"/>
      <scheme val="minor"/>
    </font>
    <font>
      <sz val="9"/>
      <name val="Calibri"/>
      <family val="2"/>
      <charset val="238"/>
      <scheme val="minor"/>
    </font>
    <font>
      <sz val="10"/>
      <name val="Arial CE"/>
      <family val="2"/>
      <charset val="238"/>
    </font>
    <font>
      <sz val="10"/>
      <name val="Calibri"/>
      <family val="2"/>
      <charset val="238"/>
    </font>
    <font>
      <sz val="8"/>
      <name val="Arial CE"/>
      <family val="2"/>
      <charset val="238"/>
    </font>
    <font>
      <sz val="11"/>
      <name val="Calibri"/>
      <family val="2"/>
      <charset val="238"/>
      <scheme val="minor"/>
    </font>
    <font>
      <b/>
      <sz val="11"/>
      <name val="Calibri"/>
      <family val="2"/>
      <charset val="238"/>
      <scheme val="minor"/>
    </font>
    <font>
      <sz val="10"/>
      <name val="Arial"/>
      <family val="2"/>
      <charset val="238"/>
    </font>
    <font>
      <b/>
      <sz val="12"/>
      <name val="Arial CE"/>
      <family val="2"/>
      <charset val="238"/>
    </font>
    <font>
      <sz val="11"/>
      <name val="Arial"/>
      <family val="2"/>
      <charset val="238"/>
    </font>
    <font>
      <sz val="11"/>
      <name val="Arial"/>
      <family val="2"/>
    </font>
    <font>
      <sz val="10"/>
      <name val="Arial"/>
      <family val="2"/>
    </font>
    <font>
      <sz val="16"/>
      <name val="Arial"/>
      <family val="2"/>
    </font>
    <font>
      <b/>
      <sz val="11"/>
      <name val="Arial"/>
      <family val="2"/>
    </font>
    <font>
      <b/>
      <sz val="11"/>
      <name val="Arial"/>
      <family val="2"/>
      <charset val="238"/>
    </font>
    <font>
      <sz val="10"/>
      <color indexed="10"/>
      <name val="Arial"/>
      <family val="2"/>
    </font>
    <font>
      <sz val="11"/>
      <color indexed="10"/>
      <name val="Arial"/>
      <family val="2"/>
    </font>
    <font>
      <b/>
      <sz val="10"/>
      <name val="Arial"/>
      <family val="2"/>
    </font>
    <font>
      <sz val="14"/>
      <name val="Arial"/>
      <family val="2"/>
    </font>
    <font>
      <b/>
      <sz val="14"/>
      <name val="Arial"/>
      <family val="2"/>
      <charset val="238"/>
    </font>
    <font>
      <sz val="10"/>
      <name val="Times New Roman"/>
      <family val="1"/>
      <charset val="238"/>
    </font>
    <font>
      <b/>
      <sz val="16"/>
      <name val="Calibri"/>
      <family val="2"/>
      <charset val="238"/>
      <scheme val="minor"/>
    </font>
    <font>
      <b/>
      <sz val="10"/>
      <name val="Calibri"/>
      <family val="2"/>
      <charset val="238"/>
    </font>
    <font>
      <sz val="11"/>
      <color indexed="8"/>
      <name val="Calibri"/>
      <family val="2"/>
      <charset val="238"/>
    </font>
    <font>
      <sz val="10"/>
      <name val="Times New Roman CE"/>
      <family val="1"/>
      <charset val="238"/>
    </font>
    <font>
      <b/>
      <sz val="11"/>
      <color theme="1"/>
      <name val="Calibri"/>
      <family val="2"/>
      <charset val="238"/>
      <scheme val="minor"/>
    </font>
    <font>
      <b/>
      <sz val="14"/>
      <name val="Arial"/>
      <family val="2"/>
    </font>
    <font>
      <sz val="14"/>
      <name val="Arial"/>
      <family val="2"/>
      <charset val="238"/>
    </font>
    <font>
      <sz val="16"/>
      <name val="Arial"/>
      <family val="2"/>
      <charset val="238"/>
    </font>
    <font>
      <sz val="11"/>
      <name val="Arial Narrow"/>
      <family val="2"/>
      <charset val="238"/>
    </font>
    <font>
      <sz val="11"/>
      <color rgb="FF00B050"/>
      <name val="Arial"/>
      <family val="2"/>
    </font>
    <font>
      <b/>
      <sz val="10"/>
      <color theme="1"/>
      <name val="Calibri"/>
      <family val="2"/>
      <charset val="238"/>
    </font>
    <font>
      <b/>
      <sz val="10"/>
      <color rgb="FF000000"/>
      <name val="Calibri"/>
      <family val="2"/>
      <charset val="238"/>
    </font>
    <font>
      <sz val="10"/>
      <color theme="1"/>
      <name val="Calibri"/>
      <family val="2"/>
      <charset val="238"/>
    </font>
    <font>
      <u/>
      <sz val="10"/>
      <name val="Calibri"/>
      <family val="2"/>
      <charset val="238"/>
    </font>
    <font>
      <sz val="10"/>
      <color rgb="FF000000"/>
      <name val="Calibri"/>
      <family val="2"/>
      <charset val="238"/>
    </font>
    <font>
      <sz val="10"/>
      <color theme="1"/>
      <name val="Arial"/>
      <family val="2"/>
      <charset val="238"/>
    </font>
    <font>
      <b/>
      <sz val="10"/>
      <color theme="1"/>
      <name val="Arial"/>
      <family val="2"/>
      <charset val="238"/>
    </font>
    <font>
      <b/>
      <sz val="12"/>
      <color theme="1"/>
      <name val="Calibri"/>
      <family val="2"/>
      <charset val="238"/>
    </font>
    <font>
      <b/>
      <sz val="14"/>
      <color theme="1"/>
      <name val="Calibri"/>
      <family val="2"/>
      <charset val="238"/>
    </font>
    <font>
      <b/>
      <sz val="14"/>
      <color theme="1"/>
      <name val="Calibri"/>
      <family val="2"/>
      <charset val="238"/>
      <scheme val="minor"/>
    </font>
    <font>
      <sz val="10"/>
      <color theme="1"/>
      <name val="Calibri"/>
      <family val="2"/>
      <charset val="238"/>
      <scheme val="minor"/>
    </font>
    <font>
      <sz val="10"/>
      <name val="MS Sans Serif"/>
      <charset val="238"/>
    </font>
    <font>
      <b/>
      <sz val="12"/>
      <name val="Arial"/>
      <family val="2"/>
      <charset val="238"/>
    </font>
    <font>
      <b/>
      <sz val="10"/>
      <name val="Arial"/>
      <family val="2"/>
      <charset val="238"/>
    </font>
    <font>
      <sz val="8"/>
      <name val="Arial"/>
      <family val="2"/>
      <charset val="238"/>
    </font>
    <font>
      <sz val="10"/>
      <name val="MS Sans Serif"/>
      <family val="2"/>
      <charset val="238"/>
    </font>
    <font>
      <b/>
      <sz val="10"/>
      <color rgb="FFFF0000"/>
      <name val="Arial"/>
      <family val="2"/>
      <charset val="238"/>
    </font>
    <font>
      <sz val="10"/>
      <color rgb="FFFF0000"/>
      <name val="Arial"/>
      <family val="2"/>
      <charset val="238"/>
    </font>
    <font>
      <sz val="10"/>
      <color indexed="8"/>
      <name val="Arial CE"/>
      <family val="2"/>
      <charset val="238"/>
    </font>
    <font>
      <sz val="10"/>
      <color rgb="FF1F497D"/>
      <name val="Arial"/>
      <family val="2"/>
      <charset val="238"/>
    </font>
    <font>
      <u/>
      <sz val="10"/>
      <color indexed="12"/>
      <name val="MS Sans Serif"/>
      <family val="2"/>
      <charset val="238"/>
    </font>
    <font>
      <sz val="9"/>
      <color rgb="FFFF0000"/>
      <name val="Arial"/>
      <family val="2"/>
      <charset val="238"/>
    </font>
    <font>
      <sz val="10"/>
      <color rgb="FFFF0000"/>
      <name val="MS Sans Serif"/>
      <charset val="238"/>
    </font>
    <font>
      <sz val="9"/>
      <name val="Arial"/>
      <family val="2"/>
      <charset val="238"/>
    </font>
    <font>
      <sz val="10"/>
      <color indexed="50"/>
      <name val="Arial"/>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name val="Arial CE"/>
      <family val="2"/>
      <charset val="238"/>
    </font>
    <font>
      <sz val="10"/>
      <name val="Times New Roman"/>
      <family val="1"/>
      <charset val="204"/>
    </font>
    <font>
      <sz val="11"/>
      <color indexed="60"/>
      <name val="Calibri"/>
      <family val="2"/>
      <charset val="238"/>
    </font>
    <font>
      <i/>
      <sz val="10"/>
      <name val="SL Dutch"/>
      <charset val="238"/>
    </font>
    <font>
      <b/>
      <sz val="11"/>
      <color indexed="63"/>
      <name val="Calibri"/>
      <family val="2"/>
      <charset val="238"/>
    </font>
    <font>
      <b/>
      <sz val="18"/>
      <color indexed="56"/>
      <name val="Cambria"/>
      <family val="2"/>
      <charset val="238"/>
    </font>
    <font>
      <sz val="11"/>
      <color indexed="10"/>
      <name val="Calibri"/>
      <family val="2"/>
      <charset val="238"/>
    </font>
    <font>
      <sz val="8"/>
      <name val="Calibri"/>
      <family val="2"/>
      <charset val="238"/>
      <scheme val="minor"/>
    </font>
    <font>
      <sz val="8"/>
      <color rgb="FF000000"/>
      <name val="Calibri"/>
      <family val="2"/>
      <charset val="238"/>
      <scheme val="minor"/>
    </font>
    <font>
      <sz val="12"/>
      <name val="SLO_Dutch"/>
    </font>
    <font>
      <sz val="11"/>
      <name val="Arial CE"/>
      <charset val="238"/>
    </font>
    <font>
      <b/>
      <sz val="11"/>
      <name val="Arial CE"/>
      <charset val="238"/>
    </font>
    <font>
      <sz val="11"/>
      <name val="SLO_Dutch"/>
    </font>
    <font>
      <sz val="10"/>
      <name val="SLO_Dutch"/>
    </font>
    <font>
      <sz val="12"/>
      <name val="Arial CE"/>
      <family val="2"/>
      <charset val="238"/>
    </font>
    <font>
      <sz val="12"/>
      <name val="Calibri"/>
      <family val="2"/>
      <charset val="238"/>
    </font>
    <font>
      <b/>
      <sz val="10"/>
      <color rgb="FF535252"/>
      <name val="Lucida Sans Unicode"/>
      <family val="2"/>
      <charset val="238"/>
    </font>
    <font>
      <sz val="11"/>
      <color rgb="FF000000"/>
      <name val="Arial Narrow"/>
      <family val="2"/>
      <charset val="238"/>
    </font>
    <font>
      <b/>
      <sz val="12"/>
      <name val="Times New Roman"/>
      <family val="1"/>
      <charset val="238"/>
    </font>
    <font>
      <sz val="12"/>
      <name val="Times New Roman"/>
      <family val="1"/>
      <charset val="238"/>
    </font>
    <font>
      <sz val="12"/>
      <color theme="1"/>
      <name val="Times New Roman"/>
      <family val="1"/>
      <charset val="238"/>
    </font>
    <font>
      <b/>
      <sz val="12"/>
      <color indexed="8"/>
      <name val="Times New Roman"/>
      <family val="1"/>
      <charset val="238"/>
    </font>
    <font>
      <sz val="12"/>
      <color indexed="8"/>
      <name val="Times New Roman"/>
      <family val="1"/>
      <charset val="238"/>
    </font>
    <font>
      <b/>
      <i/>
      <sz val="12"/>
      <name val="Times New Roman"/>
      <family val="1"/>
      <charset val="238"/>
    </font>
    <font>
      <b/>
      <sz val="12"/>
      <color theme="1"/>
      <name val="Times New Roman"/>
      <family val="1"/>
      <charset val="238"/>
    </font>
    <font>
      <sz val="10"/>
      <name val="YUHelv"/>
      <charset val="238"/>
    </font>
    <font>
      <b/>
      <sz val="12"/>
      <name val="Times New Roman"/>
      <family val="1"/>
    </font>
    <font>
      <sz val="12"/>
      <name val="Times New Roman"/>
      <family val="1"/>
    </font>
    <font>
      <sz val="14"/>
      <name val="Arial CE"/>
      <family val="2"/>
      <charset val="238"/>
    </font>
    <font>
      <sz val="10"/>
      <name val="Times New Roman CE"/>
      <charset val="238"/>
    </font>
    <font>
      <sz val="10"/>
      <color theme="1"/>
      <name val="Cambria"/>
      <family val="1"/>
      <charset val="238"/>
    </font>
    <font>
      <sz val="12"/>
      <name val="Times New Roman CE"/>
      <family val="1"/>
      <charset val="238"/>
    </font>
    <font>
      <sz val="10"/>
      <color rgb="FF00B050"/>
      <name val="Arial"/>
      <family val="2"/>
    </font>
    <font>
      <sz val="11"/>
      <color rgb="FF00B050"/>
      <name val="Arial"/>
      <family val="2"/>
      <charset val="238"/>
    </font>
    <font>
      <sz val="11"/>
      <color rgb="FF000000"/>
      <name val="Arial"/>
      <family val="2"/>
      <charset val="238"/>
    </font>
    <font>
      <b/>
      <sz val="9"/>
      <name val="Arial"/>
      <family val="2"/>
      <charset val="238"/>
    </font>
    <font>
      <b/>
      <sz val="16"/>
      <name val="Arial"/>
      <family val="2"/>
      <charset val="238"/>
    </font>
    <font>
      <b/>
      <u/>
      <sz val="9"/>
      <name val="Arial"/>
      <family val="2"/>
      <charset val="238"/>
    </font>
    <font>
      <u/>
      <sz val="10"/>
      <name val="Arial"/>
      <family val="2"/>
      <charset val="238"/>
    </font>
    <font>
      <sz val="11"/>
      <name val="SLO_Dutch"/>
      <charset val="238"/>
    </font>
    <font>
      <sz val="11"/>
      <color rgb="FF00B050"/>
      <name val="Calibri"/>
      <family val="2"/>
      <charset val="238"/>
    </font>
  </fonts>
  <fills count="31">
    <fill>
      <patternFill patternType="none"/>
    </fill>
    <fill>
      <patternFill patternType="gray125"/>
    </fill>
    <fill>
      <patternFill patternType="solid">
        <fgColor rgb="FFFFFF00"/>
        <bgColor rgb="FFFFFF00"/>
      </patternFill>
    </fill>
    <fill>
      <patternFill patternType="solid">
        <fgColor theme="0"/>
        <bgColor indexed="64"/>
      </patternFill>
    </fill>
    <fill>
      <patternFill patternType="solid">
        <fgColor rgb="FFBFBFBF"/>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rgb="FFFFFFCC"/>
        <bgColor indexed="64"/>
      </patternFill>
    </fill>
  </fills>
  <borders count="37">
    <border>
      <left/>
      <right/>
      <top/>
      <bottom/>
      <diagonal/>
    </border>
    <border>
      <left/>
      <right/>
      <top style="thin">
        <color auto="1"/>
      </top>
      <bottom style="thin">
        <color auto="1"/>
      </bottom>
      <diagonal/>
    </border>
    <border>
      <left/>
      <right/>
      <top style="thin">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bottom/>
      <diagonal/>
    </border>
    <border>
      <left/>
      <right/>
      <top/>
      <bottom style="double">
        <color indexed="64"/>
      </bottom>
      <diagonal/>
    </border>
    <border>
      <left style="thin">
        <color indexed="64"/>
      </left>
      <right style="thin">
        <color indexed="64"/>
      </right>
      <top/>
      <bottom/>
      <diagonal/>
    </border>
    <border>
      <left style="thin">
        <color indexed="64"/>
      </left>
      <right/>
      <top/>
      <bottom/>
      <diagonal/>
    </border>
    <border>
      <left style="thin">
        <color indexed="8"/>
      </left>
      <right style="thin">
        <color indexed="8"/>
      </right>
      <top/>
      <bottom/>
      <diagonal/>
    </border>
    <border>
      <left style="double">
        <color indexed="64"/>
      </left>
      <right style="double">
        <color indexed="64"/>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right/>
      <top style="thin">
        <color auto="1"/>
      </top>
      <bottom style="double">
        <color auto="1"/>
      </bottom>
      <diagonal/>
    </border>
    <border>
      <left/>
      <right/>
      <top style="thin">
        <color indexed="64"/>
      </top>
      <bottom style="thin">
        <color indexed="64"/>
      </bottom>
      <diagonal/>
    </border>
  </borders>
  <cellStyleXfs count="178">
    <xf numFmtId="0" fontId="0" fillId="0" borderId="0"/>
    <xf numFmtId="164" fontId="6" fillId="0" borderId="0"/>
    <xf numFmtId="0" fontId="6" fillId="0" borderId="0"/>
    <xf numFmtId="0" fontId="7" fillId="0" borderId="0"/>
    <xf numFmtId="0" fontId="13" fillId="0" borderId="0"/>
    <xf numFmtId="0" fontId="18" fillId="0" borderId="14">
      <alignment horizontal="left" vertical="top" wrapText="1"/>
    </xf>
    <xf numFmtId="0" fontId="13" fillId="0" borderId="0">
      <alignment vertical="top" wrapText="1"/>
    </xf>
    <xf numFmtId="0" fontId="19" fillId="0" borderId="0">
      <alignment horizontal="left" vertical="top" wrapText="1" readingOrder="1"/>
    </xf>
    <xf numFmtId="0" fontId="18" fillId="0" borderId="0"/>
    <xf numFmtId="169" fontId="31" fillId="0" borderId="0" applyFont="0" applyFill="0" applyBorder="0" applyAlignment="0" applyProtection="0"/>
    <xf numFmtId="0" fontId="34" fillId="0" borderId="0"/>
    <xf numFmtId="0" fontId="35" fillId="0" borderId="0"/>
    <xf numFmtId="0" fontId="34" fillId="0" borderId="0"/>
    <xf numFmtId="0" fontId="18" fillId="0" borderId="0"/>
    <xf numFmtId="0" fontId="4" fillId="0" borderId="0"/>
    <xf numFmtId="0" fontId="53" fillId="0" borderId="0"/>
    <xf numFmtId="0" fontId="57" fillId="0" borderId="0"/>
    <xf numFmtId="0" fontId="60" fillId="0" borderId="0" applyFill="0" applyBorder="0"/>
    <xf numFmtId="0" fontId="18" fillId="0" borderId="0">
      <alignment vertical="top" wrapText="1"/>
    </xf>
    <xf numFmtId="0" fontId="18" fillId="0" borderId="0">
      <alignment vertical="top" wrapText="1"/>
    </xf>
    <xf numFmtId="0" fontId="18" fillId="0" borderId="0">
      <alignment vertical="top" wrapText="1"/>
    </xf>
    <xf numFmtId="0" fontId="18" fillId="0" borderId="0">
      <alignment vertical="top" wrapText="1"/>
    </xf>
    <xf numFmtId="0" fontId="18" fillId="0" borderId="0">
      <alignment vertical="top" wrapText="1"/>
    </xf>
    <xf numFmtId="0" fontId="18" fillId="0" borderId="0">
      <alignment vertical="top" wrapText="1"/>
    </xf>
    <xf numFmtId="0" fontId="18" fillId="0" borderId="0">
      <alignment horizontal="left" vertical="top" wrapText="1"/>
    </xf>
    <xf numFmtId="0" fontId="62" fillId="0" borderId="0" applyNumberFormat="0" applyFill="0" applyBorder="0" applyAlignment="0" applyProtection="0"/>
    <xf numFmtId="0" fontId="7" fillId="0" borderId="0"/>
    <xf numFmtId="0" fontId="57" fillId="0" borderId="0"/>
    <xf numFmtId="0" fontId="18" fillId="0" borderId="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7" borderId="0" applyNumberFormat="0" applyBorder="0" applyAlignment="0" applyProtection="0"/>
    <xf numFmtId="0" fontId="67" fillId="18"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5" borderId="0" applyNumberFormat="0" applyBorder="0" applyAlignment="0" applyProtection="0"/>
    <xf numFmtId="0" fontId="68" fillId="9" borderId="0" applyNumberFormat="0" applyBorder="0" applyAlignment="0" applyProtection="0"/>
    <xf numFmtId="0" fontId="69" fillId="26" borderId="28" applyNumberFormat="0" applyAlignment="0" applyProtection="0"/>
    <xf numFmtId="0" fontId="69" fillId="26" borderId="28" applyNumberFormat="0" applyAlignment="0" applyProtection="0"/>
    <xf numFmtId="0" fontId="69" fillId="26" borderId="28" applyNumberFormat="0" applyAlignment="0" applyProtection="0"/>
    <xf numFmtId="0" fontId="69" fillId="26" borderId="28" applyNumberFormat="0" applyAlignment="0" applyProtection="0"/>
    <xf numFmtId="0" fontId="69" fillId="26" borderId="28" applyNumberFormat="0" applyAlignment="0" applyProtection="0"/>
    <xf numFmtId="0" fontId="69" fillId="26" borderId="28" applyNumberFormat="0" applyAlignment="0" applyProtection="0"/>
    <xf numFmtId="0" fontId="69" fillId="26" borderId="28" applyNumberFormat="0" applyAlignment="0" applyProtection="0"/>
    <xf numFmtId="0" fontId="70" fillId="27" borderId="29" applyNumberFormat="0" applyAlignment="0" applyProtection="0"/>
    <xf numFmtId="38" fontId="13" fillId="0" borderId="0" applyFill="0" applyBorder="0" applyAlignment="0" applyProtection="0"/>
    <xf numFmtId="3" fontId="34" fillId="0" borderId="0" applyFill="0" applyBorder="0" applyAlignment="0" applyProtection="0"/>
    <xf numFmtId="171" fontId="13" fillId="0" borderId="0" applyFill="0" applyBorder="0" applyAlignment="0" applyProtection="0"/>
    <xf numFmtId="172" fontId="34" fillId="0" borderId="0" applyFill="0" applyBorder="0" applyAlignment="0" applyProtection="0"/>
    <xf numFmtId="173" fontId="34" fillId="0" borderId="0" applyFill="0" applyBorder="0" applyAlignment="0" applyProtection="0"/>
    <xf numFmtId="0" fontId="71" fillId="0" borderId="0" applyNumberFormat="0" applyFill="0" applyBorder="0" applyAlignment="0" applyProtection="0"/>
    <xf numFmtId="2" fontId="34" fillId="0" borderId="0" applyFill="0" applyBorder="0" applyAlignment="0" applyProtection="0"/>
    <xf numFmtId="0" fontId="72" fillId="10" borderId="0" applyNumberFormat="0" applyBorder="0" applyAlignment="0" applyProtection="0"/>
    <xf numFmtId="0" fontId="34" fillId="0" borderId="0" applyNumberFormat="0" applyFill="0" applyAlignment="0" applyProtection="0"/>
    <xf numFmtId="0" fontId="34" fillId="0" borderId="0" applyNumberFormat="0" applyFill="0" applyAlignment="0" applyProtection="0"/>
    <xf numFmtId="0" fontId="73" fillId="0" borderId="30" applyNumberFormat="0" applyFill="0" applyAlignment="0" applyProtection="0"/>
    <xf numFmtId="0" fontId="73" fillId="0" borderId="0" applyNumberFormat="0" applyFill="0" applyBorder="0" applyAlignment="0" applyProtection="0"/>
    <xf numFmtId="0" fontId="74" fillId="13" borderId="28" applyNumberFormat="0" applyAlignment="0" applyProtection="0"/>
    <xf numFmtId="0" fontId="74" fillId="13" borderId="28" applyNumberFormat="0" applyAlignment="0" applyProtection="0"/>
    <xf numFmtId="0" fontId="74" fillId="13" borderId="28" applyNumberFormat="0" applyAlignment="0" applyProtection="0"/>
    <xf numFmtId="0" fontId="74" fillId="13" borderId="28" applyNumberFormat="0" applyAlignment="0" applyProtection="0"/>
    <xf numFmtId="0" fontId="74" fillId="13" borderId="28" applyNumberFormat="0" applyAlignment="0" applyProtection="0"/>
    <xf numFmtId="0" fontId="74" fillId="13" borderId="28" applyNumberFormat="0" applyAlignment="0" applyProtection="0"/>
    <xf numFmtId="0" fontId="74" fillId="13" borderId="28" applyNumberFormat="0" applyAlignment="0" applyProtection="0"/>
    <xf numFmtId="39" fontId="18" fillId="0" borderId="18">
      <alignment horizontal="right" vertical="top" wrapText="1"/>
    </xf>
    <xf numFmtId="0" fontId="75" fillId="0" borderId="32" applyNumberFormat="0" applyFill="0" applyAlignment="0" applyProtection="0"/>
    <xf numFmtId="0" fontId="18" fillId="0" borderId="0"/>
    <xf numFmtId="0" fontId="18" fillId="0" borderId="0"/>
    <xf numFmtId="0" fontId="18" fillId="0" borderId="0"/>
    <xf numFmtId="0" fontId="13" fillId="0" borderId="0">
      <alignment vertical="top" wrapText="1"/>
    </xf>
    <xf numFmtId="0" fontId="18" fillId="0" borderId="0"/>
    <xf numFmtId="0" fontId="18" fillId="0" borderId="0"/>
    <xf numFmtId="0" fontId="18" fillId="0" borderId="0"/>
    <xf numFmtId="0" fontId="76" fillId="0" borderId="0"/>
    <xf numFmtId="0" fontId="13" fillId="0" borderId="0"/>
    <xf numFmtId="0" fontId="1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7" fillId="0" borderId="0" applyNumberFormat="0" applyFill="0" applyBorder="0" applyProtection="0">
      <alignment vertical="top" wrapText="1"/>
    </xf>
    <xf numFmtId="0" fontId="18" fillId="0" borderId="0"/>
    <xf numFmtId="0" fontId="13" fillId="0" borderId="0"/>
    <xf numFmtId="0" fontId="18" fillId="0" borderId="0"/>
    <xf numFmtId="0" fontId="78" fillId="28" borderId="0" applyNumberFormat="0" applyBorder="0" applyAlignment="0" applyProtection="0"/>
    <xf numFmtId="0" fontId="13" fillId="0" borderId="0"/>
    <xf numFmtId="0" fontId="18" fillId="0" borderId="0"/>
    <xf numFmtId="0" fontId="18" fillId="0" borderId="0"/>
    <xf numFmtId="1" fontId="79" fillId="0" borderId="0"/>
    <xf numFmtId="0" fontId="34" fillId="29" borderId="33" applyNumberFormat="0" applyAlignment="0" applyProtection="0"/>
    <xf numFmtId="0" fontId="34" fillId="29" borderId="33" applyNumberFormat="0" applyAlignment="0" applyProtection="0"/>
    <xf numFmtId="0" fontId="34" fillId="29" borderId="33" applyNumberFormat="0" applyAlignment="0" applyProtection="0"/>
    <xf numFmtId="0" fontId="34" fillId="29" borderId="33" applyNumberFormat="0" applyAlignment="0" applyProtection="0"/>
    <xf numFmtId="0" fontId="34" fillId="29" borderId="33" applyNumberFormat="0" applyAlignment="0" applyProtection="0"/>
    <xf numFmtId="0" fontId="34" fillId="29" borderId="33" applyNumberFormat="0" applyAlignment="0" applyProtection="0"/>
    <xf numFmtId="0" fontId="34" fillId="29" borderId="33" applyNumberFormat="0" applyAlignment="0" applyProtection="0"/>
    <xf numFmtId="9" fontId="34" fillId="0" borderId="0" applyFill="0" applyBorder="0" applyAlignment="0" applyProtection="0"/>
    <xf numFmtId="9" fontId="34" fillId="0" borderId="0" applyFill="0" applyBorder="0" applyAlignment="0" applyProtection="0"/>
    <xf numFmtId="9" fontId="34" fillId="0" borderId="0" applyFill="0" applyBorder="0" applyAlignment="0" applyProtection="0"/>
    <xf numFmtId="9" fontId="34" fillId="0" borderId="0" applyFill="0" applyBorder="0" applyAlignment="0" applyProtection="0"/>
    <xf numFmtId="9" fontId="34" fillId="0" borderId="0" applyFill="0" applyBorder="0" applyAlignment="0" applyProtection="0"/>
    <xf numFmtId="9" fontId="34" fillId="0" borderId="0" applyFill="0" applyBorder="0" applyAlignment="0" applyProtection="0"/>
    <xf numFmtId="0" fontId="80" fillId="26" borderId="31" applyNumberFormat="0" applyAlignment="0" applyProtection="0"/>
    <xf numFmtId="0" fontId="80" fillId="26" borderId="31" applyNumberFormat="0" applyAlignment="0" applyProtection="0"/>
    <xf numFmtId="0" fontId="80" fillId="26" borderId="31" applyNumberFormat="0" applyAlignment="0" applyProtection="0"/>
    <xf numFmtId="0" fontId="80" fillId="26" borderId="31" applyNumberFormat="0" applyAlignment="0" applyProtection="0"/>
    <xf numFmtId="0" fontId="80" fillId="26" borderId="31" applyNumberFormat="0" applyAlignment="0" applyProtection="0"/>
    <xf numFmtId="0" fontId="80" fillId="26" borderId="31" applyNumberFormat="0" applyAlignment="0" applyProtection="0"/>
    <xf numFmtId="0" fontId="80" fillId="26" borderId="31" applyNumberFormat="0" applyAlignment="0" applyProtection="0"/>
    <xf numFmtId="0" fontId="13" fillId="0" borderId="0"/>
    <xf numFmtId="0" fontId="18" fillId="0" borderId="14">
      <alignment horizontal="left" vertical="top" wrapText="1"/>
    </xf>
    <xf numFmtId="0" fontId="81" fillId="0" borderId="0" applyNumberFormat="0" applyFill="0" applyBorder="0" applyAlignment="0" applyProtection="0"/>
    <xf numFmtId="0" fontId="34" fillId="0" borderId="0" applyNumberFormat="0" applyBorder="0" applyAlignment="0" applyProtection="0"/>
    <xf numFmtId="174" fontId="34" fillId="0" borderId="0" applyFill="0" applyBorder="0" applyAlignment="0" applyProtection="0"/>
    <xf numFmtId="175" fontId="34" fillId="0" borderId="0" applyFill="0" applyBorder="0" applyAlignment="0" applyProtection="0"/>
    <xf numFmtId="0" fontId="82" fillId="0" borderId="0" applyNumberFormat="0" applyFill="0" applyBorder="0" applyAlignment="0" applyProtection="0"/>
    <xf numFmtId="0" fontId="85" fillId="0" borderId="0"/>
    <xf numFmtId="0" fontId="85" fillId="0" borderId="0"/>
    <xf numFmtId="0" fontId="3" fillId="0" borderId="0"/>
    <xf numFmtId="0" fontId="101" fillId="0" borderId="0"/>
    <xf numFmtId="44" fontId="3" fillId="0" borderId="0" applyFont="0" applyFill="0" applyBorder="0" applyAlignment="0" applyProtection="0"/>
    <xf numFmtId="0" fontId="7" fillId="0" borderId="0"/>
    <xf numFmtId="0" fontId="101" fillId="0" borderId="0"/>
    <xf numFmtId="0" fontId="57" fillId="0" borderId="0"/>
    <xf numFmtId="0" fontId="105" fillId="0" borderId="0"/>
    <xf numFmtId="0" fontId="106" fillId="0" borderId="0">
      <alignment horizontal="left" vertical="top"/>
    </xf>
    <xf numFmtId="0" fontId="106" fillId="0" borderId="0">
      <alignment vertical="top" wrapText="1"/>
    </xf>
    <xf numFmtId="0" fontId="106" fillId="0" borderId="0">
      <alignment horizontal="right"/>
    </xf>
    <xf numFmtId="0" fontId="106" fillId="0" borderId="0">
      <alignment horizontal="right"/>
    </xf>
    <xf numFmtId="44" fontId="6" fillId="0" borderId="0" applyFont="0" applyFill="0" applyBorder="0" applyAlignment="0" applyProtection="0"/>
    <xf numFmtId="44" fontId="1" fillId="0" borderId="0" applyFont="0" applyFill="0" applyBorder="0" applyAlignment="0" applyProtection="0"/>
  </cellStyleXfs>
  <cellXfs count="688">
    <xf numFmtId="0" fontId="0" fillId="0" borderId="0" xfId="0"/>
    <xf numFmtId="4" fontId="0" fillId="0" borderId="0" xfId="0" applyNumberFormat="1"/>
    <xf numFmtId="0" fontId="9" fillId="0" borderId="0" xfId="0" applyFont="1"/>
    <xf numFmtId="0" fontId="0" fillId="0" borderId="0" xfId="0" applyBorder="1"/>
    <xf numFmtId="0" fontId="0" fillId="0" borderId="3" xfId="0" applyBorder="1"/>
    <xf numFmtId="0" fontId="0" fillId="0" borderId="6" xfId="0" applyBorder="1"/>
    <xf numFmtId="0" fontId="0" fillId="0" borderId="8" xfId="0" applyBorder="1"/>
    <xf numFmtId="0" fontId="10" fillId="0" borderId="0" xfId="0" applyFont="1"/>
    <xf numFmtId="0" fontId="8" fillId="0" borderId="11" xfId="0" applyFont="1" applyBorder="1"/>
    <xf numFmtId="0" fontId="8" fillId="0" borderId="3" xfId="0" applyFont="1" applyBorder="1"/>
    <xf numFmtId="0" fontId="8" fillId="0" borderId="8" xfId="0" applyFont="1" applyBorder="1"/>
    <xf numFmtId="4" fontId="0" fillId="0" borderId="5" xfId="0" applyNumberFormat="1" applyBorder="1"/>
    <xf numFmtId="4" fontId="0" fillId="0" borderId="7" xfId="0" applyNumberFormat="1" applyBorder="1"/>
    <xf numFmtId="4" fontId="8" fillId="0" borderId="13" xfId="0" applyNumberFormat="1" applyFont="1" applyBorder="1"/>
    <xf numFmtId="4" fontId="0" fillId="0" borderId="10" xfId="0" applyNumberFormat="1" applyBorder="1"/>
    <xf numFmtId="4" fontId="8" fillId="0" borderId="5" xfId="0" applyNumberFormat="1" applyFont="1" applyBorder="1"/>
    <xf numFmtId="4" fontId="8" fillId="0" borderId="10" xfId="0" applyNumberFormat="1" applyFont="1" applyBorder="1"/>
    <xf numFmtId="0" fontId="0" fillId="0" borderId="0" xfId="0" applyAlignment="1">
      <alignment horizontal="center"/>
    </xf>
    <xf numFmtId="0" fontId="0" fillId="0" borderId="4" xfId="0" applyBorder="1" applyAlignment="1">
      <alignment horizontal="center"/>
    </xf>
    <xf numFmtId="0" fontId="0" fillId="0" borderId="0" xfId="0" applyBorder="1" applyAlignment="1">
      <alignment horizontal="center"/>
    </xf>
    <xf numFmtId="0" fontId="8" fillId="0" borderId="12" xfId="0" applyFont="1" applyBorder="1" applyAlignment="1">
      <alignment horizontal="center"/>
    </xf>
    <xf numFmtId="0" fontId="0" fillId="0" borderId="9" xfId="0" applyBorder="1" applyAlignment="1">
      <alignment horizontal="center"/>
    </xf>
    <xf numFmtId="0" fontId="8" fillId="0" borderId="4" xfId="0" applyFont="1" applyBorder="1" applyAlignment="1">
      <alignment horizontal="center"/>
    </xf>
    <xf numFmtId="0" fontId="8" fillId="0" borderId="9" xfId="0" applyFont="1" applyBorder="1" applyAlignment="1">
      <alignment horizontal="center"/>
    </xf>
    <xf numFmtId="4" fontId="0" fillId="0" borderId="0" xfId="0" applyNumberFormat="1" applyBorder="1"/>
    <xf numFmtId="0" fontId="12" fillId="0" borderId="0" xfId="2" applyFont="1" applyBorder="1" applyAlignment="1" applyProtection="1">
      <alignment horizontal="justify"/>
    </xf>
    <xf numFmtId="0" fontId="12" fillId="0" borderId="0" xfId="2" applyFont="1" applyBorder="1" applyAlignment="1" applyProtection="1"/>
    <xf numFmtId="0" fontId="12" fillId="0" borderId="0" xfId="2" applyFont="1" applyBorder="1" applyAlignment="1" applyProtection="1">
      <alignment horizontal="center"/>
    </xf>
    <xf numFmtId="0" fontId="12" fillId="0" borderId="0" xfId="2" applyFont="1" applyBorder="1" applyAlignment="1" applyProtection="1">
      <alignment horizontal="justify" vertical="top"/>
    </xf>
    <xf numFmtId="0" fontId="11" fillId="0" borderId="0" xfId="2" applyFont="1" applyBorder="1" applyAlignment="1" applyProtection="1">
      <alignment horizontal="justify" vertical="top"/>
    </xf>
    <xf numFmtId="0" fontId="11" fillId="0" borderId="0" xfId="2" applyFont="1" applyBorder="1" applyAlignment="1" applyProtection="1">
      <alignment horizontal="justify"/>
    </xf>
    <xf numFmtId="0" fontId="11" fillId="0" borderId="0" xfId="2" applyFont="1" applyBorder="1" applyAlignment="1" applyProtection="1">
      <alignment horizontal="center"/>
    </xf>
    <xf numFmtId="0" fontId="14" fillId="0" borderId="0" xfId="0" applyFont="1"/>
    <xf numFmtId="4" fontId="14" fillId="0" borderId="0" xfId="0" applyNumberFormat="1" applyFont="1"/>
    <xf numFmtId="0" fontId="5" fillId="0" borderId="0" xfId="0" applyFont="1" applyBorder="1" applyAlignment="1">
      <alignment horizontal="justify" vertical="top"/>
    </xf>
    <xf numFmtId="0" fontId="15" fillId="0" borderId="0" xfId="3" applyFont="1" applyBorder="1" applyAlignment="1" applyProtection="1">
      <alignment horizontal="justify" vertical="top" wrapText="1"/>
    </xf>
    <xf numFmtId="49" fontId="16" fillId="0" borderId="0" xfId="2" applyNumberFormat="1" applyFont="1" applyAlignment="1" applyProtection="1">
      <alignment horizontal="left" vertical="top"/>
    </xf>
    <xf numFmtId="4" fontId="16" fillId="0" borderId="0" xfId="2" applyNumberFormat="1" applyFont="1" applyAlignment="1" applyProtection="1">
      <alignment vertical="top"/>
    </xf>
    <xf numFmtId="4" fontId="16" fillId="0" borderId="0" xfId="2" applyNumberFormat="1" applyFont="1" applyAlignment="1" applyProtection="1">
      <alignment horizontal="left"/>
    </xf>
    <xf numFmtId="49" fontId="16" fillId="2" borderId="0" xfId="2" applyNumberFormat="1" applyFont="1" applyFill="1" applyAlignment="1" applyProtection="1">
      <alignment horizontal="left" vertical="top"/>
    </xf>
    <xf numFmtId="4" fontId="16" fillId="2" borderId="0" xfId="2" applyNumberFormat="1" applyFont="1" applyFill="1" applyAlignment="1" applyProtection="1">
      <alignment vertical="top"/>
    </xf>
    <xf numFmtId="4" fontId="16" fillId="2" borderId="0" xfId="1" applyNumberFormat="1" applyFont="1" applyFill="1" applyBorder="1" applyAlignment="1" applyProtection="1">
      <alignment horizontal="right"/>
    </xf>
    <xf numFmtId="49" fontId="17" fillId="0" borderId="0" xfId="2" applyNumberFormat="1" applyFont="1" applyAlignment="1" applyProtection="1">
      <alignment horizontal="left" vertical="top"/>
    </xf>
    <xf numFmtId="49" fontId="17" fillId="0" borderId="2" xfId="2" applyNumberFormat="1" applyFont="1" applyBorder="1" applyAlignment="1" applyProtection="1">
      <alignment horizontal="left" vertical="top"/>
    </xf>
    <xf numFmtId="4" fontId="17" fillId="0" borderId="2" xfId="2" applyNumberFormat="1" applyFont="1" applyBorder="1" applyAlignment="1" applyProtection="1">
      <alignment horizontal="left" vertical="top" wrapText="1"/>
    </xf>
    <xf numFmtId="49" fontId="16" fillId="0" borderId="0" xfId="2" applyNumberFormat="1" applyFont="1" applyBorder="1" applyAlignment="1" applyProtection="1">
      <alignment horizontal="justify" vertical="top"/>
    </xf>
    <xf numFmtId="0" fontId="16" fillId="0" borderId="0" xfId="2" applyFont="1" applyBorder="1" applyAlignment="1" applyProtection="1">
      <alignment horizontal="justify" vertical="top"/>
    </xf>
    <xf numFmtId="0" fontId="17" fillId="0" borderId="0" xfId="2" applyFont="1" applyBorder="1" applyAlignment="1" applyProtection="1"/>
    <xf numFmtId="0" fontId="17" fillId="0" borderId="0" xfId="2" applyFont="1" applyBorder="1" applyAlignment="1" applyProtection="1">
      <alignment horizontal="justify" vertical="top"/>
    </xf>
    <xf numFmtId="49" fontId="16" fillId="0" borderId="1" xfId="2" applyNumberFormat="1" applyFont="1" applyBorder="1" applyAlignment="1" applyProtection="1">
      <alignment horizontal="left" vertical="top"/>
    </xf>
    <xf numFmtId="4" fontId="17" fillId="0" borderId="1" xfId="2" applyNumberFormat="1" applyFont="1" applyBorder="1" applyAlignment="1" applyProtection="1">
      <alignment horizontal="center" vertical="top" wrapText="1"/>
    </xf>
    <xf numFmtId="0" fontId="16" fillId="0" borderId="0" xfId="2" applyFont="1" applyBorder="1" applyAlignment="1" applyProtection="1">
      <alignment horizontal="justify"/>
    </xf>
    <xf numFmtId="3" fontId="17" fillId="0" borderId="0" xfId="2" applyNumberFormat="1" applyFont="1" applyBorder="1" applyAlignment="1" applyProtection="1">
      <alignment vertical="top"/>
    </xf>
    <xf numFmtId="49" fontId="17" fillId="0" borderId="0" xfId="2" applyNumberFormat="1" applyFont="1" applyBorder="1" applyAlignment="1" applyProtection="1">
      <alignment horizontal="justify" vertical="top"/>
    </xf>
    <xf numFmtId="0" fontId="17" fillId="0" borderId="0" xfId="2" applyFont="1" applyBorder="1" applyAlignment="1" applyProtection="1">
      <alignment horizontal="justify"/>
    </xf>
    <xf numFmtId="4" fontId="17" fillId="0" borderId="0" xfId="2" applyNumberFormat="1" applyFont="1" applyAlignment="1" applyProtection="1"/>
    <xf numFmtId="0" fontId="16" fillId="0" borderId="1" xfId="2" applyFont="1" applyBorder="1" applyAlignment="1" applyProtection="1">
      <alignment horizontal="justify" vertical="top"/>
    </xf>
    <xf numFmtId="165" fontId="16" fillId="0" borderId="0" xfId="2" applyNumberFormat="1" applyFont="1" applyBorder="1" applyAlignment="1" applyProtection="1"/>
    <xf numFmtId="165" fontId="17" fillId="0" borderId="2" xfId="2" applyNumberFormat="1" applyFont="1" applyBorder="1" applyAlignment="1" applyProtection="1"/>
    <xf numFmtId="4" fontId="17" fillId="0" borderId="0" xfId="1" applyNumberFormat="1" applyFont="1" applyBorder="1" applyAlignment="1" applyProtection="1">
      <alignment horizontal="left" vertical="top" wrapText="1" indent="1"/>
    </xf>
    <xf numFmtId="0" fontId="5" fillId="0" borderId="0" xfId="0" applyFont="1" applyAlignment="1">
      <alignment horizontal="justify" vertical="top"/>
    </xf>
    <xf numFmtId="0" fontId="18" fillId="0" borderId="0" xfId="8"/>
    <xf numFmtId="0" fontId="22" fillId="0" borderId="0" xfId="8" applyFont="1"/>
    <xf numFmtId="0" fontId="23" fillId="0" borderId="0" xfId="8" applyFont="1"/>
    <xf numFmtId="0" fontId="23" fillId="0" borderId="0" xfId="8" applyFont="1" applyAlignment="1">
      <alignment horizontal="left" vertical="top" wrapText="1"/>
    </xf>
    <xf numFmtId="0" fontId="24" fillId="0" borderId="0" xfId="8" applyFont="1" applyAlignment="1">
      <alignment horizontal="left" vertical="top" wrapText="1"/>
    </xf>
    <xf numFmtId="0" fontId="20" fillId="0" borderId="0" xfId="8" applyFont="1" applyAlignment="1">
      <alignment horizontal="left" vertical="top" wrapText="1"/>
    </xf>
    <xf numFmtId="0" fontId="26" fillId="0" borderId="0" xfId="8" applyFont="1"/>
    <xf numFmtId="0" fontId="27" fillId="0" borderId="0" xfId="8" applyFont="1" applyAlignment="1">
      <alignment horizontal="left" vertical="top" wrapText="1"/>
    </xf>
    <xf numFmtId="1" fontId="20" fillId="0" borderId="0" xfId="8" applyNumberFormat="1" applyFont="1" applyAlignment="1">
      <alignment horizontal="left" vertical="top" wrapText="1"/>
    </xf>
    <xf numFmtId="1" fontId="20" fillId="0" borderId="0" xfId="8" applyNumberFormat="1" applyFont="1" applyAlignment="1">
      <alignment horizontal="center" vertical="top" wrapText="1"/>
    </xf>
    <xf numFmtId="0" fontId="28" fillId="0" borderId="0" xfId="8" applyFont="1"/>
    <xf numFmtId="0" fontId="29" fillId="0" borderId="0" xfId="8" applyFont="1"/>
    <xf numFmtId="0" fontId="29" fillId="0" borderId="0" xfId="8" applyFont="1" applyAlignment="1">
      <alignment horizontal="left" vertical="top" wrapText="1"/>
    </xf>
    <xf numFmtId="0" fontId="21" fillId="0" borderId="0" xfId="8" applyFont="1" applyAlignment="1">
      <alignment horizontal="left" vertical="top" wrapText="1"/>
    </xf>
    <xf numFmtId="4" fontId="20" fillId="0" borderId="0" xfId="8" applyNumberFormat="1" applyFont="1" applyAlignment="1">
      <alignment horizontal="right" vertical="top"/>
    </xf>
    <xf numFmtId="167" fontId="20" fillId="0" borderId="0" xfId="8" applyNumberFormat="1" applyFont="1" applyAlignment="1">
      <alignment horizontal="right" vertical="top"/>
    </xf>
    <xf numFmtId="4" fontId="25" fillId="0" borderId="0" xfId="8" applyNumberFormat="1" applyFont="1" applyAlignment="1">
      <alignment horizontal="right" vertical="top"/>
    </xf>
    <xf numFmtId="4" fontId="25" fillId="0" borderId="0" xfId="8" applyNumberFormat="1" applyFont="1" applyAlignment="1">
      <alignment horizontal="right" vertical="top" wrapText="1"/>
    </xf>
    <xf numFmtId="167" fontId="25" fillId="0" borderId="0" xfId="8" applyNumberFormat="1" applyFont="1" applyAlignment="1">
      <alignment horizontal="right" vertical="top" wrapText="1"/>
    </xf>
    <xf numFmtId="167" fontId="38" fillId="0" borderId="0" xfId="8" applyNumberFormat="1" applyFont="1" applyAlignment="1">
      <alignment horizontal="right" vertical="top" wrapText="1"/>
    </xf>
    <xf numFmtId="0" fontId="38" fillId="0" borderId="0" xfId="8" applyFont="1" applyAlignment="1">
      <alignment horizontal="left" vertical="top" wrapText="1"/>
    </xf>
    <xf numFmtId="4" fontId="38" fillId="0" borderId="0" xfId="8" applyNumberFormat="1" applyFont="1" applyAlignment="1">
      <alignment horizontal="right" vertical="top" wrapText="1"/>
    </xf>
    <xf numFmtId="4" fontId="20" fillId="0" borderId="15" xfId="8" applyNumberFormat="1" applyFont="1" applyBorder="1" applyAlignment="1">
      <alignment horizontal="right" vertical="top" wrapText="1"/>
    </xf>
    <xf numFmtId="167" fontId="20" fillId="0" borderId="15" xfId="8" applyNumberFormat="1" applyFont="1" applyBorder="1" applyAlignment="1">
      <alignment horizontal="right" vertical="top" wrapText="1"/>
    </xf>
    <xf numFmtId="0" fontId="21" fillId="0" borderId="0" xfId="8" applyFont="1"/>
    <xf numFmtId="4" fontId="20" fillId="0" borderId="0" xfId="8" applyNumberFormat="1" applyFont="1" applyAlignment="1">
      <alignment horizontal="right" vertical="top" wrapText="1"/>
    </xf>
    <xf numFmtId="167" fontId="20" fillId="0" borderId="0" xfId="8" applyNumberFormat="1" applyFont="1" applyAlignment="1">
      <alignment horizontal="right" vertical="top" wrapText="1"/>
    </xf>
    <xf numFmtId="167" fontId="30" fillId="0" borderId="0" xfId="8" applyNumberFormat="1" applyFont="1" applyAlignment="1">
      <alignment horizontal="right" vertical="center" wrapText="1"/>
    </xf>
    <xf numFmtId="0" fontId="37" fillId="0" borderId="0" xfId="8" applyFont="1" applyAlignment="1">
      <alignment horizontal="left" vertical="top" wrapText="1"/>
    </xf>
    <xf numFmtId="0" fontId="37" fillId="0" borderId="0" xfId="8" applyFont="1"/>
    <xf numFmtId="0" fontId="24" fillId="0" borderId="0" xfId="8" applyFont="1"/>
    <xf numFmtId="1" fontId="38" fillId="0" borderId="0" xfId="8" applyNumberFormat="1" applyFont="1" applyAlignment="1">
      <alignment horizontal="right" vertical="top"/>
    </xf>
    <xf numFmtId="1" fontId="38" fillId="0" borderId="0" xfId="8" applyNumberFormat="1" applyFont="1" applyAlignment="1">
      <alignment horizontal="center" vertical="top"/>
    </xf>
    <xf numFmtId="1" fontId="38" fillId="0" borderId="0" xfId="8" applyNumberFormat="1" applyFont="1" applyAlignment="1">
      <alignment horizontal="center" vertical="top" wrapText="1"/>
    </xf>
    <xf numFmtId="1" fontId="38" fillId="0" borderId="0" xfId="8" applyNumberFormat="1" applyFont="1" applyAlignment="1">
      <alignment horizontal="left" vertical="top" wrapText="1"/>
    </xf>
    <xf numFmtId="0" fontId="30" fillId="0" borderId="0" xfId="8" applyFont="1" applyAlignment="1">
      <alignment horizontal="left" vertical="top" wrapText="1"/>
    </xf>
    <xf numFmtId="168" fontId="30" fillId="0" borderId="0" xfId="8" applyNumberFormat="1" applyFont="1" applyAlignment="1">
      <alignment horizontal="right" vertical="top" wrapText="1"/>
    </xf>
    <xf numFmtId="0" fontId="38" fillId="0" borderId="0" xfId="8" applyFont="1"/>
    <xf numFmtId="1" fontId="38" fillId="0" borderId="2" xfId="8" applyNumberFormat="1" applyFont="1" applyBorder="1" applyAlignment="1">
      <alignment horizontal="right" vertical="top"/>
    </xf>
    <xf numFmtId="1" fontId="38" fillId="0" borderId="2" xfId="8" applyNumberFormat="1" applyFont="1" applyBorder="1" applyAlignment="1">
      <alignment horizontal="center" vertical="top"/>
    </xf>
    <xf numFmtId="1" fontId="38" fillId="0" borderId="2" xfId="8" applyNumberFormat="1" applyFont="1" applyBorder="1" applyAlignment="1">
      <alignment horizontal="center" vertical="top" wrapText="1"/>
    </xf>
    <xf numFmtId="1" fontId="38" fillId="0" borderId="2" xfId="8" applyNumberFormat="1" applyFont="1" applyBorder="1" applyAlignment="1">
      <alignment horizontal="left" vertical="top" wrapText="1"/>
    </xf>
    <xf numFmtId="0" fontId="30" fillId="0" borderId="2" xfId="8" applyFont="1" applyBorder="1" applyAlignment="1">
      <alignment horizontal="left" vertical="top" wrapText="1"/>
    </xf>
    <xf numFmtId="4" fontId="38" fillId="0" borderId="2" xfId="8" applyNumberFormat="1" applyFont="1" applyBorder="1" applyAlignment="1">
      <alignment horizontal="right" vertical="top" wrapText="1"/>
    </xf>
    <xf numFmtId="167" fontId="38" fillId="0" borderId="2" xfId="8" applyNumberFormat="1" applyFont="1" applyBorder="1" applyAlignment="1">
      <alignment horizontal="right" vertical="top" wrapText="1"/>
    </xf>
    <xf numFmtId="168" fontId="30" fillId="0" borderId="2" xfId="8" applyNumberFormat="1" applyFont="1" applyBorder="1" applyAlignment="1">
      <alignment horizontal="right" vertical="top" wrapText="1"/>
    </xf>
    <xf numFmtId="4" fontId="39" fillId="0" borderId="0" xfId="8" applyNumberFormat="1" applyFont="1" applyAlignment="1">
      <alignment horizontal="right" vertical="top" wrapText="1"/>
    </xf>
    <xf numFmtId="167" fontId="39" fillId="0" borderId="0" xfId="8" applyNumberFormat="1" applyFont="1" applyAlignment="1">
      <alignment horizontal="right" vertical="top" wrapText="1"/>
    </xf>
    <xf numFmtId="1" fontId="20" fillId="0" borderId="0" xfId="8" applyNumberFormat="1" applyFont="1" applyAlignment="1">
      <alignment horizontal="right" vertical="top"/>
    </xf>
    <xf numFmtId="1" fontId="20" fillId="0" borderId="0" xfId="8" applyNumberFormat="1" applyFont="1" applyAlignment="1">
      <alignment horizontal="center" vertical="top"/>
    </xf>
    <xf numFmtId="167" fontId="20" fillId="0" borderId="0" xfId="8" quotePrefix="1" applyNumberFormat="1" applyFont="1" applyAlignment="1">
      <alignment horizontal="right" vertical="top" wrapText="1"/>
    </xf>
    <xf numFmtId="1" fontId="25" fillId="0" borderId="0" xfId="8" applyNumberFormat="1" applyFont="1" applyAlignment="1">
      <alignment horizontal="right" vertical="top" wrapText="1"/>
    </xf>
    <xf numFmtId="1" fontId="25" fillId="0" borderId="0" xfId="8" applyNumberFormat="1" applyFont="1" applyAlignment="1">
      <alignment horizontal="center" vertical="top" wrapText="1"/>
    </xf>
    <xf numFmtId="1" fontId="25" fillId="0" borderId="0" xfId="8" applyNumberFormat="1" applyFont="1" applyAlignment="1">
      <alignment horizontal="left" vertical="top" wrapText="1"/>
    </xf>
    <xf numFmtId="2" fontId="20" fillId="0" borderId="0" xfId="8" applyNumberFormat="1" applyFont="1" applyAlignment="1">
      <alignment horizontal="right" vertical="top" wrapText="1"/>
    </xf>
    <xf numFmtId="0" fontId="40" fillId="0" borderId="0" xfId="8" applyFont="1"/>
    <xf numFmtId="0" fontId="20" fillId="0" borderId="15" xfId="8" applyFont="1" applyBorder="1" applyAlignment="1">
      <alignment horizontal="left" vertical="top" wrapText="1"/>
    </xf>
    <xf numFmtId="170" fontId="25" fillId="0" borderId="0" xfId="8" applyNumberFormat="1" applyFont="1" applyAlignment="1">
      <alignment vertical="top"/>
    </xf>
    <xf numFmtId="0" fontId="20" fillId="0" borderId="0" xfId="8" applyFont="1" applyAlignment="1">
      <alignment vertical="top" wrapText="1"/>
    </xf>
    <xf numFmtId="0" fontId="40" fillId="0" borderId="0" xfId="8" applyFont="1" applyAlignment="1">
      <alignment horizontal="justify" vertical="center"/>
    </xf>
    <xf numFmtId="0" fontId="20" fillId="0" borderId="0" xfId="13" applyFont="1" applyAlignment="1">
      <alignment horizontal="left" vertical="top" wrapText="1"/>
    </xf>
    <xf numFmtId="0" fontId="41" fillId="0" borderId="0" xfId="8" applyFont="1" applyAlignment="1">
      <alignment horizontal="left" vertical="top" wrapText="1"/>
    </xf>
    <xf numFmtId="0" fontId="40" fillId="0" borderId="0" xfId="8" applyFont="1" applyAlignment="1">
      <alignment horizontal="justify"/>
    </xf>
    <xf numFmtId="0" fontId="40" fillId="0" borderId="0" xfId="8" applyFont="1" applyAlignment="1">
      <alignment horizontal="justify" vertical="center" wrapText="1"/>
    </xf>
    <xf numFmtId="166" fontId="20" fillId="0" borderId="0" xfId="8" applyNumberFormat="1" applyFont="1" applyAlignment="1">
      <alignment horizontal="right" vertical="top" wrapText="1"/>
    </xf>
    <xf numFmtId="4" fontId="25" fillId="0" borderId="15" xfId="8" applyNumberFormat="1" applyFont="1" applyBorder="1" applyAlignment="1">
      <alignment horizontal="right" vertical="top" wrapText="1"/>
    </xf>
    <xf numFmtId="167" fontId="25" fillId="0" borderId="15" xfId="8" applyNumberFormat="1" applyFont="1" applyBorder="1" applyAlignment="1">
      <alignment horizontal="right" vertical="top" wrapText="1"/>
    </xf>
    <xf numFmtId="0" fontId="42" fillId="0" borderId="0" xfId="14" applyFont="1" applyAlignment="1">
      <alignment vertical="center"/>
    </xf>
    <xf numFmtId="0" fontId="4" fillId="0" borderId="0" xfId="14"/>
    <xf numFmtId="0" fontId="4" fillId="0" borderId="0" xfId="14" applyAlignment="1">
      <alignment horizontal="center" vertical="center"/>
    </xf>
    <xf numFmtId="0" fontId="43" fillId="4" borderId="19" xfId="14" applyFont="1" applyFill="1" applyBorder="1" applyAlignment="1">
      <alignment horizontal="center" vertical="center" wrapText="1"/>
    </xf>
    <xf numFmtId="0" fontId="43" fillId="4" borderId="20" xfId="14" applyFont="1" applyFill="1" applyBorder="1" applyAlignment="1">
      <alignment horizontal="center" vertical="center" wrapText="1"/>
    </xf>
    <xf numFmtId="0" fontId="43" fillId="0" borderId="21" xfId="14" applyFont="1" applyBorder="1" applyAlignment="1">
      <alignment vertical="center" wrapText="1"/>
    </xf>
    <xf numFmtId="0" fontId="42" fillId="0" borderId="21" xfId="14" applyFont="1" applyBorder="1" applyAlignment="1">
      <alignment vertical="center" wrapText="1"/>
    </xf>
    <xf numFmtId="0" fontId="44" fillId="0" borderId="21" xfId="14" applyFont="1" applyBorder="1" applyAlignment="1">
      <alignment horizontal="center" vertical="center" wrapText="1"/>
    </xf>
    <xf numFmtId="0" fontId="44" fillId="0" borderId="22" xfId="14" applyFont="1" applyBorder="1" applyAlignment="1">
      <alignment horizontal="center" vertical="center" wrapText="1"/>
    </xf>
    <xf numFmtId="170" fontId="4" fillId="0" borderId="22" xfId="14" applyNumberFormat="1" applyBorder="1" applyAlignment="1">
      <alignment vertical="center"/>
    </xf>
    <xf numFmtId="0" fontId="44" fillId="0" borderId="21" xfId="14" applyFont="1" applyBorder="1" applyAlignment="1">
      <alignment vertical="center" wrapText="1"/>
    </xf>
    <xf numFmtId="170" fontId="4" fillId="0" borderId="21" xfId="14" applyNumberFormat="1" applyBorder="1" applyAlignment="1">
      <alignment horizontal="center" vertical="center"/>
    </xf>
    <xf numFmtId="170" fontId="4" fillId="0" borderId="0" xfId="14" applyNumberFormat="1"/>
    <xf numFmtId="0" fontId="14" fillId="0" borderId="21" xfId="14" applyFont="1" applyBorder="1" applyAlignment="1">
      <alignment vertical="center" wrapText="1"/>
    </xf>
    <xf numFmtId="0" fontId="44" fillId="0" borderId="23" xfId="14" applyFont="1" applyBorder="1" applyAlignment="1">
      <alignment horizontal="center" vertical="center" wrapText="1"/>
    </xf>
    <xf numFmtId="170" fontId="4" fillId="0" borderId="23" xfId="14" applyNumberFormat="1" applyBorder="1" applyAlignment="1">
      <alignment horizontal="center" vertical="center"/>
    </xf>
    <xf numFmtId="0" fontId="33" fillId="0" borderId="21" xfId="14" applyFont="1" applyBorder="1" applyAlignment="1">
      <alignment vertical="center" wrapText="1"/>
    </xf>
    <xf numFmtId="170" fontId="4" fillId="0" borderId="21" xfId="14" applyNumberFormat="1" applyBorder="1" applyAlignment="1">
      <alignment vertical="center"/>
    </xf>
    <xf numFmtId="0" fontId="14" fillId="0" borderId="21" xfId="14" applyFont="1" applyBorder="1" applyAlignment="1">
      <alignment horizontal="center" vertical="center" wrapText="1"/>
    </xf>
    <xf numFmtId="170" fontId="4" fillId="0" borderId="23" xfId="14" applyNumberFormat="1" applyBorder="1" applyAlignment="1">
      <alignment vertical="center"/>
    </xf>
    <xf numFmtId="0" fontId="44" fillId="0" borderId="16" xfId="14" applyFont="1" applyBorder="1" applyAlignment="1">
      <alignment horizontal="center" vertical="center" wrapText="1"/>
    </xf>
    <xf numFmtId="170" fontId="4" fillId="0" borderId="16" xfId="14" applyNumberFormat="1" applyBorder="1" applyAlignment="1">
      <alignment vertical="center"/>
    </xf>
    <xf numFmtId="170" fontId="4" fillId="0" borderId="22" xfId="14" applyNumberFormat="1" applyBorder="1" applyAlignment="1">
      <alignment horizontal="center" vertical="center"/>
    </xf>
    <xf numFmtId="0" fontId="45" fillId="0" borderId="21" xfId="14" applyFont="1" applyBorder="1" applyAlignment="1">
      <alignment vertical="center" wrapText="1"/>
    </xf>
    <xf numFmtId="0" fontId="4" fillId="0" borderId="21" xfId="14" applyBorder="1" applyAlignment="1">
      <alignment vertical="top" wrapText="1"/>
    </xf>
    <xf numFmtId="170" fontId="4" fillId="0" borderId="22" xfId="14" applyNumberFormat="1" applyBorder="1" applyAlignment="1">
      <alignment vertical="center" wrapText="1"/>
    </xf>
    <xf numFmtId="170" fontId="4" fillId="0" borderId="21" xfId="14" applyNumberFormat="1" applyBorder="1" applyAlignment="1">
      <alignment horizontal="center" vertical="center" wrapText="1"/>
    </xf>
    <xf numFmtId="170" fontId="4" fillId="0" borderId="23" xfId="14" applyNumberFormat="1" applyBorder="1" applyAlignment="1">
      <alignment vertical="center" wrapText="1"/>
    </xf>
    <xf numFmtId="170" fontId="4" fillId="0" borderId="16" xfId="14" applyNumberFormat="1" applyBorder="1" applyAlignment="1">
      <alignment horizontal="center" vertical="center"/>
    </xf>
    <xf numFmtId="0" fontId="46" fillId="0" borderId="21" xfId="14" applyFont="1" applyBorder="1" applyAlignment="1">
      <alignment vertical="center" wrapText="1"/>
    </xf>
    <xf numFmtId="3" fontId="4" fillId="0" borderId="0" xfId="14" applyNumberFormat="1"/>
    <xf numFmtId="0" fontId="42" fillId="0" borderId="22" xfId="14" applyFont="1" applyBorder="1" applyAlignment="1">
      <alignment vertical="center" wrapText="1"/>
    </xf>
    <xf numFmtId="0" fontId="44" fillId="0" borderId="22" xfId="14" applyFont="1" applyBorder="1" applyAlignment="1">
      <alignment vertical="center" wrapText="1"/>
    </xf>
    <xf numFmtId="0" fontId="14" fillId="0" borderId="22" xfId="14" applyFont="1" applyBorder="1" applyAlignment="1">
      <alignment vertical="center" wrapText="1"/>
    </xf>
    <xf numFmtId="0" fontId="43" fillId="0" borderId="22" xfId="14" applyFont="1" applyBorder="1" applyAlignment="1">
      <alignment vertical="center" wrapText="1"/>
    </xf>
    <xf numFmtId="0" fontId="33" fillId="0" borderId="22" xfId="14" applyFont="1" applyBorder="1" applyAlignment="1">
      <alignment vertical="center" wrapText="1"/>
    </xf>
    <xf numFmtId="0" fontId="42" fillId="0" borderId="21" xfId="14" applyFont="1" applyBorder="1" applyAlignment="1">
      <alignment horizontal="left" vertical="center" wrapText="1"/>
    </xf>
    <xf numFmtId="0" fontId="44" fillId="0" borderId="21" xfId="14" applyFont="1" applyBorder="1" applyAlignment="1">
      <alignment horizontal="left" vertical="center" wrapText="1"/>
    </xf>
    <xf numFmtId="0" fontId="14" fillId="0" borderId="21" xfId="14" applyFont="1" applyBorder="1" applyAlignment="1">
      <alignment horizontal="left" vertical="center" wrapText="1"/>
    </xf>
    <xf numFmtId="0" fontId="42" fillId="0" borderId="16" xfId="14" applyFont="1" applyBorder="1" applyAlignment="1">
      <alignment vertical="center" wrapText="1"/>
    </xf>
    <xf numFmtId="0" fontId="44" fillId="0" borderId="16" xfId="14" applyFont="1" applyBorder="1" applyAlignment="1">
      <alignment vertical="center" wrapText="1"/>
    </xf>
    <xf numFmtId="0" fontId="14" fillId="0" borderId="16" xfId="14" applyFont="1" applyBorder="1" applyAlignment="1">
      <alignment vertical="center" wrapText="1"/>
    </xf>
    <xf numFmtId="0" fontId="42" fillId="0" borderId="23" xfId="14" applyFont="1" applyBorder="1" applyAlignment="1">
      <alignment horizontal="left" vertical="center" wrapText="1"/>
    </xf>
    <xf numFmtId="0" fontId="14" fillId="0" borderId="23" xfId="14" applyFont="1" applyBorder="1" applyAlignment="1">
      <alignment horizontal="left" vertical="center" wrapText="1"/>
    </xf>
    <xf numFmtId="0" fontId="16" fillId="0" borderId="0" xfId="14" applyFont="1"/>
    <xf numFmtId="0" fontId="4" fillId="0" borderId="0" xfId="14" applyAlignment="1">
      <alignment horizontal="center"/>
    </xf>
    <xf numFmtId="170" fontId="4" fillId="0" borderId="0" xfId="14" applyNumberFormat="1" applyAlignment="1">
      <alignment horizontal="center" vertical="center"/>
    </xf>
    <xf numFmtId="0" fontId="47" fillId="0" borderId="0" xfId="14" applyFont="1" applyAlignment="1">
      <alignment vertical="center"/>
    </xf>
    <xf numFmtId="0" fontId="33" fillId="4" borderId="20" xfId="14" applyFont="1" applyFill="1" applyBorder="1" applyAlignment="1">
      <alignment horizontal="center" vertical="center" wrapText="1"/>
    </xf>
    <xf numFmtId="0" fontId="43" fillId="4" borderId="24" xfId="14" applyFont="1" applyFill="1" applyBorder="1" applyAlignment="1">
      <alignment horizontal="center" vertical="center" wrapText="1"/>
    </xf>
    <xf numFmtId="0" fontId="43" fillId="4" borderId="21" xfId="14" applyFont="1" applyFill="1" applyBorder="1" applyAlignment="1">
      <alignment horizontal="center" vertical="center" wrapText="1"/>
    </xf>
    <xf numFmtId="0" fontId="14" fillId="0" borderId="23" xfId="14" applyFont="1" applyBorder="1" applyAlignment="1">
      <alignment horizontal="center" vertical="center" wrapText="1"/>
    </xf>
    <xf numFmtId="170" fontId="4" fillId="0" borderId="21" xfId="14" applyNumberFormat="1" applyBorder="1" applyAlignment="1">
      <alignment vertical="center" wrapText="1"/>
    </xf>
    <xf numFmtId="0" fontId="14" fillId="0" borderId="16" xfId="14" applyFont="1" applyBorder="1" applyAlignment="1">
      <alignment horizontal="center" vertical="center" wrapText="1"/>
    </xf>
    <xf numFmtId="0" fontId="14" fillId="0" borderId="22" xfId="14" applyFont="1" applyBorder="1" applyAlignment="1">
      <alignment horizontal="center" vertical="center" wrapText="1"/>
    </xf>
    <xf numFmtId="0" fontId="4" fillId="0" borderId="0" xfId="14" applyAlignment="1">
      <alignment wrapText="1"/>
    </xf>
    <xf numFmtId="0" fontId="36" fillId="0" borderId="0" xfId="14" applyFont="1"/>
    <xf numFmtId="170" fontId="16" fillId="0" borderId="21" xfId="14" applyNumberFormat="1" applyFont="1" applyBorder="1" applyAlignment="1">
      <alignment horizontal="center" vertical="center"/>
    </xf>
    <xf numFmtId="0" fontId="48" fillId="0" borderId="21" xfId="14" applyFont="1" applyBorder="1" applyAlignment="1">
      <alignment vertical="center" wrapText="1"/>
    </xf>
    <xf numFmtId="0" fontId="48" fillId="0" borderId="22" xfId="14" applyFont="1" applyBorder="1" applyAlignment="1">
      <alignment vertical="center" wrapText="1"/>
    </xf>
    <xf numFmtId="0" fontId="48" fillId="0" borderId="0" xfId="14" applyFont="1" applyAlignment="1">
      <alignment vertical="center" wrapText="1"/>
    </xf>
    <xf numFmtId="0" fontId="44" fillId="0" borderId="0" xfId="14" applyFont="1" applyAlignment="1">
      <alignment vertical="center" wrapText="1"/>
    </xf>
    <xf numFmtId="0" fontId="14" fillId="0" borderId="0" xfId="14" applyFont="1" applyAlignment="1">
      <alignment vertical="center" wrapText="1"/>
    </xf>
    <xf numFmtId="0" fontId="44" fillId="0" borderId="0" xfId="14" applyFont="1" applyAlignment="1">
      <alignment horizontal="center" vertical="center" wrapText="1"/>
    </xf>
    <xf numFmtId="0" fontId="4" fillId="0" borderId="21" xfId="14" applyBorder="1"/>
    <xf numFmtId="44" fontId="44" fillId="0" borderId="21" xfId="14" applyNumberFormat="1" applyFont="1" applyBorder="1" applyAlignment="1">
      <alignment horizontal="center" vertical="center" wrapText="1"/>
    </xf>
    <xf numFmtId="44" fontId="44" fillId="0" borderId="21" xfId="14" applyNumberFormat="1" applyFont="1" applyBorder="1" applyAlignment="1">
      <alignment vertical="center" wrapText="1"/>
    </xf>
    <xf numFmtId="0" fontId="31" fillId="0" borderId="21" xfId="14" applyFont="1" applyBorder="1" applyAlignment="1">
      <alignment vertical="center" wrapText="1"/>
    </xf>
    <xf numFmtId="0" fontId="49" fillId="0" borderId="21" xfId="14" applyFont="1" applyBorder="1" applyAlignment="1">
      <alignment vertical="center"/>
    </xf>
    <xf numFmtId="0" fontId="16" fillId="0" borderId="21" xfId="14" applyFont="1" applyBorder="1"/>
    <xf numFmtId="44" fontId="4" fillId="0" borderId="0" xfId="14" applyNumberFormat="1"/>
    <xf numFmtId="44" fontId="4" fillId="0" borderId="0" xfId="14" applyNumberFormat="1" applyAlignment="1">
      <alignment horizontal="center" vertical="center"/>
    </xf>
    <xf numFmtId="44" fontId="44" fillId="0" borderId="0" xfId="14" applyNumberFormat="1" applyFont="1" applyAlignment="1">
      <alignment vertical="center" wrapText="1"/>
    </xf>
    <xf numFmtId="0" fontId="50" fillId="5" borderId="21" xfId="14" applyFont="1" applyFill="1" applyBorder="1" applyAlignment="1">
      <alignment vertical="center" wrapText="1"/>
    </xf>
    <xf numFmtId="0" fontId="51" fillId="5" borderId="21" xfId="14" applyFont="1" applyFill="1" applyBorder="1"/>
    <xf numFmtId="170" fontId="50" fillId="5" borderId="21" xfId="14" applyNumberFormat="1" applyFont="1" applyFill="1" applyBorder="1" applyAlignment="1">
      <alignment vertical="center" wrapText="1"/>
    </xf>
    <xf numFmtId="2" fontId="4" fillId="0" borderId="0" xfId="14" applyNumberFormat="1"/>
    <xf numFmtId="0" fontId="44" fillId="0" borderId="25" xfId="14" applyFont="1" applyBorder="1" applyAlignment="1">
      <alignment horizontal="center" vertical="center" wrapText="1"/>
    </xf>
    <xf numFmtId="170" fontId="52" fillId="0" borderId="0" xfId="14" applyNumberFormat="1" applyFont="1" applyAlignment="1">
      <alignment horizontal="center" vertical="center"/>
    </xf>
    <xf numFmtId="0" fontId="31" fillId="0" borderId="0" xfId="14" applyFont="1" applyAlignment="1">
      <alignment wrapText="1"/>
    </xf>
    <xf numFmtId="0" fontId="51" fillId="0" borderId="0" xfId="14" applyFont="1" applyAlignment="1">
      <alignment horizontal="center" vertical="center"/>
    </xf>
    <xf numFmtId="0" fontId="18" fillId="0" borderId="0" xfId="15" applyFont="1" applyAlignment="1">
      <alignment horizontal="left" vertical="top"/>
    </xf>
    <xf numFmtId="0" fontId="54" fillId="0" borderId="0" xfId="15" applyFont="1" applyAlignment="1">
      <alignment vertical="top"/>
    </xf>
    <xf numFmtId="0" fontId="18" fillId="0" borderId="0" xfId="15" applyFont="1" applyAlignment="1">
      <alignment vertical="top"/>
    </xf>
    <xf numFmtId="0" fontId="18" fillId="0" borderId="0" xfId="15" applyFont="1" applyAlignment="1">
      <alignment horizontal="right" vertical="top"/>
    </xf>
    <xf numFmtId="0" fontId="18" fillId="3" borderId="0" xfId="15" applyFont="1" applyFill="1" applyAlignment="1">
      <alignment horizontal="left" vertical="top"/>
    </xf>
    <xf numFmtId="0" fontId="18" fillId="3" borderId="0" xfId="15" applyFont="1" applyFill="1" applyAlignment="1">
      <alignment vertical="center"/>
    </xf>
    <xf numFmtId="0" fontId="54" fillId="3" borderId="0" xfId="15" applyFont="1" applyFill="1" applyAlignment="1">
      <alignment horizontal="left" vertical="top"/>
    </xf>
    <xf numFmtId="0" fontId="18" fillId="3" borderId="0" xfId="15" applyFont="1" applyFill="1" applyAlignment="1">
      <alignment vertical="top"/>
    </xf>
    <xf numFmtId="0" fontId="18" fillId="3" borderId="0" xfId="15" applyFont="1" applyFill="1" applyAlignment="1">
      <alignment horizontal="right" vertical="top"/>
    </xf>
    <xf numFmtId="0" fontId="55" fillId="3" borderId="0" xfId="15" applyFont="1" applyFill="1" applyAlignment="1">
      <alignment horizontal="left" vertical="top"/>
    </xf>
    <xf numFmtId="0" fontId="56" fillId="3" borderId="0" xfId="15" applyFont="1" applyFill="1" applyAlignment="1">
      <alignment vertical="top"/>
    </xf>
    <xf numFmtId="0" fontId="56" fillId="3" borderId="0" xfId="15" applyFont="1" applyFill="1" applyAlignment="1">
      <alignment horizontal="left" vertical="top"/>
    </xf>
    <xf numFmtId="0" fontId="18" fillId="0" borderId="0" xfId="15" applyFont="1" applyAlignment="1">
      <alignment horizontal="center" vertical="top"/>
    </xf>
    <xf numFmtId="0" fontId="18" fillId="0" borderId="0" xfId="15" quotePrefix="1" applyFont="1" applyAlignment="1">
      <alignment vertical="top"/>
    </xf>
    <xf numFmtId="0" fontId="18" fillId="0" borderId="0" xfId="15" quotePrefix="1" applyFont="1" applyAlignment="1">
      <alignment horizontal="right" vertical="top"/>
    </xf>
    <xf numFmtId="49" fontId="55" fillId="6" borderId="0" xfId="15" applyNumberFormat="1" applyFont="1" applyFill="1" applyAlignment="1">
      <alignment horizontal="left" vertical="top"/>
    </xf>
    <xf numFmtId="49" fontId="55" fillId="6" borderId="0" xfId="15" applyNumberFormat="1" applyFont="1" applyFill="1" applyAlignment="1">
      <alignment horizontal="right" vertical="top"/>
    </xf>
    <xf numFmtId="0" fontId="18" fillId="0" borderId="0" xfId="15" quotePrefix="1" applyFont="1" applyAlignment="1">
      <alignment horizontal="left" vertical="top"/>
    </xf>
    <xf numFmtId="49" fontId="55" fillId="0" borderId="9" xfId="15" applyNumberFormat="1" applyFont="1" applyBorder="1" applyAlignment="1">
      <alignment horizontal="left" vertical="top"/>
    </xf>
    <xf numFmtId="170" fontId="18" fillId="0" borderId="0" xfId="15" applyNumberFormat="1" applyFont="1" applyAlignment="1">
      <alignment vertical="top"/>
    </xf>
    <xf numFmtId="49" fontId="55" fillId="0" borderId="0" xfId="15" applyNumberFormat="1" applyFont="1" applyAlignment="1">
      <alignment horizontal="left" vertical="top"/>
    </xf>
    <xf numFmtId="49" fontId="18" fillId="0" borderId="0" xfId="15" applyNumberFormat="1" applyFont="1" applyAlignment="1">
      <alignment horizontal="left" vertical="top"/>
    </xf>
    <xf numFmtId="170" fontId="55" fillId="0" borderId="0" xfId="15" applyNumberFormat="1" applyFont="1" applyAlignment="1">
      <alignment horizontal="right" vertical="top"/>
    </xf>
    <xf numFmtId="0" fontId="55" fillId="0" borderId="9" xfId="15" quotePrefix="1" applyFont="1" applyBorder="1" applyAlignment="1">
      <alignment vertical="top"/>
    </xf>
    <xf numFmtId="0" fontId="18" fillId="0" borderId="9" xfId="15" quotePrefix="1" applyFont="1" applyBorder="1" applyAlignment="1">
      <alignment vertical="top"/>
    </xf>
    <xf numFmtId="0" fontId="55" fillId="0" borderId="0" xfId="15" quotePrefix="1" applyFont="1" applyAlignment="1">
      <alignment vertical="top"/>
    </xf>
    <xf numFmtId="170" fontId="18" fillId="0" borderId="0" xfId="15" applyNumberFormat="1" applyFont="1" applyAlignment="1">
      <alignment horizontal="right" vertical="top"/>
    </xf>
    <xf numFmtId="49" fontId="58" fillId="0" borderId="0" xfId="15" applyNumberFormat="1" applyFont="1" applyAlignment="1">
      <alignment horizontal="left" vertical="top"/>
    </xf>
    <xf numFmtId="0" fontId="58" fillId="0" borderId="0" xfId="15" quotePrefix="1" applyFont="1" applyAlignment="1">
      <alignment vertical="top"/>
    </xf>
    <xf numFmtId="0" fontId="59" fillId="0" borderId="0" xfId="15" quotePrefix="1" applyFont="1" applyAlignment="1">
      <alignment vertical="top"/>
    </xf>
    <xf numFmtId="49" fontId="58" fillId="0" borderId="9" xfId="15" applyNumberFormat="1" applyFont="1" applyBorder="1" applyAlignment="1">
      <alignment horizontal="left" vertical="top"/>
    </xf>
    <xf numFmtId="0" fontId="18" fillId="0" borderId="0" xfId="15" quotePrefix="1" applyFont="1" applyAlignment="1">
      <alignment vertical="top" wrapText="1"/>
    </xf>
    <xf numFmtId="0" fontId="18" fillId="0" borderId="15" xfId="15" quotePrefix="1" applyFont="1" applyBorder="1" applyAlignment="1">
      <alignment horizontal="left" vertical="top"/>
    </xf>
    <xf numFmtId="0" fontId="18" fillId="0" borderId="15" xfId="15" applyFont="1" applyBorder="1" applyAlignment="1">
      <alignment horizontal="left" vertical="top"/>
    </xf>
    <xf numFmtId="49" fontId="18" fillId="0" borderId="0" xfId="17" applyNumberFormat="1" applyFont="1" applyFill="1" applyAlignment="1">
      <alignment vertical="top" wrapText="1"/>
    </xf>
    <xf numFmtId="0" fontId="55" fillId="0" borderId="0" xfId="15" applyFont="1" applyAlignment="1">
      <alignment vertical="top"/>
    </xf>
    <xf numFmtId="170" fontId="55" fillId="0" borderId="0" xfId="15" applyNumberFormat="1" applyFont="1" applyAlignment="1">
      <alignment vertical="top" wrapText="1"/>
    </xf>
    <xf numFmtId="49" fontId="18" fillId="0" borderId="0" xfId="17" quotePrefix="1" applyNumberFormat="1" applyFont="1" applyFill="1" applyAlignment="1">
      <alignment vertical="top" wrapText="1"/>
    </xf>
    <xf numFmtId="0" fontId="55" fillId="6" borderId="0" xfId="15" quotePrefix="1" applyFont="1" applyFill="1" applyAlignment="1">
      <alignment vertical="top"/>
    </xf>
    <xf numFmtId="0" fontId="18" fillId="6" borderId="0" xfId="15" quotePrefix="1" applyFont="1" applyFill="1" applyAlignment="1">
      <alignment vertical="top"/>
    </xf>
    <xf numFmtId="0" fontId="18" fillId="6" borderId="0" xfId="15" quotePrefix="1" applyFont="1" applyFill="1" applyAlignment="1">
      <alignment horizontal="right" vertical="top"/>
    </xf>
    <xf numFmtId="0" fontId="18" fillId="6" borderId="0" xfId="15" applyFont="1" applyFill="1" applyAlignment="1">
      <alignment horizontal="left" vertical="top"/>
    </xf>
    <xf numFmtId="49" fontId="59" fillId="0" borderId="0" xfId="15" applyNumberFormat="1" applyFont="1" applyAlignment="1">
      <alignment horizontal="left" vertical="top"/>
    </xf>
    <xf numFmtId="0" fontId="59" fillId="0" borderId="0" xfId="15" quotePrefix="1" applyFont="1" applyAlignment="1">
      <alignment horizontal="right" vertical="top"/>
    </xf>
    <xf numFmtId="0" fontId="59" fillId="0" borderId="0" xfId="15" applyFont="1" applyAlignment="1">
      <alignment horizontal="left" vertical="top"/>
    </xf>
    <xf numFmtId="0" fontId="18" fillId="0" borderId="0" xfId="15" applyFont="1" applyAlignment="1">
      <alignment horizontal="left" vertical="top" wrapText="1"/>
    </xf>
    <xf numFmtId="0" fontId="18" fillId="0" borderId="0" xfId="18" quotePrefix="1" applyAlignment="1">
      <alignment horizontal="right" vertical="top" wrapText="1"/>
    </xf>
    <xf numFmtId="0" fontId="18" fillId="0" borderId="0" xfId="19" quotePrefix="1">
      <alignment vertical="top" wrapText="1"/>
    </xf>
    <xf numFmtId="0" fontId="18" fillId="0" borderId="0" xfId="15" quotePrefix="1" applyFont="1" applyAlignment="1">
      <alignment horizontal="left" vertical="top" wrapText="1"/>
    </xf>
    <xf numFmtId="0" fontId="59" fillId="0" borderId="0" xfId="15" applyFont="1" applyAlignment="1">
      <alignment horizontal="left" vertical="top" wrapText="1"/>
    </xf>
    <xf numFmtId="0" fontId="59" fillId="0" borderId="0" xfId="15" quotePrefix="1" applyFont="1" applyAlignment="1">
      <alignment vertical="top" wrapText="1"/>
    </xf>
    <xf numFmtId="0" fontId="59" fillId="0" borderId="0" xfId="18" quotePrefix="1" applyFont="1" applyAlignment="1">
      <alignment horizontal="right" vertical="top" wrapText="1"/>
    </xf>
    <xf numFmtId="0" fontId="59" fillId="0" borderId="0" xfId="19" quotePrefix="1" applyFont="1">
      <alignment vertical="top" wrapText="1"/>
    </xf>
    <xf numFmtId="0" fontId="18" fillId="0" borderId="0" xfId="20" quotePrefix="1">
      <alignment vertical="top" wrapText="1"/>
    </xf>
    <xf numFmtId="0" fontId="18" fillId="0" borderId="0" xfId="21" quotePrefix="1">
      <alignment vertical="top" wrapText="1"/>
    </xf>
    <xf numFmtId="0" fontId="18" fillId="0" borderId="0" xfId="22" quotePrefix="1">
      <alignment vertical="top" wrapText="1"/>
    </xf>
    <xf numFmtId="0" fontId="18" fillId="0" borderId="0" xfId="23" quotePrefix="1">
      <alignment vertical="top" wrapText="1"/>
    </xf>
    <xf numFmtId="0" fontId="59" fillId="0" borderId="0" xfId="20" quotePrefix="1" applyFont="1">
      <alignment vertical="top" wrapText="1"/>
    </xf>
    <xf numFmtId="0" fontId="59" fillId="0" borderId="0" xfId="21" quotePrefix="1" applyFont="1">
      <alignment vertical="top" wrapText="1"/>
    </xf>
    <xf numFmtId="0" fontId="59" fillId="0" borderId="0" xfId="22" quotePrefix="1" applyFont="1">
      <alignment vertical="top" wrapText="1"/>
    </xf>
    <xf numFmtId="0" fontId="59" fillId="0" borderId="0" xfId="23" quotePrefix="1" applyFont="1">
      <alignment vertical="top" wrapText="1"/>
    </xf>
    <xf numFmtId="0" fontId="59" fillId="0" borderId="0" xfId="15" applyFont="1" applyAlignment="1">
      <alignment vertical="top"/>
    </xf>
    <xf numFmtId="0" fontId="59" fillId="0" borderId="0" xfId="15" applyFont="1" applyAlignment="1">
      <alignment horizontal="right" vertical="top"/>
    </xf>
    <xf numFmtId="0" fontId="18" fillId="0" borderId="0" xfId="24">
      <alignment horizontal="left" vertical="top" wrapText="1"/>
    </xf>
    <xf numFmtId="0" fontId="18" fillId="0" borderId="0" xfId="15" quotePrefix="1" applyFont="1" applyAlignment="1">
      <alignment horizontal="center" vertical="top"/>
    </xf>
    <xf numFmtId="49" fontId="59" fillId="0" borderId="0" xfId="15" applyNumberFormat="1" applyFont="1" applyAlignment="1">
      <alignment horizontal="right" vertical="top"/>
    </xf>
    <xf numFmtId="0" fontId="55" fillId="0" borderId="0" xfId="15" quotePrefix="1" applyFont="1" applyAlignment="1">
      <alignment vertical="top" wrapText="1"/>
    </xf>
    <xf numFmtId="0" fontId="55" fillId="0" borderId="0" xfId="20" quotePrefix="1" applyFont="1">
      <alignment vertical="top" wrapText="1"/>
    </xf>
    <xf numFmtId="0" fontId="58" fillId="0" borderId="0" xfId="15" applyFont="1" applyAlignment="1">
      <alignment vertical="top"/>
    </xf>
    <xf numFmtId="49" fontId="18" fillId="0" borderId="0" xfId="15" applyNumberFormat="1" applyFont="1" applyAlignment="1">
      <alignment horizontal="right" vertical="top"/>
    </xf>
    <xf numFmtId="0" fontId="59" fillId="0" borderId="0" xfId="15" applyFont="1" applyAlignment="1">
      <alignment vertical="top" wrapText="1"/>
    </xf>
    <xf numFmtId="49" fontId="55" fillId="0" borderId="0" xfId="15" applyNumberFormat="1" applyFont="1" applyAlignment="1">
      <alignment horizontal="right" vertical="top"/>
    </xf>
    <xf numFmtId="0" fontId="18" fillId="0" borderId="0" xfId="25" applyFont="1" applyFill="1"/>
    <xf numFmtId="0" fontId="18" fillId="0" borderId="0" xfId="15" applyFont="1"/>
    <xf numFmtId="0" fontId="18" fillId="0" borderId="0" xfId="15" quotePrefix="1" applyFont="1" applyAlignment="1">
      <alignment horizontal="right"/>
    </xf>
    <xf numFmtId="0" fontId="18" fillId="0" borderId="0" xfId="22" quotePrefix="1" applyAlignment="1">
      <alignment vertical="top"/>
    </xf>
    <xf numFmtId="0" fontId="59" fillId="0" borderId="0" xfId="15" quotePrefix="1" applyFont="1" applyAlignment="1">
      <alignment horizontal="right"/>
    </xf>
    <xf numFmtId="0" fontId="59" fillId="0" borderId="0" xfId="15" applyFont="1"/>
    <xf numFmtId="0" fontId="18" fillId="0" borderId="0" xfId="23">
      <alignment vertical="top" wrapText="1"/>
    </xf>
    <xf numFmtId="0" fontId="18" fillId="0" borderId="0" xfId="21" quotePrefix="1" applyAlignment="1">
      <alignment horizontal="right" vertical="top" wrapText="1"/>
    </xf>
    <xf numFmtId="0" fontId="59" fillId="0" borderId="0" xfId="21" quotePrefix="1" applyFont="1" applyAlignment="1">
      <alignment horizontal="right" vertical="top" wrapText="1"/>
    </xf>
    <xf numFmtId="0" fontId="59" fillId="0" borderId="0" xfId="23" applyFont="1">
      <alignment vertical="top" wrapText="1"/>
    </xf>
    <xf numFmtId="0" fontId="18" fillId="0" borderId="0" xfId="15" applyFont="1" applyAlignment="1">
      <alignment vertical="top" wrapText="1"/>
    </xf>
    <xf numFmtId="0" fontId="63" fillId="0" borderId="0" xfId="15" applyFont="1" applyAlignment="1">
      <alignment vertical="top"/>
    </xf>
    <xf numFmtId="0" fontId="63" fillId="0" borderId="0" xfId="26" applyFont="1" applyAlignment="1">
      <alignment horizontal="justify" vertical="top" wrapText="1"/>
    </xf>
    <xf numFmtId="0" fontId="63" fillId="0" borderId="0" xfId="15" quotePrefix="1" applyFont="1" applyAlignment="1">
      <alignment horizontal="right" vertical="top"/>
    </xf>
    <xf numFmtId="0" fontId="63" fillId="0" borderId="0" xfId="15" quotePrefix="1" applyFont="1" applyAlignment="1">
      <alignment vertical="top"/>
    </xf>
    <xf numFmtId="0" fontId="59" fillId="0" borderId="0" xfId="15" applyFont="1" applyAlignment="1">
      <alignment horizontal="right" vertical="top" wrapText="1"/>
    </xf>
    <xf numFmtId="0" fontId="59" fillId="0" borderId="0" xfId="15" quotePrefix="1" applyFont="1" applyAlignment="1">
      <alignment horizontal="left" vertical="top" wrapText="1"/>
    </xf>
    <xf numFmtId="0" fontId="18" fillId="0" borderId="0" xfId="22" quotePrefix="1" applyAlignment="1">
      <alignment horizontal="right" vertical="top" wrapText="1"/>
    </xf>
    <xf numFmtId="0" fontId="59" fillId="0" borderId="0" xfId="22" quotePrefix="1" applyFont="1" applyAlignment="1">
      <alignment horizontal="right" vertical="top" wrapText="1"/>
    </xf>
    <xf numFmtId="0" fontId="64" fillId="0" borderId="0" xfId="15" applyFont="1"/>
    <xf numFmtId="0" fontId="59" fillId="0" borderId="0" xfId="15" quotePrefix="1" applyFont="1" applyAlignment="1">
      <alignment horizontal="left" vertical="top"/>
    </xf>
    <xf numFmtId="0" fontId="18" fillId="0" borderId="0" xfId="15" quotePrefix="1" applyFont="1" applyAlignment="1">
      <alignment horizontal="right" vertical="top" wrapText="1"/>
    </xf>
    <xf numFmtId="0" fontId="59" fillId="0" borderId="0" xfId="15" quotePrefix="1" applyFont="1" applyAlignment="1">
      <alignment horizontal="right" vertical="top" wrapText="1"/>
    </xf>
    <xf numFmtId="0" fontId="63" fillId="0" borderId="0" xfId="15" quotePrefix="1" applyFont="1" applyAlignment="1">
      <alignment vertical="top" wrapText="1"/>
    </xf>
    <xf numFmtId="49" fontId="58" fillId="6" borderId="0" xfId="15" applyNumberFormat="1" applyFont="1" applyFill="1" applyAlignment="1">
      <alignment horizontal="left" vertical="top"/>
    </xf>
    <xf numFmtId="49" fontId="58" fillId="6" borderId="0" xfId="15" applyNumberFormat="1" applyFont="1" applyFill="1" applyAlignment="1">
      <alignment horizontal="right" vertical="top"/>
    </xf>
    <xf numFmtId="0" fontId="55" fillId="0" borderId="0" xfId="15" quotePrefix="1" applyFont="1" applyAlignment="1">
      <alignment horizontal="left" vertical="top"/>
    </xf>
    <xf numFmtId="0" fontId="18" fillId="0" borderId="0" xfId="27" applyFont="1" applyAlignment="1">
      <alignment horizontal="left" vertical="top" wrapText="1"/>
    </xf>
    <xf numFmtId="0" fontId="59" fillId="0" borderId="0" xfId="27" applyFont="1" applyAlignment="1">
      <alignment horizontal="left" vertical="top" wrapText="1"/>
    </xf>
    <xf numFmtId="0" fontId="65" fillId="0" borderId="0" xfId="27" applyFont="1" applyAlignment="1">
      <alignment horizontal="left" vertical="top" wrapText="1"/>
    </xf>
    <xf numFmtId="0" fontId="18" fillId="7" borderId="0" xfId="15" applyFont="1" applyFill="1" applyAlignment="1">
      <alignment vertical="top"/>
    </xf>
    <xf numFmtId="0" fontId="53" fillId="0" borderId="0" xfId="15" applyAlignment="1">
      <alignment horizontal="right"/>
    </xf>
    <xf numFmtId="0" fontId="53" fillId="0" borderId="0" xfId="15"/>
    <xf numFmtId="0" fontId="18" fillId="7" borderId="0" xfId="15" quotePrefix="1" applyFont="1" applyFill="1" applyAlignment="1">
      <alignment vertical="top"/>
    </xf>
    <xf numFmtId="0" fontId="18" fillId="0" borderId="0" xfId="28" applyAlignment="1">
      <alignment horizontal="justify" vertical="top" wrapText="1" shrinkToFit="1"/>
    </xf>
    <xf numFmtId="0" fontId="64" fillId="0" borderId="0" xfId="15" applyFont="1" applyAlignment="1">
      <alignment horizontal="right"/>
    </xf>
    <xf numFmtId="49" fontId="18" fillId="0" borderId="0" xfId="15" applyNumberFormat="1" applyFont="1" applyAlignment="1">
      <alignment horizontal="left" vertical="top" wrapText="1"/>
    </xf>
    <xf numFmtId="0" fontId="18" fillId="7" borderId="0" xfId="15" applyFont="1" applyFill="1" applyAlignment="1">
      <alignment horizontal="left" vertical="top"/>
    </xf>
    <xf numFmtId="0" fontId="58" fillId="0" borderId="0" xfId="15" quotePrefix="1" applyFont="1" applyAlignment="1">
      <alignment horizontal="left" vertical="top"/>
    </xf>
    <xf numFmtId="0" fontId="55" fillId="6" borderId="21" xfId="16" applyFont="1" applyFill="1" applyBorder="1" applyAlignment="1">
      <alignment horizontal="left" vertical="top" wrapText="1"/>
    </xf>
    <xf numFmtId="0" fontId="55" fillId="6" borderId="21" xfId="16" applyFont="1" applyFill="1" applyBorder="1" applyAlignment="1">
      <alignment horizontal="right" vertical="top" wrapText="1"/>
    </xf>
    <xf numFmtId="0" fontId="55" fillId="6" borderId="21" xfId="16" applyFont="1" applyFill="1" applyBorder="1" applyAlignment="1">
      <alignment horizontal="center" vertical="top" wrapText="1"/>
    </xf>
    <xf numFmtId="0" fontId="55" fillId="0" borderId="17" xfId="15" applyFont="1" applyBorder="1" applyAlignment="1">
      <alignment horizontal="right" vertical="top"/>
    </xf>
    <xf numFmtId="0" fontId="55" fillId="0" borderId="0" xfId="15" applyFont="1" applyAlignment="1">
      <alignment horizontal="right" vertical="top"/>
    </xf>
    <xf numFmtId="0" fontId="55" fillId="6" borderId="0" xfId="16" applyFont="1" applyFill="1" applyAlignment="1">
      <alignment horizontal="left" vertical="top" wrapText="1"/>
    </xf>
    <xf numFmtId="0" fontId="55" fillId="6" borderId="0" xfId="16" applyFont="1" applyFill="1" applyAlignment="1">
      <alignment horizontal="right" vertical="top" wrapText="1"/>
    </xf>
    <xf numFmtId="0" fontId="55" fillId="6" borderId="0" xfId="16" applyFont="1" applyFill="1" applyAlignment="1">
      <alignment horizontal="center" vertical="top" wrapText="1"/>
    </xf>
    <xf numFmtId="170" fontId="58" fillId="0" borderId="0" xfId="15" applyNumberFormat="1" applyFont="1" applyAlignment="1">
      <alignment horizontal="left" vertical="top"/>
    </xf>
    <xf numFmtId="49" fontId="18" fillId="0" borderId="0" xfId="15" quotePrefix="1" applyNumberFormat="1" applyFont="1" applyAlignment="1">
      <alignment horizontal="left" vertical="top"/>
    </xf>
    <xf numFmtId="49" fontId="47" fillId="0" borderId="0" xfId="15" applyNumberFormat="1" applyFont="1" applyAlignment="1">
      <alignment horizontal="left" vertical="top"/>
    </xf>
    <xf numFmtId="49" fontId="47" fillId="0" borderId="0" xfId="15" quotePrefix="1" applyNumberFormat="1" applyFont="1" applyAlignment="1">
      <alignment horizontal="left" vertical="top"/>
    </xf>
    <xf numFmtId="0" fontId="61" fillId="0" borderId="0" xfId="15" applyFont="1"/>
    <xf numFmtId="0" fontId="18" fillId="0" borderId="0" xfId="15" applyFont="1" applyAlignment="1" applyProtection="1">
      <alignment horizontal="left" vertical="top"/>
      <protection locked="0"/>
    </xf>
    <xf numFmtId="0" fontId="18" fillId="0" borderId="0" xfId="20" quotePrefix="1" applyProtection="1">
      <alignment vertical="top" wrapText="1"/>
      <protection locked="0"/>
    </xf>
    <xf numFmtId="0" fontId="18" fillId="0" borderId="0" xfId="21" quotePrefix="1" applyProtection="1">
      <alignment vertical="top" wrapText="1"/>
      <protection locked="0"/>
    </xf>
    <xf numFmtId="0" fontId="18" fillId="0" borderId="0" xfId="15" applyFont="1" applyAlignment="1" applyProtection="1">
      <alignment vertical="top" wrapText="1"/>
      <protection locked="0"/>
    </xf>
    <xf numFmtId="0" fontId="18" fillId="0" borderId="0" xfId="23" quotePrefix="1" applyProtection="1">
      <alignment vertical="top" wrapText="1"/>
      <protection locked="0"/>
    </xf>
    <xf numFmtId="0" fontId="18" fillId="0" borderId="0" xfId="18" quotePrefix="1" applyAlignment="1" applyProtection="1">
      <alignment horizontal="right" vertical="top" wrapText="1"/>
      <protection locked="0"/>
    </xf>
    <xf numFmtId="0" fontId="18" fillId="0" borderId="0" xfId="19" quotePrefix="1" applyProtection="1">
      <alignment vertical="top" wrapText="1"/>
      <protection locked="0"/>
    </xf>
    <xf numFmtId="0" fontId="18" fillId="0" borderId="0" xfId="15" applyFont="1" applyAlignment="1" applyProtection="1">
      <alignment horizontal="right" vertical="top"/>
      <protection locked="0"/>
    </xf>
    <xf numFmtId="0" fontId="18" fillId="0" borderId="0" xfId="15" applyFont="1" applyAlignment="1" applyProtection="1">
      <alignment vertical="top"/>
      <protection locked="0"/>
    </xf>
    <xf numFmtId="170" fontId="55" fillId="0" borderId="0" xfId="15" applyNumberFormat="1" applyFont="1" applyAlignment="1">
      <alignment vertical="top"/>
    </xf>
    <xf numFmtId="0" fontId="18" fillId="0" borderId="0" xfId="27" applyFont="1" applyAlignment="1">
      <alignment horizontal="right" vertical="top" wrapText="1"/>
    </xf>
    <xf numFmtId="49" fontId="55" fillId="6" borderId="0" xfId="15" applyNumberFormat="1" applyFont="1" applyFill="1" applyAlignment="1">
      <alignment horizontal="left" vertical="top" wrapText="1"/>
    </xf>
    <xf numFmtId="0" fontId="53" fillId="0" borderId="0" xfId="15" applyAlignment="1">
      <alignment wrapText="1"/>
    </xf>
    <xf numFmtId="0" fontId="83" fillId="0" borderId="0" xfId="0" applyFont="1" applyAlignment="1">
      <alignment horizontal="justify" vertical="top"/>
    </xf>
    <xf numFmtId="4" fontId="83" fillId="0" borderId="0" xfId="0" applyNumberFormat="1" applyFont="1" applyAlignment="1">
      <alignment horizontal="right"/>
    </xf>
    <xf numFmtId="0" fontId="83" fillId="0" borderId="0" xfId="0" applyFont="1" applyAlignment="1">
      <alignment horizontal="right"/>
    </xf>
    <xf numFmtId="0" fontId="83" fillId="0" borderId="0" xfId="0" applyFont="1" applyAlignment="1">
      <alignment horizontal="right" vertical="top"/>
    </xf>
    <xf numFmtId="49" fontId="83" fillId="0" borderId="0" xfId="0" applyNumberFormat="1" applyFont="1" applyAlignment="1">
      <alignment horizontal="right" vertical="top" wrapText="1"/>
    </xf>
    <xf numFmtId="4" fontId="83" fillId="0" borderId="0" xfId="0" applyNumberFormat="1" applyFont="1" applyAlignment="1">
      <alignment horizontal="right" vertical="top" wrapText="1"/>
    </xf>
    <xf numFmtId="4" fontId="83" fillId="0" borderId="0" xfId="0" applyNumberFormat="1" applyFont="1" applyAlignment="1" applyProtection="1">
      <alignment horizontal="right"/>
      <protection locked="0"/>
    </xf>
    <xf numFmtId="0" fontId="84" fillId="0" borderId="0" xfId="0" applyFont="1"/>
    <xf numFmtId="0" fontId="44" fillId="0" borderId="21" xfId="14" applyFont="1" applyBorder="1" applyAlignment="1">
      <alignment vertical="center" wrapText="1"/>
    </xf>
    <xf numFmtId="170" fontId="4" fillId="0" borderId="22" xfId="14" applyNumberFormat="1" applyBorder="1" applyAlignment="1">
      <alignment horizontal="center" vertical="center"/>
    </xf>
    <xf numFmtId="170" fontId="4" fillId="0" borderId="16" xfId="14" applyNumberFormat="1" applyBorder="1" applyAlignment="1">
      <alignment horizontal="center" vertical="center"/>
    </xf>
    <xf numFmtId="170" fontId="4" fillId="0" borderId="23" xfId="14" applyNumberFormat="1" applyBorder="1" applyAlignment="1">
      <alignment horizontal="center" vertical="center"/>
    </xf>
    <xf numFmtId="170" fontId="4" fillId="0" borderId="21" xfId="14" applyNumberFormat="1" applyBorder="1" applyAlignment="1">
      <alignment horizontal="center" vertical="center"/>
    </xf>
    <xf numFmtId="170" fontId="55" fillId="0" borderId="0" xfId="15" applyNumberFormat="1" applyFont="1" applyAlignment="1">
      <alignment horizontal="right" vertical="top"/>
    </xf>
    <xf numFmtId="0" fontId="21" fillId="0" borderId="0" xfId="8" applyFont="1" applyAlignment="1">
      <alignment horizontal="left" vertical="top" wrapText="1"/>
    </xf>
    <xf numFmtId="0" fontId="21" fillId="0" borderId="0" xfId="8" applyFont="1" applyAlignment="1">
      <alignment horizontal="left" vertical="top" wrapText="1"/>
    </xf>
    <xf numFmtId="0" fontId="24" fillId="0" borderId="0" xfId="8" applyFont="1" applyAlignment="1">
      <alignment horizontal="left" vertical="top" wrapText="1"/>
    </xf>
    <xf numFmtId="0" fontId="37" fillId="0" borderId="0" xfId="8" applyFont="1" applyAlignment="1">
      <alignment horizontal="left" vertical="top" wrapText="1"/>
    </xf>
    <xf numFmtId="0" fontId="29" fillId="0" borderId="0" xfId="8" applyFont="1" applyAlignment="1">
      <alignment horizontal="left" vertical="top" wrapText="1"/>
    </xf>
    <xf numFmtId="0" fontId="21" fillId="0" borderId="0" xfId="8" applyFont="1" applyAlignment="1">
      <alignment horizontal="left" vertical="top" wrapText="1"/>
    </xf>
    <xf numFmtId="0" fontId="21" fillId="0" borderId="0" xfId="8" applyFont="1" applyAlignment="1">
      <alignment horizontal="left" vertical="top" wrapText="1"/>
    </xf>
    <xf numFmtId="0" fontId="86" fillId="0" borderId="0" xfId="163" applyFont="1" applyAlignment="1">
      <alignment vertical="top" wrapText="1"/>
    </xf>
    <xf numFmtId="0" fontId="13" fillId="0" borderId="0" xfId="163" applyFont="1" applyAlignment="1">
      <alignment vertical="top" wrapText="1"/>
    </xf>
    <xf numFmtId="0" fontId="76" fillId="0" borderId="0" xfId="163" applyFont="1" applyAlignment="1">
      <alignment vertical="top" wrapText="1"/>
    </xf>
    <xf numFmtId="0" fontId="18" fillId="0" borderId="0" xfId="0" applyFont="1" applyAlignment="1">
      <alignment vertical="top" wrapText="1"/>
    </xf>
    <xf numFmtId="0" fontId="88" fillId="0" borderId="0" xfId="164" applyFont="1" applyAlignment="1">
      <alignment vertical="top" wrapText="1"/>
    </xf>
    <xf numFmtId="0" fontId="18" fillId="0" borderId="0" xfId="164" applyFont="1" applyAlignment="1">
      <alignment vertical="top" wrapText="1"/>
    </xf>
    <xf numFmtId="0" fontId="76" fillId="0" borderId="0" xfId="0" applyFont="1" applyAlignment="1">
      <alignment vertical="top" wrapText="1"/>
    </xf>
    <xf numFmtId="0" fontId="90" fillId="0" borderId="0" xfId="0" applyFont="1" applyAlignment="1">
      <alignment vertical="top" wrapText="1"/>
    </xf>
    <xf numFmtId="0" fontId="21" fillId="0" borderId="0" xfId="8" applyFont="1" applyAlignment="1">
      <alignment horizontal="left" vertical="top" wrapText="1"/>
    </xf>
    <xf numFmtId="0" fontId="29" fillId="0" borderId="0" xfId="8" applyFont="1" applyAlignment="1">
      <alignment horizontal="left" vertical="top" wrapText="1"/>
    </xf>
    <xf numFmtId="0" fontId="92" fillId="0" borderId="0" xfId="0" applyFont="1" applyAlignment="1">
      <alignment horizontal="center" wrapText="1"/>
    </xf>
    <xf numFmtId="0" fontId="93" fillId="0" borderId="0" xfId="0" applyFont="1" applyAlignment="1">
      <alignment horizontal="justify" vertical="center"/>
    </xf>
    <xf numFmtId="49" fontId="94" fillId="0" borderId="0" xfId="165" applyNumberFormat="1" applyFont="1" applyAlignment="1">
      <alignment horizontal="left" vertical="top"/>
    </xf>
    <xf numFmtId="0" fontId="95" fillId="0" borderId="0" xfId="165" applyFont="1" applyAlignment="1">
      <alignment vertical="top"/>
    </xf>
    <xf numFmtId="0" fontId="95" fillId="0" borderId="0" xfId="165" applyFont="1" applyAlignment="1">
      <alignment horizontal="center"/>
    </xf>
    <xf numFmtId="176" fontId="95" fillId="0" borderId="0" xfId="165" applyNumberFormat="1" applyFont="1" applyAlignment="1">
      <alignment horizontal="center"/>
    </xf>
    <xf numFmtId="4" fontId="95" fillId="0" borderId="0" xfId="165" applyNumberFormat="1" applyFont="1" applyAlignment="1">
      <alignment horizontal="center"/>
    </xf>
    <xf numFmtId="0" fontId="95" fillId="0" borderId="0" xfId="165" applyFont="1"/>
    <xf numFmtId="49" fontId="94" fillId="0" borderId="0" xfId="165" applyNumberFormat="1" applyFont="1" applyAlignment="1">
      <alignment horizontal="left" vertical="top" wrapText="1"/>
    </xf>
    <xf numFmtId="0" fontId="94" fillId="0" borderId="0" xfId="93" applyFont="1" applyAlignment="1">
      <alignment horizontal="right" vertical="top"/>
    </xf>
    <xf numFmtId="0" fontId="94" fillId="0" borderId="0" xfId="93" applyFont="1" applyAlignment="1">
      <alignment horizontal="left" vertical="top" wrapText="1"/>
    </xf>
    <xf numFmtId="0" fontId="96" fillId="0" borderId="0" xfId="165" applyFont="1"/>
    <xf numFmtId="0" fontId="94" fillId="0" borderId="34" xfId="93" applyFont="1" applyBorder="1" applyAlignment="1">
      <alignment horizontal="left" vertical="top" wrapText="1"/>
    </xf>
    <xf numFmtId="177" fontId="95" fillId="0" borderId="0" xfId="93" applyNumberFormat="1" applyFont="1" applyAlignment="1">
      <alignment vertical="top"/>
    </xf>
    <xf numFmtId="0" fontId="97" fillId="0" borderId="0" xfId="165" applyFont="1" applyAlignment="1">
      <alignment horizontal="justify"/>
    </xf>
    <xf numFmtId="0" fontId="98" fillId="0" borderId="0" xfId="165" applyFont="1"/>
    <xf numFmtId="0" fontId="98" fillId="0" borderId="0" xfId="165" applyFont="1" applyAlignment="1">
      <alignment horizontal="left" indent="1"/>
    </xf>
    <xf numFmtId="0" fontId="98" fillId="0" borderId="0" xfId="165" applyFont="1" applyAlignment="1">
      <alignment horizontal="right" vertical="top"/>
    </xf>
    <xf numFmtId="0" fontId="98" fillId="0" borderId="0" xfId="165" applyFont="1" applyAlignment="1">
      <alignment horizontal="justify"/>
    </xf>
    <xf numFmtId="0" fontId="98" fillId="0" borderId="0" xfId="165" applyFont="1" applyAlignment="1">
      <alignment horizontal="justify" vertical="top"/>
    </xf>
    <xf numFmtId="49" fontId="95" fillId="0" borderId="0" xfId="165" applyNumberFormat="1" applyFont="1" applyAlignment="1">
      <alignment horizontal="left" vertical="top"/>
    </xf>
    <xf numFmtId="0" fontId="94" fillId="0" borderId="0" xfId="166" applyFont="1" applyAlignment="1">
      <alignment vertical="top"/>
    </xf>
    <xf numFmtId="0" fontId="102" fillId="0" borderId="0" xfId="166" applyFont="1" applyAlignment="1">
      <alignment vertical="top"/>
    </xf>
    <xf numFmtId="0" fontId="103" fillId="0" borderId="0" xfId="166" applyFont="1" applyAlignment="1">
      <alignment vertical="top" wrapText="1"/>
    </xf>
    <xf numFmtId="178" fontId="104" fillId="0" borderId="0" xfId="168" applyNumberFormat="1" applyFont="1" applyAlignment="1">
      <alignment horizontal="center"/>
    </xf>
    <xf numFmtId="0" fontId="7" fillId="0" borderId="0" xfId="168" applyAlignment="1">
      <alignment horizontal="center"/>
    </xf>
    <xf numFmtId="0" fontId="103" fillId="0" borderId="0" xfId="166" applyFont="1" applyAlignment="1">
      <alignment horizontal="center" wrapText="1"/>
    </xf>
    <xf numFmtId="0" fontId="95" fillId="0" borderId="0" xfId="166" applyFont="1" applyAlignment="1">
      <alignment horizontal="center" wrapText="1"/>
    </xf>
    <xf numFmtId="0" fontId="95" fillId="0" borderId="0" xfId="169" applyFont="1" applyAlignment="1">
      <alignment vertical="top" wrapText="1"/>
    </xf>
    <xf numFmtId="0" fontId="95" fillId="0" borderId="0" xfId="170" applyFont="1" applyAlignment="1">
      <alignment horizontal="center" wrapText="1"/>
    </xf>
    <xf numFmtId="2" fontId="95" fillId="0" borderId="0" xfId="170" applyNumberFormat="1" applyFont="1" applyAlignment="1">
      <alignment horizontal="center" wrapText="1"/>
    </xf>
    <xf numFmtId="0" fontId="95" fillId="0" borderId="0" xfId="171" applyFont="1" applyAlignment="1">
      <alignment horizontal="left" vertical="top" wrapText="1"/>
    </xf>
    <xf numFmtId="4" fontId="95" fillId="0" borderId="0" xfId="171" applyNumberFormat="1" applyFont="1" applyAlignment="1">
      <alignment horizontal="center"/>
    </xf>
    <xf numFmtId="2" fontId="95" fillId="0" borderId="0" xfId="171" applyNumberFormat="1" applyFont="1" applyAlignment="1">
      <alignment horizontal="center"/>
    </xf>
    <xf numFmtId="0" fontId="95" fillId="0" borderId="0" xfId="172" applyFont="1">
      <alignment horizontal="left" vertical="top"/>
    </xf>
    <xf numFmtId="0" fontId="95" fillId="0" borderId="0" xfId="173" applyFont="1" applyAlignment="1">
      <alignment horizontal="left" vertical="top" wrapText="1"/>
    </xf>
    <xf numFmtId="0" fontId="95" fillId="0" borderId="0" xfId="174" applyFont="1" applyAlignment="1">
      <alignment horizontal="center"/>
    </xf>
    <xf numFmtId="0" fontId="95" fillId="0" borderId="0" xfId="175" applyFont="1" applyAlignment="1">
      <alignment horizontal="center"/>
    </xf>
    <xf numFmtId="0" fontId="98" fillId="0" borderId="0" xfId="172" applyFont="1">
      <alignment horizontal="left" vertical="top"/>
    </xf>
    <xf numFmtId="0" fontId="98" fillId="0" borderId="0" xfId="174" applyFont="1" applyAlignment="1">
      <alignment horizontal="center"/>
    </xf>
    <xf numFmtId="0" fontId="98" fillId="0" borderId="0" xfId="175" applyFont="1" applyAlignment="1">
      <alignment horizontal="center"/>
    </xf>
    <xf numFmtId="0" fontId="96" fillId="0" borderId="0" xfId="165" applyFont="1" applyAlignment="1">
      <alignment horizontal="left" vertical="top"/>
    </xf>
    <xf numFmtId="0" fontId="3" fillId="0" borderId="0" xfId="165" applyAlignment="1">
      <alignment vertical="top"/>
    </xf>
    <xf numFmtId="0" fontId="3" fillId="0" borderId="0" xfId="165" applyAlignment="1">
      <alignment horizontal="center"/>
    </xf>
    <xf numFmtId="176" fontId="3" fillId="0" borderId="0" xfId="165" applyNumberFormat="1" applyAlignment="1">
      <alignment horizontal="center"/>
    </xf>
    <xf numFmtId="0" fontId="3" fillId="0" borderId="0" xfId="165"/>
    <xf numFmtId="0" fontId="95" fillId="0" borderId="0" xfId="173" applyFont="1" applyAlignment="1">
      <alignment horizontal="left" wrapText="1"/>
    </xf>
    <xf numFmtId="0" fontId="95" fillId="0" borderId="0" xfId="173" quotePrefix="1" applyFont="1" applyAlignment="1">
      <alignment horizontal="left" wrapText="1"/>
    </xf>
    <xf numFmtId="4" fontId="95" fillId="0" borderId="0" xfId="175" applyNumberFormat="1" applyFont="1" applyAlignment="1">
      <alignment horizontal="center"/>
    </xf>
    <xf numFmtId="176" fontId="95" fillId="0" borderId="0" xfId="175" applyNumberFormat="1" applyFont="1" applyAlignment="1">
      <alignment horizontal="center"/>
    </xf>
    <xf numFmtId="0" fontId="24" fillId="0" borderId="0" xfId="8" applyFont="1" applyAlignment="1">
      <alignment horizontal="left" vertical="top" wrapText="1"/>
    </xf>
    <xf numFmtId="4" fontId="16" fillId="2" borderId="0" xfId="2" applyNumberFormat="1" applyFont="1" applyFill="1" applyAlignment="1">
      <alignment horizontal="right" vertical="top"/>
    </xf>
    <xf numFmtId="4" fontId="16" fillId="2" borderId="0" xfId="1" applyNumberFormat="1" applyFont="1" applyFill="1" applyAlignment="1">
      <alignment horizontal="right"/>
    </xf>
    <xf numFmtId="0" fontId="12" fillId="0" borderId="0" xfId="2" applyFont="1" applyAlignment="1">
      <alignment horizontal="justify"/>
    </xf>
    <xf numFmtId="0" fontId="12" fillId="0" borderId="0" xfId="2" applyFont="1" applyAlignment="1">
      <alignment horizontal="right"/>
    </xf>
    <xf numFmtId="165" fontId="16" fillId="0" borderId="0" xfId="2" applyNumberFormat="1" applyFont="1"/>
    <xf numFmtId="165" fontId="2" fillId="0" borderId="0" xfId="0" applyNumberFormat="1" applyFont="1"/>
    <xf numFmtId="165" fontId="17" fillId="0" borderId="35" xfId="2" applyNumberFormat="1" applyFont="1" applyBorder="1"/>
    <xf numFmtId="0" fontId="99" fillId="0" borderId="0" xfId="0" applyFont="1" applyAlignment="1">
      <alignment horizontal="left" vertical="top"/>
    </xf>
    <xf numFmtId="0" fontId="95" fillId="0" borderId="0" xfId="0" applyFont="1" applyAlignment="1">
      <alignment vertical="top"/>
    </xf>
    <xf numFmtId="0" fontId="95" fillId="0" borderId="0" xfId="0" applyFont="1" applyAlignment="1">
      <alignment horizontal="center"/>
    </xf>
    <xf numFmtId="176" fontId="95" fillId="0" borderId="0" xfId="0" applyNumberFormat="1" applyFont="1" applyAlignment="1">
      <alignment horizontal="center"/>
    </xf>
    <xf numFmtId="4" fontId="95" fillId="0" borderId="0" xfId="0" applyNumberFormat="1" applyFont="1" applyAlignment="1">
      <alignment horizontal="center"/>
    </xf>
    <xf numFmtId="0" fontId="95" fillId="0" borderId="0" xfId="0" applyFont="1"/>
    <xf numFmtId="0" fontId="95" fillId="0" borderId="0" xfId="0" applyFont="1" applyAlignment="1">
      <alignment horizontal="left" vertical="top"/>
    </xf>
    <xf numFmtId="49" fontId="95" fillId="0" borderId="0" xfId="0" applyNumberFormat="1" applyFont="1" applyAlignment="1">
      <alignment horizontal="left" vertical="top" wrapText="1"/>
    </xf>
    <xf numFmtId="49" fontId="95" fillId="0" borderId="0" xfId="0" applyNumberFormat="1" applyFont="1" applyAlignment="1">
      <alignment vertical="top" wrapText="1"/>
    </xf>
    <xf numFmtId="0" fontId="95" fillId="0" borderId="0" xfId="0" applyFont="1" applyAlignment="1">
      <alignment horizontal="center" wrapText="1"/>
    </xf>
    <xf numFmtId="176" fontId="95" fillId="0" borderId="0" xfId="0" applyNumberFormat="1" applyFont="1" applyAlignment="1">
      <alignment horizontal="center" wrapText="1"/>
    </xf>
    <xf numFmtId="0" fontId="95" fillId="0" borderId="0" xfId="0" applyFont="1" applyAlignment="1">
      <alignment horizontal="left" vertical="top" wrapText="1"/>
    </xf>
    <xf numFmtId="0" fontId="95" fillId="0" borderId="0" xfId="0" applyFont="1" applyAlignment="1">
      <alignment vertical="top" wrapText="1"/>
    </xf>
    <xf numFmtId="4" fontId="95" fillId="0" borderId="0" xfId="0" applyNumberFormat="1" applyFont="1" applyAlignment="1">
      <alignment horizontal="center" wrapText="1"/>
    </xf>
    <xf numFmtId="0" fontId="94" fillId="0" borderId="36" xfId="0" applyFont="1" applyBorder="1" applyAlignment="1">
      <alignment horizontal="center" wrapText="1"/>
    </xf>
    <xf numFmtId="4" fontId="94" fillId="0" borderId="36" xfId="0" applyNumberFormat="1" applyFont="1" applyBorder="1" applyAlignment="1">
      <alignment horizontal="center"/>
    </xf>
    <xf numFmtId="176" fontId="94" fillId="0" borderId="36" xfId="0" applyNumberFormat="1" applyFont="1" applyBorder="1" applyAlignment="1">
      <alignment horizontal="center" wrapText="1"/>
    </xf>
    <xf numFmtId="0" fontId="94" fillId="0" borderId="0" xfId="0" applyFont="1"/>
    <xf numFmtId="0" fontId="94" fillId="0" borderId="36" xfId="0" applyFont="1" applyBorder="1"/>
    <xf numFmtId="0" fontId="94" fillId="0" borderId="0" xfId="0" applyFont="1" applyAlignment="1">
      <alignment horizontal="left" vertical="top" wrapText="1"/>
    </xf>
    <xf numFmtId="0" fontId="94" fillId="0" borderId="0" xfId="0" applyFont="1" applyAlignment="1">
      <alignment vertical="top" wrapText="1"/>
    </xf>
    <xf numFmtId="0" fontId="94" fillId="0" borderId="0" xfId="0" applyFont="1" applyAlignment="1">
      <alignment horizontal="center" wrapText="1"/>
    </xf>
    <xf numFmtId="4" fontId="94" fillId="0" borderId="0" xfId="0" applyNumberFormat="1" applyFont="1" applyAlignment="1">
      <alignment horizontal="center"/>
    </xf>
    <xf numFmtId="176" fontId="94" fillId="0" borderId="0" xfId="0" applyNumberFormat="1" applyFont="1" applyAlignment="1">
      <alignment horizontal="center" wrapText="1"/>
    </xf>
    <xf numFmtId="0" fontId="94" fillId="0" borderId="36" xfId="0" applyFont="1" applyBorder="1" applyAlignment="1">
      <alignment horizontal="left" vertical="top"/>
    </xf>
    <xf numFmtId="0" fontId="94" fillId="0" borderId="36" xfId="0" applyFont="1" applyBorder="1" applyAlignment="1">
      <alignment vertical="top"/>
    </xf>
    <xf numFmtId="0" fontId="94" fillId="0" borderId="36" xfId="0" applyFont="1" applyBorder="1" applyAlignment="1">
      <alignment horizontal="center"/>
    </xf>
    <xf numFmtId="0" fontId="94" fillId="0" borderId="0" xfId="0" applyFont="1" applyAlignment="1">
      <alignment horizontal="left" vertical="top"/>
    </xf>
    <xf numFmtId="0" fontId="94" fillId="0" borderId="0" xfId="0" applyFont="1" applyAlignment="1">
      <alignment vertical="top"/>
    </xf>
    <xf numFmtId="0" fontId="94" fillId="0" borderId="0" xfId="0" applyFont="1" applyAlignment="1">
      <alignment horizontal="center"/>
    </xf>
    <xf numFmtId="176" fontId="94" fillId="0" borderId="0" xfId="0" applyNumberFormat="1" applyFont="1" applyAlignment="1">
      <alignment horizontal="center"/>
    </xf>
    <xf numFmtId="0" fontId="96" fillId="0" borderId="0" xfId="0" applyFont="1" applyAlignment="1">
      <alignment horizontal="left" vertical="top"/>
    </xf>
    <xf numFmtId="0" fontId="0" fillId="0" borderId="0" xfId="0" applyAlignment="1">
      <alignment vertical="top"/>
    </xf>
    <xf numFmtId="176" fontId="0" fillId="0" borderId="0" xfId="0" applyNumberFormat="1" applyAlignment="1">
      <alignment horizontal="center"/>
    </xf>
    <xf numFmtId="0" fontId="100" fillId="0" borderId="0" xfId="0" applyFont="1" applyAlignment="1">
      <alignment horizontal="left" vertical="top"/>
    </xf>
    <xf numFmtId="0" fontId="36" fillId="0" borderId="0" xfId="0" applyFont="1" applyAlignment="1">
      <alignment horizontal="center"/>
    </xf>
    <xf numFmtId="176" fontId="36" fillId="0" borderId="0" xfId="0" applyNumberFormat="1" applyFont="1" applyAlignment="1">
      <alignment horizontal="center"/>
    </xf>
    <xf numFmtId="0" fontId="36" fillId="0" borderId="0" xfId="0" applyFont="1"/>
    <xf numFmtId="176" fontId="95" fillId="0" borderId="0" xfId="176" applyNumberFormat="1" applyFont="1" applyFill="1" applyAlignment="1" applyProtection="1">
      <alignment horizontal="center"/>
      <protection locked="0"/>
    </xf>
    <xf numFmtId="176" fontId="95" fillId="0" borderId="0" xfId="176" applyNumberFormat="1" applyFont="1" applyAlignment="1" applyProtection="1">
      <alignment horizontal="center"/>
    </xf>
    <xf numFmtId="0" fontId="95" fillId="0" borderId="0" xfId="0" applyFont="1" applyAlignment="1">
      <alignment wrapText="1"/>
    </xf>
    <xf numFmtId="176" fontId="95" fillId="0" borderId="0" xfId="176" applyNumberFormat="1" applyFont="1" applyFill="1" applyBorder="1" applyAlignment="1" applyProtection="1">
      <alignment horizontal="center"/>
      <protection locked="0"/>
    </xf>
    <xf numFmtId="176" fontId="95" fillId="0" borderId="0" xfId="176" applyNumberFormat="1" applyFont="1" applyFill="1" applyBorder="1" applyAlignment="1" applyProtection="1">
      <alignment horizontal="center"/>
    </xf>
    <xf numFmtId="0" fontId="97" fillId="0" borderId="0" xfId="0" applyFont="1" applyAlignment="1">
      <alignment vertical="top"/>
    </xf>
    <xf numFmtId="178" fontId="95" fillId="0" borderId="0" xfId="0" applyNumberFormat="1" applyFont="1" applyAlignment="1">
      <alignment vertical="top" wrapText="1"/>
    </xf>
    <xf numFmtId="178" fontId="94" fillId="0" borderId="0" xfId="0" applyNumberFormat="1" applyFont="1" applyAlignment="1">
      <alignment vertical="top" wrapText="1"/>
    </xf>
    <xf numFmtId="176" fontId="94" fillId="0" borderId="0" xfId="176" applyNumberFormat="1" applyFont="1" applyFill="1" applyAlignment="1" applyProtection="1">
      <alignment horizontal="center"/>
      <protection locked="0"/>
    </xf>
    <xf numFmtId="176" fontId="94" fillId="0" borderId="0" xfId="176" applyNumberFormat="1" applyFont="1" applyAlignment="1" applyProtection="1">
      <alignment horizontal="center"/>
    </xf>
    <xf numFmtId="0" fontId="94" fillId="0" borderId="0" xfId="0" applyFont="1" applyAlignment="1">
      <alignment wrapText="1"/>
    </xf>
    <xf numFmtId="49" fontId="95" fillId="0" borderId="0" xfId="0" applyNumberFormat="1" applyFont="1" applyAlignment="1">
      <alignment horizontal="left" vertical="top"/>
    </xf>
    <xf numFmtId="49" fontId="94" fillId="0" borderId="36" xfId="0" applyNumberFormat="1" applyFont="1" applyBorder="1" applyAlignment="1">
      <alignment horizontal="left" vertical="top"/>
    </xf>
    <xf numFmtId="0" fontId="94" fillId="0" borderId="36" xfId="92" applyFont="1" applyBorder="1" applyAlignment="1">
      <alignment horizontal="left" vertical="top" wrapText="1"/>
    </xf>
    <xf numFmtId="0" fontId="94" fillId="0" borderId="36" xfId="92" applyFont="1" applyBorder="1" applyAlignment="1">
      <alignment horizontal="center"/>
    </xf>
    <xf numFmtId="2" fontId="94" fillId="0" borderId="36" xfId="92" applyNumberFormat="1" applyFont="1" applyBorder="1" applyAlignment="1">
      <alignment horizontal="center"/>
    </xf>
    <xf numFmtId="176" fontId="94" fillId="0" borderId="36" xfId="0" applyNumberFormat="1" applyFont="1" applyBorder="1" applyAlignment="1">
      <alignment horizontal="center"/>
    </xf>
    <xf numFmtId="176" fontId="95" fillId="0" borderId="0" xfId="176" applyNumberFormat="1" applyFont="1" applyFill="1" applyAlignment="1" applyProtection="1">
      <alignment horizontal="center"/>
    </xf>
    <xf numFmtId="176" fontId="98" fillId="0" borderId="0" xfId="176" applyNumberFormat="1" applyFont="1" applyFill="1" applyBorder="1" applyAlignment="1" applyProtection="1">
      <alignment horizontal="center"/>
      <protection locked="0"/>
    </xf>
    <xf numFmtId="176" fontId="98" fillId="0" borderId="0" xfId="176" applyNumberFormat="1" applyFont="1" applyFill="1" applyAlignment="1" applyProtection="1">
      <alignment horizontal="center"/>
    </xf>
    <xf numFmtId="0" fontId="98" fillId="0" borderId="0" xfId="0" applyFont="1" applyAlignment="1">
      <alignment wrapText="1"/>
    </xf>
    <xf numFmtId="176" fontId="95" fillId="0" borderId="0" xfId="177" applyNumberFormat="1" applyFont="1" applyFill="1" applyBorder="1" applyAlignment="1" applyProtection="1">
      <alignment horizontal="center"/>
      <protection locked="0"/>
    </xf>
    <xf numFmtId="0" fontId="98" fillId="0" borderId="0" xfId="0" applyFont="1" applyAlignment="1">
      <alignment vertical="top"/>
    </xf>
    <xf numFmtId="0" fontId="107" fillId="0" borderId="0" xfId="0" applyFont="1" applyAlignment="1">
      <alignment wrapText="1"/>
    </xf>
    <xf numFmtId="0" fontId="103" fillId="0" borderId="0" xfId="0" applyFont="1" applyAlignment="1">
      <alignment horizontal="center"/>
    </xf>
    <xf numFmtId="49" fontId="95" fillId="0" borderId="0" xfId="0" applyNumberFormat="1" applyFont="1" applyAlignment="1">
      <alignment horizontal="center"/>
    </xf>
    <xf numFmtId="49" fontId="94" fillId="0" borderId="0" xfId="0" applyNumberFormat="1" applyFont="1" applyAlignment="1">
      <alignment horizontal="left" vertical="top"/>
    </xf>
    <xf numFmtId="49" fontId="94" fillId="0" borderId="0" xfId="0" applyNumberFormat="1" applyFont="1"/>
    <xf numFmtId="49" fontId="95" fillId="0" borderId="0" xfId="0" applyNumberFormat="1" applyFont="1" applyAlignment="1">
      <alignment wrapText="1"/>
    </xf>
    <xf numFmtId="49" fontId="95" fillId="0" borderId="9" xfId="0" applyNumberFormat="1" applyFont="1" applyBorder="1" applyAlignment="1">
      <alignment horizontal="left" vertical="top"/>
    </xf>
    <xf numFmtId="0" fontId="95" fillId="0" borderId="9" xfId="0" applyFont="1" applyBorder="1"/>
    <xf numFmtId="0" fontId="95" fillId="0" borderId="9" xfId="0" applyFont="1" applyBorder="1" applyAlignment="1">
      <alignment horizontal="center"/>
    </xf>
    <xf numFmtId="0" fontId="96" fillId="0" borderId="0" xfId="0" applyFont="1" applyAlignment="1">
      <alignment vertical="top"/>
    </xf>
    <xf numFmtId="0" fontId="96" fillId="0" borderId="0" xfId="0" applyFont="1" applyAlignment="1">
      <alignment horizontal="center"/>
    </xf>
    <xf numFmtId="0" fontId="96" fillId="0" borderId="0" xfId="0" applyFont="1"/>
    <xf numFmtId="0" fontId="96" fillId="0" borderId="0" xfId="0" applyFont="1" applyAlignment="1">
      <alignment vertical="top" wrapText="1"/>
    </xf>
    <xf numFmtId="2" fontId="96" fillId="0" borderId="0" xfId="0" applyNumberFormat="1" applyFont="1" applyAlignment="1">
      <alignment horizontal="center"/>
    </xf>
    <xf numFmtId="0" fontId="100" fillId="0" borderId="36" xfId="0" applyFont="1" applyBorder="1" applyAlignment="1">
      <alignment horizontal="left" vertical="top"/>
    </xf>
    <xf numFmtId="0" fontId="100" fillId="0" borderId="36" xfId="0" applyFont="1" applyBorder="1" applyAlignment="1">
      <alignment vertical="top"/>
    </xf>
    <xf numFmtId="2" fontId="100" fillId="0" borderId="36" xfId="0" applyNumberFormat="1" applyFont="1" applyBorder="1" applyAlignment="1">
      <alignment horizontal="center"/>
    </xf>
    <xf numFmtId="0" fontId="100" fillId="0" borderId="36" xfId="0" applyFont="1" applyBorder="1" applyAlignment="1">
      <alignment horizontal="center"/>
    </xf>
    <xf numFmtId="0" fontId="100" fillId="0" borderId="0" xfId="0" applyFont="1"/>
    <xf numFmtId="0" fontId="100" fillId="0" borderId="36" xfId="0" applyFont="1" applyBorder="1"/>
    <xf numFmtId="176" fontId="96" fillId="0" borderId="0" xfId="0" applyNumberFormat="1" applyFont="1" applyAlignment="1">
      <alignment horizontal="center"/>
    </xf>
    <xf numFmtId="0" fontId="96" fillId="0" borderId="0" xfId="0" quotePrefix="1" applyFont="1" applyAlignment="1">
      <alignment vertical="top" wrapText="1"/>
    </xf>
    <xf numFmtId="49" fontId="94" fillId="0" borderId="0" xfId="0" applyNumberFormat="1" applyFont="1" applyAlignment="1">
      <alignment wrapText="1"/>
    </xf>
    <xf numFmtId="0" fontId="21" fillId="0" borderId="0" xfId="8" applyFont="1" applyAlignment="1">
      <alignment horizontal="left" vertical="top" wrapText="1"/>
    </xf>
    <xf numFmtId="0" fontId="21" fillId="0" borderId="0" xfId="8" applyFont="1" applyAlignment="1">
      <alignment horizontal="left" vertical="top" wrapText="1"/>
    </xf>
    <xf numFmtId="0" fontId="108" fillId="0" borderId="0" xfId="8" applyFont="1"/>
    <xf numFmtId="0" fontId="109" fillId="0" borderId="0" xfId="8" applyFont="1" applyAlignment="1">
      <alignment horizontal="left" vertical="top" wrapText="1"/>
    </xf>
    <xf numFmtId="0" fontId="21" fillId="0" borderId="0" xfId="8" applyFont="1" applyAlignment="1">
      <alignment horizontal="left" vertical="top" wrapText="1"/>
    </xf>
    <xf numFmtId="49" fontId="20" fillId="0" borderId="0" xfId="2" applyNumberFormat="1" applyFont="1" applyBorder="1" applyAlignment="1" applyProtection="1">
      <alignment horizontal="justify" vertical="top"/>
    </xf>
    <xf numFmtId="0" fontId="20" fillId="0" borderId="0" xfId="2" applyFont="1" applyBorder="1" applyAlignment="1" applyProtection="1">
      <alignment horizontal="justify" vertical="top"/>
    </xf>
    <xf numFmtId="0" fontId="20" fillId="0" borderId="0" xfId="2" applyFont="1" applyBorder="1" applyAlignment="1" applyProtection="1">
      <alignment horizontal="justify"/>
    </xf>
    <xf numFmtId="0" fontId="65" fillId="0" borderId="0" xfId="2" applyFont="1" applyBorder="1" applyAlignment="1" applyProtection="1">
      <alignment horizontal="center"/>
    </xf>
    <xf numFmtId="0" fontId="65" fillId="0" borderId="0" xfId="2" applyFont="1" applyBorder="1" applyAlignment="1" applyProtection="1">
      <alignment horizontal="justify"/>
    </xf>
    <xf numFmtId="0" fontId="65" fillId="0" borderId="0" xfId="2" applyFont="1" applyBorder="1" applyAlignment="1" applyProtection="1">
      <alignment horizontal="justify" vertical="top"/>
    </xf>
    <xf numFmtId="0" fontId="110" fillId="0" borderId="0" xfId="0" applyFont="1"/>
    <xf numFmtId="3" fontId="25" fillId="0" borderId="0" xfId="2" applyNumberFormat="1" applyFont="1" applyBorder="1" applyAlignment="1" applyProtection="1">
      <alignment vertical="top"/>
    </xf>
    <xf numFmtId="49" fontId="25" fillId="0" borderId="0" xfId="2" applyNumberFormat="1" applyFont="1" applyBorder="1" applyAlignment="1" applyProtection="1">
      <alignment horizontal="justify" vertical="top"/>
    </xf>
    <xf numFmtId="0" fontId="25" fillId="0" borderId="0" xfId="2" applyFont="1" applyBorder="1" applyAlignment="1" applyProtection="1">
      <alignment horizontal="justify" vertical="top"/>
    </xf>
    <xf numFmtId="0" fontId="25" fillId="0" borderId="0" xfId="2" applyFont="1" applyBorder="1" applyAlignment="1" applyProtection="1">
      <alignment horizontal="justify"/>
    </xf>
    <xf numFmtId="0" fontId="111" fillId="0" borderId="0" xfId="2" applyFont="1" applyBorder="1" applyAlignment="1" applyProtection="1">
      <alignment horizontal="center"/>
    </xf>
    <xf numFmtId="0" fontId="111" fillId="0" borderId="0" xfId="2" applyFont="1" applyBorder="1" applyAlignment="1" applyProtection="1">
      <alignment horizontal="justify"/>
    </xf>
    <xf numFmtId="0" fontId="111" fillId="0" borderId="0" xfId="2" applyFont="1" applyBorder="1" applyAlignment="1" applyProtection="1">
      <alignment horizontal="justify" vertical="top"/>
    </xf>
    <xf numFmtId="4" fontId="25" fillId="0" borderId="0" xfId="2" applyNumberFormat="1" applyFont="1" applyAlignment="1" applyProtection="1"/>
    <xf numFmtId="49" fontId="20" fillId="0" borderId="0" xfId="2" applyNumberFormat="1" applyFont="1" applyAlignment="1" applyProtection="1">
      <alignment horizontal="left" vertical="top"/>
    </xf>
    <xf numFmtId="4" fontId="112" fillId="0" borderId="0" xfId="1" applyNumberFormat="1" applyFont="1" applyBorder="1" applyAlignment="1" applyProtection="1">
      <alignment horizontal="left" vertical="top" wrapText="1"/>
    </xf>
    <xf numFmtId="4" fontId="30" fillId="0" borderId="0" xfId="2" applyNumberFormat="1" applyFont="1" applyAlignment="1" applyProtection="1">
      <alignment vertical="top"/>
    </xf>
    <xf numFmtId="0" fontId="65" fillId="0" borderId="0" xfId="2" applyFont="1" applyBorder="1" applyAlignment="1" applyProtection="1"/>
    <xf numFmtId="49" fontId="20" fillId="2" borderId="0" xfId="2" applyNumberFormat="1" applyFont="1" applyFill="1" applyAlignment="1" applyProtection="1">
      <alignment horizontal="left" vertical="top"/>
    </xf>
    <xf numFmtId="49" fontId="20" fillId="0" borderId="0" xfId="2" applyNumberFormat="1" applyFont="1" applyFill="1" applyAlignment="1" applyProtection="1">
      <alignment horizontal="left" vertical="top"/>
    </xf>
    <xf numFmtId="4" fontId="20" fillId="0" borderId="0" xfId="2" applyNumberFormat="1" applyFont="1" applyFill="1" applyAlignment="1" applyProtection="1">
      <alignment vertical="top"/>
    </xf>
    <xf numFmtId="4" fontId="20" fillId="0" borderId="0" xfId="2" applyNumberFormat="1" applyFont="1" applyFill="1" applyAlignment="1">
      <alignment horizontal="right"/>
    </xf>
    <xf numFmtId="4" fontId="20" fillId="0" borderId="0" xfId="2" applyNumberFormat="1" applyFont="1" applyFill="1" applyAlignment="1">
      <alignment horizontal="right" vertical="top"/>
    </xf>
    <xf numFmtId="4" fontId="20" fillId="0" borderId="0" xfId="1" applyNumberFormat="1" applyFont="1" applyFill="1" applyAlignment="1">
      <alignment horizontal="right"/>
    </xf>
    <xf numFmtId="4" fontId="20" fillId="0" borderId="0" xfId="2" applyNumberFormat="1" applyFont="1" applyAlignment="1" applyProtection="1">
      <alignment vertical="top"/>
    </xf>
    <xf numFmtId="4" fontId="20" fillId="0" borderId="0" xfId="2" applyNumberFormat="1" applyFont="1" applyAlignment="1" applyProtection="1">
      <alignment horizontal="left"/>
    </xf>
    <xf numFmtId="49" fontId="25" fillId="0" borderId="0" xfId="2" applyNumberFormat="1" applyFont="1" applyAlignment="1" applyProtection="1">
      <alignment horizontal="left" vertical="top"/>
    </xf>
    <xf numFmtId="0" fontId="65" fillId="0" borderId="0" xfId="2" applyFont="1" applyBorder="1" applyAlignment="1" applyProtection="1">
      <alignment horizontal="right"/>
    </xf>
    <xf numFmtId="4" fontId="25" fillId="0" borderId="0" xfId="1" applyNumberFormat="1" applyFont="1" applyBorder="1" applyAlignment="1" applyProtection="1">
      <alignment horizontal="left" vertical="top" wrapText="1" indent="1"/>
    </xf>
    <xf numFmtId="165" fontId="20" fillId="0" borderId="0" xfId="2" applyNumberFormat="1" applyFont="1" applyBorder="1" applyAlignment="1" applyProtection="1"/>
    <xf numFmtId="49" fontId="25" fillId="0" borderId="2" xfId="2" applyNumberFormat="1" applyFont="1" applyBorder="1" applyAlignment="1" applyProtection="1">
      <alignment horizontal="left" vertical="top"/>
    </xf>
    <xf numFmtId="49" fontId="25" fillId="0" borderId="35" xfId="2" applyNumberFormat="1" applyFont="1" applyBorder="1" applyAlignment="1" applyProtection="1">
      <alignment horizontal="left" vertical="top"/>
    </xf>
    <xf numFmtId="4" fontId="25" fillId="0" borderId="2" xfId="2" applyNumberFormat="1" applyFont="1" applyBorder="1" applyAlignment="1" applyProtection="1">
      <alignment horizontal="left" vertical="top" wrapText="1"/>
    </xf>
    <xf numFmtId="165" fontId="25" fillId="0" borderId="2" xfId="2" applyNumberFormat="1" applyFont="1" applyBorder="1" applyAlignment="1" applyProtection="1"/>
    <xf numFmtId="49" fontId="25" fillId="0" borderId="0" xfId="2" applyNumberFormat="1" applyFont="1" applyBorder="1" applyAlignment="1" applyProtection="1">
      <alignment horizontal="left" vertical="top"/>
    </xf>
    <xf numFmtId="4" fontId="25" fillId="0" borderId="0" xfId="2" applyNumberFormat="1" applyFont="1" applyBorder="1" applyAlignment="1" applyProtection="1">
      <alignment horizontal="left" vertical="top" wrapText="1"/>
    </xf>
    <xf numFmtId="165" fontId="25" fillId="0" borderId="0" xfId="2" applyNumberFormat="1" applyFont="1" applyBorder="1" applyAlignment="1" applyProtection="1"/>
    <xf numFmtId="0" fontId="25" fillId="0" borderId="0" xfId="2" applyFont="1" applyBorder="1" applyAlignment="1" applyProtection="1"/>
    <xf numFmtId="165" fontId="20" fillId="0" borderId="0" xfId="2" applyNumberFormat="1" applyFont="1" applyBorder="1" applyAlignment="1" applyProtection="1">
      <alignment horizontal="right"/>
    </xf>
    <xf numFmtId="49" fontId="20" fillId="0" borderId="2" xfId="2" applyNumberFormat="1" applyFont="1" applyBorder="1" applyAlignment="1" applyProtection="1">
      <alignment horizontal="justify" vertical="top"/>
    </xf>
    <xf numFmtId="0" fontId="25" fillId="0" borderId="2" xfId="2" applyFont="1" applyBorder="1" applyAlignment="1" applyProtection="1">
      <alignment horizontal="justify" vertical="top"/>
    </xf>
    <xf numFmtId="165" fontId="25" fillId="0" borderId="2" xfId="2" applyNumberFormat="1" applyFont="1" applyBorder="1" applyAlignment="1" applyProtection="1">
      <alignment horizontal="right"/>
    </xf>
    <xf numFmtId="4" fontId="25" fillId="0" borderId="0" xfId="1" applyNumberFormat="1" applyFont="1" applyBorder="1" applyAlignment="1" applyProtection="1">
      <alignment horizontal="justify" vertical="justify" wrapText="1"/>
    </xf>
    <xf numFmtId="0" fontId="20" fillId="0" borderId="0" xfId="0" applyFont="1" applyAlignment="1">
      <alignment horizontal="justify" vertical="justify" wrapText="1"/>
    </xf>
    <xf numFmtId="170" fontId="25" fillId="0" borderId="0" xfId="8" applyNumberFormat="1" applyFont="1" applyAlignment="1">
      <alignment horizontal="left" vertical="top" wrapText="1"/>
    </xf>
    <xf numFmtId="0" fontId="25" fillId="0" borderId="0" xfId="8" applyFont="1" applyAlignment="1">
      <alignment horizontal="left" vertical="top" wrapText="1"/>
    </xf>
    <xf numFmtId="1" fontId="114" fillId="0" borderId="0" xfId="8" applyNumberFormat="1" applyFont="1" applyAlignment="1">
      <alignment horizontal="right" vertical="top"/>
    </xf>
    <xf numFmtId="1" fontId="18" fillId="0" borderId="0" xfId="8" applyNumberFormat="1" applyFont="1" applyAlignment="1">
      <alignment horizontal="right" vertical="top"/>
    </xf>
    <xf numFmtId="0" fontId="20" fillId="0" borderId="0" xfId="8" applyFont="1" applyAlignment="1">
      <alignment horizontal="right" vertical="top" wrapText="1"/>
    </xf>
    <xf numFmtId="1" fontId="30" fillId="0" borderId="0" xfId="8" applyNumberFormat="1" applyFont="1" applyAlignment="1">
      <alignment horizontal="left" vertical="top" wrapText="1"/>
    </xf>
    <xf numFmtId="0" fontId="30" fillId="0" borderId="0" xfId="8" applyFont="1" applyAlignment="1">
      <alignment horizontal="left" vertical="top"/>
    </xf>
    <xf numFmtId="1" fontId="112" fillId="0" borderId="0" xfId="8" applyNumberFormat="1" applyFont="1" applyAlignment="1">
      <alignment horizontal="right" vertical="top"/>
    </xf>
    <xf numFmtId="1" fontId="112" fillId="0" borderId="0" xfId="8" applyNumberFormat="1" applyFont="1" applyAlignment="1">
      <alignment horizontal="center" vertical="top"/>
    </xf>
    <xf numFmtId="0" fontId="112" fillId="0" borderId="0" xfId="8" applyFont="1" applyAlignment="1">
      <alignment horizontal="left" vertical="top" wrapText="1"/>
    </xf>
    <xf numFmtId="1" fontId="38" fillId="0" borderId="0" xfId="8" applyNumberFormat="1" applyFont="1" applyAlignment="1">
      <alignment horizontal="right" vertical="top" wrapText="1"/>
    </xf>
    <xf numFmtId="1" fontId="30" fillId="0" borderId="0" xfId="8" applyNumberFormat="1" applyFont="1" applyAlignment="1">
      <alignment horizontal="right" vertical="top"/>
    </xf>
    <xf numFmtId="1" fontId="30" fillId="0" borderId="0" xfId="8" applyNumberFormat="1" applyFont="1" applyAlignment="1">
      <alignment horizontal="center" vertical="top"/>
    </xf>
    <xf numFmtId="1" fontId="25" fillId="0" borderId="0" xfId="8" applyNumberFormat="1" applyFont="1" applyAlignment="1">
      <alignment horizontal="right" vertical="top"/>
    </xf>
    <xf numFmtId="1" fontId="25" fillId="0" borderId="0" xfId="8" applyNumberFormat="1" applyFont="1" applyAlignment="1">
      <alignment horizontal="center" vertical="top"/>
    </xf>
    <xf numFmtId="1" fontId="39" fillId="0" borderId="0" xfId="8" applyNumberFormat="1" applyFont="1" applyAlignment="1">
      <alignment horizontal="left" vertical="top" wrapText="1"/>
    </xf>
    <xf numFmtId="0" fontId="39" fillId="0" borderId="0" xfId="8" applyFont="1" applyAlignment="1">
      <alignment horizontal="left" vertical="top" wrapText="1"/>
    </xf>
    <xf numFmtId="1" fontId="20" fillId="0" borderId="0" xfId="8" applyNumberFormat="1" applyFont="1" applyAlignment="1">
      <alignment horizontal="right" vertical="top" wrapText="1"/>
    </xf>
    <xf numFmtId="1" fontId="18" fillId="0" borderId="0" xfId="8" applyNumberFormat="1" applyFont="1" applyAlignment="1">
      <alignment horizontal="center" vertical="top"/>
    </xf>
    <xf numFmtId="4" fontId="18" fillId="0" borderId="0" xfId="8" applyNumberFormat="1" applyFont="1"/>
    <xf numFmtId="0" fontId="18" fillId="0" borderId="0" xfId="8" applyFont="1"/>
    <xf numFmtId="1" fontId="18" fillId="0" borderId="0" xfId="8" applyNumberFormat="1" applyFont="1"/>
    <xf numFmtId="0" fontId="18" fillId="0" borderId="0" xfId="8" applyFont="1" applyAlignment="1">
      <alignment wrapText="1"/>
    </xf>
    <xf numFmtId="0" fontId="20" fillId="0" borderId="0" xfId="0" applyFont="1" applyAlignment="1">
      <alignment horizontal="left" vertical="top" wrapText="1"/>
    </xf>
    <xf numFmtId="0" fontId="25" fillId="0" borderId="15" xfId="8" applyFont="1" applyBorder="1" applyAlignment="1">
      <alignment horizontal="left" vertical="top" wrapText="1"/>
    </xf>
    <xf numFmtId="0" fontId="20" fillId="0" borderId="0" xfId="8" applyFont="1" applyAlignment="1">
      <alignment horizontal="left" vertical="top" wrapText="1"/>
    </xf>
    <xf numFmtId="1" fontId="18" fillId="0" borderId="0" xfId="8" applyNumberFormat="1" applyFont="1" applyAlignment="1">
      <alignment horizontal="right" vertical="top"/>
    </xf>
    <xf numFmtId="1" fontId="20" fillId="0" borderId="0" xfId="8" applyNumberFormat="1" applyFont="1" applyAlignment="1">
      <alignment horizontal="right" vertical="top"/>
    </xf>
    <xf numFmtId="167" fontId="20" fillId="0" borderId="0" xfId="8" applyNumberFormat="1" applyFont="1" applyAlignment="1">
      <alignment horizontal="right" vertical="top"/>
    </xf>
    <xf numFmtId="0" fontId="30" fillId="0" borderId="0" xfId="8" applyFont="1" applyAlignment="1">
      <alignment horizontal="left" vertical="top" wrapText="1"/>
    </xf>
    <xf numFmtId="0" fontId="112" fillId="0" borderId="0" xfId="8" applyFont="1" applyAlignment="1">
      <alignment horizontal="left" vertical="top" wrapText="1"/>
    </xf>
    <xf numFmtId="0" fontId="38" fillId="0" borderId="0" xfId="8" applyFont="1" applyAlignment="1">
      <alignment horizontal="left" vertical="top" wrapText="1"/>
    </xf>
    <xf numFmtId="0" fontId="25" fillId="0" borderId="0" xfId="8" applyFont="1" applyAlignment="1">
      <alignment horizontal="left" vertical="top" wrapText="1"/>
    </xf>
    <xf numFmtId="0" fontId="18" fillId="0" borderId="15" xfId="8" applyFont="1" applyBorder="1"/>
    <xf numFmtId="0" fontId="15" fillId="0" borderId="0" xfId="3" applyFont="1" applyBorder="1" applyAlignment="1" applyProtection="1">
      <alignment horizontal="justify" vertical="top" wrapText="1"/>
    </xf>
    <xf numFmtId="0" fontId="5" fillId="0" borderId="0" xfId="0" applyFont="1" applyBorder="1" applyAlignment="1">
      <alignment horizontal="justify" vertical="top"/>
    </xf>
    <xf numFmtId="1" fontId="30" fillId="0" borderId="0" xfId="8" applyNumberFormat="1" applyFont="1" applyAlignment="1">
      <alignment horizontal="center" vertical="top" wrapText="1"/>
    </xf>
    <xf numFmtId="0" fontId="30" fillId="0" borderId="0" xfId="8" applyFont="1" applyAlignment="1">
      <alignment horizontal="center" vertical="top" wrapText="1"/>
    </xf>
    <xf numFmtId="0" fontId="55" fillId="0" borderId="0" xfId="8" applyFont="1" applyAlignment="1">
      <alignment horizontal="center" vertical="top" wrapText="1"/>
    </xf>
    <xf numFmtId="0" fontId="18" fillId="0" borderId="0" xfId="8" applyFont="1" applyAlignment="1">
      <alignment horizontal="center" vertical="top" wrapText="1"/>
    </xf>
    <xf numFmtId="1" fontId="112" fillId="0" borderId="0" xfId="8" applyNumberFormat="1" applyFont="1" applyAlignment="1">
      <alignment horizontal="center" vertical="top" wrapText="1"/>
    </xf>
    <xf numFmtId="167" fontId="112" fillId="0" borderId="0" xfId="8" applyNumberFormat="1" applyFont="1" applyAlignment="1">
      <alignment horizontal="right" vertical="top" wrapText="1"/>
    </xf>
    <xf numFmtId="0" fontId="115" fillId="0" borderId="0" xfId="163" applyFont="1" applyAlignment="1">
      <alignment vertical="top" wrapText="1"/>
    </xf>
    <xf numFmtId="0" fontId="115" fillId="0" borderId="0" xfId="164" applyFont="1" applyAlignment="1">
      <alignment vertical="top" wrapText="1"/>
    </xf>
    <xf numFmtId="0" fontId="5" fillId="0" borderId="0" xfId="0" applyFont="1" applyAlignment="1">
      <alignment horizontal="justify" vertical="justify" wrapText="1"/>
    </xf>
    <xf numFmtId="170" fontId="55" fillId="0" borderId="2" xfId="15" applyNumberFormat="1" applyFont="1" applyBorder="1" applyAlignment="1">
      <alignment horizontal="right" vertical="top"/>
    </xf>
    <xf numFmtId="0" fontId="18" fillId="0" borderId="2" xfId="15" applyFont="1" applyBorder="1" applyAlignment="1">
      <alignment horizontal="right" vertical="top"/>
    </xf>
    <xf numFmtId="0" fontId="18" fillId="0" borderId="0" xfId="15" applyFont="1" applyAlignment="1">
      <alignment horizontal="center" vertical="top"/>
    </xf>
    <xf numFmtId="170" fontId="55" fillId="0" borderId="0" xfId="15" applyNumberFormat="1" applyFont="1" applyAlignment="1">
      <alignment horizontal="right" vertical="top"/>
    </xf>
    <xf numFmtId="0" fontId="18" fillId="0" borderId="0" xfId="15" applyFont="1" applyAlignment="1">
      <alignment horizontal="left" vertical="top"/>
    </xf>
    <xf numFmtId="0" fontId="20" fillId="0" borderId="0" xfId="8" applyFont="1" applyAlignment="1">
      <alignment horizontal="left" vertical="top" wrapText="1"/>
    </xf>
    <xf numFmtId="1" fontId="18" fillId="0" borderId="0" xfId="8" applyNumberFormat="1" applyFont="1" applyAlignment="1">
      <alignment horizontal="right" vertical="top"/>
    </xf>
    <xf numFmtId="1" fontId="20" fillId="0" borderId="0" xfId="8" applyNumberFormat="1" applyFont="1" applyAlignment="1">
      <alignment horizontal="right" vertical="top"/>
    </xf>
    <xf numFmtId="0" fontId="21" fillId="0" borderId="0" xfId="8" applyFont="1" applyAlignment="1">
      <alignment horizontal="left" vertical="top" wrapText="1"/>
    </xf>
    <xf numFmtId="170" fontId="18" fillId="0" borderId="2" xfId="15" applyNumberFormat="1" applyFont="1" applyBorder="1" applyAlignment="1">
      <alignment horizontal="right" vertical="top"/>
    </xf>
    <xf numFmtId="4" fontId="112" fillId="30" borderId="11" xfId="1" applyNumberFormat="1" applyFont="1" applyFill="1" applyBorder="1" applyAlignment="1" applyProtection="1">
      <alignment horizontal="left" vertical="top" wrapText="1"/>
    </xf>
    <xf numFmtId="4" fontId="112" fillId="30" borderId="12" xfId="1" applyNumberFormat="1" applyFont="1" applyFill="1" applyBorder="1" applyAlignment="1" applyProtection="1">
      <alignment horizontal="left" vertical="top" wrapText="1"/>
    </xf>
    <xf numFmtId="4" fontId="112" fillId="30" borderId="13" xfId="1" applyNumberFormat="1" applyFont="1" applyFill="1" applyBorder="1" applyAlignment="1" applyProtection="1">
      <alignment horizontal="left" vertical="top" wrapText="1"/>
    </xf>
    <xf numFmtId="4" fontId="32" fillId="0" borderId="0" xfId="1" applyNumberFormat="1" applyFont="1" applyBorder="1" applyAlignment="1" applyProtection="1">
      <alignment horizontal="center" vertical="top" wrapText="1"/>
    </xf>
    <xf numFmtId="0" fontId="5" fillId="0" borderId="0" xfId="0" applyFont="1" applyBorder="1" applyAlignment="1">
      <alignment horizontal="justify" vertical="top"/>
    </xf>
    <xf numFmtId="0" fontId="15" fillId="0" borderId="0" xfId="3" applyFont="1" applyBorder="1" applyAlignment="1" applyProtection="1">
      <alignment horizontal="justify" vertical="top" wrapText="1"/>
    </xf>
    <xf numFmtId="0" fontId="5" fillId="0" borderId="0" xfId="0" applyFont="1" applyAlignment="1">
      <alignment horizontal="justify" vertical="justify"/>
    </xf>
    <xf numFmtId="0" fontId="5" fillId="0" borderId="0" xfId="0" applyFont="1" applyAlignment="1">
      <alignment horizontal="justify" vertical="justify" wrapText="1"/>
    </xf>
    <xf numFmtId="0" fontId="15" fillId="0" borderId="0" xfId="3" applyFont="1" applyAlignment="1">
      <alignment horizontal="justify" vertical="top" wrapText="1"/>
    </xf>
    <xf numFmtId="0" fontId="20" fillId="0" borderId="0" xfId="8" applyFont="1" applyAlignment="1">
      <alignment horizontal="left" vertical="top" wrapText="1"/>
    </xf>
    <xf numFmtId="1" fontId="18" fillId="0" borderId="0" xfId="8" applyNumberFormat="1" applyFont="1" applyAlignment="1">
      <alignment horizontal="right" vertical="top"/>
    </xf>
    <xf numFmtId="1" fontId="20" fillId="0" borderId="0" xfId="8" applyNumberFormat="1" applyFont="1" applyAlignment="1">
      <alignment horizontal="right" vertical="top"/>
    </xf>
    <xf numFmtId="0" fontId="20" fillId="0" borderId="0" xfId="8" applyFont="1" applyAlignment="1">
      <alignment horizontal="right" vertical="top"/>
    </xf>
    <xf numFmtId="2" fontId="20" fillId="0" borderId="0" xfId="8" applyNumberFormat="1" applyFont="1" applyAlignment="1">
      <alignment horizontal="right" vertical="top"/>
    </xf>
    <xf numFmtId="167" fontId="20" fillId="0" borderId="0" xfId="8" applyNumberFormat="1" applyFont="1" applyAlignment="1">
      <alignment horizontal="right" vertical="top"/>
    </xf>
    <xf numFmtId="1" fontId="113" fillId="0" borderId="0" xfId="8" applyNumberFormat="1" applyFont="1" applyAlignment="1">
      <alignment horizontal="left" vertical="top"/>
    </xf>
    <xf numFmtId="0" fontId="30" fillId="0" borderId="0" xfId="8" applyFont="1" applyAlignment="1">
      <alignment horizontal="left" vertical="top" wrapText="1"/>
    </xf>
    <xf numFmtId="0" fontId="55" fillId="0" borderId="0" xfId="8" applyFont="1" applyAlignment="1">
      <alignment horizontal="left" vertical="top" wrapText="1"/>
    </xf>
    <xf numFmtId="0" fontId="18" fillId="0" borderId="0" xfId="8" applyFont="1" applyAlignment="1">
      <alignment horizontal="left" vertical="top" wrapText="1"/>
    </xf>
    <xf numFmtId="0" fontId="112" fillId="0" borderId="0" xfId="8" applyFont="1" applyAlignment="1">
      <alignment horizontal="left" vertical="top" wrapText="1"/>
    </xf>
    <xf numFmtId="0" fontId="38" fillId="0" borderId="0" xfId="8" applyFont="1" applyAlignment="1">
      <alignment horizontal="left" vertical="top" wrapText="1"/>
    </xf>
    <xf numFmtId="0" fontId="25" fillId="0" borderId="0" xfId="8" applyFont="1" applyAlignment="1">
      <alignment horizontal="left" vertical="top" wrapText="1"/>
    </xf>
    <xf numFmtId="0" fontId="25" fillId="0" borderId="0" xfId="8" applyFont="1" applyAlignment="1">
      <alignment horizontal="justify" vertical="top" wrapText="1"/>
    </xf>
    <xf numFmtId="170" fontId="25" fillId="0" borderId="0" xfId="8" applyNumberFormat="1" applyFont="1" applyAlignment="1">
      <alignment horizontal="left" vertical="top" wrapText="1"/>
    </xf>
    <xf numFmtId="170" fontId="4" fillId="0" borderId="21" xfId="14" applyNumberFormat="1" applyBorder="1" applyAlignment="1">
      <alignment horizontal="center" vertical="center"/>
    </xf>
    <xf numFmtId="0" fontId="4" fillId="0" borderId="17" xfId="14" applyBorder="1" applyAlignment="1">
      <alignment horizontal="center" vertical="center"/>
    </xf>
    <xf numFmtId="0" fontId="42" fillId="0" borderId="21" xfId="14" applyFont="1" applyBorder="1" applyAlignment="1">
      <alignment vertical="center" wrapText="1"/>
    </xf>
    <xf numFmtId="0" fontId="44" fillId="0" borderId="21" xfId="14" applyFont="1" applyBorder="1" applyAlignment="1">
      <alignment horizontal="center" vertical="center" wrapText="1"/>
    </xf>
    <xf numFmtId="0" fontId="44" fillId="0" borderId="22" xfId="14" applyFont="1" applyBorder="1" applyAlignment="1">
      <alignment horizontal="center" vertical="center" wrapText="1"/>
    </xf>
    <xf numFmtId="0" fontId="44" fillId="0" borderId="16" xfId="14" applyFont="1" applyBorder="1" applyAlignment="1">
      <alignment horizontal="center" vertical="center" wrapText="1"/>
    </xf>
    <xf numFmtId="0" fontId="4" fillId="0" borderId="0" xfId="14" applyAlignment="1">
      <alignment horizontal="center"/>
    </xf>
    <xf numFmtId="0" fontId="43" fillId="0" borderId="21" xfId="14" applyFont="1" applyBorder="1" applyAlignment="1">
      <alignment vertical="center" wrapText="1"/>
    </xf>
    <xf numFmtId="0" fontId="44" fillId="0" borderId="21" xfId="14" applyFont="1" applyBorder="1" applyAlignment="1">
      <alignment vertical="center" wrapText="1"/>
    </xf>
    <xf numFmtId="0" fontId="44" fillId="0" borderId="23" xfId="14" applyFont="1" applyBorder="1" applyAlignment="1">
      <alignment horizontal="center" vertical="center" wrapText="1"/>
    </xf>
    <xf numFmtId="44" fontId="44" fillId="0" borderId="22" xfId="14" applyNumberFormat="1" applyFont="1" applyBorder="1" applyAlignment="1">
      <alignment horizontal="center" vertical="center" wrapText="1"/>
    </xf>
    <xf numFmtId="44" fontId="44" fillId="0" borderId="16" xfId="14" applyNumberFormat="1" applyFont="1" applyBorder="1" applyAlignment="1">
      <alignment horizontal="center" vertical="center" wrapText="1"/>
    </xf>
    <xf numFmtId="44" fontId="44" fillId="0" borderId="23" xfId="14" applyNumberFormat="1" applyFont="1" applyBorder="1" applyAlignment="1">
      <alignment horizontal="center" vertical="center" wrapText="1"/>
    </xf>
    <xf numFmtId="0" fontId="46" fillId="0" borderId="21" xfId="14" applyFont="1" applyBorder="1" applyAlignment="1">
      <alignment vertical="center" wrapText="1"/>
    </xf>
    <xf numFmtId="0" fontId="14" fillId="0" borderId="22" xfId="14" applyFont="1" applyBorder="1" applyAlignment="1">
      <alignment horizontal="left" vertical="center" wrapText="1"/>
    </xf>
    <xf numFmtId="0" fontId="14" fillId="0" borderId="16" xfId="14" applyFont="1" applyBorder="1" applyAlignment="1">
      <alignment horizontal="left" vertical="center" wrapText="1"/>
    </xf>
    <xf numFmtId="0" fontId="14" fillId="0" borderId="23" xfId="14" applyFont="1" applyBorder="1" applyAlignment="1">
      <alignment horizontal="left" vertical="center" wrapText="1"/>
    </xf>
    <xf numFmtId="170" fontId="4" fillId="0" borderId="22" xfId="14" applyNumberFormat="1" applyBorder="1" applyAlignment="1">
      <alignment horizontal="center" vertical="center"/>
    </xf>
    <xf numFmtId="170" fontId="4" fillId="0" borderId="16" xfId="14" applyNumberFormat="1" applyBorder="1" applyAlignment="1">
      <alignment horizontal="center" vertical="center"/>
    </xf>
    <xf numFmtId="170" fontId="4" fillId="0" borderId="23" xfId="14" applyNumberFormat="1" applyBorder="1" applyAlignment="1">
      <alignment horizontal="center" vertical="center"/>
    </xf>
    <xf numFmtId="170" fontId="52" fillId="0" borderId="17" xfId="14" applyNumberFormat="1" applyFont="1" applyBorder="1" applyAlignment="1">
      <alignment horizontal="center" vertical="center"/>
    </xf>
    <xf numFmtId="170" fontId="55" fillId="0" borderId="9" xfId="15" applyNumberFormat="1" applyFont="1" applyBorder="1" applyAlignment="1">
      <alignment horizontal="right" vertical="top"/>
    </xf>
    <xf numFmtId="170" fontId="18" fillId="0" borderId="0" xfId="15" applyNumberFormat="1" applyFont="1" applyAlignment="1">
      <alignment horizontal="center" vertical="top" wrapText="1"/>
    </xf>
    <xf numFmtId="0" fontId="55" fillId="6" borderId="25" xfId="16" applyFont="1" applyFill="1" applyBorder="1" applyAlignment="1">
      <alignment horizontal="left" vertical="top" wrapText="1"/>
    </xf>
    <xf numFmtId="0" fontId="55" fillId="6" borderId="26" xfId="16" applyFont="1" applyFill="1" applyBorder="1" applyAlignment="1">
      <alignment horizontal="left" vertical="top" wrapText="1"/>
    </xf>
    <xf numFmtId="0" fontId="55" fillId="6" borderId="27" xfId="16" applyFont="1" applyFill="1" applyBorder="1" applyAlignment="1">
      <alignment horizontal="left" vertical="top" wrapText="1"/>
    </xf>
    <xf numFmtId="170" fontId="18" fillId="0" borderId="0" xfId="15" applyNumberFormat="1" applyFont="1" applyAlignment="1">
      <alignment horizontal="center" vertical="top"/>
    </xf>
    <xf numFmtId="0" fontId="18" fillId="0" borderId="0" xfId="15" quotePrefix="1" applyFont="1" applyAlignment="1">
      <alignment horizontal="left" vertical="top"/>
    </xf>
    <xf numFmtId="0" fontId="18" fillId="0" borderId="0" xfId="15" applyFont="1" applyAlignment="1">
      <alignment horizontal="center" vertical="top"/>
    </xf>
    <xf numFmtId="170" fontId="55" fillId="0" borderId="0" xfId="15" applyNumberFormat="1" applyFont="1" applyAlignment="1">
      <alignment horizontal="right" vertical="top"/>
    </xf>
    <xf numFmtId="0" fontId="55" fillId="0" borderId="0" xfId="15" applyFont="1" applyAlignment="1">
      <alignment horizontal="right" vertical="top"/>
    </xf>
    <xf numFmtId="0" fontId="18" fillId="0" borderId="0" xfId="15" applyFont="1" applyAlignment="1">
      <alignment horizontal="left" vertical="top"/>
    </xf>
    <xf numFmtId="0" fontId="61" fillId="0" borderId="0" xfId="15" applyFont="1" applyAlignment="1">
      <alignment horizontal="left"/>
    </xf>
    <xf numFmtId="0" fontId="21" fillId="0" borderId="0" xfId="8" applyFont="1" applyAlignment="1">
      <alignment horizontal="left" vertical="top" wrapText="1"/>
    </xf>
    <xf numFmtId="0" fontId="94" fillId="0" borderId="36" xfId="0" applyFont="1" applyBorder="1" applyAlignment="1">
      <alignment vertical="top" wrapText="1"/>
    </xf>
    <xf numFmtId="0" fontId="95" fillId="0" borderId="0" xfId="0" applyFont="1" applyAlignment="1">
      <alignment horizontal="center" wrapText="1"/>
    </xf>
    <xf numFmtId="0" fontId="95" fillId="0" borderId="0" xfId="0" applyFont="1" applyAlignment="1">
      <alignment horizontal="center"/>
    </xf>
    <xf numFmtId="0" fontId="109" fillId="0" borderId="0" xfId="8" applyFont="1" applyAlignment="1">
      <alignment vertical="top" wrapText="1"/>
    </xf>
    <xf numFmtId="2" fontId="109" fillId="0" borderId="0" xfId="8" applyNumberFormat="1" applyFont="1" applyAlignment="1">
      <alignment horizontal="right" vertical="top" wrapText="1"/>
    </xf>
    <xf numFmtId="4" fontId="109" fillId="0" borderId="0" xfId="8" applyNumberFormat="1" applyFont="1" applyAlignment="1">
      <alignment horizontal="right" vertical="top" wrapText="1"/>
    </xf>
  </cellXfs>
  <cellStyles count="178">
    <cellStyle name="20% - Accent1" xfId="29" xr:uid="{E3860539-757E-4638-A778-F8ACFDDBA262}"/>
    <cellStyle name="20% - Accent2" xfId="30" xr:uid="{07695F80-76C0-443E-8D21-62F95F0ABE00}"/>
    <cellStyle name="20% - Accent3" xfId="31" xr:uid="{8FADCCE1-9609-44F6-9FA3-20B06C8549C7}"/>
    <cellStyle name="20% - Accent4" xfId="32" xr:uid="{2D949E93-2E18-46D8-AD81-F5A988BB8780}"/>
    <cellStyle name="20% - Accent5" xfId="33" xr:uid="{22E9AD8B-4523-4FDD-B70C-0A3570F50AFC}"/>
    <cellStyle name="20% - Accent6" xfId="34" xr:uid="{11086FE8-187F-4B83-A041-89376AB23217}"/>
    <cellStyle name="40% - Accent1" xfId="35" xr:uid="{7C765790-FE15-4D30-B047-05A20BBB7F35}"/>
    <cellStyle name="40% - Accent2" xfId="36" xr:uid="{07DFA727-F5A4-4E60-AE99-1AF17D2F448F}"/>
    <cellStyle name="40% - Accent3" xfId="37" xr:uid="{3E392903-EF32-4704-B0B4-E098A4DEDA02}"/>
    <cellStyle name="40% - Accent4" xfId="38" xr:uid="{8916B2AD-2CF7-4DE6-BCDD-9B063D45B6FE}"/>
    <cellStyle name="40% - Accent5" xfId="39" xr:uid="{5162410C-AEF5-462D-BE13-AA8FC44C005E}"/>
    <cellStyle name="40% - Accent6" xfId="40" xr:uid="{2FF4E678-6D81-499D-942A-65C93C365CBE}"/>
    <cellStyle name="60% - Accent1" xfId="41" xr:uid="{13781014-86D1-4A48-9F39-4C90FFB1F6C0}"/>
    <cellStyle name="60% - Accent2" xfId="42" xr:uid="{B5DECD81-C5C7-4AFD-85F4-316FA2301379}"/>
    <cellStyle name="60% - Accent3" xfId="43" xr:uid="{E909B24B-7890-474F-8392-5B3BB4D2820E}"/>
    <cellStyle name="60% - Accent4" xfId="44" xr:uid="{79A7E0C0-0DB2-409E-957F-EBA0F6C08FB9}"/>
    <cellStyle name="60% - Accent5" xfId="45" xr:uid="{85C0FB7A-F219-436E-8816-5B04258C09A5}"/>
    <cellStyle name="60% - Accent6" xfId="46" xr:uid="{30FA9C04-ACFF-4A32-8744-A16913AC6FF0}"/>
    <cellStyle name="Accent1" xfId="47" xr:uid="{5BF6EF32-FC49-435E-9924-AB9AFC8D850C}"/>
    <cellStyle name="Accent2" xfId="48" xr:uid="{5A5816FC-ACC2-468E-BBA9-569E13304CBE}"/>
    <cellStyle name="Accent3" xfId="49" xr:uid="{4E5368AC-1445-4A36-92D4-D9229A360131}"/>
    <cellStyle name="Accent4" xfId="50" xr:uid="{EF2289E3-F195-4D0E-B43F-DCF409AD3B24}"/>
    <cellStyle name="Accent5" xfId="51" xr:uid="{A3F38132-E786-41A7-B905-2A5866EE85A1}"/>
    <cellStyle name="Accent6" xfId="52" xr:uid="{66EECDE8-419F-4C04-91AC-05FA2D7DBC34}"/>
    <cellStyle name="Bad" xfId="53" xr:uid="{D166DA12-9AD8-4702-BA80-6ADA9BFC7B63}"/>
    <cellStyle name="Calculation" xfId="54" xr:uid="{36A83934-474B-4A98-932A-64ED2576E61E}"/>
    <cellStyle name="Calculation 2" xfId="55" xr:uid="{C52DF6EE-D96D-4F84-84F4-C7A8FD9B68EC}"/>
    <cellStyle name="Calculation 2 2" xfId="56" xr:uid="{97C9342A-4D4D-49F3-98F5-862CB2672E0D}"/>
    <cellStyle name="Calculation 2 3" xfId="57" xr:uid="{B7BCDCA5-6425-4460-913D-12E46E90B243}"/>
    <cellStyle name="Calculation 3" xfId="58" xr:uid="{2F093B3F-2F7D-4D43-9491-99026B49F3C7}"/>
    <cellStyle name="Calculation 4" xfId="59" xr:uid="{CABBDB93-EC0D-41ED-8EB2-1A7FDCAD721E}"/>
    <cellStyle name="Calculation 5" xfId="60" xr:uid="{47ABC123-A785-4BA1-A8A1-F0057621F264}"/>
    <cellStyle name="Check Cell" xfId="61" xr:uid="{84AAAC7A-4D5D-4DFC-9E3A-8485F07506C8}"/>
    <cellStyle name="ColStyle1" xfId="24" xr:uid="{D79429A2-55BB-47E3-A010-88B209783366}"/>
    <cellStyle name="ColStyle2" xfId="20" xr:uid="{E1896FB9-0AF0-4339-A52F-5A02A2EFD018}"/>
    <cellStyle name="ColStyle3" xfId="21" xr:uid="{3275836D-4E33-4077-965A-B1A6E3774C6B}"/>
    <cellStyle name="ColStyle4" xfId="22" xr:uid="{7FD9176C-A6AE-4008-8180-47910A54D4AF}"/>
    <cellStyle name="ColStyle5" xfId="23" xr:uid="{11E09717-E6B6-4338-A32E-C34235ACA3E3}"/>
    <cellStyle name="ColStyle6" xfId="18" xr:uid="{27970AF7-D200-4877-AEB1-A760892C73F5}"/>
    <cellStyle name="ColStyle7" xfId="19" xr:uid="{B64ADB72-5BAE-4633-AC9A-AB02082D60E4}"/>
    <cellStyle name="Comma [0]" xfId="62" xr:uid="{6E0224A4-5208-43C9-9412-0AE1533F7362}"/>
    <cellStyle name="Comma0" xfId="63" xr:uid="{634B1C7C-D012-43B9-9EFE-5D268807E10D}"/>
    <cellStyle name="Currency [0]" xfId="64" xr:uid="{00859949-99F1-4FC8-8A33-752FFBF03BA8}"/>
    <cellStyle name="Currency0" xfId="65" xr:uid="{9BAA0F7E-2875-48F8-87CB-B7145D39A3F4}"/>
    <cellStyle name="Date" xfId="66" xr:uid="{5A3BCD7A-C823-4654-ADDE-79A703AD412B}"/>
    <cellStyle name="Excel Built-in Normal" xfId="12" xr:uid="{7BDEBFEE-AE11-42A1-94FA-EB5CBF82E2FA}"/>
    <cellStyle name="Explanatory Text" xfId="67" xr:uid="{BA91E442-D7C3-4B0F-A7DE-E3E8AC28C1E6}"/>
    <cellStyle name="Fixed" xfId="68" xr:uid="{7E446B74-F7F0-41A6-A4AD-E76CB09DFFDF}"/>
    <cellStyle name="Good" xfId="69" xr:uid="{5F4AD555-AC58-4D9F-97A5-14F426FB5991}"/>
    <cellStyle name="Heading 1" xfId="70" xr:uid="{85A5A15E-C0DB-40F2-86DB-5F5719065D8A}"/>
    <cellStyle name="Heading 2" xfId="71" xr:uid="{08069245-B506-46F5-B0A7-2EEF3EA1A0F8}"/>
    <cellStyle name="Heading 3" xfId="72" xr:uid="{13BAA1EF-18D0-42FD-B138-0578BAA09795}"/>
    <cellStyle name="Heading 4" xfId="73" xr:uid="{5B36BCC4-07C4-4144-A8D7-62C6E2254DBE}"/>
    <cellStyle name="Hiperpovezava" xfId="25" builtinId="8"/>
    <cellStyle name="Input" xfId="74" xr:uid="{5FEF77D5-9908-43F3-A67E-7F7B0766979D}"/>
    <cellStyle name="Input 2" xfId="75" xr:uid="{ACBCD923-D583-4FEA-934A-A3F8FC4E370E}"/>
    <cellStyle name="Input 2 2" xfId="76" xr:uid="{8728BBDF-401A-4BC6-A67C-9DA6C315ECB1}"/>
    <cellStyle name="Input 2 3" xfId="77" xr:uid="{5CDF447F-DC72-4DAF-96BD-5700D25AECAF}"/>
    <cellStyle name="Input 3" xfId="78" xr:uid="{0E89474A-B158-4E56-B7A8-CF245D358A2A}"/>
    <cellStyle name="Input 4" xfId="79" xr:uid="{C5F1F535-ACFF-43C1-BCC6-60C5F223E67B}"/>
    <cellStyle name="Input 5" xfId="80" xr:uid="{30EDF558-4AFA-49E2-B139-E09374F47147}"/>
    <cellStyle name="Keš" xfId="81" xr:uid="{3F960A2B-FBA5-40BE-B259-28DCD9F393D5}"/>
    <cellStyle name="KOLICINA" xfId="175" xr:uid="{D8C03EBD-556C-4405-8032-D5B5EDBD3C19}"/>
    <cellStyle name="Linked Cell" xfId="82" xr:uid="{5CFB65D2-D4DC-4B2D-A259-727DDEF9C522}"/>
    <cellStyle name="ME" xfId="174" xr:uid="{B2F28E3D-DA2B-443A-B966-89C2CC530DD5}"/>
    <cellStyle name="Navadno" xfId="0" builtinId="0"/>
    <cellStyle name="Navadno 10" xfId="83" xr:uid="{09D4134E-BA64-4DD7-857A-2C8EFDB3CFE4}"/>
    <cellStyle name="Navadno 10 2" xfId="84" xr:uid="{4BCB4A24-2337-4D75-9C21-9C15DCCE9E6C}"/>
    <cellStyle name="Navadno 11" xfId="85" xr:uid="{900A439A-98BD-49D3-BD83-FBD0A36F5762}"/>
    <cellStyle name="Navadno 13" xfId="86" xr:uid="{EF744283-1B7F-436D-BDB5-230CB4A64715}"/>
    <cellStyle name="Navadno 14" xfId="87" xr:uid="{05795300-2298-4294-9036-896C9991061C}"/>
    <cellStyle name="Navadno 14 2" xfId="168" xr:uid="{17BB9F5A-5058-46F7-B665-E0B890BFA206}"/>
    <cellStyle name="Navadno 15" xfId="6" xr:uid="{00000000-0005-0000-0000-000001000000}"/>
    <cellStyle name="Navadno 17" xfId="88" xr:uid="{6374C63E-A312-4007-8D91-E154C85D1CFD}"/>
    <cellStyle name="Navadno 18" xfId="89" xr:uid="{8EA7A535-D421-49E5-9CA2-14A9CC76F3F7}"/>
    <cellStyle name="Navadno 2" xfId="3" xr:uid="{00000000-0005-0000-0000-000002000000}"/>
    <cellStyle name="Navadno 2 11" xfId="171" xr:uid="{8B748DAA-7568-490E-939C-5E4FC6159969}"/>
    <cellStyle name="Navadno 2 2" xfId="11" xr:uid="{0EE0CDED-CE6D-47F5-A5F5-DA254560D9B3}"/>
    <cellStyle name="Navadno 2 2 2" xfId="17" xr:uid="{30046E57-8BED-457A-A1C3-DD875C05F64A}"/>
    <cellStyle name="Navadno 2 2 2 2" xfId="92" xr:uid="{9587B73E-C88B-4526-ABA7-01087B010F0E}"/>
    <cellStyle name="Navadno 2 2 2 3" xfId="91" xr:uid="{9411E59F-C314-492C-A658-A50CFF93E37A}"/>
    <cellStyle name="Navadno 2 2 3" xfId="90" xr:uid="{F0E91134-9B1D-4467-B566-3C848823F1C2}"/>
    <cellStyle name="Navadno 2 3" xfId="93" xr:uid="{EC04DF93-916C-4C1D-A273-6B7F7CF480A0}"/>
    <cellStyle name="Navadno 20" xfId="94" xr:uid="{2DB75045-EC46-4640-BC1F-238AD4AACA78}"/>
    <cellStyle name="Navadno 21" xfId="95" xr:uid="{BEB1D63F-F890-44F2-8A3D-582FF88FD030}"/>
    <cellStyle name="Navadno 22" xfId="96" xr:uid="{BBCBAC27-D541-4D84-952A-CFCBFD567C70}"/>
    <cellStyle name="Navadno 23" xfId="97" xr:uid="{9B31484F-9CB9-4BA6-94DE-8C59C1FDAC0C}"/>
    <cellStyle name="Navadno 24" xfId="98" xr:uid="{A1FD670B-FB24-4BB4-B7DE-D1439D448529}"/>
    <cellStyle name="Navadno 25" xfId="99" xr:uid="{BA49AAFC-1DF9-4011-AEC0-F86A8E935CA5}"/>
    <cellStyle name="Navadno 26" xfId="100" xr:uid="{6C9184DC-194F-4D01-AD3D-B4E03825C1D2}"/>
    <cellStyle name="Navadno 27" xfId="101" xr:uid="{8B92E154-5617-414F-9A9B-282CF715E7C3}"/>
    <cellStyle name="Navadno 28" xfId="102" xr:uid="{8BE8903F-3BD2-4078-90F4-7AC3C89CCC3D}"/>
    <cellStyle name="Navadno 29" xfId="103" xr:uid="{45B00401-C83F-49C6-9C11-3D8FF7DC057B}"/>
    <cellStyle name="Navadno 3" xfId="8" xr:uid="{00000000-0005-0000-0000-000003000000}"/>
    <cellStyle name="Navadno 3 2" xfId="104" xr:uid="{5FBAA72C-C99B-4EF8-8335-74488264F3AA}"/>
    <cellStyle name="Navadno 30" xfId="105" xr:uid="{0549B859-ABAA-481C-A919-774AB0A4B02D}"/>
    <cellStyle name="Navadno 31" xfId="106" xr:uid="{AAFAA741-D691-4733-91E8-550A3BC72891}"/>
    <cellStyle name="Navadno 32" xfId="107" xr:uid="{2D718274-AEE5-4375-8FE8-897FC8E5B376}"/>
    <cellStyle name="Navadno 33" xfId="108" xr:uid="{DD6C9D02-2858-49CC-82C0-4DB20A258804}"/>
    <cellStyle name="Navadno 34" xfId="109" xr:uid="{9EF69B4D-DB25-47D8-8B4A-980BFE654AE9}"/>
    <cellStyle name="Navadno 35" xfId="110" xr:uid="{9FBD4CCB-0C28-4206-AEFC-93DC685B6F28}"/>
    <cellStyle name="Navadno 36" xfId="111" xr:uid="{F60923E9-9F37-443F-96CB-7632BC1E2F33}"/>
    <cellStyle name="Navadno 37" xfId="112" xr:uid="{32B7FEDC-9CD0-49F3-A112-EBA8F7E82633}"/>
    <cellStyle name="Navadno 38" xfId="113" xr:uid="{C26D8D50-25C5-45F4-9E4C-94834D1B6048}"/>
    <cellStyle name="Navadno 39" xfId="114" xr:uid="{EF01F389-9085-4933-B834-690628259FED}"/>
    <cellStyle name="Navadno 4" xfId="10" xr:uid="{6518253B-B98B-4574-A7A1-F0786812C49A}"/>
    <cellStyle name="Navadno 4 2" xfId="116" xr:uid="{BDCA4D73-0310-461D-8CFB-EDECC927FE5E}"/>
    <cellStyle name="Navadno 4 3" xfId="117" xr:uid="{35981D10-9D8D-4BBA-9FB1-B6FBE1A68117}"/>
    <cellStyle name="Navadno 4 4" xfId="115" xr:uid="{E6C6B3E5-7680-4FB7-AD33-AFEB76FA4D20}"/>
    <cellStyle name="Navadno 40" xfId="118" xr:uid="{CC9730E9-3AF5-412B-8982-88E3CCD468B3}"/>
    <cellStyle name="Navadno 41" xfId="119" xr:uid="{B599F6C6-0AF3-4E19-AAC3-B358159D6DAD}"/>
    <cellStyle name="Navadno 42" xfId="120" xr:uid="{9FD8472A-702B-44FA-9E71-DF185B6A9CB7}"/>
    <cellStyle name="Navadno 43" xfId="121" xr:uid="{7E93B6CB-9FD4-4314-A229-E06DBE735136}"/>
    <cellStyle name="Navadno 44" xfId="122" xr:uid="{9D950DEC-4A7E-4383-8785-EDFBA871C83E}"/>
    <cellStyle name="Navadno 5" xfId="14" xr:uid="{7A1CA681-A8D5-41FA-B4F5-6011EED99396}"/>
    <cellStyle name="Navadno 5 2" xfId="124" xr:uid="{F51D86D9-CC3C-4F23-99ED-1D2BF8060138}"/>
    <cellStyle name="Navadno 5 3" xfId="125" xr:uid="{ECE9C5D8-9063-4704-A9D4-ED89516FA12D}"/>
    <cellStyle name="Navadno 5 3 2" xfId="126" xr:uid="{0F3830CE-4A52-48EC-9584-09BC27A60ACB}"/>
    <cellStyle name="Navadno 5 4" xfId="123" xr:uid="{551259CD-021C-425A-8C9A-6C88C63471C9}"/>
    <cellStyle name="Navadno 6" xfId="15" xr:uid="{0116C289-E52D-4AFE-A395-14A5B913EACB}"/>
    <cellStyle name="Navadno 6 2" xfId="28" xr:uid="{7BC9150A-3962-4D55-AC76-4AEC04680324}"/>
    <cellStyle name="Navadno 6 3" xfId="127" xr:uid="{D755827D-708B-476A-AF27-1A36187DF686}"/>
    <cellStyle name="Navadno 7" xfId="4" xr:uid="{00000000-0005-0000-0000-000004000000}"/>
    <cellStyle name="Navadno 7 2" xfId="129" xr:uid="{5140F0E8-220B-4BA3-8C3D-E5C393F81EF4}"/>
    <cellStyle name="Navadno 7 3" xfId="128" xr:uid="{BC021885-EBF6-4ECB-B596-3ABEF9188671}"/>
    <cellStyle name="Navadno 8" xfId="130" xr:uid="{A1C64734-FE5E-48E4-A16C-AC2AFB13D8FD}"/>
    <cellStyle name="Navadno 9" xfId="165" xr:uid="{E50B2E20-6348-4225-ABFE-56F2272CF6EF}"/>
    <cellStyle name="Navadno_05T" xfId="164" xr:uid="{44026F98-89F3-4D8D-AB9C-A5245811CC1F}"/>
    <cellStyle name="Navadno_11zemdela" xfId="26" xr:uid="{A63E8752-649F-428C-B288-D7FFEC8AB3A7}"/>
    <cellStyle name="Navadno_37T" xfId="163" xr:uid="{BD1E4668-F07B-4634-882A-7977BA79BB4C}"/>
    <cellStyle name="Navadno_Gradbeni II nadstropje" xfId="13" xr:uid="{8B50882F-B1E1-443D-82B6-1C286E63812B}"/>
    <cellStyle name="Navadno_OPREMA HIT" xfId="166" xr:uid="{8577DCA7-EA28-4490-B164-175CD286E2B5}"/>
    <cellStyle name="Navadno_PRAZ" xfId="170" xr:uid="{C97ECD27-CF59-4544-8154-A3419B7428A1}"/>
    <cellStyle name="Navadno_RAZDELILCI2" xfId="169" xr:uid="{273C76C9-F533-4120-B8BE-39CAA986F995}"/>
    <cellStyle name="Neutral" xfId="131" xr:uid="{4D746D30-BF77-40A4-9B69-5451601691AA}"/>
    <cellStyle name="Nivo_1_GlNaslov" xfId="7" xr:uid="{00000000-0005-0000-0000-000005000000}"/>
    <cellStyle name="Normal 2" xfId="16" xr:uid="{CDEC0250-039A-4CA7-93EA-D2495181053B}"/>
    <cellStyle name="Normal 2 2" xfId="132" xr:uid="{2B978EAA-5AEF-411F-AC7E-85440CDB9B89}"/>
    <cellStyle name="Normal 4" xfId="27" xr:uid="{33EB85F6-6AE1-4658-B45B-07E654534C1E}"/>
    <cellStyle name="Normal 9" xfId="133" xr:uid="{6E9230C6-DD5F-4DF5-A6D9-987F068BF24E}"/>
    <cellStyle name="Normal_BoQ - cene sit_eur 2" xfId="134" xr:uid="{632A2423-8A9C-493D-B8BF-9FE767883902}"/>
    <cellStyle name="normal1" xfId="135" xr:uid="{C44063E7-41A1-482A-93B9-0AD7FB422C2E}"/>
    <cellStyle name="Note" xfId="136" xr:uid="{0E002AC6-3760-4689-A5FE-423DA95C1E13}"/>
    <cellStyle name="Note 2" xfId="137" xr:uid="{71F61D95-9EE6-4D46-AE8B-AFFD7FCEFD72}"/>
    <cellStyle name="Note 2 2" xfId="138" xr:uid="{E07E643D-7A22-47ED-B005-4A62CE84D904}"/>
    <cellStyle name="Note 2 3" xfId="139" xr:uid="{869C0BCE-3361-4765-9952-32B1BD157055}"/>
    <cellStyle name="Note 3" xfId="140" xr:uid="{437912AB-9726-47AA-942B-CA53C3B32A3D}"/>
    <cellStyle name="Note 4" xfId="141" xr:uid="{5BC635B6-0F6A-4250-8BDF-DC77C5EB69C7}"/>
    <cellStyle name="Note 5" xfId="142" xr:uid="{B58EE3BB-8E14-4DD1-89FB-CCBB76561A25}"/>
    <cellStyle name="Odstotek 2" xfId="143" xr:uid="{570D69C9-AC34-448B-9A84-03AAABE582C8}"/>
    <cellStyle name="Odstotek 3" xfId="144" xr:uid="{05A1914E-E37D-49BE-BD59-8C2D70BFDA5A}"/>
    <cellStyle name="Odstotek 4" xfId="145" xr:uid="{4A0E8640-E6D8-4445-BF04-6095744FF3C2}"/>
    <cellStyle name="Odstotek 4 2" xfId="146" xr:uid="{6F19DA80-C61A-40D1-AC04-3995206723B6}"/>
    <cellStyle name="Odstotek 4 3" xfId="147" xr:uid="{FC1B1C21-191B-4C82-9D70-2F146676F53F}"/>
    <cellStyle name="Odstotek 4 3 2" xfId="148" xr:uid="{89956C9F-8628-4C83-BBF9-B69E242ABBEF}"/>
    <cellStyle name="OPIS" xfId="173" xr:uid="{EA09F500-7769-4DD0-B2EB-42618C39253B}"/>
    <cellStyle name="Output" xfId="149" xr:uid="{649886DE-8564-41AE-A304-12E7D5EA24D6}"/>
    <cellStyle name="Output 2" xfId="150" xr:uid="{B38F2730-7FB7-401E-A51C-6369EB0B8E1B}"/>
    <cellStyle name="Output 2 2" xfId="151" xr:uid="{29C59982-9659-4B81-A505-F26BD550FBA5}"/>
    <cellStyle name="Output 2 3" xfId="152" xr:uid="{B283E3BC-9E41-4D16-8B5B-9FE0CC4E7EF5}"/>
    <cellStyle name="Output 3" xfId="153" xr:uid="{471D6DD7-C6DB-41E6-B068-0A804F0646B1}"/>
    <cellStyle name="Output 4" xfId="154" xr:uid="{F4071EAB-E53D-4920-8C9E-98D6E36F0E5A}"/>
    <cellStyle name="Output 5" xfId="155" xr:uid="{49670A79-E7B6-4D5F-AF54-F4CCE1CBD287}"/>
    <cellStyle name="Slog 1" xfId="156" xr:uid="{22756CF5-DFEC-4962-9F08-CE71407C7849}"/>
    <cellStyle name="ST" xfId="172" xr:uid="{8976FDA3-34A1-4D4A-B83D-DEDA5D4F0702}"/>
    <cellStyle name="TableStyleLight1" xfId="2" xr:uid="{00000000-0005-0000-0000-000007000000}"/>
    <cellStyle name="tekst-levo" xfId="157" xr:uid="{096F7E64-8479-4145-AD2B-200B16A07999}"/>
    <cellStyle name="tekst-levo 2" xfId="5" xr:uid="{00000000-0005-0000-0000-000008000000}"/>
    <cellStyle name="Title" xfId="158" xr:uid="{B8F0DBFB-914A-4CBC-99DC-6390415F13C6}"/>
    <cellStyle name="Total" xfId="159" xr:uid="{279F8AC7-9C5B-4BB1-92DD-7E3E966C3814}"/>
    <cellStyle name="Valuta" xfId="176" builtinId="4"/>
    <cellStyle name="Valuta 2" xfId="9" xr:uid="{21F18BBC-CF0E-41F3-9604-DFAB1B824F49}"/>
    <cellStyle name="Valuta 2 2" xfId="160" xr:uid="{7FFDE711-721B-4A44-9EA0-D496EA528309}"/>
    <cellStyle name="Valuta 3" xfId="167" xr:uid="{5049AB97-1233-4022-AD07-1C07033EEF21}"/>
    <cellStyle name="Valuta 5 2" xfId="177" xr:uid="{6BFCD03B-6F82-46D9-BBB8-ABCF89A54D2B}"/>
    <cellStyle name="Vejica" xfId="1" builtinId="3"/>
    <cellStyle name="Vejica 2" xfId="161" xr:uid="{DA94B535-0C4C-479E-86CE-70CAC7467F94}"/>
    <cellStyle name="Warning Text" xfId="162" xr:uid="{70A51762-4A3B-4384-A620-45C2C68AA819}"/>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4</xdr:col>
          <xdr:colOff>0</xdr:colOff>
          <xdr:row>2</xdr:row>
          <xdr:rowOff>114300</xdr:rowOff>
        </xdr:to>
        <xdr:sp macro="" textlink="">
          <xdr:nvSpPr>
            <xdr:cNvPr id="19457" name="Object 1" hidden="1">
              <a:extLst>
                <a:ext uri="{63B3BB69-23CF-44E3-9099-C40C66FF867C}">
                  <a14:compatExt spid="_x0000_s19457"/>
                </a:ext>
                <a:ext uri="{FF2B5EF4-FFF2-40B4-BE49-F238E27FC236}">
                  <a16:creationId xmlns:a16="http://schemas.microsoft.com/office/drawing/2014/main" id="{00000000-0008-0000-0000-0000014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3</xdr:col>
          <xdr:colOff>0</xdr:colOff>
          <xdr:row>2</xdr:row>
          <xdr:rowOff>114300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0</xdr:row>
          <xdr:rowOff>0</xdr:rowOff>
        </xdr:from>
        <xdr:to>
          <xdr:col>6</xdr:col>
          <xdr:colOff>1085850</xdr:colOff>
          <xdr:row>2</xdr:row>
          <xdr:rowOff>104775</xdr:rowOff>
        </xdr:to>
        <xdr:sp macro="" textlink="">
          <xdr:nvSpPr>
            <xdr:cNvPr id="16385" name="Object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1</xdr:col>
      <xdr:colOff>19050</xdr:colOff>
      <xdr:row>3</xdr:row>
      <xdr:rowOff>59582</xdr:rowOff>
    </xdr:from>
    <xdr:to>
      <xdr:col>9</xdr:col>
      <xdr:colOff>38667</xdr:colOff>
      <xdr:row>7</xdr:row>
      <xdr:rowOff>105902</xdr:rowOff>
    </xdr:to>
    <xdr:sp macro="" textlink="">
      <xdr:nvSpPr>
        <xdr:cNvPr id="2" name="TextBox 1">
          <a:extLst>
            <a:ext uri="{FF2B5EF4-FFF2-40B4-BE49-F238E27FC236}">
              <a16:creationId xmlns:a16="http://schemas.microsoft.com/office/drawing/2014/main" id="{00000000-0008-0000-0600-000002000000}"/>
            </a:ext>
          </a:extLst>
        </xdr:cNvPr>
        <xdr:cNvSpPr txBox="1">
          <a:spLocks/>
        </xdr:cNvSpPr>
      </xdr:nvSpPr>
      <xdr:spPr>
        <a:xfrm>
          <a:off x="628650" y="583457"/>
          <a:ext cx="9973242" cy="732120"/>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sl-SI" sz="1100"/>
        </a:p>
        <a:p>
          <a:pPr algn="r"/>
          <a:endParaRPr lang="sl-SI" sz="1100"/>
        </a:p>
      </xdr:txBody>
    </xdr:sp>
    <xdr:clientData/>
  </xdr:twoCellAnchor>
  <xdr:twoCellAnchor editAs="absolute">
    <xdr:from>
      <xdr:col>2</xdr:col>
      <xdr:colOff>1131307</xdr:colOff>
      <xdr:row>3</xdr:row>
      <xdr:rowOff>57384</xdr:rowOff>
    </xdr:from>
    <xdr:to>
      <xdr:col>7</xdr:col>
      <xdr:colOff>51949</xdr:colOff>
      <xdr:row>7</xdr:row>
      <xdr:rowOff>103704</xdr:rowOff>
    </xdr:to>
    <xdr:sp macro="" textlink="" fLocksText="0">
      <xdr:nvSpPr>
        <xdr:cNvPr id="3" name="TextBox 2">
          <a:extLst>
            <a:ext uri="{FF2B5EF4-FFF2-40B4-BE49-F238E27FC236}">
              <a16:creationId xmlns:a16="http://schemas.microsoft.com/office/drawing/2014/main" id="{00000000-0008-0000-0600-000003000000}"/>
            </a:ext>
          </a:extLst>
        </xdr:cNvPr>
        <xdr:cNvSpPr txBox="1"/>
      </xdr:nvSpPr>
      <xdr:spPr>
        <a:xfrm>
          <a:off x="2074282" y="581259"/>
          <a:ext cx="6769242" cy="732120"/>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l-SI" sz="1200" b="1">
              <a:latin typeface="Arial" panose="020B0604020202020204" pitchFamily="34" charset="0"/>
              <a:cs typeface="Arial" panose="020B0604020202020204" pitchFamily="34" charset="0"/>
            </a:rPr>
            <a:t>SPECIFIKACIJA</a:t>
          </a:r>
        </a:p>
        <a:p>
          <a:pPr algn="ctr"/>
          <a:endParaRPr lang="sl-SI" sz="1200" b="1" baseline="0">
            <a:latin typeface="Arial" panose="020B0604020202020204" pitchFamily="34" charset="0"/>
            <a:cs typeface="Arial" panose="020B060402020202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sl-SI" sz="1200" b="1" baseline="0">
              <a:solidFill>
                <a:schemeClr val="dk1"/>
              </a:solidFill>
              <a:effectLst/>
              <a:latin typeface="Arial" panose="020B0604020202020204" pitchFamily="34" charset="0"/>
              <a:ea typeface="+mn-ea"/>
              <a:cs typeface="Arial" panose="020B0604020202020204" pitchFamily="34" charset="0"/>
            </a:rPr>
            <a:t>Občina Ilirska Bistrica - Ureditev ČN za pitno vodo v Ilirski Bistrici</a:t>
          </a:r>
          <a:endParaRPr lang="sl-SI" sz="1200" b="1" baseline="0">
            <a:latin typeface="Arial" panose="020B0604020202020204" pitchFamily="34" charset="0"/>
            <a:cs typeface="Arial" panose="020B0604020202020204" pitchFamily="34" charset="0"/>
          </a:endParaRPr>
        </a:p>
      </xdr:txBody>
    </xdr:sp>
    <xdr:clientData/>
  </xdr:twoCellAnchor>
  <xdr:twoCellAnchor editAs="absolute">
    <xdr:from>
      <xdr:col>7</xdr:col>
      <xdr:colOff>21781</xdr:colOff>
      <xdr:row>3</xdr:row>
      <xdr:rowOff>57150</xdr:rowOff>
    </xdr:from>
    <xdr:to>
      <xdr:col>9</xdr:col>
      <xdr:colOff>52398</xdr:colOff>
      <xdr:row>7</xdr:row>
      <xdr:rowOff>103470</xdr:rowOff>
    </xdr:to>
    <xdr:sp macro="" textlink="" fLocksText="0">
      <xdr:nvSpPr>
        <xdr:cNvPr id="4" name="TextBox 3">
          <a:extLst>
            <a:ext uri="{FF2B5EF4-FFF2-40B4-BE49-F238E27FC236}">
              <a16:creationId xmlns:a16="http://schemas.microsoft.com/office/drawing/2014/main" id="{00000000-0008-0000-0600-000004000000}"/>
            </a:ext>
          </a:extLst>
        </xdr:cNvPr>
        <xdr:cNvSpPr txBox="1">
          <a:spLocks/>
        </xdr:cNvSpPr>
      </xdr:nvSpPr>
      <xdr:spPr>
        <a:xfrm>
          <a:off x="8813356" y="581025"/>
          <a:ext cx="1802267" cy="732120"/>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rtlCol="0" anchor="t" anchorCtr="0"/>
        <a:lstStyle/>
        <a:p>
          <a:pPr marL="0" marR="0" indent="0" algn="l" defTabSz="720000" eaLnBrk="1" fontAlgn="auto" latinLnBrk="0" hangingPunct="1">
            <a:lnSpc>
              <a:spcPct val="100000"/>
            </a:lnSpc>
            <a:spcBef>
              <a:spcPts val="0"/>
            </a:spcBef>
            <a:spcAft>
              <a:spcPts val="0"/>
            </a:spcAft>
            <a:buClrTx/>
            <a:buSzTx/>
            <a:buFontTx/>
            <a:buNone/>
            <a:tabLst/>
            <a:defRPr/>
          </a:pPr>
          <a:r>
            <a:rPr lang="sl-SI" sz="800">
              <a:latin typeface="Arial" panose="020B0604020202020204" pitchFamily="34" charset="0"/>
              <a:cs typeface="Arial" panose="020B0604020202020204" pitchFamily="34" charset="0"/>
            </a:rPr>
            <a:t>Identifikacija:	</a:t>
          </a:r>
          <a:r>
            <a:rPr lang="sl-SI" sz="800" b="1">
              <a:solidFill>
                <a:schemeClr val="dk1"/>
              </a:solidFill>
              <a:effectLst/>
              <a:latin typeface="Arial" panose="020B0604020202020204" pitchFamily="34" charset="0"/>
              <a:ea typeface="+mn-ea"/>
              <a:cs typeface="Arial" panose="020B0604020202020204" pitchFamily="34" charset="0"/>
            </a:rPr>
            <a:t>17-034-030-E</a:t>
          </a:r>
          <a:endParaRPr lang="sl-SI" sz="800">
            <a:latin typeface="Arial" panose="020B0604020202020204" pitchFamily="34" charset="0"/>
            <a:cs typeface="Arial" panose="020B0604020202020204" pitchFamily="34" charset="0"/>
          </a:endParaRPr>
        </a:p>
        <a:p>
          <a:pPr marL="0" marR="0" indent="0" algn="l" defTabSz="720000" eaLnBrk="1" fontAlgn="auto" latinLnBrk="0" hangingPunct="1">
            <a:lnSpc>
              <a:spcPct val="100000"/>
            </a:lnSpc>
            <a:spcBef>
              <a:spcPts val="0"/>
            </a:spcBef>
            <a:spcAft>
              <a:spcPts val="0"/>
            </a:spcAft>
            <a:buClrTx/>
            <a:buSzTx/>
            <a:buFontTx/>
            <a:buNone/>
            <a:tabLst/>
            <a:defRPr/>
          </a:pPr>
          <a:r>
            <a:rPr lang="sl-SI" sz="800">
              <a:latin typeface="Arial" panose="020B0604020202020204" pitchFamily="34" charset="0"/>
              <a:cs typeface="Arial" panose="020B0604020202020204" pitchFamily="34" charset="0"/>
            </a:rPr>
            <a:t>Vrsta:	</a:t>
          </a:r>
          <a:r>
            <a:rPr lang="sl-SI" sz="800" b="1">
              <a:solidFill>
                <a:schemeClr val="dk1"/>
              </a:solidFill>
              <a:effectLst/>
              <a:latin typeface="Arial" panose="020B0604020202020204" pitchFamily="34" charset="0"/>
              <a:ea typeface="+mn-ea"/>
              <a:cs typeface="Arial" panose="020B0604020202020204" pitchFamily="34" charset="0"/>
            </a:rPr>
            <a:t>PZI</a:t>
          </a:r>
        </a:p>
        <a:p>
          <a:pPr marL="0" marR="0" indent="0" algn="l" defTabSz="720000" eaLnBrk="1" fontAlgn="auto" latinLnBrk="0" hangingPunct="1">
            <a:lnSpc>
              <a:spcPct val="100000"/>
            </a:lnSpc>
            <a:spcBef>
              <a:spcPts val="0"/>
            </a:spcBef>
            <a:spcAft>
              <a:spcPts val="0"/>
            </a:spcAft>
            <a:buClrTx/>
            <a:buSzTx/>
            <a:buFontTx/>
            <a:buNone/>
            <a:tabLst/>
            <a:defRPr/>
          </a:pPr>
          <a:r>
            <a:rPr lang="sl-SI" sz="800">
              <a:latin typeface="Arial" panose="020B0604020202020204" pitchFamily="34" charset="0"/>
              <a:cs typeface="Arial" panose="020B0604020202020204" pitchFamily="34" charset="0"/>
            </a:rPr>
            <a:t>Revizija:	</a:t>
          </a:r>
          <a:r>
            <a:rPr lang="sl-SI" sz="800" b="1">
              <a:latin typeface="Arial" panose="020B0604020202020204" pitchFamily="34" charset="0"/>
              <a:cs typeface="Arial" panose="020B0604020202020204" pitchFamily="34" charset="0"/>
            </a:rPr>
            <a:t>A</a:t>
          </a:r>
          <a:endParaRPr lang="sl-SI" sz="800">
            <a:latin typeface="Arial" panose="020B0604020202020204" pitchFamily="34" charset="0"/>
            <a:cs typeface="Arial" panose="020B0604020202020204" pitchFamily="34" charset="0"/>
          </a:endParaRPr>
        </a:p>
        <a:p>
          <a:pPr algn="l" defTabSz="720000"/>
          <a:r>
            <a:rPr lang="sl-SI" sz="800">
              <a:latin typeface="Arial" panose="020B0604020202020204" pitchFamily="34" charset="0"/>
              <a:cs typeface="Arial" panose="020B0604020202020204" pitchFamily="34" charset="0"/>
            </a:rPr>
            <a:t>Datum:	</a:t>
          </a:r>
          <a:r>
            <a:rPr lang="sl-SI" sz="800" b="1">
              <a:latin typeface="Arial" panose="020B0604020202020204" pitchFamily="34" charset="0"/>
              <a:cs typeface="Arial" panose="020B0604020202020204" pitchFamily="34" charset="0"/>
            </a:rPr>
            <a:t>24.8.2018</a:t>
          </a:r>
        </a:p>
      </xdr:txBody>
    </xdr:sp>
    <xdr:clientData/>
  </xdr:twoCellAnchor>
  <xdr:oneCellAnchor>
    <xdr:from>
      <xdr:col>4</xdr:col>
      <xdr:colOff>3162300</xdr:colOff>
      <xdr:row>522</xdr:row>
      <xdr:rowOff>0</xdr:rowOff>
    </xdr:from>
    <xdr:ext cx="184731" cy="264560"/>
    <xdr:sp macro="" textlink="">
      <xdr:nvSpPr>
        <xdr:cNvPr id="5" name="PoljeZBesedilom 2">
          <a:extLst>
            <a:ext uri="{FF2B5EF4-FFF2-40B4-BE49-F238E27FC236}">
              <a16:creationId xmlns:a16="http://schemas.microsoft.com/office/drawing/2014/main" id="{00000000-0008-0000-0600-000005000000}"/>
            </a:ext>
          </a:extLst>
        </xdr:cNvPr>
        <xdr:cNvSpPr txBox="1"/>
      </xdr:nvSpPr>
      <xdr:spPr>
        <a:xfrm>
          <a:off x="7019925" y="8470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3162300</xdr:colOff>
      <xdr:row>523</xdr:row>
      <xdr:rowOff>0</xdr:rowOff>
    </xdr:from>
    <xdr:ext cx="184731" cy="264560"/>
    <xdr:sp macro="" textlink="">
      <xdr:nvSpPr>
        <xdr:cNvPr id="6" name="PoljeZBesedilom 72">
          <a:extLst>
            <a:ext uri="{FF2B5EF4-FFF2-40B4-BE49-F238E27FC236}">
              <a16:creationId xmlns:a16="http://schemas.microsoft.com/office/drawing/2014/main" id="{00000000-0008-0000-0600-000006000000}"/>
            </a:ext>
          </a:extLst>
        </xdr:cNvPr>
        <xdr:cNvSpPr txBox="1"/>
      </xdr:nvSpPr>
      <xdr:spPr>
        <a:xfrm>
          <a:off x="7019925" y="848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3162300</xdr:colOff>
      <xdr:row>523</xdr:row>
      <xdr:rowOff>0</xdr:rowOff>
    </xdr:from>
    <xdr:ext cx="184731" cy="264560"/>
    <xdr:sp macro="" textlink="">
      <xdr:nvSpPr>
        <xdr:cNvPr id="7" name="PoljeZBesedilom 73">
          <a:extLst>
            <a:ext uri="{FF2B5EF4-FFF2-40B4-BE49-F238E27FC236}">
              <a16:creationId xmlns:a16="http://schemas.microsoft.com/office/drawing/2014/main" id="{00000000-0008-0000-0600-000007000000}"/>
            </a:ext>
          </a:extLst>
        </xdr:cNvPr>
        <xdr:cNvSpPr txBox="1"/>
      </xdr:nvSpPr>
      <xdr:spPr>
        <a:xfrm>
          <a:off x="7019925" y="848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3162300</xdr:colOff>
      <xdr:row>523</xdr:row>
      <xdr:rowOff>0</xdr:rowOff>
    </xdr:from>
    <xdr:ext cx="184731" cy="264560"/>
    <xdr:sp macro="" textlink="">
      <xdr:nvSpPr>
        <xdr:cNvPr id="8" name="PoljeZBesedilom 74">
          <a:extLst>
            <a:ext uri="{FF2B5EF4-FFF2-40B4-BE49-F238E27FC236}">
              <a16:creationId xmlns:a16="http://schemas.microsoft.com/office/drawing/2014/main" id="{00000000-0008-0000-0600-000008000000}"/>
            </a:ext>
          </a:extLst>
        </xdr:cNvPr>
        <xdr:cNvSpPr txBox="1"/>
      </xdr:nvSpPr>
      <xdr:spPr>
        <a:xfrm>
          <a:off x="7019925" y="848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3162300</xdr:colOff>
      <xdr:row>523</xdr:row>
      <xdr:rowOff>0</xdr:rowOff>
    </xdr:from>
    <xdr:ext cx="184731" cy="264560"/>
    <xdr:sp macro="" textlink="">
      <xdr:nvSpPr>
        <xdr:cNvPr id="9" name="PoljeZBesedilom 75">
          <a:extLst>
            <a:ext uri="{FF2B5EF4-FFF2-40B4-BE49-F238E27FC236}">
              <a16:creationId xmlns:a16="http://schemas.microsoft.com/office/drawing/2014/main" id="{00000000-0008-0000-0600-000009000000}"/>
            </a:ext>
          </a:extLst>
        </xdr:cNvPr>
        <xdr:cNvSpPr txBox="1"/>
      </xdr:nvSpPr>
      <xdr:spPr>
        <a:xfrm>
          <a:off x="7019925" y="848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3162300</xdr:colOff>
      <xdr:row>523</xdr:row>
      <xdr:rowOff>0</xdr:rowOff>
    </xdr:from>
    <xdr:ext cx="184731" cy="264560"/>
    <xdr:sp macro="" textlink="">
      <xdr:nvSpPr>
        <xdr:cNvPr id="10" name="PoljeZBesedilom 76">
          <a:extLst>
            <a:ext uri="{FF2B5EF4-FFF2-40B4-BE49-F238E27FC236}">
              <a16:creationId xmlns:a16="http://schemas.microsoft.com/office/drawing/2014/main" id="{00000000-0008-0000-0600-00000A000000}"/>
            </a:ext>
          </a:extLst>
        </xdr:cNvPr>
        <xdr:cNvSpPr txBox="1"/>
      </xdr:nvSpPr>
      <xdr:spPr>
        <a:xfrm>
          <a:off x="7019925" y="848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3162300</xdr:colOff>
      <xdr:row>523</xdr:row>
      <xdr:rowOff>0</xdr:rowOff>
    </xdr:from>
    <xdr:ext cx="184731" cy="264560"/>
    <xdr:sp macro="" textlink="">
      <xdr:nvSpPr>
        <xdr:cNvPr id="11" name="PoljeZBesedilom 77">
          <a:extLst>
            <a:ext uri="{FF2B5EF4-FFF2-40B4-BE49-F238E27FC236}">
              <a16:creationId xmlns:a16="http://schemas.microsoft.com/office/drawing/2014/main" id="{00000000-0008-0000-0600-00000B000000}"/>
            </a:ext>
          </a:extLst>
        </xdr:cNvPr>
        <xdr:cNvSpPr txBox="1"/>
      </xdr:nvSpPr>
      <xdr:spPr>
        <a:xfrm>
          <a:off x="7019925" y="848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3162300</xdr:colOff>
      <xdr:row>523</xdr:row>
      <xdr:rowOff>0</xdr:rowOff>
    </xdr:from>
    <xdr:ext cx="184731" cy="264560"/>
    <xdr:sp macro="" textlink="">
      <xdr:nvSpPr>
        <xdr:cNvPr id="12" name="PoljeZBesedilom 78">
          <a:extLst>
            <a:ext uri="{FF2B5EF4-FFF2-40B4-BE49-F238E27FC236}">
              <a16:creationId xmlns:a16="http://schemas.microsoft.com/office/drawing/2014/main" id="{00000000-0008-0000-0600-00000C000000}"/>
            </a:ext>
          </a:extLst>
        </xdr:cNvPr>
        <xdr:cNvSpPr txBox="1"/>
      </xdr:nvSpPr>
      <xdr:spPr>
        <a:xfrm>
          <a:off x="7019925" y="848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3162300</xdr:colOff>
      <xdr:row>523</xdr:row>
      <xdr:rowOff>0</xdr:rowOff>
    </xdr:from>
    <xdr:ext cx="184731" cy="264560"/>
    <xdr:sp macro="" textlink="">
      <xdr:nvSpPr>
        <xdr:cNvPr id="13" name="PoljeZBesedilom 79">
          <a:extLst>
            <a:ext uri="{FF2B5EF4-FFF2-40B4-BE49-F238E27FC236}">
              <a16:creationId xmlns:a16="http://schemas.microsoft.com/office/drawing/2014/main" id="{00000000-0008-0000-0600-00000D000000}"/>
            </a:ext>
          </a:extLst>
        </xdr:cNvPr>
        <xdr:cNvSpPr txBox="1"/>
      </xdr:nvSpPr>
      <xdr:spPr>
        <a:xfrm>
          <a:off x="7019925" y="848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3162300</xdr:colOff>
      <xdr:row>523</xdr:row>
      <xdr:rowOff>0</xdr:rowOff>
    </xdr:from>
    <xdr:ext cx="184731" cy="264560"/>
    <xdr:sp macro="" textlink="">
      <xdr:nvSpPr>
        <xdr:cNvPr id="14" name="PoljeZBesedilom 80">
          <a:extLst>
            <a:ext uri="{FF2B5EF4-FFF2-40B4-BE49-F238E27FC236}">
              <a16:creationId xmlns:a16="http://schemas.microsoft.com/office/drawing/2014/main" id="{00000000-0008-0000-0600-00000E000000}"/>
            </a:ext>
          </a:extLst>
        </xdr:cNvPr>
        <xdr:cNvSpPr txBox="1"/>
      </xdr:nvSpPr>
      <xdr:spPr>
        <a:xfrm>
          <a:off x="7019925" y="848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3162300</xdr:colOff>
      <xdr:row>523</xdr:row>
      <xdr:rowOff>0</xdr:rowOff>
    </xdr:from>
    <xdr:ext cx="184731" cy="264560"/>
    <xdr:sp macro="" textlink="">
      <xdr:nvSpPr>
        <xdr:cNvPr id="15" name="PoljeZBesedilom 81">
          <a:extLst>
            <a:ext uri="{FF2B5EF4-FFF2-40B4-BE49-F238E27FC236}">
              <a16:creationId xmlns:a16="http://schemas.microsoft.com/office/drawing/2014/main" id="{00000000-0008-0000-0600-00000F000000}"/>
            </a:ext>
          </a:extLst>
        </xdr:cNvPr>
        <xdr:cNvSpPr txBox="1"/>
      </xdr:nvSpPr>
      <xdr:spPr>
        <a:xfrm>
          <a:off x="7019925" y="8486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twoCellAnchor editAs="oneCell">
    <xdr:from>
      <xdr:col>2</xdr:col>
      <xdr:colOff>171450</xdr:colOff>
      <xdr:row>3</xdr:row>
      <xdr:rowOff>0</xdr:rowOff>
    </xdr:from>
    <xdr:to>
      <xdr:col>2</xdr:col>
      <xdr:colOff>695325</xdr:colOff>
      <xdr:row>8</xdr:row>
      <xdr:rowOff>28575</xdr:rowOff>
    </xdr:to>
    <xdr:pic>
      <xdr:nvPicPr>
        <xdr:cNvPr id="16" name="Picture 5" descr="Krasinvest">
          <a:extLst>
            <a:ext uri="{FF2B5EF4-FFF2-40B4-BE49-F238E27FC236}">
              <a16:creationId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523875"/>
          <a:ext cx="5238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19050</xdr:colOff>
      <xdr:row>3</xdr:row>
      <xdr:rowOff>59582</xdr:rowOff>
    </xdr:from>
    <xdr:to>
      <xdr:col>8</xdr:col>
      <xdr:colOff>674460</xdr:colOff>
      <xdr:row>7</xdr:row>
      <xdr:rowOff>105902</xdr:rowOff>
    </xdr:to>
    <xdr:sp macro="" textlink="">
      <xdr:nvSpPr>
        <xdr:cNvPr id="2" name="TextBox 1">
          <a:extLst>
            <a:ext uri="{FF2B5EF4-FFF2-40B4-BE49-F238E27FC236}">
              <a16:creationId xmlns:a16="http://schemas.microsoft.com/office/drawing/2014/main" id="{00000000-0008-0000-0700-000002000000}"/>
            </a:ext>
          </a:extLst>
        </xdr:cNvPr>
        <xdr:cNvSpPr txBox="1">
          <a:spLocks/>
        </xdr:cNvSpPr>
      </xdr:nvSpPr>
      <xdr:spPr>
        <a:xfrm>
          <a:off x="628650" y="583457"/>
          <a:ext cx="9970860" cy="732120"/>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sl-SI" sz="1100"/>
        </a:p>
        <a:p>
          <a:pPr algn="r"/>
          <a:endParaRPr lang="sl-SI" sz="1100"/>
        </a:p>
      </xdr:txBody>
    </xdr:sp>
    <xdr:clientData/>
  </xdr:twoCellAnchor>
  <xdr:twoCellAnchor editAs="absolute">
    <xdr:from>
      <xdr:col>3</xdr:col>
      <xdr:colOff>119276</xdr:colOff>
      <xdr:row>3</xdr:row>
      <xdr:rowOff>57384</xdr:rowOff>
    </xdr:from>
    <xdr:to>
      <xdr:col>5</xdr:col>
      <xdr:colOff>706793</xdr:colOff>
      <xdr:row>7</xdr:row>
      <xdr:rowOff>103704</xdr:rowOff>
    </xdr:to>
    <xdr:sp macro="" textlink="" fLocksText="0">
      <xdr:nvSpPr>
        <xdr:cNvPr id="3" name="TextBox 3">
          <a:extLst>
            <a:ext uri="{FF2B5EF4-FFF2-40B4-BE49-F238E27FC236}">
              <a16:creationId xmlns:a16="http://schemas.microsoft.com/office/drawing/2014/main" id="{00000000-0008-0000-0700-000003000000}"/>
            </a:ext>
          </a:extLst>
        </xdr:cNvPr>
        <xdr:cNvSpPr txBox="1"/>
      </xdr:nvSpPr>
      <xdr:spPr>
        <a:xfrm>
          <a:off x="2071901" y="581259"/>
          <a:ext cx="6769242" cy="732120"/>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sl-SI" sz="1200" b="1">
              <a:latin typeface="Arial" panose="020B0604020202020204" pitchFamily="34" charset="0"/>
              <a:cs typeface="Arial" panose="020B0604020202020204" pitchFamily="34" charset="0"/>
            </a:rPr>
            <a:t>SPECIFIKACIJA</a:t>
          </a:r>
        </a:p>
        <a:p>
          <a:pPr algn="ctr"/>
          <a:endParaRPr lang="sl-SI" sz="1200" b="1" baseline="0">
            <a:latin typeface="Arial" panose="020B0604020202020204" pitchFamily="34" charset="0"/>
            <a:cs typeface="Arial" panose="020B0604020202020204" pitchFamily="34" charset="0"/>
          </a:endParaRPr>
        </a:p>
        <a:p>
          <a:pPr marL="0" marR="0" indent="0" algn="ctr" defTabSz="914400" eaLnBrk="1" fontAlgn="auto" latinLnBrk="0" hangingPunct="1">
            <a:lnSpc>
              <a:spcPct val="100000"/>
            </a:lnSpc>
            <a:spcBef>
              <a:spcPts val="0"/>
            </a:spcBef>
            <a:spcAft>
              <a:spcPts val="0"/>
            </a:spcAft>
            <a:buClrTx/>
            <a:buSzTx/>
            <a:buFontTx/>
            <a:buNone/>
            <a:tabLst/>
            <a:defRPr/>
          </a:pPr>
          <a:r>
            <a:rPr lang="sl-SI" sz="1200" b="1" baseline="0">
              <a:solidFill>
                <a:schemeClr val="dk1"/>
              </a:solidFill>
              <a:effectLst/>
              <a:latin typeface="Arial" panose="020B0604020202020204" pitchFamily="34" charset="0"/>
              <a:ea typeface="+mn-ea"/>
              <a:cs typeface="Arial" panose="020B0604020202020204" pitchFamily="34" charset="0"/>
            </a:rPr>
            <a:t>Občina Ilirska Bistrica - Ureditev ČN za pitno vodo v Ilirski Bistrici</a:t>
          </a:r>
          <a:endParaRPr lang="sl-SI" sz="1200" b="1" baseline="0">
            <a:latin typeface="Arial" panose="020B0604020202020204" pitchFamily="34" charset="0"/>
            <a:cs typeface="Arial" panose="020B0604020202020204" pitchFamily="34" charset="0"/>
          </a:endParaRPr>
        </a:p>
      </xdr:txBody>
    </xdr:sp>
    <xdr:clientData/>
  </xdr:twoCellAnchor>
  <xdr:twoCellAnchor editAs="absolute">
    <xdr:from>
      <xdr:col>5</xdr:col>
      <xdr:colOff>676625</xdr:colOff>
      <xdr:row>3</xdr:row>
      <xdr:rowOff>57150</xdr:rowOff>
    </xdr:from>
    <xdr:to>
      <xdr:col>8</xdr:col>
      <xdr:colOff>688191</xdr:colOff>
      <xdr:row>7</xdr:row>
      <xdr:rowOff>103470</xdr:rowOff>
    </xdr:to>
    <xdr:sp macro="" textlink="" fLocksText="0">
      <xdr:nvSpPr>
        <xdr:cNvPr id="4" name="TextBox 4">
          <a:extLst>
            <a:ext uri="{FF2B5EF4-FFF2-40B4-BE49-F238E27FC236}">
              <a16:creationId xmlns:a16="http://schemas.microsoft.com/office/drawing/2014/main" id="{00000000-0008-0000-0700-000004000000}"/>
            </a:ext>
          </a:extLst>
        </xdr:cNvPr>
        <xdr:cNvSpPr txBox="1">
          <a:spLocks/>
        </xdr:cNvSpPr>
      </xdr:nvSpPr>
      <xdr:spPr>
        <a:xfrm>
          <a:off x="8810975" y="581025"/>
          <a:ext cx="1802266" cy="732120"/>
        </a:xfrm>
        <a:prstGeom prst="rect">
          <a:avLst/>
        </a:prstGeom>
        <a:solidFill>
          <a:schemeClr val="lt1"/>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numCol="1" rtlCol="0" anchor="t" anchorCtr="0"/>
        <a:lstStyle/>
        <a:p>
          <a:pPr marL="0" marR="0" indent="0" algn="l" defTabSz="720000" eaLnBrk="1" fontAlgn="auto" latinLnBrk="0" hangingPunct="1">
            <a:lnSpc>
              <a:spcPct val="100000"/>
            </a:lnSpc>
            <a:spcBef>
              <a:spcPts val="0"/>
            </a:spcBef>
            <a:spcAft>
              <a:spcPts val="0"/>
            </a:spcAft>
            <a:buClrTx/>
            <a:buSzTx/>
            <a:buFontTx/>
            <a:buNone/>
            <a:tabLst/>
            <a:defRPr/>
          </a:pPr>
          <a:r>
            <a:rPr lang="sl-SI" sz="800">
              <a:latin typeface="Arial" panose="020B0604020202020204" pitchFamily="34" charset="0"/>
              <a:cs typeface="Arial" panose="020B0604020202020204" pitchFamily="34" charset="0"/>
            </a:rPr>
            <a:t>Identifikacija:	</a:t>
          </a:r>
          <a:r>
            <a:rPr lang="sl-SI" sz="800" b="1">
              <a:solidFill>
                <a:schemeClr val="dk1"/>
              </a:solidFill>
              <a:effectLst/>
              <a:latin typeface="Arial" panose="020B0604020202020204" pitchFamily="34" charset="0"/>
              <a:ea typeface="+mn-ea"/>
              <a:cs typeface="Arial" panose="020B0604020202020204" pitchFamily="34" charset="0"/>
            </a:rPr>
            <a:t>17-034-030-E</a:t>
          </a:r>
          <a:endParaRPr lang="sl-SI" sz="800">
            <a:latin typeface="Arial" panose="020B0604020202020204" pitchFamily="34" charset="0"/>
            <a:cs typeface="Arial" panose="020B0604020202020204" pitchFamily="34" charset="0"/>
          </a:endParaRPr>
        </a:p>
        <a:p>
          <a:pPr marL="0" marR="0" indent="0" algn="l" defTabSz="720000" eaLnBrk="1" fontAlgn="auto" latinLnBrk="0" hangingPunct="1">
            <a:lnSpc>
              <a:spcPct val="100000"/>
            </a:lnSpc>
            <a:spcBef>
              <a:spcPts val="0"/>
            </a:spcBef>
            <a:spcAft>
              <a:spcPts val="0"/>
            </a:spcAft>
            <a:buClrTx/>
            <a:buSzTx/>
            <a:buFontTx/>
            <a:buNone/>
            <a:tabLst/>
            <a:defRPr/>
          </a:pPr>
          <a:r>
            <a:rPr lang="sl-SI" sz="800">
              <a:latin typeface="Arial" panose="020B0604020202020204" pitchFamily="34" charset="0"/>
              <a:cs typeface="Arial" panose="020B0604020202020204" pitchFamily="34" charset="0"/>
            </a:rPr>
            <a:t>Vrsta:	</a:t>
          </a:r>
          <a:r>
            <a:rPr lang="sl-SI" sz="800" b="1">
              <a:solidFill>
                <a:schemeClr val="dk1"/>
              </a:solidFill>
              <a:effectLst/>
              <a:latin typeface="Arial" panose="020B0604020202020204" pitchFamily="34" charset="0"/>
              <a:ea typeface="+mn-ea"/>
              <a:cs typeface="Arial" panose="020B0604020202020204" pitchFamily="34" charset="0"/>
            </a:rPr>
            <a:t>PZI</a:t>
          </a:r>
        </a:p>
        <a:p>
          <a:pPr marL="0" marR="0" indent="0" algn="l" defTabSz="720000" eaLnBrk="1" fontAlgn="auto" latinLnBrk="0" hangingPunct="1">
            <a:lnSpc>
              <a:spcPct val="100000"/>
            </a:lnSpc>
            <a:spcBef>
              <a:spcPts val="0"/>
            </a:spcBef>
            <a:spcAft>
              <a:spcPts val="0"/>
            </a:spcAft>
            <a:buClrTx/>
            <a:buSzTx/>
            <a:buFontTx/>
            <a:buNone/>
            <a:tabLst/>
            <a:defRPr/>
          </a:pPr>
          <a:r>
            <a:rPr lang="sl-SI" sz="800">
              <a:latin typeface="Arial" panose="020B0604020202020204" pitchFamily="34" charset="0"/>
              <a:cs typeface="Arial" panose="020B0604020202020204" pitchFamily="34" charset="0"/>
            </a:rPr>
            <a:t>Revizija:	</a:t>
          </a:r>
          <a:r>
            <a:rPr lang="sl-SI" sz="800" b="1">
              <a:latin typeface="Arial" panose="020B0604020202020204" pitchFamily="34" charset="0"/>
              <a:cs typeface="Arial" panose="020B0604020202020204" pitchFamily="34" charset="0"/>
            </a:rPr>
            <a:t>A</a:t>
          </a:r>
          <a:endParaRPr lang="sl-SI" sz="800">
            <a:latin typeface="Arial" panose="020B0604020202020204" pitchFamily="34" charset="0"/>
            <a:cs typeface="Arial" panose="020B0604020202020204" pitchFamily="34" charset="0"/>
          </a:endParaRPr>
        </a:p>
        <a:p>
          <a:pPr algn="l" defTabSz="720000"/>
          <a:r>
            <a:rPr lang="sl-SI" sz="800">
              <a:latin typeface="Arial" panose="020B0604020202020204" pitchFamily="34" charset="0"/>
              <a:cs typeface="Arial" panose="020B0604020202020204" pitchFamily="34" charset="0"/>
            </a:rPr>
            <a:t>Datum:	</a:t>
          </a:r>
          <a:r>
            <a:rPr lang="sl-SI" sz="800" b="1">
              <a:latin typeface="Arial" panose="020B0604020202020204" pitchFamily="34" charset="0"/>
              <a:cs typeface="Arial" panose="020B0604020202020204" pitchFamily="34" charset="0"/>
            </a:rPr>
            <a:t>24.8.2018</a:t>
          </a:r>
        </a:p>
      </xdr:txBody>
    </xdr:sp>
    <xdr:clientData/>
  </xdr:twoCellAnchor>
  <xdr:oneCellAnchor>
    <xdr:from>
      <xdr:col>4</xdr:col>
      <xdr:colOff>3162300</xdr:colOff>
      <xdr:row>524</xdr:row>
      <xdr:rowOff>0</xdr:rowOff>
    </xdr:from>
    <xdr:ext cx="184731" cy="368494"/>
    <xdr:sp macro="" textlink="">
      <xdr:nvSpPr>
        <xdr:cNvPr id="5" name="PoljeZBesedilom 2">
          <a:extLst>
            <a:ext uri="{FF2B5EF4-FFF2-40B4-BE49-F238E27FC236}">
              <a16:creationId xmlns:a16="http://schemas.microsoft.com/office/drawing/2014/main" id="{00000000-0008-0000-0700-000005000000}"/>
            </a:ext>
          </a:extLst>
        </xdr:cNvPr>
        <xdr:cNvSpPr txBox="1"/>
      </xdr:nvSpPr>
      <xdr:spPr>
        <a:xfrm>
          <a:off x="6943725" y="109556550"/>
          <a:ext cx="184731" cy="36849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3162300</xdr:colOff>
      <xdr:row>525</xdr:row>
      <xdr:rowOff>0</xdr:rowOff>
    </xdr:from>
    <xdr:ext cx="184731" cy="529120"/>
    <xdr:sp macro="" textlink="">
      <xdr:nvSpPr>
        <xdr:cNvPr id="6" name="PoljeZBesedilom 72">
          <a:extLst>
            <a:ext uri="{FF2B5EF4-FFF2-40B4-BE49-F238E27FC236}">
              <a16:creationId xmlns:a16="http://schemas.microsoft.com/office/drawing/2014/main" id="{00000000-0008-0000-0700-000006000000}"/>
            </a:ext>
          </a:extLst>
        </xdr:cNvPr>
        <xdr:cNvSpPr txBox="1"/>
      </xdr:nvSpPr>
      <xdr:spPr>
        <a:xfrm>
          <a:off x="6943725" y="109718475"/>
          <a:ext cx="184731" cy="5291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3162300</xdr:colOff>
      <xdr:row>525</xdr:row>
      <xdr:rowOff>0</xdr:rowOff>
    </xdr:from>
    <xdr:ext cx="184731" cy="529120"/>
    <xdr:sp macro="" textlink="">
      <xdr:nvSpPr>
        <xdr:cNvPr id="7" name="PoljeZBesedilom 73">
          <a:extLst>
            <a:ext uri="{FF2B5EF4-FFF2-40B4-BE49-F238E27FC236}">
              <a16:creationId xmlns:a16="http://schemas.microsoft.com/office/drawing/2014/main" id="{00000000-0008-0000-0700-000007000000}"/>
            </a:ext>
          </a:extLst>
        </xdr:cNvPr>
        <xdr:cNvSpPr txBox="1"/>
      </xdr:nvSpPr>
      <xdr:spPr>
        <a:xfrm>
          <a:off x="6943725" y="109718475"/>
          <a:ext cx="184731" cy="5291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3162300</xdr:colOff>
      <xdr:row>525</xdr:row>
      <xdr:rowOff>0</xdr:rowOff>
    </xdr:from>
    <xdr:ext cx="184731" cy="529120"/>
    <xdr:sp macro="" textlink="">
      <xdr:nvSpPr>
        <xdr:cNvPr id="8" name="PoljeZBesedilom 74">
          <a:extLst>
            <a:ext uri="{FF2B5EF4-FFF2-40B4-BE49-F238E27FC236}">
              <a16:creationId xmlns:a16="http://schemas.microsoft.com/office/drawing/2014/main" id="{00000000-0008-0000-0700-000008000000}"/>
            </a:ext>
          </a:extLst>
        </xdr:cNvPr>
        <xdr:cNvSpPr txBox="1"/>
      </xdr:nvSpPr>
      <xdr:spPr>
        <a:xfrm>
          <a:off x="6943725" y="109718475"/>
          <a:ext cx="184731" cy="5291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3162300</xdr:colOff>
      <xdr:row>525</xdr:row>
      <xdr:rowOff>0</xdr:rowOff>
    </xdr:from>
    <xdr:ext cx="184731" cy="529120"/>
    <xdr:sp macro="" textlink="">
      <xdr:nvSpPr>
        <xdr:cNvPr id="9" name="PoljeZBesedilom 75">
          <a:extLst>
            <a:ext uri="{FF2B5EF4-FFF2-40B4-BE49-F238E27FC236}">
              <a16:creationId xmlns:a16="http://schemas.microsoft.com/office/drawing/2014/main" id="{00000000-0008-0000-0700-000009000000}"/>
            </a:ext>
          </a:extLst>
        </xdr:cNvPr>
        <xdr:cNvSpPr txBox="1"/>
      </xdr:nvSpPr>
      <xdr:spPr>
        <a:xfrm>
          <a:off x="6943725" y="109718475"/>
          <a:ext cx="184731" cy="5291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3162300</xdr:colOff>
      <xdr:row>525</xdr:row>
      <xdr:rowOff>0</xdr:rowOff>
    </xdr:from>
    <xdr:ext cx="184731" cy="529120"/>
    <xdr:sp macro="" textlink="">
      <xdr:nvSpPr>
        <xdr:cNvPr id="10" name="PoljeZBesedilom 76">
          <a:extLst>
            <a:ext uri="{FF2B5EF4-FFF2-40B4-BE49-F238E27FC236}">
              <a16:creationId xmlns:a16="http://schemas.microsoft.com/office/drawing/2014/main" id="{00000000-0008-0000-0700-00000A000000}"/>
            </a:ext>
          </a:extLst>
        </xdr:cNvPr>
        <xdr:cNvSpPr txBox="1"/>
      </xdr:nvSpPr>
      <xdr:spPr>
        <a:xfrm>
          <a:off x="6943725" y="109718475"/>
          <a:ext cx="184731" cy="5291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3162300</xdr:colOff>
      <xdr:row>525</xdr:row>
      <xdr:rowOff>0</xdr:rowOff>
    </xdr:from>
    <xdr:ext cx="184731" cy="529120"/>
    <xdr:sp macro="" textlink="">
      <xdr:nvSpPr>
        <xdr:cNvPr id="11" name="PoljeZBesedilom 77">
          <a:extLst>
            <a:ext uri="{FF2B5EF4-FFF2-40B4-BE49-F238E27FC236}">
              <a16:creationId xmlns:a16="http://schemas.microsoft.com/office/drawing/2014/main" id="{00000000-0008-0000-0700-00000B000000}"/>
            </a:ext>
          </a:extLst>
        </xdr:cNvPr>
        <xdr:cNvSpPr txBox="1"/>
      </xdr:nvSpPr>
      <xdr:spPr>
        <a:xfrm>
          <a:off x="6943725" y="109718475"/>
          <a:ext cx="184731" cy="5291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3162300</xdr:colOff>
      <xdr:row>525</xdr:row>
      <xdr:rowOff>0</xdr:rowOff>
    </xdr:from>
    <xdr:ext cx="184731" cy="529120"/>
    <xdr:sp macro="" textlink="">
      <xdr:nvSpPr>
        <xdr:cNvPr id="12" name="PoljeZBesedilom 78">
          <a:extLst>
            <a:ext uri="{FF2B5EF4-FFF2-40B4-BE49-F238E27FC236}">
              <a16:creationId xmlns:a16="http://schemas.microsoft.com/office/drawing/2014/main" id="{00000000-0008-0000-0700-00000C000000}"/>
            </a:ext>
          </a:extLst>
        </xdr:cNvPr>
        <xdr:cNvSpPr txBox="1"/>
      </xdr:nvSpPr>
      <xdr:spPr>
        <a:xfrm>
          <a:off x="6943725" y="109718475"/>
          <a:ext cx="184731" cy="5291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3162300</xdr:colOff>
      <xdr:row>525</xdr:row>
      <xdr:rowOff>0</xdr:rowOff>
    </xdr:from>
    <xdr:ext cx="184731" cy="529120"/>
    <xdr:sp macro="" textlink="">
      <xdr:nvSpPr>
        <xdr:cNvPr id="13" name="PoljeZBesedilom 79">
          <a:extLst>
            <a:ext uri="{FF2B5EF4-FFF2-40B4-BE49-F238E27FC236}">
              <a16:creationId xmlns:a16="http://schemas.microsoft.com/office/drawing/2014/main" id="{00000000-0008-0000-0700-00000D000000}"/>
            </a:ext>
          </a:extLst>
        </xdr:cNvPr>
        <xdr:cNvSpPr txBox="1"/>
      </xdr:nvSpPr>
      <xdr:spPr>
        <a:xfrm>
          <a:off x="6943725" y="109718475"/>
          <a:ext cx="184731" cy="5291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3162300</xdr:colOff>
      <xdr:row>525</xdr:row>
      <xdr:rowOff>0</xdr:rowOff>
    </xdr:from>
    <xdr:ext cx="184731" cy="529120"/>
    <xdr:sp macro="" textlink="">
      <xdr:nvSpPr>
        <xdr:cNvPr id="14" name="PoljeZBesedilom 80">
          <a:extLst>
            <a:ext uri="{FF2B5EF4-FFF2-40B4-BE49-F238E27FC236}">
              <a16:creationId xmlns:a16="http://schemas.microsoft.com/office/drawing/2014/main" id="{00000000-0008-0000-0700-00000E000000}"/>
            </a:ext>
          </a:extLst>
        </xdr:cNvPr>
        <xdr:cNvSpPr txBox="1"/>
      </xdr:nvSpPr>
      <xdr:spPr>
        <a:xfrm>
          <a:off x="6943725" y="109718475"/>
          <a:ext cx="184731" cy="5291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3162300</xdr:colOff>
      <xdr:row>525</xdr:row>
      <xdr:rowOff>0</xdr:rowOff>
    </xdr:from>
    <xdr:ext cx="184731" cy="529120"/>
    <xdr:sp macro="" textlink="">
      <xdr:nvSpPr>
        <xdr:cNvPr id="15" name="PoljeZBesedilom 81">
          <a:extLst>
            <a:ext uri="{FF2B5EF4-FFF2-40B4-BE49-F238E27FC236}">
              <a16:creationId xmlns:a16="http://schemas.microsoft.com/office/drawing/2014/main" id="{00000000-0008-0000-0700-00000F000000}"/>
            </a:ext>
          </a:extLst>
        </xdr:cNvPr>
        <xdr:cNvSpPr txBox="1"/>
      </xdr:nvSpPr>
      <xdr:spPr>
        <a:xfrm>
          <a:off x="6943725" y="109718475"/>
          <a:ext cx="184731" cy="52912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twoCellAnchor editAs="oneCell">
    <xdr:from>
      <xdr:col>2</xdr:col>
      <xdr:colOff>171450</xdr:colOff>
      <xdr:row>3</xdr:row>
      <xdr:rowOff>0</xdr:rowOff>
    </xdr:from>
    <xdr:to>
      <xdr:col>2</xdr:col>
      <xdr:colOff>695325</xdr:colOff>
      <xdr:row>8</xdr:row>
      <xdr:rowOff>28575</xdr:rowOff>
    </xdr:to>
    <xdr:pic>
      <xdr:nvPicPr>
        <xdr:cNvPr id="16" name="Picture 5" descr="Krasinvest">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523875"/>
          <a:ext cx="5238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3158490</xdr:colOff>
      <xdr:row>180</xdr:row>
      <xdr:rowOff>0</xdr:rowOff>
    </xdr:from>
    <xdr:ext cx="192763" cy="274009"/>
    <xdr:sp macro="" textlink="">
      <xdr:nvSpPr>
        <xdr:cNvPr id="17" name="PoljeZBesedilom 2">
          <a:extLst>
            <a:ext uri="{FF2B5EF4-FFF2-40B4-BE49-F238E27FC236}">
              <a16:creationId xmlns:a16="http://schemas.microsoft.com/office/drawing/2014/main" id="{00000000-0008-0000-0700-000011000000}"/>
            </a:ext>
          </a:extLst>
        </xdr:cNvPr>
        <xdr:cNvSpPr txBox="1"/>
      </xdr:nvSpPr>
      <xdr:spPr>
        <a:xfrm>
          <a:off x="6939915" y="43005375"/>
          <a:ext cx="19276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18" name="PoljeZBesedilom 72">
          <a:extLst>
            <a:ext uri="{FF2B5EF4-FFF2-40B4-BE49-F238E27FC236}">
              <a16:creationId xmlns:a16="http://schemas.microsoft.com/office/drawing/2014/main" id="{00000000-0008-0000-0700-000012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19" name="PoljeZBesedilom 73">
          <a:extLst>
            <a:ext uri="{FF2B5EF4-FFF2-40B4-BE49-F238E27FC236}">
              <a16:creationId xmlns:a16="http://schemas.microsoft.com/office/drawing/2014/main" id="{00000000-0008-0000-0700-000013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20" name="PoljeZBesedilom 74">
          <a:extLst>
            <a:ext uri="{FF2B5EF4-FFF2-40B4-BE49-F238E27FC236}">
              <a16:creationId xmlns:a16="http://schemas.microsoft.com/office/drawing/2014/main" id="{00000000-0008-0000-0700-000014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21" name="PoljeZBesedilom 75">
          <a:extLst>
            <a:ext uri="{FF2B5EF4-FFF2-40B4-BE49-F238E27FC236}">
              <a16:creationId xmlns:a16="http://schemas.microsoft.com/office/drawing/2014/main" id="{00000000-0008-0000-0700-000015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22" name="PoljeZBesedilom 76">
          <a:extLst>
            <a:ext uri="{FF2B5EF4-FFF2-40B4-BE49-F238E27FC236}">
              <a16:creationId xmlns:a16="http://schemas.microsoft.com/office/drawing/2014/main" id="{00000000-0008-0000-0700-000016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23" name="PoljeZBesedilom 77">
          <a:extLst>
            <a:ext uri="{FF2B5EF4-FFF2-40B4-BE49-F238E27FC236}">
              <a16:creationId xmlns:a16="http://schemas.microsoft.com/office/drawing/2014/main" id="{00000000-0008-0000-0700-000017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24" name="PoljeZBesedilom 78">
          <a:extLst>
            <a:ext uri="{FF2B5EF4-FFF2-40B4-BE49-F238E27FC236}">
              <a16:creationId xmlns:a16="http://schemas.microsoft.com/office/drawing/2014/main" id="{00000000-0008-0000-0700-000018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25" name="PoljeZBesedilom 79">
          <a:extLst>
            <a:ext uri="{FF2B5EF4-FFF2-40B4-BE49-F238E27FC236}">
              <a16:creationId xmlns:a16="http://schemas.microsoft.com/office/drawing/2014/main" id="{00000000-0008-0000-0700-000019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26" name="PoljeZBesedilom 80">
          <a:extLst>
            <a:ext uri="{FF2B5EF4-FFF2-40B4-BE49-F238E27FC236}">
              <a16:creationId xmlns:a16="http://schemas.microsoft.com/office/drawing/2014/main" id="{00000000-0008-0000-0700-00001A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27" name="PoljeZBesedilom 81">
          <a:extLst>
            <a:ext uri="{FF2B5EF4-FFF2-40B4-BE49-F238E27FC236}">
              <a16:creationId xmlns:a16="http://schemas.microsoft.com/office/drawing/2014/main" id="{00000000-0008-0000-0700-00001B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92763" cy="274009"/>
    <xdr:sp macro="" textlink="">
      <xdr:nvSpPr>
        <xdr:cNvPr id="28" name="PoljeZBesedilom 2">
          <a:extLst>
            <a:ext uri="{FF2B5EF4-FFF2-40B4-BE49-F238E27FC236}">
              <a16:creationId xmlns:a16="http://schemas.microsoft.com/office/drawing/2014/main" id="{00000000-0008-0000-0700-00001C000000}"/>
            </a:ext>
          </a:extLst>
        </xdr:cNvPr>
        <xdr:cNvSpPr txBox="1"/>
      </xdr:nvSpPr>
      <xdr:spPr>
        <a:xfrm>
          <a:off x="6939915" y="43005375"/>
          <a:ext cx="19276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29" name="PoljeZBesedilom 72">
          <a:extLst>
            <a:ext uri="{FF2B5EF4-FFF2-40B4-BE49-F238E27FC236}">
              <a16:creationId xmlns:a16="http://schemas.microsoft.com/office/drawing/2014/main" id="{00000000-0008-0000-0700-00001D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30" name="PoljeZBesedilom 73">
          <a:extLst>
            <a:ext uri="{FF2B5EF4-FFF2-40B4-BE49-F238E27FC236}">
              <a16:creationId xmlns:a16="http://schemas.microsoft.com/office/drawing/2014/main" id="{00000000-0008-0000-0700-00001E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31" name="PoljeZBesedilom 74">
          <a:extLst>
            <a:ext uri="{FF2B5EF4-FFF2-40B4-BE49-F238E27FC236}">
              <a16:creationId xmlns:a16="http://schemas.microsoft.com/office/drawing/2014/main" id="{00000000-0008-0000-0700-00001F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32" name="PoljeZBesedilom 75">
          <a:extLst>
            <a:ext uri="{FF2B5EF4-FFF2-40B4-BE49-F238E27FC236}">
              <a16:creationId xmlns:a16="http://schemas.microsoft.com/office/drawing/2014/main" id="{00000000-0008-0000-0700-000020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33" name="PoljeZBesedilom 76">
          <a:extLst>
            <a:ext uri="{FF2B5EF4-FFF2-40B4-BE49-F238E27FC236}">
              <a16:creationId xmlns:a16="http://schemas.microsoft.com/office/drawing/2014/main" id="{00000000-0008-0000-0700-000021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34" name="PoljeZBesedilom 77">
          <a:extLst>
            <a:ext uri="{FF2B5EF4-FFF2-40B4-BE49-F238E27FC236}">
              <a16:creationId xmlns:a16="http://schemas.microsoft.com/office/drawing/2014/main" id="{00000000-0008-0000-0700-000022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35" name="PoljeZBesedilom 78">
          <a:extLst>
            <a:ext uri="{FF2B5EF4-FFF2-40B4-BE49-F238E27FC236}">
              <a16:creationId xmlns:a16="http://schemas.microsoft.com/office/drawing/2014/main" id="{00000000-0008-0000-0700-000023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36" name="PoljeZBesedilom 79">
          <a:extLst>
            <a:ext uri="{FF2B5EF4-FFF2-40B4-BE49-F238E27FC236}">
              <a16:creationId xmlns:a16="http://schemas.microsoft.com/office/drawing/2014/main" id="{00000000-0008-0000-0700-000024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37" name="PoljeZBesedilom 80">
          <a:extLst>
            <a:ext uri="{FF2B5EF4-FFF2-40B4-BE49-F238E27FC236}">
              <a16:creationId xmlns:a16="http://schemas.microsoft.com/office/drawing/2014/main" id="{00000000-0008-0000-0700-000025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38" name="PoljeZBesedilom 81">
          <a:extLst>
            <a:ext uri="{FF2B5EF4-FFF2-40B4-BE49-F238E27FC236}">
              <a16:creationId xmlns:a16="http://schemas.microsoft.com/office/drawing/2014/main" id="{00000000-0008-0000-0700-000026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92763" cy="274009"/>
    <xdr:sp macro="" textlink="">
      <xdr:nvSpPr>
        <xdr:cNvPr id="39" name="PoljeZBesedilom 2">
          <a:extLst>
            <a:ext uri="{FF2B5EF4-FFF2-40B4-BE49-F238E27FC236}">
              <a16:creationId xmlns:a16="http://schemas.microsoft.com/office/drawing/2014/main" id="{00000000-0008-0000-0700-000027000000}"/>
            </a:ext>
          </a:extLst>
        </xdr:cNvPr>
        <xdr:cNvSpPr txBox="1"/>
      </xdr:nvSpPr>
      <xdr:spPr>
        <a:xfrm>
          <a:off x="6939915" y="43005375"/>
          <a:ext cx="19276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40" name="PoljeZBesedilom 72">
          <a:extLst>
            <a:ext uri="{FF2B5EF4-FFF2-40B4-BE49-F238E27FC236}">
              <a16:creationId xmlns:a16="http://schemas.microsoft.com/office/drawing/2014/main" id="{00000000-0008-0000-0700-000028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41" name="PoljeZBesedilom 73">
          <a:extLst>
            <a:ext uri="{FF2B5EF4-FFF2-40B4-BE49-F238E27FC236}">
              <a16:creationId xmlns:a16="http://schemas.microsoft.com/office/drawing/2014/main" id="{00000000-0008-0000-0700-000029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42" name="PoljeZBesedilom 74">
          <a:extLst>
            <a:ext uri="{FF2B5EF4-FFF2-40B4-BE49-F238E27FC236}">
              <a16:creationId xmlns:a16="http://schemas.microsoft.com/office/drawing/2014/main" id="{00000000-0008-0000-0700-00002A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43" name="PoljeZBesedilom 75">
          <a:extLst>
            <a:ext uri="{FF2B5EF4-FFF2-40B4-BE49-F238E27FC236}">
              <a16:creationId xmlns:a16="http://schemas.microsoft.com/office/drawing/2014/main" id="{00000000-0008-0000-0700-00002B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44" name="PoljeZBesedilom 76">
          <a:extLst>
            <a:ext uri="{FF2B5EF4-FFF2-40B4-BE49-F238E27FC236}">
              <a16:creationId xmlns:a16="http://schemas.microsoft.com/office/drawing/2014/main" id="{00000000-0008-0000-0700-00002C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45" name="PoljeZBesedilom 77">
          <a:extLst>
            <a:ext uri="{FF2B5EF4-FFF2-40B4-BE49-F238E27FC236}">
              <a16:creationId xmlns:a16="http://schemas.microsoft.com/office/drawing/2014/main" id="{00000000-0008-0000-0700-00002D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46" name="PoljeZBesedilom 78">
          <a:extLst>
            <a:ext uri="{FF2B5EF4-FFF2-40B4-BE49-F238E27FC236}">
              <a16:creationId xmlns:a16="http://schemas.microsoft.com/office/drawing/2014/main" id="{00000000-0008-0000-0700-00002E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47" name="PoljeZBesedilom 79">
          <a:extLst>
            <a:ext uri="{FF2B5EF4-FFF2-40B4-BE49-F238E27FC236}">
              <a16:creationId xmlns:a16="http://schemas.microsoft.com/office/drawing/2014/main" id="{00000000-0008-0000-0700-00002F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48" name="PoljeZBesedilom 80">
          <a:extLst>
            <a:ext uri="{FF2B5EF4-FFF2-40B4-BE49-F238E27FC236}">
              <a16:creationId xmlns:a16="http://schemas.microsoft.com/office/drawing/2014/main" id="{00000000-0008-0000-0700-000030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49" name="PoljeZBesedilom 81">
          <a:extLst>
            <a:ext uri="{FF2B5EF4-FFF2-40B4-BE49-F238E27FC236}">
              <a16:creationId xmlns:a16="http://schemas.microsoft.com/office/drawing/2014/main" id="{00000000-0008-0000-0700-000031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50" name="PoljeZBesedilom 2">
          <a:extLst>
            <a:ext uri="{FF2B5EF4-FFF2-40B4-BE49-F238E27FC236}">
              <a16:creationId xmlns:a16="http://schemas.microsoft.com/office/drawing/2014/main" id="{00000000-0008-0000-0700-000032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51" name="PoljeZBesedilom 72">
          <a:extLst>
            <a:ext uri="{FF2B5EF4-FFF2-40B4-BE49-F238E27FC236}">
              <a16:creationId xmlns:a16="http://schemas.microsoft.com/office/drawing/2014/main" id="{00000000-0008-0000-0700-000033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52" name="PoljeZBesedilom 73">
          <a:extLst>
            <a:ext uri="{FF2B5EF4-FFF2-40B4-BE49-F238E27FC236}">
              <a16:creationId xmlns:a16="http://schemas.microsoft.com/office/drawing/2014/main" id="{00000000-0008-0000-0700-000034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53" name="PoljeZBesedilom 74">
          <a:extLst>
            <a:ext uri="{FF2B5EF4-FFF2-40B4-BE49-F238E27FC236}">
              <a16:creationId xmlns:a16="http://schemas.microsoft.com/office/drawing/2014/main" id="{00000000-0008-0000-0700-000035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54" name="PoljeZBesedilom 75">
          <a:extLst>
            <a:ext uri="{FF2B5EF4-FFF2-40B4-BE49-F238E27FC236}">
              <a16:creationId xmlns:a16="http://schemas.microsoft.com/office/drawing/2014/main" id="{00000000-0008-0000-0700-000036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55" name="PoljeZBesedilom 76">
          <a:extLst>
            <a:ext uri="{FF2B5EF4-FFF2-40B4-BE49-F238E27FC236}">
              <a16:creationId xmlns:a16="http://schemas.microsoft.com/office/drawing/2014/main" id="{00000000-0008-0000-0700-000037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56" name="PoljeZBesedilom 77">
          <a:extLst>
            <a:ext uri="{FF2B5EF4-FFF2-40B4-BE49-F238E27FC236}">
              <a16:creationId xmlns:a16="http://schemas.microsoft.com/office/drawing/2014/main" id="{00000000-0008-0000-0700-000038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57" name="PoljeZBesedilom 78">
          <a:extLst>
            <a:ext uri="{FF2B5EF4-FFF2-40B4-BE49-F238E27FC236}">
              <a16:creationId xmlns:a16="http://schemas.microsoft.com/office/drawing/2014/main" id="{00000000-0008-0000-0700-000039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58" name="PoljeZBesedilom 79">
          <a:extLst>
            <a:ext uri="{FF2B5EF4-FFF2-40B4-BE49-F238E27FC236}">
              <a16:creationId xmlns:a16="http://schemas.microsoft.com/office/drawing/2014/main" id="{00000000-0008-0000-0700-00003A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59" name="PoljeZBesedilom 80">
          <a:extLst>
            <a:ext uri="{FF2B5EF4-FFF2-40B4-BE49-F238E27FC236}">
              <a16:creationId xmlns:a16="http://schemas.microsoft.com/office/drawing/2014/main" id="{00000000-0008-0000-0700-00003B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60" name="PoljeZBesedilom 81">
          <a:extLst>
            <a:ext uri="{FF2B5EF4-FFF2-40B4-BE49-F238E27FC236}">
              <a16:creationId xmlns:a16="http://schemas.microsoft.com/office/drawing/2014/main" id="{00000000-0008-0000-0700-00003C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61" name="PoljeZBesedilom 2">
          <a:extLst>
            <a:ext uri="{FF2B5EF4-FFF2-40B4-BE49-F238E27FC236}">
              <a16:creationId xmlns:a16="http://schemas.microsoft.com/office/drawing/2014/main" id="{00000000-0008-0000-0700-00003D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62" name="PoljeZBesedilom 72">
          <a:extLst>
            <a:ext uri="{FF2B5EF4-FFF2-40B4-BE49-F238E27FC236}">
              <a16:creationId xmlns:a16="http://schemas.microsoft.com/office/drawing/2014/main" id="{00000000-0008-0000-0700-00003E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63" name="PoljeZBesedilom 73">
          <a:extLst>
            <a:ext uri="{FF2B5EF4-FFF2-40B4-BE49-F238E27FC236}">
              <a16:creationId xmlns:a16="http://schemas.microsoft.com/office/drawing/2014/main" id="{00000000-0008-0000-0700-00003F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64" name="PoljeZBesedilom 74">
          <a:extLst>
            <a:ext uri="{FF2B5EF4-FFF2-40B4-BE49-F238E27FC236}">
              <a16:creationId xmlns:a16="http://schemas.microsoft.com/office/drawing/2014/main" id="{00000000-0008-0000-0700-000040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65" name="PoljeZBesedilom 75">
          <a:extLst>
            <a:ext uri="{FF2B5EF4-FFF2-40B4-BE49-F238E27FC236}">
              <a16:creationId xmlns:a16="http://schemas.microsoft.com/office/drawing/2014/main" id="{00000000-0008-0000-0700-000041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66" name="PoljeZBesedilom 76">
          <a:extLst>
            <a:ext uri="{FF2B5EF4-FFF2-40B4-BE49-F238E27FC236}">
              <a16:creationId xmlns:a16="http://schemas.microsoft.com/office/drawing/2014/main" id="{00000000-0008-0000-0700-000042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67" name="PoljeZBesedilom 77">
          <a:extLst>
            <a:ext uri="{FF2B5EF4-FFF2-40B4-BE49-F238E27FC236}">
              <a16:creationId xmlns:a16="http://schemas.microsoft.com/office/drawing/2014/main" id="{00000000-0008-0000-0700-000043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68" name="PoljeZBesedilom 78">
          <a:extLst>
            <a:ext uri="{FF2B5EF4-FFF2-40B4-BE49-F238E27FC236}">
              <a16:creationId xmlns:a16="http://schemas.microsoft.com/office/drawing/2014/main" id="{00000000-0008-0000-0700-000044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69" name="PoljeZBesedilom 79">
          <a:extLst>
            <a:ext uri="{FF2B5EF4-FFF2-40B4-BE49-F238E27FC236}">
              <a16:creationId xmlns:a16="http://schemas.microsoft.com/office/drawing/2014/main" id="{00000000-0008-0000-0700-000045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70" name="PoljeZBesedilom 80">
          <a:extLst>
            <a:ext uri="{FF2B5EF4-FFF2-40B4-BE49-F238E27FC236}">
              <a16:creationId xmlns:a16="http://schemas.microsoft.com/office/drawing/2014/main" id="{00000000-0008-0000-0700-000046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71" name="PoljeZBesedilom 81">
          <a:extLst>
            <a:ext uri="{FF2B5EF4-FFF2-40B4-BE49-F238E27FC236}">
              <a16:creationId xmlns:a16="http://schemas.microsoft.com/office/drawing/2014/main" id="{00000000-0008-0000-0700-000047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72" name="PoljeZBesedilom 2">
          <a:extLst>
            <a:ext uri="{FF2B5EF4-FFF2-40B4-BE49-F238E27FC236}">
              <a16:creationId xmlns:a16="http://schemas.microsoft.com/office/drawing/2014/main" id="{00000000-0008-0000-0700-000048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73" name="PoljeZBesedilom 72">
          <a:extLst>
            <a:ext uri="{FF2B5EF4-FFF2-40B4-BE49-F238E27FC236}">
              <a16:creationId xmlns:a16="http://schemas.microsoft.com/office/drawing/2014/main" id="{00000000-0008-0000-0700-000049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74" name="PoljeZBesedilom 73">
          <a:extLst>
            <a:ext uri="{FF2B5EF4-FFF2-40B4-BE49-F238E27FC236}">
              <a16:creationId xmlns:a16="http://schemas.microsoft.com/office/drawing/2014/main" id="{00000000-0008-0000-0700-00004A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75" name="PoljeZBesedilom 74">
          <a:extLst>
            <a:ext uri="{FF2B5EF4-FFF2-40B4-BE49-F238E27FC236}">
              <a16:creationId xmlns:a16="http://schemas.microsoft.com/office/drawing/2014/main" id="{00000000-0008-0000-0700-00004B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76" name="PoljeZBesedilom 75">
          <a:extLst>
            <a:ext uri="{FF2B5EF4-FFF2-40B4-BE49-F238E27FC236}">
              <a16:creationId xmlns:a16="http://schemas.microsoft.com/office/drawing/2014/main" id="{00000000-0008-0000-0700-00004C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77" name="PoljeZBesedilom 76">
          <a:extLst>
            <a:ext uri="{FF2B5EF4-FFF2-40B4-BE49-F238E27FC236}">
              <a16:creationId xmlns:a16="http://schemas.microsoft.com/office/drawing/2014/main" id="{00000000-0008-0000-0700-00004D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78" name="PoljeZBesedilom 77">
          <a:extLst>
            <a:ext uri="{FF2B5EF4-FFF2-40B4-BE49-F238E27FC236}">
              <a16:creationId xmlns:a16="http://schemas.microsoft.com/office/drawing/2014/main" id="{00000000-0008-0000-0700-00004E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79" name="PoljeZBesedilom 78">
          <a:extLst>
            <a:ext uri="{FF2B5EF4-FFF2-40B4-BE49-F238E27FC236}">
              <a16:creationId xmlns:a16="http://schemas.microsoft.com/office/drawing/2014/main" id="{00000000-0008-0000-0700-00004F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80" name="PoljeZBesedilom 79">
          <a:extLst>
            <a:ext uri="{FF2B5EF4-FFF2-40B4-BE49-F238E27FC236}">
              <a16:creationId xmlns:a16="http://schemas.microsoft.com/office/drawing/2014/main" id="{00000000-0008-0000-0700-000050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81" name="PoljeZBesedilom 80">
          <a:extLst>
            <a:ext uri="{FF2B5EF4-FFF2-40B4-BE49-F238E27FC236}">
              <a16:creationId xmlns:a16="http://schemas.microsoft.com/office/drawing/2014/main" id="{00000000-0008-0000-0700-000051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176</xdr:row>
      <xdr:rowOff>0</xdr:rowOff>
    </xdr:from>
    <xdr:ext cx="184731" cy="311803"/>
    <xdr:sp macro="" textlink="">
      <xdr:nvSpPr>
        <xdr:cNvPr id="82" name="PoljeZBesedilom 81">
          <a:extLst>
            <a:ext uri="{FF2B5EF4-FFF2-40B4-BE49-F238E27FC236}">
              <a16:creationId xmlns:a16="http://schemas.microsoft.com/office/drawing/2014/main" id="{00000000-0008-0000-0700-000052000000}"/>
            </a:ext>
          </a:extLst>
        </xdr:cNvPr>
        <xdr:cNvSpPr txBox="1"/>
      </xdr:nvSpPr>
      <xdr:spPr>
        <a:xfrm>
          <a:off x="6939915" y="31165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92763" cy="274009"/>
    <xdr:sp macro="" textlink="">
      <xdr:nvSpPr>
        <xdr:cNvPr id="83" name="PoljeZBesedilom 2">
          <a:extLst>
            <a:ext uri="{FF2B5EF4-FFF2-40B4-BE49-F238E27FC236}">
              <a16:creationId xmlns:a16="http://schemas.microsoft.com/office/drawing/2014/main" id="{00000000-0008-0000-0700-000053000000}"/>
            </a:ext>
          </a:extLst>
        </xdr:cNvPr>
        <xdr:cNvSpPr txBox="1"/>
      </xdr:nvSpPr>
      <xdr:spPr>
        <a:xfrm>
          <a:off x="6939915" y="43005375"/>
          <a:ext cx="19276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84" name="PoljeZBesedilom 72">
          <a:extLst>
            <a:ext uri="{FF2B5EF4-FFF2-40B4-BE49-F238E27FC236}">
              <a16:creationId xmlns:a16="http://schemas.microsoft.com/office/drawing/2014/main" id="{00000000-0008-0000-0700-000054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85" name="PoljeZBesedilom 73">
          <a:extLst>
            <a:ext uri="{FF2B5EF4-FFF2-40B4-BE49-F238E27FC236}">
              <a16:creationId xmlns:a16="http://schemas.microsoft.com/office/drawing/2014/main" id="{00000000-0008-0000-0700-000055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86" name="PoljeZBesedilom 74">
          <a:extLst>
            <a:ext uri="{FF2B5EF4-FFF2-40B4-BE49-F238E27FC236}">
              <a16:creationId xmlns:a16="http://schemas.microsoft.com/office/drawing/2014/main" id="{00000000-0008-0000-0700-000056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87" name="PoljeZBesedilom 75">
          <a:extLst>
            <a:ext uri="{FF2B5EF4-FFF2-40B4-BE49-F238E27FC236}">
              <a16:creationId xmlns:a16="http://schemas.microsoft.com/office/drawing/2014/main" id="{00000000-0008-0000-0700-000057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88" name="PoljeZBesedilom 76">
          <a:extLst>
            <a:ext uri="{FF2B5EF4-FFF2-40B4-BE49-F238E27FC236}">
              <a16:creationId xmlns:a16="http://schemas.microsoft.com/office/drawing/2014/main" id="{00000000-0008-0000-0700-000058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89" name="PoljeZBesedilom 77">
          <a:extLst>
            <a:ext uri="{FF2B5EF4-FFF2-40B4-BE49-F238E27FC236}">
              <a16:creationId xmlns:a16="http://schemas.microsoft.com/office/drawing/2014/main" id="{00000000-0008-0000-0700-000059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90" name="PoljeZBesedilom 78">
          <a:extLst>
            <a:ext uri="{FF2B5EF4-FFF2-40B4-BE49-F238E27FC236}">
              <a16:creationId xmlns:a16="http://schemas.microsoft.com/office/drawing/2014/main" id="{00000000-0008-0000-0700-00005A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91" name="PoljeZBesedilom 79">
          <a:extLst>
            <a:ext uri="{FF2B5EF4-FFF2-40B4-BE49-F238E27FC236}">
              <a16:creationId xmlns:a16="http://schemas.microsoft.com/office/drawing/2014/main" id="{00000000-0008-0000-0700-00005B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92" name="PoljeZBesedilom 80">
          <a:extLst>
            <a:ext uri="{FF2B5EF4-FFF2-40B4-BE49-F238E27FC236}">
              <a16:creationId xmlns:a16="http://schemas.microsoft.com/office/drawing/2014/main" id="{00000000-0008-0000-0700-00005C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93" name="PoljeZBesedilom 81">
          <a:extLst>
            <a:ext uri="{FF2B5EF4-FFF2-40B4-BE49-F238E27FC236}">
              <a16:creationId xmlns:a16="http://schemas.microsoft.com/office/drawing/2014/main" id="{00000000-0008-0000-0700-00005D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92763" cy="274009"/>
    <xdr:sp macro="" textlink="">
      <xdr:nvSpPr>
        <xdr:cNvPr id="94" name="PoljeZBesedilom 2">
          <a:extLst>
            <a:ext uri="{FF2B5EF4-FFF2-40B4-BE49-F238E27FC236}">
              <a16:creationId xmlns:a16="http://schemas.microsoft.com/office/drawing/2014/main" id="{00000000-0008-0000-0700-00005E000000}"/>
            </a:ext>
          </a:extLst>
        </xdr:cNvPr>
        <xdr:cNvSpPr txBox="1"/>
      </xdr:nvSpPr>
      <xdr:spPr>
        <a:xfrm>
          <a:off x="6939915" y="43005375"/>
          <a:ext cx="19276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95" name="PoljeZBesedilom 72">
          <a:extLst>
            <a:ext uri="{FF2B5EF4-FFF2-40B4-BE49-F238E27FC236}">
              <a16:creationId xmlns:a16="http://schemas.microsoft.com/office/drawing/2014/main" id="{00000000-0008-0000-0700-00005F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96" name="PoljeZBesedilom 73">
          <a:extLst>
            <a:ext uri="{FF2B5EF4-FFF2-40B4-BE49-F238E27FC236}">
              <a16:creationId xmlns:a16="http://schemas.microsoft.com/office/drawing/2014/main" id="{00000000-0008-0000-0700-000060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97" name="PoljeZBesedilom 74">
          <a:extLst>
            <a:ext uri="{FF2B5EF4-FFF2-40B4-BE49-F238E27FC236}">
              <a16:creationId xmlns:a16="http://schemas.microsoft.com/office/drawing/2014/main" id="{00000000-0008-0000-0700-000061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98" name="PoljeZBesedilom 75">
          <a:extLst>
            <a:ext uri="{FF2B5EF4-FFF2-40B4-BE49-F238E27FC236}">
              <a16:creationId xmlns:a16="http://schemas.microsoft.com/office/drawing/2014/main" id="{00000000-0008-0000-0700-000062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99" name="PoljeZBesedilom 76">
          <a:extLst>
            <a:ext uri="{FF2B5EF4-FFF2-40B4-BE49-F238E27FC236}">
              <a16:creationId xmlns:a16="http://schemas.microsoft.com/office/drawing/2014/main" id="{00000000-0008-0000-0700-000063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100" name="PoljeZBesedilom 77">
          <a:extLst>
            <a:ext uri="{FF2B5EF4-FFF2-40B4-BE49-F238E27FC236}">
              <a16:creationId xmlns:a16="http://schemas.microsoft.com/office/drawing/2014/main" id="{00000000-0008-0000-0700-000064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101" name="PoljeZBesedilom 78">
          <a:extLst>
            <a:ext uri="{FF2B5EF4-FFF2-40B4-BE49-F238E27FC236}">
              <a16:creationId xmlns:a16="http://schemas.microsoft.com/office/drawing/2014/main" id="{00000000-0008-0000-0700-000065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102" name="PoljeZBesedilom 79">
          <a:extLst>
            <a:ext uri="{FF2B5EF4-FFF2-40B4-BE49-F238E27FC236}">
              <a16:creationId xmlns:a16="http://schemas.microsoft.com/office/drawing/2014/main" id="{00000000-0008-0000-0700-000066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103" name="PoljeZBesedilom 80">
          <a:extLst>
            <a:ext uri="{FF2B5EF4-FFF2-40B4-BE49-F238E27FC236}">
              <a16:creationId xmlns:a16="http://schemas.microsoft.com/office/drawing/2014/main" id="{00000000-0008-0000-0700-000067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104" name="PoljeZBesedilom 81">
          <a:extLst>
            <a:ext uri="{FF2B5EF4-FFF2-40B4-BE49-F238E27FC236}">
              <a16:creationId xmlns:a16="http://schemas.microsoft.com/office/drawing/2014/main" id="{00000000-0008-0000-0700-000068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92763" cy="274009"/>
    <xdr:sp macro="" textlink="">
      <xdr:nvSpPr>
        <xdr:cNvPr id="105" name="PoljeZBesedilom 2">
          <a:extLst>
            <a:ext uri="{FF2B5EF4-FFF2-40B4-BE49-F238E27FC236}">
              <a16:creationId xmlns:a16="http://schemas.microsoft.com/office/drawing/2014/main" id="{00000000-0008-0000-0700-000069000000}"/>
            </a:ext>
          </a:extLst>
        </xdr:cNvPr>
        <xdr:cNvSpPr txBox="1"/>
      </xdr:nvSpPr>
      <xdr:spPr>
        <a:xfrm>
          <a:off x="6939915" y="43005375"/>
          <a:ext cx="192763"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106" name="PoljeZBesedilom 72">
          <a:extLst>
            <a:ext uri="{FF2B5EF4-FFF2-40B4-BE49-F238E27FC236}">
              <a16:creationId xmlns:a16="http://schemas.microsoft.com/office/drawing/2014/main" id="{00000000-0008-0000-0700-00006A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107" name="PoljeZBesedilom 73">
          <a:extLst>
            <a:ext uri="{FF2B5EF4-FFF2-40B4-BE49-F238E27FC236}">
              <a16:creationId xmlns:a16="http://schemas.microsoft.com/office/drawing/2014/main" id="{00000000-0008-0000-0700-00006B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108" name="PoljeZBesedilom 74">
          <a:extLst>
            <a:ext uri="{FF2B5EF4-FFF2-40B4-BE49-F238E27FC236}">
              <a16:creationId xmlns:a16="http://schemas.microsoft.com/office/drawing/2014/main" id="{00000000-0008-0000-0700-00006C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109" name="PoljeZBesedilom 75">
          <a:extLst>
            <a:ext uri="{FF2B5EF4-FFF2-40B4-BE49-F238E27FC236}">
              <a16:creationId xmlns:a16="http://schemas.microsoft.com/office/drawing/2014/main" id="{00000000-0008-0000-0700-00006D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110" name="PoljeZBesedilom 76">
          <a:extLst>
            <a:ext uri="{FF2B5EF4-FFF2-40B4-BE49-F238E27FC236}">
              <a16:creationId xmlns:a16="http://schemas.microsoft.com/office/drawing/2014/main" id="{00000000-0008-0000-0700-00006E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111" name="PoljeZBesedilom 77">
          <a:extLst>
            <a:ext uri="{FF2B5EF4-FFF2-40B4-BE49-F238E27FC236}">
              <a16:creationId xmlns:a16="http://schemas.microsoft.com/office/drawing/2014/main" id="{00000000-0008-0000-0700-00006F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112" name="PoljeZBesedilom 78">
          <a:extLst>
            <a:ext uri="{FF2B5EF4-FFF2-40B4-BE49-F238E27FC236}">
              <a16:creationId xmlns:a16="http://schemas.microsoft.com/office/drawing/2014/main" id="{00000000-0008-0000-0700-000070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113" name="PoljeZBesedilom 79">
          <a:extLst>
            <a:ext uri="{FF2B5EF4-FFF2-40B4-BE49-F238E27FC236}">
              <a16:creationId xmlns:a16="http://schemas.microsoft.com/office/drawing/2014/main" id="{00000000-0008-0000-0700-000071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114" name="PoljeZBesedilom 80">
          <a:extLst>
            <a:ext uri="{FF2B5EF4-FFF2-40B4-BE49-F238E27FC236}">
              <a16:creationId xmlns:a16="http://schemas.microsoft.com/office/drawing/2014/main" id="{00000000-0008-0000-0700-000072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180</xdr:row>
      <xdr:rowOff>0</xdr:rowOff>
    </xdr:from>
    <xdr:ext cx="184731" cy="274009"/>
    <xdr:sp macro="" textlink="">
      <xdr:nvSpPr>
        <xdr:cNvPr id="115" name="PoljeZBesedilom 81">
          <a:extLst>
            <a:ext uri="{FF2B5EF4-FFF2-40B4-BE49-F238E27FC236}">
              <a16:creationId xmlns:a16="http://schemas.microsoft.com/office/drawing/2014/main" id="{00000000-0008-0000-0700-000073000000}"/>
            </a:ext>
          </a:extLst>
        </xdr:cNvPr>
        <xdr:cNvSpPr txBox="1"/>
      </xdr:nvSpPr>
      <xdr:spPr>
        <a:xfrm>
          <a:off x="6939915" y="43005375"/>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16" name="PoljeZBesedilom 2">
          <a:extLst>
            <a:ext uri="{FF2B5EF4-FFF2-40B4-BE49-F238E27FC236}">
              <a16:creationId xmlns:a16="http://schemas.microsoft.com/office/drawing/2014/main" id="{00000000-0008-0000-0700-000074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17" name="PoljeZBesedilom 72">
          <a:extLst>
            <a:ext uri="{FF2B5EF4-FFF2-40B4-BE49-F238E27FC236}">
              <a16:creationId xmlns:a16="http://schemas.microsoft.com/office/drawing/2014/main" id="{00000000-0008-0000-0700-000075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18" name="PoljeZBesedilom 73">
          <a:extLst>
            <a:ext uri="{FF2B5EF4-FFF2-40B4-BE49-F238E27FC236}">
              <a16:creationId xmlns:a16="http://schemas.microsoft.com/office/drawing/2014/main" id="{00000000-0008-0000-0700-000076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19" name="PoljeZBesedilom 74">
          <a:extLst>
            <a:ext uri="{FF2B5EF4-FFF2-40B4-BE49-F238E27FC236}">
              <a16:creationId xmlns:a16="http://schemas.microsoft.com/office/drawing/2014/main" id="{00000000-0008-0000-0700-000077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20" name="PoljeZBesedilom 75">
          <a:extLst>
            <a:ext uri="{FF2B5EF4-FFF2-40B4-BE49-F238E27FC236}">
              <a16:creationId xmlns:a16="http://schemas.microsoft.com/office/drawing/2014/main" id="{00000000-0008-0000-0700-000078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21" name="PoljeZBesedilom 76">
          <a:extLst>
            <a:ext uri="{FF2B5EF4-FFF2-40B4-BE49-F238E27FC236}">
              <a16:creationId xmlns:a16="http://schemas.microsoft.com/office/drawing/2014/main" id="{00000000-0008-0000-0700-000079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22" name="PoljeZBesedilom 77">
          <a:extLst>
            <a:ext uri="{FF2B5EF4-FFF2-40B4-BE49-F238E27FC236}">
              <a16:creationId xmlns:a16="http://schemas.microsoft.com/office/drawing/2014/main" id="{00000000-0008-0000-0700-00007A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23" name="PoljeZBesedilom 78">
          <a:extLst>
            <a:ext uri="{FF2B5EF4-FFF2-40B4-BE49-F238E27FC236}">
              <a16:creationId xmlns:a16="http://schemas.microsoft.com/office/drawing/2014/main" id="{00000000-0008-0000-0700-00007B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24" name="PoljeZBesedilom 79">
          <a:extLst>
            <a:ext uri="{FF2B5EF4-FFF2-40B4-BE49-F238E27FC236}">
              <a16:creationId xmlns:a16="http://schemas.microsoft.com/office/drawing/2014/main" id="{00000000-0008-0000-0700-00007C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25" name="PoljeZBesedilom 80">
          <a:extLst>
            <a:ext uri="{FF2B5EF4-FFF2-40B4-BE49-F238E27FC236}">
              <a16:creationId xmlns:a16="http://schemas.microsoft.com/office/drawing/2014/main" id="{00000000-0008-0000-0700-00007D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26" name="PoljeZBesedilom 81">
          <a:extLst>
            <a:ext uri="{FF2B5EF4-FFF2-40B4-BE49-F238E27FC236}">
              <a16:creationId xmlns:a16="http://schemas.microsoft.com/office/drawing/2014/main" id="{00000000-0008-0000-0700-00007E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27" name="PoljeZBesedilom 2">
          <a:extLst>
            <a:ext uri="{FF2B5EF4-FFF2-40B4-BE49-F238E27FC236}">
              <a16:creationId xmlns:a16="http://schemas.microsoft.com/office/drawing/2014/main" id="{00000000-0008-0000-0700-00007F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28" name="PoljeZBesedilom 72">
          <a:extLst>
            <a:ext uri="{FF2B5EF4-FFF2-40B4-BE49-F238E27FC236}">
              <a16:creationId xmlns:a16="http://schemas.microsoft.com/office/drawing/2014/main" id="{00000000-0008-0000-0700-000080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29" name="PoljeZBesedilom 73">
          <a:extLst>
            <a:ext uri="{FF2B5EF4-FFF2-40B4-BE49-F238E27FC236}">
              <a16:creationId xmlns:a16="http://schemas.microsoft.com/office/drawing/2014/main" id="{00000000-0008-0000-0700-000081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30" name="PoljeZBesedilom 74">
          <a:extLst>
            <a:ext uri="{FF2B5EF4-FFF2-40B4-BE49-F238E27FC236}">
              <a16:creationId xmlns:a16="http://schemas.microsoft.com/office/drawing/2014/main" id="{00000000-0008-0000-0700-000082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31" name="PoljeZBesedilom 75">
          <a:extLst>
            <a:ext uri="{FF2B5EF4-FFF2-40B4-BE49-F238E27FC236}">
              <a16:creationId xmlns:a16="http://schemas.microsoft.com/office/drawing/2014/main" id="{00000000-0008-0000-0700-000083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32" name="PoljeZBesedilom 76">
          <a:extLst>
            <a:ext uri="{FF2B5EF4-FFF2-40B4-BE49-F238E27FC236}">
              <a16:creationId xmlns:a16="http://schemas.microsoft.com/office/drawing/2014/main" id="{00000000-0008-0000-0700-000084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33" name="PoljeZBesedilom 77">
          <a:extLst>
            <a:ext uri="{FF2B5EF4-FFF2-40B4-BE49-F238E27FC236}">
              <a16:creationId xmlns:a16="http://schemas.microsoft.com/office/drawing/2014/main" id="{00000000-0008-0000-0700-000085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34" name="PoljeZBesedilom 78">
          <a:extLst>
            <a:ext uri="{FF2B5EF4-FFF2-40B4-BE49-F238E27FC236}">
              <a16:creationId xmlns:a16="http://schemas.microsoft.com/office/drawing/2014/main" id="{00000000-0008-0000-0700-000086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35" name="PoljeZBesedilom 79">
          <a:extLst>
            <a:ext uri="{FF2B5EF4-FFF2-40B4-BE49-F238E27FC236}">
              <a16:creationId xmlns:a16="http://schemas.microsoft.com/office/drawing/2014/main" id="{00000000-0008-0000-0700-000087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36" name="PoljeZBesedilom 80">
          <a:extLst>
            <a:ext uri="{FF2B5EF4-FFF2-40B4-BE49-F238E27FC236}">
              <a16:creationId xmlns:a16="http://schemas.microsoft.com/office/drawing/2014/main" id="{00000000-0008-0000-0700-000088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37" name="PoljeZBesedilom 81">
          <a:extLst>
            <a:ext uri="{FF2B5EF4-FFF2-40B4-BE49-F238E27FC236}">
              <a16:creationId xmlns:a16="http://schemas.microsoft.com/office/drawing/2014/main" id="{00000000-0008-0000-0700-000089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38" name="PoljeZBesedilom 2">
          <a:extLst>
            <a:ext uri="{FF2B5EF4-FFF2-40B4-BE49-F238E27FC236}">
              <a16:creationId xmlns:a16="http://schemas.microsoft.com/office/drawing/2014/main" id="{00000000-0008-0000-0700-00008A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39" name="PoljeZBesedilom 72">
          <a:extLst>
            <a:ext uri="{FF2B5EF4-FFF2-40B4-BE49-F238E27FC236}">
              <a16:creationId xmlns:a16="http://schemas.microsoft.com/office/drawing/2014/main" id="{00000000-0008-0000-0700-00008B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40" name="PoljeZBesedilom 73">
          <a:extLst>
            <a:ext uri="{FF2B5EF4-FFF2-40B4-BE49-F238E27FC236}">
              <a16:creationId xmlns:a16="http://schemas.microsoft.com/office/drawing/2014/main" id="{00000000-0008-0000-0700-00008C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41" name="PoljeZBesedilom 74">
          <a:extLst>
            <a:ext uri="{FF2B5EF4-FFF2-40B4-BE49-F238E27FC236}">
              <a16:creationId xmlns:a16="http://schemas.microsoft.com/office/drawing/2014/main" id="{00000000-0008-0000-0700-00008D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42" name="PoljeZBesedilom 75">
          <a:extLst>
            <a:ext uri="{FF2B5EF4-FFF2-40B4-BE49-F238E27FC236}">
              <a16:creationId xmlns:a16="http://schemas.microsoft.com/office/drawing/2014/main" id="{00000000-0008-0000-0700-00008E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43" name="PoljeZBesedilom 76">
          <a:extLst>
            <a:ext uri="{FF2B5EF4-FFF2-40B4-BE49-F238E27FC236}">
              <a16:creationId xmlns:a16="http://schemas.microsoft.com/office/drawing/2014/main" id="{00000000-0008-0000-0700-00008F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44" name="PoljeZBesedilom 77">
          <a:extLst>
            <a:ext uri="{FF2B5EF4-FFF2-40B4-BE49-F238E27FC236}">
              <a16:creationId xmlns:a16="http://schemas.microsoft.com/office/drawing/2014/main" id="{00000000-0008-0000-0700-000090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45" name="PoljeZBesedilom 78">
          <a:extLst>
            <a:ext uri="{FF2B5EF4-FFF2-40B4-BE49-F238E27FC236}">
              <a16:creationId xmlns:a16="http://schemas.microsoft.com/office/drawing/2014/main" id="{00000000-0008-0000-0700-000091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46" name="PoljeZBesedilom 79">
          <a:extLst>
            <a:ext uri="{FF2B5EF4-FFF2-40B4-BE49-F238E27FC236}">
              <a16:creationId xmlns:a16="http://schemas.microsoft.com/office/drawing/2014/main" id="{00000000-0008-0000-0700-000092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47" name="PoljeZBesedilom 80">
          <a:extLst>
            <a:ext uri="{FF2B5EF4-FFF2-40B4-BE49-F238E27FC236}">
              <a16:creationId xmlns:a16="http://schemas.microsoft.com/office/drawing/2014/main" id="{00000000-0008-0000-0700-000093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oneCellAnchor>
    <xdr:from>
      <xdr:col>4</xdr:col>
      <xdr:colOff>3158490</xdr:colOff>
      <xdr:row>646</xdr:row>
      <xdr:rowOff>0</xdr:rowOff>
    </xdr:from>
    <xdr:ext cx="184731" cy="311803"/>
    <xdr:sp macro="" textlink="">
      <xdr:nvSpPr>
        <xdr:cNvPr id="148" name="PoljeZBesedilom 81">
          <a:extLst>
            <a:ext uri="{FF2B5EF4-FFF2-40B4-BE49-F238E27FC236}">
              <a16:creationId xmlns:a16="http://schemas.microsoft.com/office/drawing/2014/main" id="{00000000-0008-0000-0700-000094000000}"/>
            </a:ext>
          </a:extLst>
        </xdr:cNvPr>
        <xdr:cNvSpPr txBox="1"/>
      </xdr:nvSpPr>
      <xdr:spPr>
        <a:xfrm>
          <a:off x="6939915" y="137083800"/>
          <a:ext cx="184731" cy="31180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sl-SI"/>
        </a:p>
      </xdr:txBody>
    </xdr:sp>
    <xdr:clientData/>
  </xdr:one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0</xdr:row>
          <xdr:rowOff>0</xdr:rowOff>
        </xdr:from>
        <xdr:to>
          <xdr:col>8</xdr:col>
          <xdr:colOff>1066800</xdr:colOff>
          <xdr:row>2</xdr:row>
          <xdr:rowOff>104775</xdr:rowOff>
        </xdr:to>
        <xdr:sp macro="" textlink="">
          <xdr:nvSpPr>
            <xdr:cNvPr id="36865" name="Object 1" hidden="1">
              <a:extLst>
                <a:ext uri="{63B3BB69-23CF-44E3-9099-C40C66FF867C}">
                  <a14:compatExt spid="_x0000_s36865"/>
                </a:ext>
                <a:ext uri="{FF2B5EF4-FFF2-40B4-BE49-F238E27FC236}">
                  <a16:creationId xmlns:a16="http://schemas.microsoft.com/office/drawing/2014/main" id="{00000000-0008-0000-0800-0000019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rrkini%20SKLOP%201%20&#8211;%20tla&#269;ni%20vod%20RAZDELJ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tlacni vod"/>
      <sheetName val="TL"/>
      <sheetName val="Povratni vod"/>
      <sheetName val="Tlacni vod"/>
      <sheetName val="Elektrika GRADINA EA"/>
      <sheetName val="Količine"/>
      <sheetName val="Profili"/>
      <sheetName val="LT PZI"/>
    </sheetNames>
    <sheetDataSet>
      <sheetData sheetId="0">
        <row r="15">
          <cell r="C15">
            <v>0</v>
          </cell>
          <cell r="D15">
            <v>0</v>
          </cell>
          <cell r="E15">
            <v>0</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w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1.wmf"/><Relationship Id="rId4" Type="http://schemas.openxmlformats.org/officeDocument/2006/relationships/oleObject" Target="../embeddings/oleObject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image" Target="../media/image1.wmf"/><Relationship Id="rId4" Type="http://schemas.openxmlformats.org/officeDocument/2006/relationships/oleObject" Target="../embeddings/oleObject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7B263-0D7D-40E8-A74C-489B45005549}">
  <dimension ref="A1:IV26"/>
  <sheetViews>
    <sheetView topLeftCell="B7" zoomScale="115" zoomScaleNormal="115" zoomScaleSheetLayoutView="115" workbookViewId="0">
      <selection activeCell="H18" sqref="H18"/>
    </sheetView>
  </sheetViews>
  <sheetFormatPr defaultColWidth="9.140625" defaultRowHeight="14.25"/>
  <cols>
    <col min="1" max="1" width="9.140625" style="524"/>
    <col min="2" max="2" width="6.7109375" style="524" customWidth="1"/>
    <col min="3" max="3" width="37.7109375" style="525" customWidth="1"/>
    <col min="4" max="4" width="19.28515625" style="526" customWidth="1"/>
    <col min="5" max="5" width="16" style="528" customWidth="1"/>
    <col min="6" max="6" width="18.42578125" style="542" customWidth="1"/>
    <col min="7" max="7" width="9.140625" style="527"/>
    <col min="8" max="12" width="9.140625" style="528"/>
    <col min="13" max="256" width="9.140625" style="529"/>
    <col min="257" max="16384" width="9.140625" style="530"/>
  </cols>
  <sheetData>
    <row r="1" spans="1:256">
      <c r="E1" s="527"/>
      <c r="F1" s="528"/>
      <c r="G1" s="528"/>
      <c r="K1" s="529"/>
      <c r="L1" s="529"/>
      <c r="IU1" s="530"/>
      <c r="IV1" s="530"/>
    </row>
    <row r="2" spans="1:256" ht="15">
      <c r="A2" s="531"/>
      <c r="B2" s="531"/>
      <c r="C2" s="531"/>
      <c r="E2" s="527"/>
      <c r="F2" s="528"/>
      <c r="G2" s="528"/>
      <c r="K2" s="529"/>
      <c r="L2" s="529"/>
      <c r="IU2" s="530"/>
      <c r="IV2" s="530"/>
    </row>
    <row r="3" spans="1:256" s="537" customFormat="1" ht="15">
      <c r="A3" s="532"/>
      <c r="B3" s="532"/>
      <c r="C3" s="533"/>
      <c r="D3" s="534"/>
      <c r="E3" s="535"/>
      <c r="F3" s="536"/>
      <c r="G3" s="536"/>
      <c r="H3" s="536"/>
      <c r="I3" s="536"/>
      <c r="J3" s="536"/>
    </row>
    <row r="4" spans="1:256" s="529" customFormat="1" ht="15.75" thickBot="1">
      <c r="A4" s="538"/>
      <c r="B4" s="538"/>
      <c r="C4" s="538"/>
      <c r="D4" s="526"/>
    </row>
    <row r="5" spans="1:256" ht="64.5" customHeight="1" thickBot="1">
      <c r="A5" s="539"/>
      <c r="B5" s="539"/>
      <c r="C5" s="624" t="s">
        <v>3170</v>
      </c>
      <c r="D5" s="625"/>
      <c r="E5" s="625"/>
      <c r="F5" s="626"/>
      <c r="G5" s="528"/>
      <c r="L5" s="529"/>
    </row>
    <row r="6" spans="1:256" ht="20.25">
      <c r="A6" s="539"/>
      <c r="B6" s="539"/>
      <c r="C6" s="540"/>
      <c r="D6" s="540"/>
      <c r="E6" s="540"/>
      <c r="F6" s="540"/>
      <c r="G6" s="528"/>
      <c r="L6" s="529"/>
    </row>
    <row r="7" spans="1:256" ht="18">
      <c r="A7" s="539"/>
      <c r="B7" s="539"/>
      <c r="C7" s="541" t="s">
        <v>1231</v>
      </c>
      <c r="D7" s="525"/>
      <c r="E7" s="542"/>
      <c r="F7" s="527"/>
      <c r="G7" s="528"/>
      <c r="L7" s="529"/>
    </row>
    <row r="8" spans="1:256">
      <c r="A8" s="539"/>
      <c r="B8" s="539"/>
      <c r="D8" s="525"/>
      <c r="E8" s="542"/>
      <c r="F8" s="527"/>
      <c r="G8" s="528"/>
      <c r="L8" s="529"/>
    </row>
    <row r="9" spans="1:256">
      <c r="A9" s="543" t="s">
        <v>0</v>
      </c>
      <c r="B9" s="544"/>
      <c r="C9" s="545" t="s">
        <v>1</v>
      </c>
      <c r="D9" s="546" t="s">
        <v>1245</v>
      </c>
      <c r="E9" s="547" t="s">
        <v>3126</v>
      </c>
      <c r="F9" s="548" t="s">
        <v>2</v>
      </c>
      <c r="G9" s="528"/>
      <c r="L9" s="529"/>
    </row>
    <row r="10" spans="1:256">
      <c r="A10" s="539"/>
      <c r="B10" s="539"/>
      <c r="C10" s="549"/>
      <c r="D10" s="550"/>
      <c r="E10" s="542"/>
      <c r="F10" s="527"/>
      <c r="G10" s="528"/>
      <c r="L10" s="529"/>
    </row>
    <row r="11" spans="1:256" ht="15">
      <c r="A11" s="551"/>
      <c r="B11" s="551"/>
      <c r="C11" s="532"/>
      <c r="D11" s="527"/>
      <c r="E11" s="552"/>
      <c r="F11" s="527"/>
      <c r="G11" s="528"/>
      <c r="L11" s="529"/>
    </row>
    <row r="12" spans="1:256" ht="60">
      <c r="A12" s="551"/>
      <c r="B12" s="551" t="s">
        <v>3127</v>
      </c>
      <c r="C12" s="567" t="s">
        <v>3133</v>
      </c>
      <c r="D12" s="554">
        <f>'rekapitulacija novogradnj'!C16</f>
        <v>0</v>
      </c>
      <c r="E12" s="554">
        <f>'rekapitulacija novogradnj'!D16</f>
        <v>0</v>
      </c>
      <c r="F12" s="554">
        <f>'rekapitulacija novogradnj'!E16</f>
        <v>0</v>
      </c>
      <c r="G12" s="528" t="s">
        <v>3175</v>
      </c>
      <c r="L12" s="529"/>
    </row>
    <row r="13" spans="1:256" ht="15">
      <c r="A13" s="551"/>
      <c r="B13" s="551"/>
      <c r="C13" s="553"/>
      <c r="D13" s="554"/>
      <c r="E13" s="554"/>
      <c r="F13" s="554"/>
      <c r="G13" s="528"/>
      <c r="L13" s="529"/>
    </row>
    <row r="14" spans="1:256" ht="15">
      <c r="A14" s="551"/>
      <c r="B14" s="551" t="s">
        <v>3128</v>
      </c>
      <c r="C14" s="553" t="s">
        <v>2838</v>
      </c>
      <c r="D14" s="554">
        <f>'[1]rekapitulacija tlacni vod'!$C$15</f>
        <v>0</v>
      </c>
      <c r="E14" s="554">
        <f>'[1]rekapitulacija tlacni vod'!$D$15</f>
        <v>0</v>
      </c>
      <c r="F14" s="554">
        <f>'[1]rekapitulacija tlacni vod'!$E$15</f>
        <v>0</v>
      </c>
      <c r="G14" s="528"/>
      <c r="L14" s="529"/>
    </row>
    <row r="15" spans="1:256" ht="15">
      <c r="A15" s="551"/>
      <c r="B15" s="551"/>
      <c r="C15" s="553"/>
      <c r="D15" s="554"/>
      <c r="E15" s="554"/>
      <c r="F15" s="554"/>
      <c r="G15" s="528"/>
      <c r="L15" s="529"/>
    </row>
    <row r="16" spans="1:256" ht="15">
      <c r="A16" s="551"/>
      <c r="B16" s="551"/>
      <c r="C16" s="532"/>
      <c r="D16" s="554"/>
      <c r="E16" s="554"/>
      <c r="F16" s="554"/>
      <c r="G16" s="528"/>
      <c r="L16" s="529"/>
    </row>
    <row r="17" spans="1:12" ht="15.75" thickBot="1">
      <c r="A17" s="555"/>
      <c r="B17" s="556"/>
      <c r="C17" s="557" t="s">
        <v>3</v>
      </c>
      <c r="D17" s="558">
        <f>SUM(D12:D16)</f>
        <v>0</v>
      </c>
      <c r="E17" s="558">
        <f>SUM(E12:E15)</f>
        <v>0</v>
      </c>
      <c r="F17" s="558">
        <f>SUM(F12:F15)</f>
        <v>0</v>
      </c>
      <c r="G17" s="528"/>
      <c r="L17" s="529"/>
    </row>
    <row r="18" spans="1:12" ht="15.75" thickTop="1">
      <c r="A18" s="559"/>
      <c r="B18" s="559"/>
      <c r="C18" s="560"/>
      <c r="D18" s="561"/>
      <c r="E18" s="542"/>
      <c r="F18" s="527"/>
      <c r="G18" s="528"/>
      <c r="L18" s="529"/>
    </row>
    <row r="19" spans="1:12" ht="15" hidden="1">
      <c r="A19" s="559"/>
      <c r="B19" s="559"/>
      <c r="C19" s="560"/>
      <c r="D19" s="561"/>
      <c r="E19" s="542"/>
      <c r="F19" s="527"/>
      <c r="G19" s="528"/>
      <c r="L19" s="529"/>
    </row>
    <row r="20" spans="1:12" ht="15" hidden="1">
      <c r="A20" s="539"/>
      <c r="B20" s="539"/>
      <c r="C20" s="549"/>
      <c r="D20" s="562"/>
      <c r="E20" s="542"/>
      <c r="F20" s="527"/>
      <c r="G20" s="528"/>
      <c r="L20" s="529"/>
    </row>
    <row r="21" spans="1:12" ht="15" hidden="1">
      <c r="D21" s="562"/>
      <c r="E21" s="542"/>
      <c r="F21" s="527"/>
      <c r="G21" s="528"/>
      <c r="L21" s="529"/>
    </row>
    <row r="22" spans="1:12" hidden="1"/>
    <row r="23" spans="1:12" ht="85.5">
      <c r="C23" s="568" t="s">
        <v>3171</v>
      </c>
      <c r="D23" s="563">
        <f>D17*0.1</f>
        <v>0</v>
      </c>
      <c r="E23" s="563">
        <f>E17*0.1</f>
        <v>0</v>
      </c>
      <c r="F23" s="563">
        <f>F17*0.1</f>
        <v>0</v>
      </c>
    </row>
    <row r="25" spans="1:12" ht="30.75" customHeight="1" thickBot="1">
      <c r="B25" s="564"/>
      <c r="C25" s="565" t="s">
        <v>3137</v>
      </c>
      <c r="D25" s="566">
        <f>SUM(D17+D23)</f>
        <v>0</v>
      </c>
      <c r="E25" s="566">
        <f>SUM(E17+E23)</f>
        <v>0</v>
      </c>
      <c r="F25" s="566">
        <f>SUM(F17+F23)</f>
        <v>0</v>
      </c>
    </row>
    <row r="26" spans="1:12" ht="15" thickTop="1"/>
  </sheetData>
  <mergeCells count="1">
    <mergeCell ref="C5:F5"/>
  </mergeCells>
  <pageMargins left="1.1811023622047245" right="0.59055118110236227" top="0.78740157480314965" bottom="0.78740157480314965" header="0.39370078740157483" footer="0.39370078740157483"/>
  <pageSetup paperSize="9" scale="75" firstPageNumber="0" orientation="portrait" r:id="rId1"/>
  <headerFooter>
    <oddFooter>Stran &amp;P od &amp;N</oddFooter>
  </headerFooter>
  <drawing r:id="rId2"/>
  <legacyDrawing r:id="rId3"/>
  <oleObjects>
    <mc:AlternateContent xmlns:mc="http://schemas.openxmlformats.org/markup-compatibility/2006">
      <mc:Choice Requires="x14">
        <oleObject progId="AutoCAD.Drawing.18" shapeId="19457" r:id="rId4">
          <objectPr defaultSize="0" autoPict="0" r:id="rId5">
            <anchor moveWithCells="1" sizeWithCells="1">
              <from>
                <xdr:col>0</xdr:col>
                <xdr:colOff>0</xdr:colOff>
                <xdr:row>0</xdr:row>
                <xdr:rowOff>0</xdr:rowOff>
              </from>
              <to>
                <xdr:col>4</xdr:col>
                <xdr:colOff>0</xdr:colOff>
                <xdr:row>2</xdr:row>
                <xdr:rowOff>114300</xdr:rowOff>
              </to>
            </anchor>
          </objectPr>
        </oleObject>
      </mc:Choice>
      <mc:Fallback>
        <oleObject progId="AutoCAD.Drawing.18" shapeId="194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ECC72D-C59C-4DD2-9B0E-F42B985CCD96}">
  <dimension ref="A3:Z315"/>
  <sheetViews>
    <sheetView showZeros="0" topLeftCell="A22" zoomScaleNormal="100" zoomScaleSheetLayoutView="115" workbookViewId="0">
      <selection activeCell="I33" sqref="I33"/>
    </sheetView>
  </sheetViews>
  <sheetFormatPr defaultColWidth="9.140625" defaultRowHeight="15.75"/>
  <cols>
    <col min="1" max="1" width="4" style="418" customWidth="1"/>
    <col min="2" max="2" width="50.5703125" style="419" bestFit="1" customWidth="1"/>
    <col min="3" max="3" width="9.140625" style="420"/>
    <col min="4" max="4" width="10.42578125" style="420" customWidth="1"/>
    <col min="5" max="5" width="12" style="421" bestFit="1" customWidth="1"/>
    <col min="6" max="6" width="12" style="420" bestFit="1" customWidth="1"/>
    <col min="7" max="7" width="9.28515625" style="422" bestFit="1" customWidth="1"/>
    <col min="8" max="8" width="10.140625" style="422" bestFit="1" customWidth="1"/>
    <col min="9" max="16384" width="9.140625" style="422"/>
  </cols>
  <sheetData>
    <row r="3" spans="1:9" s="384" customFormat="1">
      <c r="A3" s="379" t="s">
        <v>2950</v>
      </c>
      <c r="B3" s="380"/>
      <c r="C3" s="381"/>
      <c r="D3" s="381"/>
      <c r="E3" s="382"/>
      <c r="F3" s="383"/>
      <c r="G3" s="381"/>
      <c r="H3" s="381"/>
      <c r="I3" s="382"/>
    </row>
    <row r="4" spans="1:9" s="384" customFormat="1">
      <c r="A4" s="379" t="s">
        <v>2951</v>
      </c>
      <c r="B4" s="380"/>
      <c r="C4" s="381"/>
      <c r="D4" s="381"/>
      <c r="E4" s="382"/>
      <c r="F4" s="383"/>
      <c r="G4" s="381"/>
      <c r="H4" s="381"/>
      <c r="I4" s="382"/>
    </row>
    <row r="5" spans="1:9" s="384" customFormat="1">
      <c r="A5" s="379" t="s">
        <v>2836</v>
      </c>
      <c r="B5" s="380"/>
      <c r="C5" s="381"/>
      <c r="D5" s="381"/>
      <c r="E5" s="382"/>
      <c r="F5" s="383"/>
      <c r="G5" s="381"/>
      <c r="H5" s="381"/>
      <c r="I5" s="382"/>
    </row>
    <row r="6" spans="1:9" s="384" customFormat="1">
      <c r="A6" s="385"/>
      <c r="B6" s="380"/>
      <c r="C6" s="381"/>
      <c r="D6" s="381"/>
      <c r="E6" s="382"/>
      <c r="F6" s="383"/>
      <c r="G6" s="381"/>
      <c r="H6" s="381"/>
      <c r="I6" s="382"/>
    </row>
    <row r="7" spans="1:9" s="388" customFormat="1">
      <c r="A7" s="386"/>
      <c r="B7" s="387" t="s">
        <v>2794</v>
      </c>
    </row>
    <row r="8" spans="1:9" s="388" customFormat="1">
      <c r="A8" s="386"/>
      <c r="B8" s="389"/>
    </row>
    <row r="9" spans="1:9" s="388" customFormat="1"/>
    <row r="10" spans="1:9" s="388" customFormat="1" ht="63">
      <c r="A10" s="390"/>
      <c r="B10" s="391" t="s">
        <v>2952</v>
      </c>
    </row>
    <row r="11" spans="1:9" s="388" customFormat="1">
      <c r="A11" s="392"/>
      <c r="B11" s="393"/>
    </row>
    <row r="12" spans="1:9" s="388" customFormat="1" ht="110.25">
      <c r="A12" s="394" t="s">
        <v>2953</v>
      </c>
      <c r="B12" s="395" t="s">
        <v>2954</v>
      </c>
    </row>
    <row r="13" spans="1:9" s="388" customFormat="1">
      <c r="A13" s="394"/>
      <c r="B13" s="393"/>
    </row>
    <row r="14" spans="1:9" s="388" customFormat="1" ht="63">
      <c r="A14" s="394" t="s">
        <v>2955</v>
      </c>
      <c r="B14" s="395" t="s">
        <v>2956</v>
      </c>
    </row>
    <row r="15" spans="1:9" s="388" customFormat="1">
      <c r="A15" s="394"/>
      <c r="B15" s="393"/>
    </row>
    <row r="16" spans="1:9" s="388" customFormat="1" ht="110.25">
      <c r="A16" s="394" t="s">
        <v>2957</v>
      </c>
      <c r="B16" s="395" t="s">
        <v>2958</v>
      </c>
    </row>
    <row r="17" spans="1:8" s="388" customFormat="1" ht="47.25">
      <c r="A17" s="394" t="s">
        <v>2959</v>
      </c>
      <c r="B17" s="395" t="s">
        <v>2960</v>
      </c>
    </row>
    <row r="18" spans="1:8" s="388" customFormat="1">
      <c r="A18" s="394"/>
      <c r="B18" s="393"/>
    </row>
    <row r="19" spans="1:8" s="388" customFormat="1" ht="94.5">
      <c r="A19" s="394" t="s">
        <v>2961</v>
      </c>
      <c r="B19" s="395" t="s">
        <v>2962</v>
      </c>
    </row>
    <row r="20" spans="1:8" s="388" customFormat="1">
      <c r="A20" s="394"/>
      <c r="B20" s="393"/>
    </row>
    <row r="21" spans="1:8" s="388" customFormat="1" ht="31.5">
      <c r="A21" s="394" t="s">
        <v>2963</v>
      </c>
      <c r="B21" s="395" t="s">
        <v>2964</v>
      </c>
    </row>
    <row r="22" spans="1:8" s="388" customFormat="1">
      <c r="A22" s="394"/>
      <c r="B22" s="393"/>
    </row>
    <row r="23" spans="1:8" s="388" customFormat="1" ht="31.5">
      <c r="A23" s="394" t="s">
        <v>2965</v>
      </c>
      <c r="B23" s="395" t="s">
        <v>2966</v>
      </c>
    </row>
    <row r="24" spans="1:8" s="388" customFormat="1">
      <c r="A24" s="394"/>
      <c r="B24" s="395"/>
    </row>
    <row r="25" spans="1:8" s="388" customFormat="1" ht="31.5">
      <c r="A25" s="394" t="s">
        <v>2967</v>
      </c>
      <c r="B25" s="395" t="s">
        <v>2968</v>
      </c>
    </row>
    <row r="26" spans="1:8" s="388" customFormat="1">
      <c r="A26" s="394"/>
      <c r="B26" s="395"/>
    </row>
    <row r="27" spans="1:8" s="388" customFormat="1" ht="94.5">
      <c r="A27" s="394" t="s">
        <v>2969</v>
      </c>
      <c r="B27" s="396" t="s">
        <v>2970</v>
      </c>
    </row>
    <row r="28" spans="1:8" s="388" customFormat="1">
      <c r="A28" s="394"/>
      <c r="B28" s="395"/>
    </row>
    <row r="29" spans="1:8" s="388" customFormat="1" ht="63">
      <c r="A29" s="394" t="s">
        <v>2971</v>
      </c>
      <c r="B29" s="395" t="s">
        <v>2972</v>
      </c>
      <c r="H29" s="388" t="s">
        <v>3201</v>
      </c>
    </row>
    <row r="30" spans="1:8" s="388" customFormat="1">
      <c r="A30" s="394"/>
      <c r="B30" s="393"/>
    </row>
    <row r="31" spans="1:8" s="440" customFormat="1">
      <c r="A31" s="435" t="s">
        <v>2973</v>
      </c>
      <c r="B31" s="436"/>
      <c r="C31" s="437"/>
      <c r="D31" s="437"/>
      <c r="E31" s="438"/>
      <c r="F31" s="439"/>
    </row>
    <row r="32" spans="1:8" s="440" customFormat="1">
      <c r="A32" s="441"/>
      <c r="B32" s="436"/>
      <c r="C32" s="437"/>
      <c r="D32" s="437"/>
      <c r="E32" s="438"/>
      <c r="F32" s="439"/>
    </row>
    <row r="33" spans="1:26" s="440" customFormat="1">
      <c r="A33" s="442" t="s">
        <v>2974</v>
      </c>
      <c r="B33" s="443" t="s">
        <v>2975</v>
      </c>
      <c r="C33" s="444"/>
      <c r="D33" s="439"/>
      <c r="E33" s="445" t="s">
        <v>2976</v>
      </c>
      <c r="F33" s="439">
        <f>F150</f>
        <v>0</v>
      </c>
    </row>
    <row r="34" spans="1:26" s="440" customFormat="1">
      <c r="A34" s="442" t="s">
        <v>2977</v>
      </c>
      <c r="B34" s="443" t="s">
        <v>2978</v>
      </c>
      <c r="C34" s="444"/>
      <c r="D34" s="439"/>
      <c r="E34" s="445" t="s">
        <v>2976</v>
      </c>
      <c r="F34" s="439">
        <f>F169</f>
        <v>0</v>
      </c>
    </row>
    <row r="35" spans="1:26" s="440" customFormat="1">
      <c r="A35" s="442" t="s">
        <v>2979</v>
      </c>
      <c r="B35" s="443" t="s">
        <v>21</v>
      </c>
      <c r="C35" s="444"/>
      <c r="D35" s="439"/>
      <c r="E35" s="445" t="s">
        <v>2976</v>
      </c>
      <c r="F35" s="439">
        <f>F201</f>
        <v>0</v>
      </c>
    </row>
    <row r="36" spans="1:26" s="440" customFormat="1">
      <c r="A36" s="442" t="s">
        <v>2980</v>
      </c>
      <c r="B36" s="443" t="s">
        <v>2981</v>
      </c>
      <c r="C36" s="444"/>
      <c r="D36" s="439"/>
      <c r="E36" s="445" t="s">
        <v>2976</v>
      </c>
      <c r="F36" s="439">
        <f>F246</f>
        <v>0</v>
      </c>
    </row>
    <row r="37" spans="1:26" s="440" customFormat="1">
      <c r="A37" s="442" t="s">
        <v>2982</v>
      </c>
      <c r="B37" s="443" t="s">
        <v>2983</v>
      </c>
      <c r="C37" s="444"/>
      <c r="D37" s="439"/>
      <c r="E37" s="445" t="s">
        <v>2976</v>
      </c>
      <c r="F37" s="439">
        <f>F280</f>
        <v>0</v>
      </c>
    </row>
    <row r="38" spans="1:26" s="440" customFormat="1">
      <c r="A38" s="442" t="s">
        <v>3138</v>
      </c>
      <c r="B38" s="443" t="s">
        <v>3139</v>
      </c>
      <c r="C38" s="444"/>
      <c r="D38" s="439"/>
      <c r="E38" s="445" t="s">
        <v>2976</v>
      </c>
      <c r="F38" s="439">
        <f>F312</f>
        <v>0</v>
      </c>
    </row>
    <row r="39" spans="1:26" s="440" customFormat="1">
      <c r="A39" s="446"/>
      <c r="B39" s="447"/>
      <c r="C39" s="444"/>
      <c r="D39" s="448"/>
      <c r="E39" s="445"/>
      <c r="F39" s="439"/>
    </row>
    <row r="40" spans="1:26" s="453" customFormat="1" ht="15.75" customHeight="1">
      <c r="A40" s="682" t="s">
        <v>2984</v>
      </c>
      <c r="B40" s="682"/>
      <c r="C40" s="449"/>
      <c r="D40" s="450"/>
      <c r="E40" s="451" t="s">
        <v>2976</v>
      </c>
      <c r="F40" s="450">
        <f>SUM(F33:F38)</f>
        <v>0</v>
      </c>
      <c r="G40" s="452"/>
      <c r="H40" s="452"/>
      <c r="I40" s="452"/>
      <c r="J40" s="452"/>
      <c r="K40" s="452"/>
      <c r="L40" s="452"/>
      <c r="M40" s="452"/>
      <c r="N40" s="452"/>
      <c r="O40" s="452"/>
      <c r="P40" s="452"/>
      <c r="Q40" s="452"/>
      <c r="R40" s="452"/>
      <c r="S40" s="452"/>
      <c r="T40" s="452"/>
      <c r="U40" s="452"/>
      <c r="V40" s="452"/>
      <c r="W40" s="452"/>
      <c r="X40" s="452"/>
      <c r="Y40" s="452"/>
      <c r="Z40" s="452"/>
    </row>
    <row r="41" spans="1:26" s="452" customFormat="1">
      <c r="A41" s="454"/>
      <c r="B41" s="455"/>
      <c r="C41" s="456"/>
      <c r="D41" s="457"/>
      <c r="E41" s="458"/>
      <c r="F41" s="457"/>
    </row>
    <row r="42" spans="1:26" s="453" customFormat="1">
      <c r="A42" s="459" t="s">
        <v>2985</v>
      </c>
      <c r="B42" s="460"/>
      <c r="C42" s="461"/>
      <c r="D42" s="450"/>
      <c r="E42" s="451" t="s">
        <v>2976</v>
      </c>
      <c r="F42" s="450">
        <f>F40*0.22</f>
        <v>0</v>
      </c>
      <c r="G42" s="452"/>
      <c r="H42" s="452"/>
      <c r="I42" s="452"/>
      <c r="J42" s="452"/>
      <c r="K42" s="452"/>
      <c r="L42" s="452"/>
      <c r="M42" s="452"/>
      <c r="N42" s="452"/>
      <c r="O42" s="452"/>
      <c r="P42" s="452"/>
      <c r="Q42" s="452"/>
      <c r="R42" s="452"/>
      <c r="S42" s="452"/>
      <c r="T42" s="452"/>
      <c r="U42" s="452"/>
      <c r="V42" s="452"/>
      <c r="W42" s="452"/>
      <c r="X42" s="452"/>
      <c r="Y42" s="452"/>
      <c r="Z42" s="452"/>
    </row>
    <row r="43" spans="1:26" s="452" customFormat="1">
      <c r="A43" s="462"/>
      <c r="B43" s="463"/>
      <c r="C43" s="464"/>
      <c r="D43" s="464"/>
      <c r="E43" s="465"/>
      <c r="F43" s="457"/>
    </row>
    <row r="44" spans="1:26" s="453" customFormat="1">
      <c r="A44" s="459" t="s">
        <v>2986</v>
      </c>
      <c r="B44" s="460"/>
      <c r="C44" s="461"/>
      <c r="D44" s="450"/>
      <c r="E44" s="451" t="s">
        <v>2976</v>
      </c>
      <c r="F44" s="450">
        <f>F40+F42</f>
        <v>0</v>
      </c>
      <c r="G44" s="452"/>
      <c r="H44" s="452"/>
      <c r="I44" s="452"/>
      <c r="J44" s="452"/>
      <c r="K44" s="452"/>
      <c r="L44" s="452"/>
      <c r="M44" s="452"/>
      <c r="N44" s="452"/>
      <c r="O44" s="452"/>
      <c r="P44" s="452"/>
      <c r="Q44" s="452"/>
      <c r="R44" s="452"/>
      <c r="S44" s="452"/>
      <c r="T44" s="452"/>
      <c r="U44" s="452"/>
      <c r="V44" s="452"/>
      <c r="W44" s="452"/>
      <c r="X44" s="452"/>
      <c r="Y44" s="452"/>
      <c r="Z44" s="452"/>
    </row>
    <row r="45" spans="1:26" customFormat="1">
      <c r="A45" s="466"/>
      <c r="B45" s="467"/>
      <c r="C45" s="17"/>
      <c r="D45" s="17"/>
      <c r="E45" s="468"/>
      <c r="F45" s="17"/>
    </row>
    <row r="46" spans="1:26" s="472" customFormat="1">
      <c r="A46" s="469" t="s">
        <v>2987</v>
      </c>
      <c r="B46" s="398" t="s">
        <v>2975</v>
      </c>
      <c r="C46" s="470"/>
      <c r="D46" s="470"/>
      <c r="E46" s="471"/>
      <c r="F46" s="470"/>
    </row>
    <row r="47" spans="1:26" customFormat="1">
      <c r="A47" s="466"/>
      <c r="B47" s="467"/>
      <c r="C47" s="17"/>
      <c r="D47" s="17"/>
      <c r="E47" s="468"/>
      <c r="F47" s="17"/>
    </row>
    <row r="48" spans="1:26" s="475" customFormat="1">
      <c r="A48" s="441" t="s">
        <v>1247</v>
      </c>
      <c r="B48" s="399" t="s">
        <v>2988</v>
      </c>
      <c r="C48" s="464"/>
      <c r="D48" s="464"/>
      <c r="E48" s="473"/>
      <c r="F48" s="474"/>
    </row>
    <row r="49" spans="1:6" s="475" customFormat="1" ht="236.25">
      <c r="A49" s="441"/>
      <c r="B49" s="400" t="s">
        <v>2989</v>
      </c>
      <c r="C49" s="464"/>
      <c r="D49" s="464"/>
      <c r="E49" s="473"/>
      <c r="F49" s="474"/>
    </row>
    <row r="50" spans="1:6" s="475" customFormat="1">
      <c r="A50" s="441"/>
      <c r="B50" s="400" t="s">
        <v>2990</v>
      </c>
      <c r="C50" s="464"/>
      <c r="D50" s="464"/>
      <c r="E50" s="473"/>
      <c r="F50" s="474"/>
    </row>
    <row r="51" spans="1:6" s="475" customFormat="1" ht="18">
      <c r="A51" s="441"/>
      <c r="B51" s="400" t="s">
        <v>2991</v>
      </c>
      <c r="C51" s="401"/>
      <c r="D51" s="402"/>
      <c r="E51" s="473"/>
      <c r="F51" s="474"/>
    </row>
    <row r="52" spans="1:6" s="475" customFormat="1" ht="18">
      <c r="A52" s="441"/>
      <c r="B52" s="400" t="s">
        <v>2992</v>
      </c>
      <c r="C52" s="401"/>
      <c r="D52" s="402"/>
      <c r="E52" s="473"/>
      <c r="F52" s="474"/>
    </row>
    <row r="53" spans="1:6" s="475" customFormat="1" ht="18">
      <c r="A53" s="441"/>
      <c r="B53" s="400" t="s">
        <v>2993</v>
      </c>
      <c r="C53" s="401"/>
      <c r="D53" s="402"/>
      <c r="E53" s="473"/>
      <c r="F53" s="474"/>
    </row>
    <row r="54" spans="1:6" s="475" customFormat="1" ht="18">
      <c r="A54" s="441"/>
      <c r="B54" s="400" t="s">
        <v>2994</v>
      </c>
      <c r="C54" s="401"/>
      <c r="D54" s="402"/>
      <c r="E54" s="473"/>
      <c r="F54" s="474"/>
    </row>
    <row r="55" spans="1:6" s="475" customFormat="1" ht="31.5">
      <c r="A55" s="441"/>
      <c r="B55" s="400" t="s">
        <v>2995</v>
      </c>
      <c r="C55" s="401"/>
      <c r="D55" s="402"/>
      <c r="E55" s="473"/>
      <c r="F55" s="474"/>
    </row>
    <row r="56" spans="1:6" s="475" customFormat="1" ht="31.5">
      <c r="A56" s="441"/>
      <c r="B56" s="400" t="s">
        <v>2996</v>
      </c>
      <c r="C56" s="401"/>
      <c r="D56" s="402"/>
      <c r="E56" s="473"/>
      <c r="F56" s="474"/>
    </row>
    <row r="57" spans="1:6" s="475" customFormat="1" ht="18">
      <c r="A57" s="441"/>
      <c r="B57" s="400" t="s">
        <v>2997</v>
      </c>
      <c r="C57" s="401"/>
      <c r="D57" s="402"/>
      <c r="E57" s="473"/>
      <c r="F57" s="474"/>
    </row>
    <row r="58" spans="1:6" s="475" customFormat="1" ht="18">
      <c r="A58" s="441"/>
      <c r="B58" s="400" t="s">
        <v>2998</v>
      </c>
      <c r="C58" s="401"/>
      <c r="D58" s="402"/>
      <c r="E58" s="473"/>
      <c r="F58" s="474"/>
    </row>
    <row r="59" spans="1:6" s="475" customFormat="1">
      <c r="A59" s="441"/>
      <c r="B59" s="400" t="s">
        <v>2999</v>
      </c>
      <c r="C59" s="403"/>
      <c r="D59" s="403"/>
      <c r="E59" s="473"/>
      <c r="F59" s="474"/>
    </row>
    <row r="60" spans="1:6" s="475" customFormat="1">
      <c r="A60" s="441"/>
      <c r="B60" s="436"/>
      <c r="C60" s="404"/>
      <c r="D60" s="404"/>
      <c r="E60" s="476"/>
      <c r="F60" s="477"/>
    </row>
    <row r="61" spans="1:6" s="475" customFormat="1">
      <c r="A61" s="441"/>
      <c r="B61" s="478" t="s">
        <v>3000</v>
      </c>
      <c r="C61" s="437"/>
      <c r="D61" s="437"/>
      <c r="E61" s="476"/>
      <c r="F61" s="477"/>
    </row>
    <row r="62" spans="1:6" s="475" customFormat="1">
      <c r="A62" s="441"/>
      <c r="B62" s="436" t="s">
        <v>3001</v>
      </c>
      <c r="C62" s="683" t="s">
        <v>3002</v>
      </c>
      <c r="D62" s="683"/>
      <c r="E62" s="476"/>
      <c r="F62" s="477"/>
    </row>
    <row r="63" spans="1:6" s="475" customFormat="1" ht="28.5" customHeight="1">
      <c r="A63" s="441"/>
      <c r="B63" s="436" t="s">
        <v>3003</v>
      </c>
      <c r="C63" s="683" t="s">
        <v>3004</v>
      </c>
      <c r="D63" s="683"/>
      <c r="E63" s="476"/>
      <c r="F63" s="477"/>
    </row>
    <row r="64" spans="1:6" s="475" customFormat="1" ht="32.25" customHeight="1">
      <c r="A64" s="441"/>
      <c r="B64" s="436" t="s">
        <v>3005</v>
      </c>
      <c r="C64" s="683" t="s">
        <v>3006</v>
      </c>
      <c r="D64" s="683"/>
      <c r="E64" s="476"/>
      <c r="F64" s="477"/>
    </row>
    <row r="65" spans="1:6" s="475" customFormat="1">
      <c r="A65" s="441"/>
      <c r="B65" s="436" t="s">
        <v>3007</v>
      </c>
      <c r="C65" s="683" t="s">
        <v>3008</v>
      </c>
      <c r="D65" s="683"/>
      <c r="E65" s="476"/>
      <c r="F65" s="477"/>
    </row>
    <row r="66" spans="1:6" s="475" customFormat="1">
      <c r="A66" s="441"/>
      <c r="B66" s="436" t="s">
        <v>3009</v>
      </c>
      <c r="C66" s="683"/>
      <c r="D66" s="683"/>
      <c r="E66" s="476"/>
      <c r="F66" s="477"/>
    </row>
    <row r="67" spans="1:6" s="475" customFormat="1">
      <c r="A67" s="441"/>
      <c r="B67" s="436" t="s">
        <v>3010</v>
      </c>
      <c r="C67" s="683"/>
      <c r="D67" s="683"/>
      <c r="E67" s="476"/>
      <c r="F67" s="477"/>
    </row>
    <row r="68" spans="1:6" s="475" customFormat="1">
      <c r="A68" s="441"/>
      <c r="B68" s="436" t="s">
        <v>3011</v>
      </c>
      <c r="C68" s="683"/>
      <c r="D68" s="683"/>
      <c r="E68" s="476"/>
      <c r="F68" s="477"/>
    </row>
    <row r="69" spans="1:6" s="475" customFormat="1" ht="47.25" customHeight="1">
      <c r="A69" s="441"/>
      <c r="B69" s="436" t="s">
        <v>3012</v>
      </c>
      <c r="C69" s="683" t="s">
        <v>3013</v>
      </c>
      <c r="D69" s="683"/>
      <c r="E69" s="476"/>
      <c r="F69" s="477"/>
    </row>
    <row r="70" spans="1:6" s="475" customFormat="1">
      <c r="A70" s="441"/>
      <c r="B70" s="436" t="s">
        <v>3014</v>
      </c>
      <c r="C70" s="683" t="s">
        <v>3015</v>
      </c>
      <c r="D70" s="683"/>
      <c r="E70" s="476"/>
      <c r="F70" s="477"/>
    </row>
    <row r="71" spans="1:6" s="475" customFormat="1">
      <c r="A71" s="441"/>
      <c r="B71" s="436" t="s">
        <v>3016</v>
      </c>
      <c r="C71" s="683" t="s">
        <v>3017</v>
      </c>
      <c r="D71" s="683"/>
      <c r="E71" s="476"/>
      <c r="F71" s="477"/>
    </row>
    <row r="72" spans="1:6" s="475" customFormat="1" ht="34.5" customHeight="1">
      <c r="A72" s="441"/>
      <c r="B72" s="436" t="s">
        <v>3018</v>
      </c>
      <c r="C72" s="683" t="s">
        <v>3019</v>
      </c>
      <c r="D72" s="683"/>
      <c r="E72" s="476"/>
      <c r="F72" s="477"/>
    </row>
    <row r="73" spans="1:6" s="475" customFormat="1">
      <c r="A73" s="441"/>
      <c r="B73" s="436" t="s">
        <v>3020</v>
      </c>
      <c r="C73" s="683"/>
      <c r="D73" s="683"/>
      <c r="E73" s="476"/>
      <c r="F73" s="477"/>
    </row>
    <row r="74" spans="1:6" s="475" customFormat="1">
      <c r="A74" s="441"/>
      <c r="B74" s="436" t="s">
        <v>3021</v>
      </c>
      <c r="C74" s="684"/>
      <c r="D74" s="684"/>
      <c r="E74" s="476"/>
      <c r="F74" s="477"/>
    </row>
    <row r="75" spans="1:6" s="475" customFormat="1">
      <c r="A75" s="441"/>
      <c r="B75" s="436" t="s">
        <v>3022</v>
      </c>
      <c r="C75" s="684"/>
      <c r="D75" s="684"/>
      <c r="E75" s="476"/>
      <c r="F75" s="477"/>
    </row>
    <row r="76" spans="1:6" s="475" customFormat="1">
      <c r="A76" s="441"/>
      <c r="B76" s="436" t="s">
        <v>3023</v>
      </c>
      <c r="C76" s="684" t="s">
        <v>3024</v>
      </c>
      <c r="D76" s="684"/>
      <c r="E76" s="476"/>
      <c r="F76" s="477"/>
    </row>
    <row r="77" spans="1:6" s="475" customFormat="1">
      <c r="A77" s="441"/>
      <c r="B77" s="436"/>
      <c r="C77" s="404"/>
      <c r="D77" s="404"/>
      <c r="E77" s="476"/>
      <c r="F77" s="477"/>
    </row>
    <row r="78" spans="1:6" s="475" customFormat="1">
      <c r="A78" s="441"/>
      <c r="B78" s="478" t="s">
        <v>3025</v>
      </c>
      <c r="C78" s="404"/>
      <c r="D78" s="404"/>
      <c r="E78" s="476"/>
      <c r="F78" s="477"/>
    </row>
    <row r="79" spans="1:6" s="475" customFormat="1" ht="31.5">
      <c r="A79" s="441"/>
      <c r="B79" s="479" t="s">
        <v>3026</v>
      </c>
      <c r="C79" s="404"/>
      <c r="D79" s="404"/>
      <c r="E79" s="476"/>
      <c r="F79" s="477"/>
    </row>
    <row r="80" spans="1:6" s="475" customFormat="1" ht="31.5">
      <c r="A80" s="441"/>
      <c r="B80" s="479" t="s">
        <v>3027</v>
      </c>
      <c r="C80" s="404"/>
      <c r="D80" s="404"/>
      <c r="E80" s="476"/>
      <c r="F80" s="477"/>
    </row>
    <row r="81" spans="1:6" s="475" customFormat="1">
      <c r="A81" s="441"/>
      <c r="B81" s="479"/>
      <c r="C81" s="404"/>
      <c r="D81" s="404"/>
      <c r="E81" s="473"/>
      <c r="F81" s="474"/>
    </row>
    <row r="82" spans="1:6" s="475" customFormat="1">
      <c r="A82" s="441"/>
      <c r="B82" s="480" t="s">
        <v>3028</v>
      </c>
      <c r="C82" s="404"/>
      <c r="D82" s="404"/>
      <c r="E82" s="473"/>
      <c r="F82" s="474"/>
    </row>
    <row r="83" spans="1:6" s="475" customFormat="1" ht="31.5">
      <c r="A83" s="441"/>
      <c r="B83" s="479" t="s">
        <v>3029</v>
      </c>
      <c r="C83" s="404"/>
      <c r="D83" s="404"/>
      <c r="E83" s="473"/>
      <c r="F83" s="474"/>
    </row>
    <row r="84" spans="1:6" s="475" customFormat="1" ht="31.5">
      <c r="A84" s="441"/>
      <c r="B84" s="479" t="s">
        <v>3030</v>
      </c>
      <c r="C84" s="404"/>
      <c r="D84" s="404"/>
      <c r="E84" s="473"/>
      <c r="F84" s="474"/>
    </row>
    <row r="85" spans="1:6" s="475" customFormat="1">
      <c r="A85" s="441"/>
      <c r="B85" s="436"/>
      <c r="C85" s="404"/>
      <c r="D85" s="404"/>
      <c r="E85" s="473"/>
      <c r="F85" s="474"/>
    </row>
    <row r="86" spans="1:6" s="483" customFormat="1">
      <c r="A86" s="462"/>
      <c r="B86" s="462" t="s">
        <v>3031</v>
      </c>
      <c r="C86" s="464" t="s">
        <v>23</v>
      </c>
      <c r="D86" s="481">
        <v>1</v>
      </c>
      <c r="E86" s="481"/>
      <c r="F86" s="482">
        <f>D86*E86</f>
        <v>0</v>
      </c>
    </row>
    <row r="87" spans="1:6" customFormat="1">
      <c r="A87" s="466"/>
      <c r="B87" s="467"/>
      <c r="C87" s="17"/>
      <c r="D87" s="17"/>
      <c r="E87" s="468"/>
      <c r="F87" s="17"/>
    </row>
    <row r="88" spans="1:6" s="440" customFormat="1" ht="94.5">
      <c r="A88" s="484" t="s">
        <v>1248</v>
      </c>
      <c r="B88" s="405" t="s">
        <v>3032</v>
      </c>
      <c r="C88" s="406" t="s">
        <v>3033</v>
      </c>
      <c r="D88" s="407">
        <v>1</v>
      </c>
      <c r="E88" s="438"/>
      <c r="F88" s="437"/>
    </row>
    <row r="89" spans="1:6" s="440" customFormat="1" ht="31.5">
      <c r="A89" s="484"/>
      <c r="B89" s="405" t="s">
        <v>3034</v>
      </c>
      <c r="C89" s="406" t="s">
        <v>23</v>
      </c>
      <c r="D89" s="407">
        <v>12</v>
      </c>
      <c r="E89" s="438"/>
      <c r="F89" s="437"/>
    </row>
    <row r="90" spans="1:6" s="440" customFormat="1" ht="31.5">
      <c r="A90" s="484"/>
      <c r="B90" s="405" t="s">
        <v>3035</v>
      </c>
      <c r="C90" s="406" t="s">
        <v>23</v>
      </c>
      <c r="D90" s="407">
        <v>2</v>
      </c>
      <c r="E90" s="438"/>
      <c r="F90" s="437"/>
    </row>
    <row r="91" spans="1:6" s="440" customFormat="1" ht="31.5">
      <c r="A91" s="484"/>
      <c r="B91" s="405" t="s">
        <v>3036</v>
      </c>
      <c r="C91" s="406" t="s">
        <v>23</v>
      </c>
      <c r="D91" s="407">
        <v>1</v>
      </c>
      <c r="E91" s="438"/>
      <c r="F91" s="437"/>
    </row>
    <row r="92" spans="1:6" s="475" customFormat="1">
      <c r="A92" s="441"/>
      <c r="B92" s="446" t="s">
        <v>3037</v>
      </c>
      <c r="C92" s="437" t="s">
        <v>23</v>
      </c>
      <c r="D92" s="407">
        <v>3</v>
      </c>
      <c r="E92" s="473"/>
      <c r="F92" s="474"/>
    </row>
    <row r="93" spans="1:6" s="475" customFormat="1">
      <c r="A93" s="441"/>
      <c r="B93" s="446" t="s">
        <v>3038</v>
      </c>
      <c r="C93" s="437" t="s">
        <v>23</v>
      </c>
      <c r="D93" s="407">
        <v>2</v>
      </c>
      <c r="E93" s="473"/>
      <c r="F93" s="474"/>
    </row>
    <row r="94" spans="1:6" s="475" customFormat="1">
      <c r="A94" s="441"/>
      <c r="B94" s="446" t="s">
        <v>3039</v>
      </c>
      <c r="C94" s="437" t="s">
        <v>23</v>
      </c>
      <c r="D94" s="407">
        <v>1</v>
      </c>
      <c r="E94" s="473"/>
      <c r="F94" s="474"/>
    </row>
    <row r="95" spans="1:6" s="475" customFormat="1">
      <c r="A95" s="441"/>
      <c r="B95" s="446" t="s">
        <v>3040</v>
      </c>
      <c r="C95" s="437" t="s">
        <v>1252</v>
      </c>
      <c r="D95" s="407">
        <v>1</v>
      </c>
      <c r="E95" s="473"/>
      <c r="F95" s="474"/>
    </row>
    <row r="96" spans="1:6" s="440" customFormat="1" ht="31.5">
      <c r="A96" s="484"/>
      <c r="B96" s="405" t="s">
        <v>3041</v>
      </c>
      <c r="C96" s="406" t="s">
        <v>23</v>
      </c>
      <c r="D96" s="407">
        <v>2</v>
      </c>
      <c r="E96" s="438"/>
      <c r="F96" s="437"/>
    </row>
    <row r="97" spans="1:26" s="440" customFormat="1">
      <c r="A97" s="484"/>
      <c r="B97" s="405" t="s">
        <v>3042</v>
      </c>
      <c r="C97" s="406" t="s">
        <v>23</v>
      </c>
      <c r="D97" s="407">
        <v>3</v>
      </c>
      <c r="E97" s="438"/>
      <c r="F97" s="437"/>
    </row>
    <row r="98" spans="1:26" s="440" customFormat="1" ht="31.5">
      <c r="A98" s="484"/>
      <c r="B98" s="405" t="s">
        <v>3043</v>
      </c>
      <c r="C98" s="406" t="s">
        <v>23</v>
      </c>
      <c r="D98" s="407">
        <v>3</v>
      </c>
      <c r="E98" s="438"/>
      <c r="F98" s="437"/>
    </row>
    <row r="99" spans="1:26" s="440" customFormat="1">
      <c r="A99" s="484"/>
      <c r="B99" s="405" t="s">
        <v>3044</v>
      </c>
      <c r="C99" s="406" t="s">
        <v>23</v>
      </c>
      <c r="D99" s="407">
        <v>3</v>
      </c>
      <c r="E99" s="438"/>
      <c r="F99" s="437"/>
    </row>
    <row r="100" spans="1:26" s="440" customFormat="1" ht="31.5">
      <c r="A100" s="484"/>
      <c r="B100" s="405" t="s">
        <v>3045</v>
      </c>
      <c r="C100" s="406" t="s">
        <v>3033</v>
      </c>
      <c r="D100" s="407">
        <v>1</v>
      </c>
      <c r="E100" s="438"/>
      <c r="F100" s="437"/>
    </row>
    <row r="101" spans="1:26" s="440" customFormat="1">
      <c r="A101" s="484"/>
      <c r="B101" s="405" t="s">
        <v>3046</v>
      </c>
      <c r="C101" s="406" t="s">
        <v>3033</v>
      </c>
      <c r="D101" s="407">
        <v>1</v>
      </c>
      <c r="E101" s="438"/>
      <c r="F101" s="437"/>
    </row>
    <row r="102" spans="1:26" s="440" customFormat="1">
      <c r="A102" s="484"/>
      <c r="B102" s="408"/>
      <c r="C102" s="409"/>
      <c r="D102" s="410"/>
      <c r="E102" s="438"/>
      <c r="F102" s="437"/>
    </row>
    <row r="103" spans="1:26" s="453" customFormat="1">
      <c r="A103" s="485"/>
      <c r="B103" s="486" t="s">
        <v>3047</v>
      </c>
      <c r="C103" s="487" t="s">
        <v>3033</v>
      </c>
      <c r="D103" s="488">
        <v>1</v>
      </c>
      <c r="E103" s="489"/>
      <c r="F103" s="489">
        <f>E103*D103</f>
        <v>0</v>
      </c>
      <c r="G103" s="452"/>
      <c r="H103" s="452"/>
      <c r="I103" s="452"/>
      <c r="J103" s="452"/>
      <c r="K103" s="452"/>
      <c r="L103" s="452"/>
      <c r="M103" s="452"/>
      <c r="N103" s="452"/>
      <c r="O103" s="452"/>
      <c r="P103" s="452"/>
      <c r="Q103" s="452"/>
      <c r="R103" s="452"/>
      <c r="S103" s="452"/>
      <c r="T103" s="452"/>
      <c r="U103" s="452"/>
      <c r="V103" s="452"/>
      <c r="W103" s="452"/>
      <c r="X103" s="452"/>
      <c r="Y103" s="452"/>
      <c r="Z103" s="452"/>
    </row>
    <row r="104" spans="1:26" customFormat="1">
      <c r="A104" s="466"/>
      <c r="B104" s="467"/>
      <c r="C104" s="17"/>
      <c r="D104" s="17"/>
      <c r="E104" s="468"/>
      <c r="F104" s="17"/>
    </row>
    <row r="105" spans="1:26" s="475" customFormat="1" ht="78.75">
      <c r="A105" s="411" t="s">
        <v>1249</v>
      </c>
      <c r="B105" s="412" t="s">
        <v>3048</v>
      </c>
      <c r="C105" s="413"/>
      <c r="D105" s="414"/>
      <c r="E105" s="476"/>
      <c r="F105" s="490"/>
    </row>
    <row r="106" spans="1:26" s="475" customFormat="1">
      <c r="A106" s="411"/>
      <c r="B106" s="412"/>
      <c r="C106" s="413"/>
      <c r="D106" s="414"/>
      <c r="E106" s="476"/>
      <c r="F106" s="490"/>
    </row>
    <row r="107" spans="1:26" s="493" customFormat="1">
      <c r="A107" s="415"/>
      <c r="B107" s="412" t="s">
        <v>3049</v>
      </c>
      <c r="C107" s="416" t="s">
        <v>44</v>
      </c>
      <c r="D107" s="417">
        <v>90</v>
      </c>
      <c r="E107" s="491"/>
      <c r="F107" s="492">
        <f>D107*E107</f>
        <v>0</v>
      </c>
    </row>
    <row r="108" spans="1:26" s="493" customFormat="1">
      <c r="A108" s="415"/>
      <c r="B108" s="412" t="s">
        <v>3050</v>
      </c>
      <c r="C108" s="416" t="s">
        <v>44</v>
      </c>
      <c r="D108" s="417">
        <v>80</v>
      </c>
      <c r="E108" s="491"/>
      <c r="F108" s="492">
        <f>D108*E108</f>
        <v>0</v>
      </c>
    </row>
    <row r="109" spans="1:26" s="475" customFormat="1">
      <c r="A109" s="415"/>
      <c r="B109" s="412" t="s">
        <v>3051</v>
      </c>
      <c r="C109" s="413" t="s">
        <v>44</v>
      </c>
      <c r="D109" s="414">
        <v>25</v>
      </c>
      <c r="E109" s="491"/>
      <c r="F109" s="492">
        <f t="shared" ref="F109:F148" si="0">D109*E109</f>
        <v>0</v>
      </c>
    </row>
    <row r="110" spans="1:26" s="475" customFormat="1">
      <c r="A110" s="415"/>
      <c r="B110" s="412" t="s">
        <v>3140</v>
      </c>
      <c r="C110" s="413" t="s">
        <v>44</v>
      </c>
      <c r="D110" s="414">
        <v>250</v>
      </c>
      <c r="E110" s="491"/>
      <c r="F110" s="492">
        <f t="shared" si="0"/>
        <v>0</v>
      </c>
    </row>
    <row r="111" spans="1:26" s="475" customFormat="1">
      <c r="A111" s="415"/>
      <c r="B111" s="412" t="s">
        <v>3141</v>
      </c>
      <c r="C111" s="413" t="s">
        <v>44</v>
      </c>
      <c r="D111" s="414">
        <v>50</v>
      </c>
      <c r="E111" s="491"/>
      <c r="F111" s="492">
        <f t="shared" si="0"/>
        <v>0</v>
      </c>
    </row>
    <row r="112" spans="1:26" s="475" customFormat="1">
      <c r="A112" s="415"/>
      <c r="B112" s="412" t="s">
        <v>3142</v>
      </c>
      <c r="C112" s="413" t="s">
        <v>44</v>
      </c>
      <c r="D112" s="414">
        <v>100</v>
      </c>
      <c r="E112" s="491"/>
      <c r="F112" s="492">
        <f t="shared" si="0"/>
        <v>0</v>
      </c>
    </row>
    <row r="113" spans="1:6" customFormat="1">
      <c r="A113" s="466"/>
      <c r="B113" s="467"/>
      <c r="C113" s="17"/>
      <c r="D113" s="17"/>
      <c r="E113" s="468"/>
      <c r="F113" s="492"/>
    </row>
    <row r="114" spans="1:6" customFormat="1">
      <c r="A114" s="466" t="s">
        <v>1250</v>
      </c>
      <c r="B114" s="412" t="s">
        <v>3052</v>
      </c>
      <c r="C114" s="413" t="s">
        <v>1252</v>
      </c>
      <c r="D114" s="414">
        <v>8</v>
      </c>
      <c r="E114" s="491"/>
      <c r="F114" s="492">
        <f t="shared" si="0"/>
        <v>0</v>
      </c>
    </row>
    <row r="115" spans="1:6" customFormat="1">
      <c r="A115" s="466"/>
      <c r="B115" s="467"/>
      <c r="C115" s="17"/>
      <c r="D115" s="17"/>
      <c r="E115" s="468"/>
      <c r="F115" s="492">
        <f t="shared" si="0"/>
        <v>0</v>
      </c>
    </row>
    <row r="116" spans="1:6" customFormat="1">
      <c r="A116" s="466" t="s">
        <v>1251</v>
      </c>
      <c r="B116" s="412" t="s">
        <v>3053</v>
      </c>
      <c r="C116" s="413" t="s">
        <v>1252</v>
      </c>
      <c r="D116" s="414">
        <v>4</v>
      </c>
      <c r="E116" s="491"/>
      <c r="F116" s="492">
        <f t="shared" si="0"/>
        <v>0</v>
      </c>
    </row>
    <row r="117" spans="1:6" customFormat="1">
      <c r="A117" s="466"/>
      <c r="B117" s="467"/>
      <c r="C117" s="17"/>
      <c r="D117" s="17"/>
      <c r="E117" s="468"/>
      <c r="F117" s="492">
        <f t="shared" si="0"/>
        <v>0</v>
      </c>
    </row>
    <row r="118" spans="1:6" s="475" customFormat="1" ht="63">
      <c r="A118" s="411" t="s">
        <v>1253</v>
      </c>
      <c r="B118" s="423" t="s">
        <v>3054</v>
      </c>
      <c r="C118" s="413"/>
      <c r="D118" s="414"/>
      <c r="E118" s="476"/>
      <c r="F118" s="492">
        <f t="shared" si="0"/>
        <v>0</v>
      </c>
    </row>
    <row r="119" spans="1:6" s="475" customFormat="1">
      <c r="A119" s="411"/>
      <c r="B119" s="423" t="s">
        <v>3055</v>
      </c>
      <c r="C119" s="413" t="s">
        <v>44</v>
      </c>
      <c r="D119" s="414">
        <v>60</v>
      </c>
      <c r="E119" s="476"/>
      <c r="F119" s="492">
        <f t="shared" si="0"/>
        <v>0</v>
      </c>
    </row>
    <row r="120" spans="1:6" s="475" customFormat="1">
      <c r="A120" s="411"/>
      <c r="B120" s="423" t="s">
        <v>3056</v>
      </c>
      <c r="C120" s="413" t="s">
        <v>44</v>
      </c>
      <c r="D120" s="414">
        <v>10</v>
      </c>
      <c r="E120" s="476"/>
      <c r="F120" s="492">
        <f t="shared" si="0"/>
        <v>0</v>
      </c>
    </row>
    <row r="121" spans="1:6" s="475" customFormat="1">
      <c r="A121" s="411"/>
      <c r="B121" s="423"/>
      <c r="C121" s="413"/>
      <c r="D121" s="414"/>
      <c r="E121" s="476"/>
      <c r="F121" s="492">
        <f t="shared" si="0"/>
        <v>0</v>
      </c>
    </row>
    <row r="122" spans="1:6" s="475" customFormat="1" ht="47.25">
      <c r="A122" s="411">
        <v>2</v>
      </c>
      <c r="B122" s="423" t="s">
        <v>3143</v>
      </c>
      <c r="C122"/>
      <c r="D122"/>
      <c r="E122" s="494"/>
      <c r="F122" s="492">
        <f t="shared" si="0"/>
        <v>0</v>
      </c>
    </row>
    <row r="123" spans="1:6" s="475" customFormat="1">
      <c r="A123" s="467"/>
      <c r="B123" s="423" t="s">
        <v>3144</v>
      </c>
      <c r="C123" s="413" t="s">
        <v>44</v>
      </c>
      <c r="D123" s="414">
        <v>250</v>
      </c>
      <c r="E123" s="494"/>
      <c r="F123" s="492">
        <f t="shared" si="0"/>
        <v>0</v>
      </c>
    </row>
    <row r="124" spans="1:6" s="475" customFormat="1">
      <c r="A124" s="467"/>
      <c r="B124" s="423" t="s">
        <v>3145</v>
      </c>
      <c r="C124" s="413" t="s">
        <v>44</v>
      </c>
      <c r="D124" s="414">
        <v>100</v>
      </c>
      <c r="E124" s="494"/>
      <c r="F124" s="492">
        <f t="shared" si="0"/>
        <v>0</v>
      </c>
    </row>
    <row r="125" spans="1:6" s="475" customFormat="1">
      <c r="A125" s="411"/>
      <c r="B125" s="423" t="s">
        <v>3146</v>
      </c>
      <c r="C125" s="413" t="s">
        <v>44</v>
      </c>
      <c r="D125" s="414">
        <v>90</v>
      </c>
      <c r="E125" s="476"/>
      <c r="F125" s="492">
        <f t="shared" si="0"/>
        <v>0</v>
      </c>
    </row>
    <row r="126" spans="1:6" s="475" customFormat="1">
      <c r="A126" s="411"/>
      <c r="B126" s="423"/>
      <c r="C126" s="413"/>
      <c r="D126" s="414"/>
      <c r="E126" s="476"/>
      <c r="F126" s="492">
        <f t="shared" si="0"/>
        <v>0</v>
      </c>
    </row>
    <row r="127" spans="1:6" s="475" customFormat="1" ht="31.5">
      <c r="A127" s="495" t="s">
        <v>3065</v>
      </c>
      <c r="B127" s="496" t="s">
        <v>3147</v>
      </c>
      <c r="C127" s="497"/>
      <c r="D127" s="497"/>
      <c r="E127" s="438"/>
      <c r="F127" s="492">
        <f t="shared" si="0"/>
        <v>0</v>
      </c>
    </row>
    <row r="128" spans="1:6" s="475" customFormat="1">
      <c r="A128" s="495"/>
      <c r="B128" s="496" t="s">
        <v>3148</v>
      </c>
      <c r="C128" s="497" t="s">
        <v>23</v>
      </c>
      <c r="D128" s="497">
        <v>1</v>
      </c>
      <c r="E128" s="438"/>
      <c r="F128" s="492">
        <f t="shared" si="0"/>
        <v>0</v>
      </c>
    </row>
    <row r="129" spans="1:6" s="475" customFormat="1">
      <c r="A129" s="495"/>
      <c r="B129" s="496" t="s">
        <v>3149</v>
      </c>
      <c r="C129" s="497" t="s">
        <v>23</v>
      </c>
      <c r="D129" s="497">
        <v>1</v>
      </c>
      <c r="E129" s="438"/>
      <c r="F129" s="492">
        <f t="shared" si="0"/>
        <v>0</v>
      </c>
    </row>
    <row r="130" spans="1:6" s="475" customFormat="1">
      <c r="A130" s="495"/>
      <c r="B130" s="496" t="s">
        <v>3150</v>
      </c>
      <c r="C130" s="497" t="s">
        <v>1252</v>
      </c>
      <c r="D130" s="497">
        <v>1</v>
      </c>
      <c r="E130" s="438"/>
      <c r="F130" s="492">
        <f t="shared" si="0"/>
        <v>0</v>
      </c>
    </row>
    <row r="131" spans="1:6" s="475" customFormat="1">
      <c r="A131" s="495"/>
      <c r="B131" s="496" t="s">
        <v>3151</v>
      </c>
      <c r="C131" s="497" t="s">
        <v>23</v>
      </c>
      <c r="D131" s="497">
        <v>2</v>
      </c>
      <c r="E131" s="438"/>
      <c r="F131" s="492">
        <f t="shared" si="0"/>
        <v>0</v>
      </c>
    </row>
    <row r="132" spans="1:6" customFormat="1">
      <c r="A132" s="466"/>
      <c r="B132" s="467"/>
      <c r="C132" s="17"/>
      <c r="D132" s="17"/>
      <c r="E132" s="468"/>
      <c r="F132" s="492">
        <f t="shared" si="0"/>
        <v>0</v>
      </c>
    </row>
    <row r="133" spans="1:6" s="475" customFormat="1">
      <c r="A133" s="411" t="s">
        <v>1254</v>
      </c>
      <c r="B133" s="424" t="s">
        <v>3057</v>
      </c>
      <c r="C133" s="413"/>
      <c r="D133" s="425"/>
      <c r="E133" s="476"/>
      <c r="F133" s="492">
        <f t="shared" si="0"/>
        <v>0</v>
      </c>
    </row>
    <row r="134" spans="1:6" s="475" customFormat="1">
      <c r="A134" s="411"/>
      <c r="B134" s="424" t="s">
        <v>3058</v>
      </c>
      <c r="C134" s="413" t="s">
        <v>23</v>
      </c>
      <c r="D134" s="425">
        <v>3</v>
      </c>
      <c r="E134" s="476"/>
      <c r="F134" s="492">
        <f t="shared" si="0"/>
        <v>0</v>
      </c>
    </row>
    <row r="135" spans="1:6" customFormat="1">
      <c r="A135" s="466"/>
      <c r="B135" s="424"/>
      <c r="C135" s="17"/>
      <c r="D135" s="17"/>
      <c r="E135" s="468"/>
      <c r="F135" s="492">
        <f t="shared" si="0"/>
        <v>0</v>
      </c>
    </row>
    <row r="136" spans="1:6" customFormat="1" ht="31.5">
      <c r="A136" s="466" t="s">
        <v>1255</v>
      </c>
      <c r="B136" s="424" t="s">
        <v>3059</v>
      </c>
      <c r="C136" s="413" t="s">
        <v>1252</v>
      </c>
      <c r="D136" s="425">
        <v>1</v>
      </c>
      <c r="E136" s="426"/>
      <c r="F136" s="492">
        <f t="shared" si="0"/>
        <v>0</v>
      </c>
    </row>
    <row r="137" spans="1:6" customFormat="1">
      <c r="A137" s="466"/>
      <c r="B137" s="424"/>
      <c r="C137" s="413"/>
      <c r="D137" s="425"/>
      <c r="E137" s="426"/>
      <c r="F137" s="492">
        <f t="shared" si="0"/>
        <v>0</v>
      </c>
    </row>
    <row r="138" spans="1:6" customFormat="1">
      <c r="A138" s="466" t="s">
        <v>1256</v>
      </c>
      <c r="B138" s="424" t="s">
        <v>3060</v>
      </c>
      <c r="C138" s="413" t="s">
        <v>23</v>
      </c>
      <c r="D138" s="425">
        <v>8</v>
      </c>
      <c r="E138" s="426"/>
      <c r="F138" s="492">
        <f t="shared" si="0"/>
        <v>0</v>
      </c>
    </row>
    <row r="139" spans="1:6" customFormat="1">
      <c r="A139" s="466"/>
      <c r="B139" s="424"/>
      <c r="C139" s="413"/>
      <c r="D139" s="425"/>
      <c r="E139" s="426"/>
      <c r="F139" s="492">
        <f t="shared" si="0"/>
        <v>0</v>
      </c>
    </row>
    <row r="140" spans="1:6" customFormat="1" ht="31.5">
      <c r="A140" s="466" t="s">
        <v>3061</v>
      </c>
      <c r="B140" s="424" t="s">
        <v>3062</v>
      </c>
      <c r="C140" s="413" t="s">
        <v>1252</v>
      </c>
      <c r="D140" s="425">
        <v>1</v>
      </c>
      <c r="E140" s="426"/>
      <c r="F140" s="492">
        <f t="shared" si="0"/>
        <v>0</v>
      </c>
    </row>
    <row r="141" spans="1:6" customFormat="1">
      <c r="A141" s="466"/>
      <c r="B141" s="424"/>
      <c r="C141" s="413"/>
      <c r="D141" s="425"/>
      <c r="E141" s="426"/>
      <c r="F141" s="492">
        <f t="shared" si="0"/>
        <v>0</v>
      </c>
    </row>
    <row r="142" spans="1:6" customFormat="1" ht="31.5">
      <c r="A142" s="466" t="s">
        <v>3063</v>
      </c>
      <c r="B142" s="424" t="s">
        <v>3152</v>
      </c>
      <c r="C142" s="413" t="s">
        <v>1252</v>
      </c>
      <c r="D142" s="425">
        <v>1</v>
      </c>
      <c r="E142" s="426"/>
      <c r="F142" s="492">
        <f t="shared" si="0"/>
        <v>0</v>
      </c>
    </row>
    <row r="143" spans="1:6" customFormat="1">
      <c r="A143" s="466"/>
      <c r="B143" s="424"/>
      <c r="C143" s="413"/>
      <c r="D143" s="425"/>
      <c r="E143" s="426"/>
      <c r="F143" s="492">
        <f t="shared" si="0"/>
        <v>0</v>
      </c>
    </row>
    <row r="144" spans="1:6" customFormat="1" ht="31.5">
      <c r="A144" s="466" t="s">
        <v>3065</v>
      </c>
      <c r="B144" s="424" t="s">
        <v>3153</v>
      </c>
      <c r="C144" s="413" t="s">
        <v>1252</v>
      </c>
      <c r="D144" s="425">
        <v>5</v>
      </c>
      <c r="E144" s="426"/>
      <c r="F144" s="492">
        <f t="shared" si="0"/>
        <v>0</v>
      </c>
    </row>
    <row r="145" spans="1:26" customFormat="1">
      <c r="A145" s="466"/>
      <c r="B145" s="424"/>
      <c r="C145" s="413"/>
      <c r="D145" s="425"/>
      <c r="E145" s="426"/>
      <c r="F145" s="492">
        <f t="shared" si="0"/>
        <v>0</v>
      </c>
    </row>
    <row r="146" spans="1:26" customFormat="1">
      <c r="A146" s="466" t="s">
        <v>3074</v>
      </c>
      <c r="B146" s="424" t="s">
        <v>3064</v>
      </c>
      <c r="C146" s="413" t="s">
        <v>1252</v>
      </c>
      <c r="D146" s="425">
        <v>1</v>
      </c>
      <c r="E146" s="426"/>
      <c r="F146" s="492">
        <f t="shared" si="0"/>
        <v>0</v>
      </c>
    </row>
    <row r="147" spans="1:26" customFormat="1">
      <c r="A147" s="466"/>
      <c r="B147" s="424"/>
      <c r="C147" s="17"/>
      <c r="D147" s="425"/>
      <c r="E147" s="426"/>
      <c r="F147" s="474"/>
    </row>
    <row r="148" spans="1:26" s="475" customFormat="1">
      <c r="A148" s="466" t="s">
        <v>3104</v>
      </c>
      <c r="B148" s="443" t="s">
        <v>3066</v>
      </c>
      <c r="C148" s="498" t="s">
        <v>1252</v>
      </c>
      <c r="D148" s="425">
        <v>1</v>
      </c>
      <c r="E148" s="491"/>
      <c r="F148" s="492">
        <f t="shared" si="0"/>
        <v>0</v>
      </c>
    </row>
    <row r="149" spans="1:26" customFormat="1">
      <c r="A149" s="466"/>
      <c r="B149" s="424"/>
      <c r="C149" s="17"/>
      <c r="D149" s="17"/>
      <c r="E149" s="468"/>
      <c r="F149" s="474">
        <f t="shared" ref="F149:F172" si="1">D149*E149</f>
        <v>0</v>
      </c>
    </row>
    <row r="150" spans="1:26" s="453" customFormat="1">
      <c r="A150" s="485"/>
      <c r="B150" s="486" t="s">
        <v>3067</v>
      </c>
      <c r="C150" s="487"/>
      <c r="D150" s="488"/>
      <c r="E150" s="489"/>
      <c r="F150" s="489">
        <f>SUM(F48:F140)</f>
        <v>0</v>
      </c>
      <c r="G150" s="452"/>
      <c r="H150" s="452"/>
      <c r="I150" s="452"/>
      <c r="J150" s="452"/>
      <c r="K150" s="452"/>
      <c r="L150" s="452"/>
      <c r="M150" s="452"/>
      <c r="N150" s="452"/>
      <c r="O150" s="452"/>
      <c r="P150" s="452"/>
      <c r="Q150" s="452"/>
      <c r="R150" s="452"/>
      <c r="S150" s="452"/>
      <c r="T150" s="452"/>
      <c r="U150" s="452"/>
      <c r="V150" s="452"/>
      <c r="W150" s="452"/>
      <c r="X150" s="452"/>
      <c r="Y150" s="452"/>
      <c r="Z150" s="452"/>
    </row>
    <row r="151" spans="1:26" customFormat="1">
      <c r="A151" s="466"/>
      <c r="B151" s="424"/>
      <c r="C151" s="17"/>
      <c r="D151" s="17"/>
      <c r="E151" s="468"/>
      <c r="F151" s="474">
        <f t="shared" si="1"/>
        <v>0</v>
      </c>
    </row>
    <row r="152" spans="1:26" customFormat="1">
      <c r="A152" s="466"/>
      <c r="B152" s="467"/>
      <c r="C152" s="17"/>
      <c r="D152" s="17"/>
      <c r="E152" s="468"/>
      <c r="F152" s="474">
        <f t="shared" si="1"/>
        <v>0</v>
      </c>
    </row>
    <row r="153" spans="1:26" s="440" customFormat="1">
      <c r="A153" s="499" t="s">
        <v>2977</v>
      </c>
      <c r="B153" s="500" t="s">
        <v>2978</v>
      </c>
      <c r="C153" s="437"/>
      <c r="D153" s="437"/>
      <c r="E153" s="438"/>
      <c r="F153" s="474">
        <f t="shared" si="1"/>
        <v>0</v>
      </c>
    </row>
    <row r="154" spans="1:26" s="440" customFormat="1">
      <c r="A154" s="441"/>
      <c r="B154" s="454"/>
      <c r="C154" s="464"/>
      <c r="D154" s="457"/>
      <c r="E154" s="438"/>
      <c r="F154" s="474">
        <f t="shared" si="1"/>
        <v>0</v>
      </c>
    </row>
    <row r="155" spans="1:26" s="440" customFormat="1" ht="47.25">
      <c r="A155" s="441" t="s">
        <v>1247</v>
      </c>
      <c r="B155" s="446" t="s">
        <v>3068</v>
      </c>
      <c r="C155" s="437" t="s">
        <v>44</v>
      </c>
      <c r="D155" s="439">
        <v>40</v>
      </c>
      <c r="E155" s="426"/>
      <c r="F155" s="474">
        <f t="shared" si="1"/>
        <v>0</v>
      </c>
    </row>
    <row r="156" spans="1:26" s="440" customFormat="1">
      <c r="A156" s="441"/>
      <c r="B156" s="446"/>
      <c r="C156" s="437"/>
      <c r="D156" s="439"/>
      <c r="E156" s="438"/>
      <c r="F156" s="474">
        <f t="shared" si="1"/>
        <v>0</v>
      </c>
    </row>
    <row r="157" spans="1:26" s="440" customFormat="1" ht="31.5">
      <c r="A157" s="441" t="s">
        <v>1248</v>
      </c>
      <c r="B157" s="446" t="s">
        <v>3069</v>
      </c>
      <c r="C157" s="437" t="s">
        <v>44</v>
      </c>
      <c r="D157" s="439">
        <v>40</v>
      </c>
      <c r="E157" s="438"/>
      <c r="F157" s="474">
        <f t="shared" si="1"/>
        <v>0</v>
      </c>
    </row>
    <row r="158" spans="1:26" s="440" customFormat="1">
      <c r="A158" s="441"/>
      <c r="B158" s="446"/>
      <c r="C158" s="437"/>
      <c r="D158" s="439"/>
      <c r="E158" s="438"/>
      <c r="F158" s="474">
        <f t="shared" si="1"/>
        <v>0</v>
      </c>
    </row>
    <row r="159" spans="1:26" s="440" customFormat="1" ht="47.25">
      <c r="A159" s="441" t="s">
        <v>1249</v>
      </c>
      <c r="B159" s="446" t="s">
        <v>3070</v>
      </c>
      <c r="C159" s="437" t="s">
        <v>1252</v>
      </c>
      <c r="D159" s="439">
        <v>1</v>
      </c>
      <c r="E159" s="438"/>
      <c r="F159" s="474">
        <f t="shared" si="1"/>
        <v>0</v>
      </c>
    </row>
    <row r="160" spans="1:26" s="440" customFormat="1">
      <c r="A160" s="441"/>
      <c r="B160" s="446"/>
      <c r="C160" s="437"/>
      <c r="D160" s="439"/>
      <c r="E160" s="438"/>
      <c r="F160" s="474">
        <f t="shared" si="1"/>
        <v>0</v>
      </c>
    </row>
    <row r="161" spans="1:26" s="440" customFormat="1" ht="31.5">
      <c r="A161" s="441" t="s">
        <v>1250</v>
      </c>
      <c r="B161" s="446" t="s">
        <v>3071</v>
      </c>
      <c r="C161" s="437" t="s">
        <v>1252</v>
      </c>
      <c r="D161" s="439">
        <v>1</v>
      </c>
      <c r="E161" s="438"/>
      <c r="F161" s="474">
        <f t="shared" si="1"/>
        <v>0</v>
      </c>
    </row>
    <row r="162" spans="1:26" s="440" customFormat="1">
      <c r="A162" s="441"/>
      <c r="B162" s="446"/>
      <c r="C162" s="437"/>
      <c r="D162" s="439"/>
      <c r="E162" s="438"/>
      <c r="F162" s="474">
        <f t="shared" si="1"/>
        <v>0</v>
      </c>
    </row>
    <row r="163" spans="1:26" s="440" customFormat="1">
      <c r="A163" s="441" t="s">
        <v>3061</v>
      </c>
      <c r="B163" s="443" t="s">
        <v>3072</v>
      </c>
      <c r="C163" s="444" t="s">
        <v>1252</v>
      </c>
      <c r="D163" s="439">
        <v>1</v>
      </c>
      <c r="E163" s="438"/>
      <c r="F163" s="474">
        <f t="shared" si="1"/>
        <v>0</v>
      </c>
    </row>
    <row r="164" spans="1:26" s="440" customFormat="1">
      <c r="A164" s="441"/>
      <c r="B164" s="446"/>
      <c r="C164" s="437"/>
      <c r="D164" s="439"/>
      <c r="E164" s="438"/>
      <c r="F164" s="474">
        <f t="shared" si="1"/>
        <v>0</v>
      </c>
    </row>
    <row r="165" spans="1:26" s="440" customFormat="1">
      <c r="A165" s="441" t="s">
        <v>3065</v>
      </c>
      <c r="B165" s="446" t="s">
        <v>3073</v>
      </c>
      <c r="C165" s="437" t="s">
        <v>1252</v>
      </c>
      <c r="D165" s="439">
        <v>1</v>
      </c>
      <c r="E165" s="438"/>
      <c r="F165" s="474">
        <f t="shared" si="1"/>
        <v>0</v>
      </c>
    </row>
    <row r="166" spans="1:26" s="440" customFormat="1">
      <c r="A166" s="441"/>
      <c r="B166" s="446"/>
      <c r="C166" s="437"/>
      <c r="D166" s="439"/>
      <c r="E166" s="438"/>
      <c r="F166" s="437"/>
    </row>
    <row r="167" spans="1:26" s="440" customFormat="1">
      <c r="A167" s="441" t="s">
        <v>3074</v>
      </c>
      <c r="B167" s="446" t="s">
        <v>3184</v>
      </c>
      <c r="C167" s="437" t="s">
        <v>1252</v>
      </c>
      <c r="D167" s="439">
        <v>1</v>
      </c>
      <c r="E167" s="438"/>
      <c r="F167" s="474">
        <f t="shared" si="1"/>
        <v>0</v>
      </c>
    </row>
    <row r="168" spans="1:26" s="440" customFormat="1">
      <c r="A168" s="441"/>
      <c r="C168" s="437"/>
      <c r="D168" s="437"/>
      <c r="E168" s="438"/>
      <c r="F168" s="437"/>
    </row>
    <row r="169" spans="1:26" s="453" customFormat="1">
      <c r="A169" s="459"/>
      <c r="B169" s="453" t="s">
        <v>2978</v>
      </c>
      <c r="C169" s="461"/>
      <c r="D169" s="461"/>
      <c r="E169" s="489"/>
      <c r="F169" s="489">
        <f>SUM(F155:F168)</f>
        <v>0</v>
      </c>
      <c r="G169" s="452"/>
      <c r="H169" s="452"/>
      <c r="I169" s="452"/>
      <c r="J169" s="452"/>
      <c r="K169" s="452"/>
      <c r="L169" s="452"/>
      <c r="M169" s="452"/>
      <c r="N169" s="452"/>
      <c r="O169" s="452"/>
      <c r="P169" s="452"/>
      <c r="Q169" s="452"/>
      <c r="R169" s="452"/>
      <c r="S169" s="452"/>
      <c r="T169" s="452"/>
      <c r="U169" s="452"/>
      <c r="V169" s="452"/>
      <c r="W169" s="452"/>
      <c r="X169" s="452"/>
      <c r="Y169" s="452"/>
      <c r="Z169" s="452"/>
    </row>
    <row r="170" spans="1:26" s="440" customFormat="1">
      <c r="A170" s="441"/>
      <c r="B170" s="446"/>
      <c r="C170" s="437"/>
      <c r="D170" s="439"/>
      <c r="E170" s="438"/>
      <c r="F170" s="474"/>
    </row>
    <row r="171" spans="1:26" s="440" customFormat="1">
      <c r="A171" s="441"/>
      <c r="B171" s="446"/>
      <c r="C171" s="437"/>
      <c r="D171" s="439"/>
      <c r="E171" s="438"/>
      <c r="F171" s="474">
        <f t="shared" si="1"/>
        <v>0</v>
      </c>
    </row>
    <row r="172" spans="1:26" s="440" customFormat="1">
      <c r="A172" s="441"/>
      <c r="B172" s="446"/>
      <c r="C172" s="437"/>
      <c r="D172" s="439"/>
      <c r="E172" s="438"/>
      <c r="F172" s="474">
        <f t="shared" si="1"/>
        <v>0</v>
      </c>
    </row>
    <row r="173" spans="1:26" s="440" customFormat="1">
      <c r="A173" s="499" t="s">
        <v>2979</v>
      </c>
      <c r="B173" s="500" t="s">
        <v>21</v>
      </c>
      <c r="C173" s="437"/>
      <c r="D173" s="437"/>
      <c r="E173" s="438"/>
      <c r="F173" s="438"/>
    </row>
    <row r="174" spans="1:26" s="440" customFormat="1">
      <c r="A174" s="499"/>
      <c r="B174" s="500"/>
      <c r="C174" s="437"/>
      <c r="D174" s="437"/>
      <c r="E174" s="438"/>
      <c r="F174" s="438"/>
    </row>
    <row r="175" spans="1:26" s="440" customFormat="1">
      <c r="A175" s="484"/>
      <c r="B175" s="440" t="s">
        <v>3075</v>
      </c>
      <c r="C175" s="437"/>
      <c r="D175" s="437"/>
      <c r="E175" s="438"/>
      <c r="F175" s="438"/>
    </row>
    <row r="176" spans="1:26" s="440" customFormat="1">
      <c r="A176" s="484"/>
      <c r="B176" s="501" t="s">
        <v>3076</v>
      </c>
      <c r="C176" s="437"/>
      <c r="D176" s="437"/>
      <c r="E176" s="438"/>
      <c r="F176" s="438"/>
    </row>
    <row r="177" spans="1:26" s="440" customFormat="1">
      <c r="A177" s="484"/>
      <c r="B177" s="501"/>
      <c r="C177" s="437"/>
      <c r="D177" s="437"/>
      <c r="E177" s="438"/>
      <c r="F177" s="438"/>
    </row>
    <row r="178" spans="1:26" s="440" customFormat="1" ht="157.5">
      <c r="A178" s="484" t="s">
        <v>1247</v>
      </c>
      <c r="B178" s="447" t="s">
        <v>3077</v>
      </c>
      <c r="C178" s="437" t="s">
        <v>44</v>
      </c>
      <c r="D178" s="437">
        <v>10</v>
      </c>
      <c r="E178" s="438"/>
      <c r="F178" s="438">
        <f>D178*E178</f>
        <v>0</v>
      </c>
    </row>
    <row r="179" spans="1:26" s="440" customFormat="1">
      <c r="A179" s="484"/>
      <c r="B179" s="446"/>
      <c r="C179" s="437"/>
      <c r="D179" s="437"/>
      <c r="E179" s="438"/>
      <c r="F179" s="438">
        <f>D179*E179</f>
        <v>0</v>
      </c>
    </row>
    <row r="180" spans="1:26" s="440" customFormat="1" ht="94.5">
      <c r="A180" s="484" t="s">
        <v>1248</v>
      </c>
      <c r="B180" s="446" t="s">
        <v>3078</v>
      </c>
      <c r="C180" s="437" t="s">
        <v>23</v>
      </c>
      <c r="D180" s="437">
        <v>1</v>
      </c>
      <c r="E180" s="438"/>
      <c r="F180" s="438">
        <f>D180*E180</f>
        <v>0</v>
      </c>
    </row>
    <row r="181" spans="1:26" s="440" customFormat="1">
      <c r="A181" s="484"/>
      <c r="B181" s="446"/>
      <c r="C181" s="437"/>
      <c r="D181" s="437"/>
      <c r="E181" s="438"/>
      <c r="F181" s="438"/>
    </row>
    <row r="182" spans="1:26" s="440" customFormat="1" ht="94.5">
      <c r="A182" s="484" t="s">
        <v>1249</v>
      </c>
      <c r="B182" s="446" t="s">
        <v>3079</v>
      </c>
      <c r="C182" s="437" t="s">
        <v>23</v>
      </c>
      <c r="D182" s="437">
        <v>2</v>
      </c>
      <c r="E182" s="438"/>
      <c r="F182" s="438">
        <f>D182*E182</f>
        <v>0</v>
      </c>
    </row>
    <row r="183" spans="1:26" s="440" customFormat="1">
      <c r="A183" s="484"/>
      <c r="B183" s="446"/>
      <c r="C183" s="437"/>
      <c r="D183" s="437"/>
      <c r="E183" s="438"/>
      <c r="F183" s="438">
        <f>D183*E183</f>
        <v>0</v>
      </c>
    </row>
    <row r="184" spans="1:26" s="440" customFormat="1">
      <c r="A184" s="484" t="s">
        <v>1250</v>
      </c>
      <c r="B184" s="447" t="s">
        <v>3080</v>
      </c>
      <c r="C184" s="437"/>
      <c r="D184" s="437"/>
      <c r="E184" s="438"/>
      <c r="F184" s="438">
        <f>D184*E184</f>
        <v>0</v>
      </c>
    </row>
    <row r="185" spans="1:26" s="440" customFormat="1">
      <c r="A185" s="442"/>
      <c r="B185" s="443" t="s">
        <v>3081</v>
      </c>
      <c r="C185" s="444" t="s">
        <v>44</v>
      </c>
      <c r="D185" s="444">
        <v>60</v>
      </c>
      <c r="E185" s="438"/>
      <c r="F185" s="438">
        <f>D185*E185</f>
        <v>0</v>
      </c>
    </row>
    <row r="186" spans="1:26" s="440" customFormat="1">
      <c r="A186" s="442"/>
      <c r="B186" s="443"/>
      <c r="C186" s="444"/>
      <c r="D186" s="444"/>
      <c r="E186" s="438"/>
      <c r="F186" s="438"/>
    </row>
    <row r="187" spans="1:26" s="440" customFormat="1">
      <c r="A187" s="484" t="s">
        <v>1251</v>
      </c>
      <c r="B187" s="443" t="s">
        <v>3082</v>
      </c>
      <c r="C187" s="437" t="s">
        <v>44</v>
      </c>
      <c r="D187" s="437">
        <v>15</v>
      </c>
      <c r="E187" s="438"/>
      <c r="F187" s="438">
        <f t="shared" ref="F187:F191" si="2">D187*E187</f>
        <v>0</v>
      </c>
    </row>
    <row r="188" spans="1:26" s="440" customFormat="1">
      <c r="A188" s="484"/>
      <c r="C188" s="437"/>
      <c r="D188" s="437"/>
      <c r="E188" s="438"/>
      <c r="F188" s="438">
        <f t="shared" si="2"/>
        <v>0</v>
      </c>
    </row>
    <row r="189" spans="1:26" s="440" customFormat="1">
      <c r="A189" s="484" t="s">
        <v>1253</v>
      </c>
      <c r="B189" s="443" t="s">
        <v>3083</v>
      </c>
      <c r="C189" s="444" t="s">
        <v>44</v>
      </c>
      <c r="D189" s="444">
        <v>20</v>
      </c>
      <c r="E189" s="438"/>
      <c r="F189" s="438">
        <f t="shared" si="2"/>
        <v>0</v>
      </c>
    </row>
    <row r="190" spans="1:26" s="440" customFormat="1">
      <c r="A190" s="484"/>
      <c r="B190" s="443"/>
      <c r="C190" s="444"/>
      <c r="D190" s="444"/>
      <c r="E190" s="438"/>
      <c r="F190" s="438">
        <f t="shared" si="2"/>
        <v>0</v>
      </c>
    </row>
    <row r="191" spans="1:26" s="453" customFormat="1">
      <c r="A191" s="484" t="s">
        <v>1254</v>
      </c>
      <c r="B191" s="443" t="s">
        <v>3084</v>
      </c>
      <c r="C191" s="444" t="s">
        <v>23</v>
      </c>
      <c r="D191" s="444">
        <v>5</v>
      </c>
      <c r="E191" s="438"/>
      <c r="F191" s="438">
        <f t="shared" si="2"/>
        <v>0</v>
      </c>
      <c r="G191" s="452"/>
      <c r="H191" s="452"/>
      <c r="I191" s="452"/>
      <c r="J191" s="452"/>
      <c r="K191" s="452"/>
      <c r="L191" s="452"/>
      <c r="M191" s="452"/>
      <c r="N191" s="452"/>
      <c r="O191" s="452"/>
      <c r="P191" s="452"/>
      <c r="Q191" s="452"/>
      <c r="R191" s="452"/>
      <c r="S191" s="452"/>
      <c r="T191" s="452"/>
      <c r="U191" s="452"/>
      <c r="V191" s="452"/>
      <c r="W191" s="452"/>
      <c r="X191" s="452"/>
      <c r="Y191" s="452"/>
      <c r="Z191" s="452"/>
    </row>
    <row r="192" spans="1:26" customFormat="1">
      <c r="A192" s="484"/>
      <c r="B192" s="443"/>
      <c r="C192" s="444"/>
      <c r="D192" s="444"/>
      <c r="E192" s="438"/>
      <c r="F192" s="438"/>
    </row>
    <row r="193" spans="1:6" customFormat="1" ht="31.5">
      <c r="A193" s="484" t="s">
        <v>1255</v>
      </c>
      <c r="B193" s="443" t="s">
        <v>3085</v>
      </c>
      <c r="C193" s="444" t="s">
        <v>1252</v>
      </c>
      <c r="D193" s="444">
        <v>1</v>
      </c>
      <c r="E193" s="438"/>
      <c r="F193" s="438">
        <f>D193*E193</f>
        <v>0</v>
      </c>
    </row>
    <row r="194" spans="1:6" customFormat="1">
      <c r="A194" s="484"/>
      <c r="B194" s="446"/>
      <c r="C194" s="437"/>
      <c r="D194" s="437"/>
      <c r="E194" s="438"/>
      <c r="F194" s="438">
        <f t="shared" ref="F194:F199" si="3">D194*E194</f>
        <v>0</v>
      </c>
    </row>
    <row r="195" spans="1:6" customFormat="1" ht="47.25">
      <c r="A195" s="484" t="s">
        <v>1256</v>
      </c>
      <c r="B195" s="446" t="s">
        <v>3086</v>
      </c>
      <c r="C195" s="437" t="s">
        <v>1252</v>
      </c>
      <c r="D195" s="437">
        <v>1</v>
      </c>
      <c r="E195" s="438"/>
      <c r="F195" s="438">
        <f t="shared" si="3"/>
        <v>0</v>
      </c>
    </row>
    <row r="196" spans="1:6" customFormat="1">
      <c r="A196" s="484"/>
      <c r="B196" s="446"/>
      <c r="C196" s="437"/>
      <c r="D196" s="437"/>
      <c r="E196" s="438"/>
      <c r="F196" s="438">
        <f t="shared" si="3"/>
        <v>0</v>
      </c>
    </row>
    <row r="197" spans="1:6" customFormat="1" ht="63">
      <c r="A197" s="484" t="s">
        <v>3061</v>
      </c>
      <c r="B197" s="446" t="s">
        <v>3087</v>
      </c>
      <c r="C197" s="437" t="s">
        <v>1252</v>
      </c>
      <c r="D197" s="437">
        <v>1</v>
      </c>
      <c r="E197" s="438"/>
      <c r="F197" s="438">
        <f t="shared" si="3"/>
        <v>0</v>
      </c>
    </row>
    <row r="198" spans="1:6" customFormat="1">
      <c r="A198" s="484"/>
      <c r="B198" s="440"/>
      <c r="C198" s="437"/>
      <c r="D198" s="437"/>
      <c r="E198" s="438"/>
      <c r="F198" s="438">
        <v>0</v>
      </c>
    </row>
    <row r="199" spans="1:6" customFormat="1">
      <c r="A199" s="484" t="s">
        <v>3063</v>
      </c>
      <c r="B199" s="447" t="s">
        <v>3066</v>
      </c>
      <c r="C199" s="437" t="s">
        <v>1252</v>
      </c>
      <c r="D199" s="437">
        <v>1</v>
      </c>
      <c r="E199" s="438"/>
      <c r="F199" s="438">
        <f t="shared" si="3"/>
        <v>0</v>
      </c>
    </row>
    <row r="200" spans="1:6" customFormat="1" ht="16.5" thickBot="1">
      <c r="A200" s="502"/>
      <c r="B200" s="503"/>
      <c r="C200" s="504"/>
      <c r="D200" s="504"/>
      <c r="E200" s="504"/>
      <c r="F200" s="504">
        <v>0</v>
      </c>
    </row>
    <row r="201" spans="1:6" customFormat="1">
      <c r="A201" s="499"/>
      <c r="B201" s="452" t="s">
        <v>3088</v>
      </c>
      <c r="C201" s="464"/>
      <c r="D201" s="464"/>
      <c r="E201" s="465"/>
      <c r="F201" s="465">
        <f>SUM(F173:F200)</f>
        <v>0</v>
      </c>
    </row>
    <row r="202" spans="1:6" customFormat="1">
      <c r="A202" s="466"/>
      <c r="B202" s="467"/>
      <c r="C202" s="17"/>
      <c r="D202" s="17"/>
      <c r="E202" s="468"/>
      <c r="F202" s="17"/>
    </row>
    <row r="203" spans="1:6" s="440" customFormat="1">
      <c r="A203" s="499" t="s">
        <v>2980</v>
      </c>
      <c r="B203" s="500" t="s">
        <v>2981</v>
      </c>
      <c r="C203" s="437"/>
      <c r="D203" s="437"/>
      <c r="E203" s="438"/>
      <c r="F203" s="438"/>
    </row>
    <row r="204" spans="1:6" s="507" customFormat="1">
      <c r="A204" s="466"/>
      <c r="B204" s="505"/>
      <c r="C204" s="506"/>
      <c r="D204" s="506"/>
      <c r="E204" s="506"/>
      <c r="F204" s="506"/>
    </row>
    <row r="205" spans="1:6" s="507" customFormat="1" ht="63">
      <c r="A205" s="466">
        <v>1</v>
      </c>
      <c r="B205" s="508" t="s">
        <v>3089</v>
      </c>
      <c r="C205" s="506" t="s">
        <v>23</v>
      </c>
      <c r="D205" s="509">
        <v>1</v>
      </c>
      <c r="E205" s="438"/>
      <c r="F205" s="438">
        <f>D205*E205</f>
        <v>0</v>
      </c>
    </row>
    <row r="206" spans="1:6" s="507" customFormat="1">
      <c r="A206" s="466"/>
      <c r="B206" s="508"/>
      <c r="C206" s="506"/>
      <c r="D206" s="509"/>
      <c r="E206" s="438"/>
      <c r="F206" s="438"/>
    </row>
    <row r="207" spans="1:6" s="507" customFormat="1">
      <c r="A207" s="466">
        <v>2</v>
      </c>
      <c r="B207" s="508" t="s">
        <v>3090</v>
      </c>
      <c r="C207" s="506" t="s">
        <v>23</v>
      </c>
      <c r="D207" s="509">
        <v>1</v>
      </c>
      <c r="E207" s="438"/>
      <c r="F207" s="438">
        <f>D207*E207</f>
        <v>0</v>
      </c>
    </row>
    <row r="208" spans="1:6" s="507" customFormat="1">
      <c r="A208" s="466"/>
      <c r="B208" s="508"/>
      <c r="C208" s="506"/>
      <c r="D208" s="509"/>
      <c r="E208" s="438"/>
      <c r="F208" s="438"/>
    </row>
    <row r="209" spans="1:6" s="507" customFormat="1">
      <c r="A209" s="466">
        <v>3</v>
      </c>
      <c r="B209" s="508" t="s">
        <v>3091</v>
      </c>
      <c r="C209" s="506" t="s">
        <v>23</v>
      </c>
      <c r="D209" s="509">
        <v>1</v>
      </c>
      <c r="E209" s="438"/>
      <c r="F209" s="438">
        <f>D209*E209</f>
        <v>0</v>
      </c>
    </row>
    <row r="210" spans="1:6" s="507" customFormat="1">
      <c r="A210" s="466"/>
      <c r="B210" s="508"/>
      <c r="C210" s="506"/>
      <c r="D210" s="509"/>
      <c r="E210" s="438"/>
      <c r="F210" s="438"/>
    </row>
    <row r="211" spans="1:6" s="507" customFormat="1">
      <c r="A211" s="466">
        <v>4</v>
      </c>
      <c r="B211" s="508" t="s">
        <v>3092</v>
      </c>
      <c r="C211" s="506" t="s">
        <v>23</v>
      </c>
      <c r="D211" s="509">
        <v>1</v>
      </c>
      <c r="E211" s="438"/>
      <c r="F211" s="438">
        <f>D211*E211</f>
        <v>0</v>
      </c>
    </row>
    <row r="212" spans="1:6" s="507" customFormat="1">
      <c r="A212" s="466"/>
      <c r="B212" s="508"/>
      <c r="C212" s="506"/>
      <c r="D212" s="509"/>
      <c r="E212" s="438"/>
      <c r="F212" s="438"/>
    </row>
    <row r="213" spans="1:6" s="507" customFormat="1" ht="31.5">
      <c r="A213" s="466">
        <v>5</v>
      </c>
      <c r="B213" s="508" t="s">
        <v>3093</v>
      </c>
      <c r="C213" s="506" t="s">
        <v>23</v>
      </c>
      <c r="D213" s="509">
        <v>1</v>
      </c>
      <c r="E213" s="438"/>
      <c r="F213" s="438">
        <f>D213*E213</f>
        <v>0</v>
      </c>
    </row>
    <row r="214" spans="1:6" s="507" customFormat="1">
      <c r="A214" s="466"/>
      <c r="B214" s="508"/>
      <c r="C214" s="506"/>
      <c r="D214" s="509"/>
      <c r="E214" s="438"/>
      <c r="F214" s="438"/>
    </row>
    <row r="215" spans="1:6" s="507" customFormat="1">
      <c r="A215" s="466">
        <v>6</v>
      </c>
      <c r="B215" s="508" t="s">
        <v>3094</v>
      </c>
      <c r="C215" s="506" t="s">
        <v>23</v>
      </c>
      <c r="D215" s="509">
        <v>1</v>
      </c>
      <c r="E215" s="438"/>
      <c r="F215" s="438">
        <f>D215*E215</f>
        <v>0</v>
      </c>
    </row>
    <row r="216" spans="1:6" s="507" customFormat="1">
      <c r="A216" s="466"/>
      <c r="B216" s="508"/>
      <c r="C216" s="506"/>
      <c r="D216" s="509"/>
      <c r="E216" s="438"/>
      <c r="F216" s="438"/>
    </row>
    <row r="217" spans="1:6" s="507" customFormat="1">
      <c r="A217" s="466">
        <v>7</v>
      </c>
      <c r="B217" s="508" t="s">
        <v>3095</v>
      </c>
      <c r="C217" s="506" t="s">
        <v>23</v>
      </c>
      <c r="D217" s="509">
        <v>1</v>
      </c>
      <c r="E217" s="438"/>
      <c r="F217" s="438">
        <f>D217*E217</f>
        <v>0</v>
      </c>
    </row>
    <row r="218" spans="1:6" s="507" customFormat="1">
      <c r="A218" s="466"/>
      <c r="B218" s="508"/>
      <c r="C218" s="506"/>
      <c r="D218" s="509"/>
      <c r="E218" s="438"/>
      <c r="F218" s="438"/>
    </row>
    <row r="219" spans="1:6" s="507" customFormat="1">
      <c r="A219" s="466">
        <v>8</v>
      </c>
      <c r="B219" s="508" t="s">
        <v>3096</v>
      </c>
      <c r="C219" s="506" t="s">
        <v>23</v>
      </c>
      <c r="D219" s="509">
        <v>1</v>
      </c>
      <c r="E219" s="438"/>
      <c r="F219" s="438">
        <f>D219*E219</f>
        <v>0</v>
      </c>
    </row>
    <row r="220" spans="1:6" s="507" customFormat="1">
      <c r="A220" s="466"/>
      <c r="B220" s="508"/>
      <c r="C220" s="506"/>
      <c r="D220" s="509"/>
      <c r="E220" s="438"/>
      <c r="F220" s="438"/>
    </row>
    <row r="221" spans="1:6" s="507" customFormat="1" ht="31.5">
      <c r="A221" s="466">
        <v>9</v>
      </c>
      <c r="B221" s="508" t="s">
        <v>3097</v>
      </c>
      <c r="C221" s="506" t="s">
        <v>23</v>
      </c>
      <c r="D221" s="509">
        <v>17</v>
      </c>
      <c r="E221" s="438"/>
      <c r="F221" s="438">
        <f>D221*E221</f>
        <v>0</v>
      </c>
    </row>
    <row r="222" spans="1:6" s="507" customFormat="1">
      <c r="A222" s="466"/>
      <c r="B222" s="508"/>
      <c r="C222" s="506"/>
      <c r="D222" s="509"/>
      <c r="E222" s="438"/>
      <c r="F222" s="438"/>
    </row>
    <row r="223" spans="1:6" s="507" customFormat="1">
      <c r="A223" s="466">
        <v>10</v>
      </c>
      <c r="B223" s="508" t="s">
        <v>3098</v>
      </c>
      <c r="C223" s="506" t="s">
        <v>1252</v>
      </c>
      <c r="D223" s="509">
        <v>1</v>
      </c>
      <c r="E223" s="438"/>
      <c r="F223" s="438">
        <f>D223*E223</f>
        <v>0</v>
      </c>
    </row>
    <row r="224" spans="1:6" s="507" customFormat="1">
      <c r="A224" s="466"/>
      <c r="B224" s="508"/>
      <c r="C224" s="506"/>
      <c r="D224" s="509"/>
      <c r="E224" s="438"/>
      <c r="F224" s="438">
        <f>D224*E224</f>
        <v>0</v>
      </c>
    </row>
    <row r="225" spans="1:6" s="507" customFormat="1" ht="63">
      <c r="A225" s="466">
        <v>11</v>
      </c>
      <c r="B225" s="508" t="s">
        <v>3099</v>
      </c>
      <c r="C225" s="506" t="s">
        <v>1252</v>
      </c>
      <c r="D225" s="509">
        <v>1</v>
      </c>
      <c r="E225" s="438"/>
      <c r="F225" s="438">
        <f>D225*E225</f>
        <v>0</v>
      </c>
    </row>
    <row r="226" spans="1:6" s="507" customFormat="1">
      <c r="A226" s="466"/>
      <c r="B226" s="508"/>
      <c r="C226" s="509"/>
      <c r="D226" s="509"/>
      <c r="E226" s="438"/>
      <c r="F226" s="438">
        <f t="shared" ref="F226:F244" si="4">D226*E226</f>
        <v>0</v>
      </c>
    </row>
    <row r="227" spans="1:6" s="507" customFormat="1" ht="78.75">
      <c r="A227" s="466">
        <v>12</v>
      </c>
      <c r="B227" s="412" t="s">
        <v>3048</v>
      </c>
      <c r="C227" s="509"/>
      <c r="D227" s="509"/>
      <c r="E227" s="438"/>
      <c r="F227" s="438">
        <f t="shared" si="4"/>
        <v>0</v>
      </c>
    </row>
    <row r="228" spans="1:6" s="507" customFormat="1">
      <c r="A228" s="466"/>
      <c r="B228" s="508" t="s">
        <v>3100</v>
      </c>
      <c r="C228" s="509" t="s">
        <v>44</v>
      </c>
      <c r="D228" s="509">
        <v>240</v>
      </c>
      <c r="E228" s="438"/>
      <c r="F228" s="438">
        <f t="shared" si="4"/>
        <v>0</v>
      </c>
    </row>
    <row r="229" spans="1:6" s="507" customFormat="1">
      <c r="A229" s="466"/>
      <c r="B229" s="505" t="s">
        <v>3101</v>
      </c>
      <c r="C229" s="509" t="s">
        <v>44</v>
      </c>
      <c r="D229" s="509">
        <v>125</v>
      </c>
      <c r="E229" s="438"/>
      <c r="F229" s="438">
        <f t="shared" si="4"/>
        <v>0</v>
      </c>
    </row>
    <row r="230" spans="1:6" s="507" customFormat="1">
      <c r="A230" s="466"/>
      <c r="B230" s="505" t="s">
        <v>3102</v>
      </c>
      <c r="C230" s="509" t="s">
        <v>44</v>
      </c>
      <c r="D230" s="509">
        <v>100</v>
      </c>
      <c r="E230" s="438"/>
      <c r="F230" s="438">
        <f t="shared" si="4"/>
        <v>0</v>
      </c>
    </row>
    <row r="231" spans="1:6" s="507" customFormat="1">
      <c r="A231" s="466"/>
      <c r="B231" s="505"/>
      <c r="C231" s="509"/>
      <c r="D231" s="509"/>
      <c r="E231" s="438"/>
      <c r="F231" s="438">
        <f t="shared" si="4"/>
        <v>0</v>
      </c>
    </row>
    <row r="232" spans="1:6" s="507" customFormat="1">
      <c r="A232" s="466" t="s">
        <v>3074</v>
      </c>
      <c r="B232" s="505" t="s">
        <v>3103</v>
      </c>
      <c r="C232" s="509" t="s">
        <v>44</v>
      </c>
      <c r="D232" s="509">
        <v>40</v>
      </c>
      <c r="E232" s="438"/>
      <c r="F232" s="438">
        <f t="shared" si="4"/>
        <v>0</v>
      </c>
    </row>
    <row r="233" spans="1:6" s="507" customFormat="1">
      <c r="A233" s="466"/>
      <c r="B233" s="505"/>
      <c r="C233" s="509"/>
      <c r="D233" s="509"/>
      <c r="E233" s="438"/>
      <c r="F233" s="438">
        <f t="shared" si="4"/>
        <v>0</v>
      </c>
    </row>
    <row r="234" spans="1:6" s="507" customFormat="1">
      <c r="A234" s="466" t="s">
        <v>3104</v>
      </c>
      <c r="B234" s="505" t="s">
        <v>3105</v>
      </c>
      <c r="C234" s="509" t="s">
        <v>44</v>
      </c>
      <c r="D234" s="509">
        <v>120</v>
      </c>
      <c r="E234" s="438"/>
      <c r="F234" s="438">
        <f t="shared" si="4"/>
        <v>0</v>
      </c>
    </row>
    <row r="235" spans="1:6" s="507" customFormat="1">
      <c r="A235" s="466"/>
      <c r="B235" s="505"/>
      <c r="C235" s="509"/>
      <c r="D235" s="509"/>
      <c r="E235" s="438"/>
      <c r="F235" s="438">
        <f t="shared" si="4"/>
        <v>0</v>
      </c>
    </row>
    <row r="236" spans="1:6" s="507" customFormat="1" ht="31.5">
      <c r="A236" s="466" t="s">
        <v>3106</v>
      </c>
      <c r="B236" s="508" t="s">
        <v>3107</v>
      </c>
      <c r="C236" s="509" t="s">
        <v>1252</v>
      </c>
      <c r="D236" s="509">
        <v>1</v>
      </c>
      <c r="E236" s="438"/>
      <c r="F236" s="438">
        <f t="shared" si="4"/>
        <v>0</v>
      </c>
    </row>
    <row r="237" spans="1:6" s="507" customFormat="1">
      <c r="A237" s="466"/>
      <c r="B237" s="508"/>
      <c r="C237" s="509"/>
      <c r="D237" s="509"/>
      <c r="E237" s="438"/>
      <c r="F237" s="438">
        <f t="shared" si="4"/>
        <v>0</v>
      </c>
    </row>
    <row r="238" spans="1:6" s="507" customFormat="1">
      <c r="A238" s="466" t="s">
        <v>3108</v>
      </c>
      <c r="B238" s="508" t="s">
        <v>3109</v>
      </c>
      <c r="C238" s="509" t="s">
        <v>23</v>
      </c>
      <c r="D238" s="509">
        <v>10</v>
      </c>
      <c r="E238" s="438"/>
      <c r="F238" s="438">
        <f t="shared" si="4"/>
        <v>0</v>
      </c>
    </row>
    <row r="239" spans="1:6" s="507" customFormat="1">
      <c r="A239" s="466"/>
      <c r="B239" s="508"/>
      <c r="C239" s="509"/>
      <c r="D239" s="509"/>
      <c r="E239" s="438"/>
      <c r="F239" s="438">
        <f t="shared" si="4"/>
        <v>0</v>
      </c>
    </row>
    <row r="240" spans="1:6" s="507" customFormat="1">
      <c r="A240" s="466" t="s">
        <v>3110</v>
      </c>
      <c r="B240" s="508" t="s">
        <v>3111</v>
      </c>
      <c r="C240" s="509" t="s">
        <v>1252</v>
      </c>
      <c r="D240" s="509">
        <v>1</v>
      </c>
      <c r="E240" s="438"/>
      <c r="F240" s="438">
        <f t="shared" si="4"/>
        <v>0</v>
      </c>
    </row>
    <row r="241" spans="1:26" s="507" customFormat="1">
      <c r="A241" s="466"/>
      <c r="B241" s="508"/>
      <c r="C241" s="509"/>
      <c r="D241" s="509"/>
      <c r="E241" s="438"/>
      <c r="F241" s="438">
        <f t="shared" si="4"/>
        <v>0</v>
      </c>
    </row>
    <row r="242" spans="1:26" s="507" customFormat="1">
      <c r="A242" s="466" t="s">
        <v>3112</v>
      </c>
      <c r="B242" s="508" t="s">
        <v>3113</v>
      </c>
      <c r="C242" s="509" t="s">
        <v>1252</v>
      </c>
      <c r="D242" s="509">
        <v>1</v>
      </c>
      <c r="E242" s="438"/>
      <c r="F242" s="438">
        <f t="shared" si="4"/>
        <v>0</v>
      </c>
    </row>
    <row r="243" spans="1:26" s="507" customFormat="1">
      <c r="A243" s="466"/>
      <c r="B243" s="505"/>
      <c r="C243" s="509"/>
      <c r="D243" s="509"/>
      <c r="E243" s="438"/>
      <c r="F243" s="438"/>
    </row>
    <row r="244" spans="1:26" customFormat="1">
      <c r="A244" s="466" t="s">
        <v>3114</v>
      </c>
      <c r="B244" s="447" t="s">
        <v>3066</v>
      </c>
      <c r="C244" s="437" t="s">
        <v>1252</v>
      </c>
      <c r="D244" s="509">
        <v>1</v>
      </c>
      <c r="E244" s="438"/>
      <c r="F244" s="438">
        <f t="shared" si="4"/>
        <v>0</v>
      </c>
    </row>
    <row r="245" spans="1:26" s="507" customFormat="1" ht="16.5" customHeight="1">
      <c r="A245" s="466"/>
      <c r="B245" s="505"/>
      <c r="C245" s="509"/>
      <c r="D245" s="506"/>
      <c r="E245" s="438"/>
      <c r="F245" s="438"/>
    </row>
    <row r="246" spans="1:26" s="515" customFormat="1">
      <c r="A246" s="510" t="s">
        <v>3115</v>
      </c>
      <c r="B246" s="511" t="s">
        <v>3116</v>
      </c>
      <c r="C246" s="512" t="s">
        <v>3115</v>
      </c>
      <c r="D246" s="513"/>
      <c r="E246" s="489"/>
      <c r="F246" s="489">
        <f>SUM(F205:F244)</f>
        <v>0</v>
      </c>
      <c r="G246" s="514"/>
      <c r="H246" s="514"/>
      <c r="I246" s="514"/>
      <c r="J246" s="514"/>
      <c r="K246" s="514"/>
      <c r="L246" s="514"/>
      <c r="M246" s="514"/>
      <c r="N246" s="514"/>
      <c r="O246" s="514"/>
      <c r="P246" s="514"/>
      <c r="Q246" s="514"/>
      <c r="R246" s="514"/>
      <c r="S246" s="514"/>
      <c r="T246" s="514"/>
      <c r="U246" s="514"/>
      <c r="V246" s="514"/>
      <c r="W246" s="514"/>
      <c r="X246" s="514"/>
      <c r="Y246" s="514"/>
      <c r="Z246" s="514"/>
    </row>
    <row r="247" spans="1:26" s="507" customFormat="1">
      <c r="A247" s="466"/>
      <c r="B247" s="505"/>
      <c r="C247" s="506"/>
      <c r="D247" s="506"/>
      <c r="E247" s="516"/>
      <c r="F247" s="506"/>
    </row>
    <row r="248" spans="1:26" s="440" customFormat="1">
      <c r="A248" s="499" t="s">
        <v>2982</v>
      </c>
      <c r="B248" s="500" t="s">
        <v>2983</v>
      </c>
      <c r="C248" s="437"/>
      <c r="D248" s="437"/>
      <c r="E248" s="438"/>
      <c r="F248" s="438"/>
    </row>
    <row r="249" spans="1:26" s="507" customFormat="1">
      <c r="A249" s="466"/>
      <c r="B249" s="505"/>
      <c r="C249" s="506"/>
      <c r="D249" s="506"/>
      <c r="E249" s="506"/>
      <c r="F249" s="506"/>
    </row>
    <row r="250" spans="1:26" customFormat="1" ht="63">
      <c r="A250" s="466" t="s">
        <v>1247</v>
      </c>
      <c r="B250" s="508" t="s">
        <v>3117</v>
      </c>
      <c r="C250" s="506" t="s">
        <v>23</v>
      </c>
      <c r="D250" s="509">
        <v>1</v>
      </c>
      <c r="E250" s="438"/>
      <c r="F250" s="438">
        <f>D250*E250</f>
        <v>0</v>
      </c>
    </row>
    <row r="251" spans="1:26" customFormat="1">
      <c r="A251" s="466"/>
      <c r="B251" s="508"/>
      <c r="C251" s="506"/>
      <c r="D251" s="509"/>
      <c r="E251" s="438"/>
      <c r="F251" s="438"/>
    </row>
    <row r="252" spans="1:26" customFormat="1">
      <c r="A252" s="466" t="s">
        <v>1248</v>
      </c>
      <c r="B252" s="508" t="s">
        <v>3118</v>
      </c>
      <c r="C252" s="506" t="s">
        <v>23</v>
      </c>
      <c r="D252" s="509">
        <v>1</v>
      </c>
      <c r="E252" s="438"/>
      <c r="F252" s="438">
        <f>D252*E252</f>
        <v>0</v>
      </c>
    </row>
    <row r="253" spans="1:26" customFormat="1">
      <c r="A253" s="466"/>
      <c r="B253" s="508"/>
      <c r="C253" s="506"/>
      <c r="D253" s="509"/>
      <c r="E253" s="438"/>
      <c r="F253" s="438"/>
    </row>
    <row r="254" spans="1:26" customFormat="1">
      <c r="A254" s="466" t="s">
        <v>1249</v>
      </c>
      <c r="B254" s="508" t="s">
        <v>3119</v>
      </c>
      <c r="C254" s="506" t="s">
        <v>23</v>
      </c>
      <c r="D254" s="509">
        <v>1</v>
      </c>
      <c r="E254" s="438"/>
      <c r="F254" s="438">
        <f>D254*E254</f>
        <v>0</v>
      </c>
    </row>
    <row r="255" spans="1:26" customFormat="1">
      <c r="A255" s="466"/>
      <c r="B255" s="508"/>
      <c r="C255" s="506"/>
      <c r="D255" s="509"/>
      <c r="E255" s="438"/>
      <c r="F255" s="438"/>
    </row>
    <row r="256" spans="1:26" customFormat="1" ht="47.25">
      <c r="A256" s="466" t="s">
        <v>1250</v>
      </c>
      <c r="B256" s="508" t="s">
        <v>3120</v>
      </c>
      <c r="C256" s="506" t="s">
        <v>23</v>
      </c>
      <c r="D256" s="509">
        <v>9</v>
      </c>
      <c r="E256" s="438"/>
      <c r="F256" s="438">
        <f>D256*E256</f>
        <v>0</v>
      </c>
    </row>
    <row r="257" spans="1:6" customFormat="1">
      <c r="A257" s="466"/>
      <c r="B257" s="508"/>
      <c r="C257" s="506"/>
      <c r="D257" s="509"/>
      <c r="E257" s="438"/>
      <c r="F257" s="438"/>
    </row>
    <row r="258" spans="1:6" customFormat="1">
      <c r="A258" s="466" t="s">
        <v>1251</v>
      </c>
      <c r="B258" s="508" t="s">
        <v>3121</v>
      </c>
      <c r="C258" s="506" t="s">
        <v>23</v>
      </c>
      <c r="D258" s="509">
        <v>9</v>
      </c>
      <c r="E258" s="438"/>
      <c r="F258" s="438">
        <f>D258*E258</f>
        <v>0</v>
      </c>
    </row>
    <row r="259" spans="1:6" customFormat="1">
      <c r="A259" s="466"/>
      <c r="B259" s="508"/>
      <c r="C259" s="506"/>
      <c r="D259" s="509"/>
      <c r="E259" s="438"/>
      <c r="F259" s="438"/>
    </row>
    <row r="260" spans="1:6" customFormat="1">
      <c r="A260" s="466" t="s">
        <v>1253</v>
      </c>
      <c r="B260" s="508" t="s">
        <v>3098</v>
      </c>
      <c r="C260" s="506" t="s">
        <v>1252</v>
      </c>
      <c r="D260" s="509">
        <v>1</v>
      </c>
      <c r="E260" s="438"/>
      <c r="F260" s="438">
        <f>D260*E260</f>
        <v>0</v>
      </c>
    </row>
    <row r="261" spans="1:6" customFormat="1">
      <c r="A261" s="466"/>
      <c r="B261" s="508"/>
      <c r="C261" s="506"/>
      <c r="D261" s="509"/>
      <c r="E261" s="438"/>
      <c r="F261" s="438">
        <f t="shared" ref="F261:F262" si="5">D261*E261</f>
        <v>0</v>
      </c>
    </row>
    <row r="262" spans="1:6" customFormat="1" ht="63">
      <c r="A262" s="466" t="s">
        <v>1254</v>
      </c>
      <c r="B262" s="508" t="s">
        <v>3099</v>
      </c>
      <c r="C262" s="506" t="s">
        <v>1252</v>
      </c>
      <c r="D262" s="509">
        <v>1</v>
      </c>
      <c r="E262" s="438"/>
      <c r="F262" s="438">
        <f t="shared" si="5"/>
        <v>0</v>
      </c>
    </row>
    <row r="263" spans="1:6" customFormat="1">
      <c r="A263" s="466"/>
      <c r="B263" s="505"/>
      <c r="C263" s="506"/>
      <c r="D263" s="506"/>
      <c r="E263" s="506"/>
      <c r="F263" s="506"/>
    </row>
    <row r="264" spans="1:6" customFormat="1" ht="78.75">
      <c r="A264" s="466" t="s">
        <v>1255</v>
      </c>
      <c r="B264" s="412" t="s">
        <v>3048</v>
      </c>
      <c r="C264" s="509"/>
      <c r="D264" s="509"/>
      <c r="E264" s="438"/>
      <c r="F264" s="438">
        <f t="shared" ref="F264:F266" si="6">D264*E264</f>
        <v>0</v>
      </c>
    </row>
    <row r="265" spans="1:6" customFormat="1">
      <c r="A265" s="466"/>
      <c r="B265" s="508" t="s">
        <v>3122</v>
      </c>
      <c r="C265" s="509" t="s">
        <v>44</v>
      </c>
      <c r="D265" s="509">
        <v>390</v>
      </c>
      <c r="E265" s="438"/>
      <c r="F265" s="438">
        <f t="shared" si="6"/>
        <v>0</v>
      </c>
    </row>
    <row r="266" spans="1:6" customFormat="1">
      <c r="A266" s="466"/>
      <c r="B266" s="505" t="s">
        <v>3102</v>
      </c>
      <c r="C266" s="509" t="s">
        <v>44</v>
      </c>
      <c r="D266" s="509">
        <v>100</v>
      </c>
      <c r="E266" s="438"/>
      <c r="F266" s="438">
        <f t="shared" si="6"/>
        <v>0</v>
      </c>
    </row>
    <row r="267" spans="1:6" customFormat="1">
      <c r="A267" s="466"/>
      <c r="B267" s="467"/>
      <c r="C267" s="17"/>
      <c r="D267" s="17"/>
      <c r="E267" s="468"/>
      <c r="F267" s="17"/>
    </row>
    <row r="268" spans="1:6" s="507" customFormat="1">
      <c r="A268" s="466" t="s">
        <v>1256</v>
      </c>
      <c r="B268" s="505" t="s">
        <v>3105</v>
      </c>
      <c r="C268" s="509" t="s">
        <v>44</v>
      </c>
      <c r="D268" s="509">
        <v>120</v>
      </c>
      <c r="E268" s="438"/>
      <c r="F268" s="438">
        <f t="shared" ref="F268" si="7">D268*E268</f>
        <v>0</v>
      </c>
    </row>
    <row r="269" spans="1:6" customFormat="1">
      <c r="A269" s="466"/>
      <c r="B269" s="467"/>
      <c r="C269" s="17"/>
      <c r="D269" s="17"/>
      <c r="E269" s="468"/>
      <c r="F269" s="17"/>
    </row>
    <row r="270" spans="1:6" s="507" customFormat="1" ht="31.5">
      <c r="A270" s="466" t="s">
        <v>3061</v>
      </c>
      <c r="B270" s="508" t="s">
        <v>3107</v>
      </c>
      <c r="C270" s="509" t="s">
        <v>1252</v>
      </c>
      <c r="D270" s="509">
        <v>1</v>
      </c>
      <c r="E270" s="438"/>
      <c r="F270" s="438">
        <f t="shared" ref="F270:F278" si="8">D270*E270</f>
        <v>0</v>
      </c>
    </row>
    <row r="271" spans="1:6" s="507" customFormat="1">
      <c r="A271" s="466"/>
      <c r="B271" s="508"/>
      <c r="C271" s="509"/>
      <c r="D271" s="509"/>
      <c r="E271" s="438"/>
      <c r="F271" s="438">
        <f t="shared" si="8"/>
        <v>0</v>
      </c>
    </row>
    <row r="272" spans="1:6" s="507" customFormat="1">
      <c r="A272" s="466" t="s">
        <v>3063</v>
      </c>
      <c r="B272" s="508" t="s">
        <v>3109</v>
      </c>
      <c r="C272" s="509" t="s">
        <v>23</v>
      </c>
      <c r="D272" s="509">
        <v>10</v>
      </c>
      <c r="E272" s="438"/>
      <c r="F272" s="438">
        <f t="shared" si="8"/>
        <v>0</v>
      </c>
    </row>
    <row r="273" spans="1:26" s="507" customFormat="1">
      <c r="A273" s="466"/>
      <c r="B273" s="508"/>
      <c r="C273" s="509"/>
      <c r="D273" s="509"/>
      <c r="E273" s="438"/>
      <c r="F273" s="438">
        <f t="shared" si="8"/>
        <v>0</v>
      </c>
    </row>
    <row r="274" spans="1:26" s="507" customFormat="1">
      <c r="A274" s="466" t="s">
        <v>3065</v>
      </c>
      <c r="B274" s="508" t="s">
        <v>3111</v>
      </c>
      <c r="C274" s="509" t="s">
        <v>1252</v>
      </c>
      <c r="D274" s="509">
        <v>1</v>
      </c>
      <c r="E274" s="438"/>
      <c r="F274" s="438">
        <f t="shared" si="8"/>
        <v>0</v>
      </c>
    </row>
    <row r="275" spans="1:26" s="507" customFormat="1">
      <c r="A275" s="466"/>
      <c r="B275" s="508"/>
      <c r="C275" s="509"/>
      <c r="D275" s="509"/>
      <c r="E275" s="438"/>
      <c r="F275" s="438">
        <f t="shared" si="8"/>
        <v>0</v>
      </c>
    </row>
    <row r="276" spans="1:26" s="507" customFormat="1" ht="47.25">
      <c r="A276" s="466" t="s">
        <v>3074</v>
      </c>
      <c r="B276" s="517" t="s">
        <v>3123</v>
      </c>
      <c r="C276" s="509" t="s">
        <v>1252</v>
      </c>
      <c r="D276" s="509">
        <v>1</v>
      </c>
      <c r="E276" s="438"/>
      <c r="F276" s="438">
        <f t="shared" si="8"/>
        <v>0</v>
      </c>
    </row>
    <row r="277" spans="1:26" s="507" customFormat="1">
      <c r="A277" s="466"/>
      <c r="B277" s="505"/>
      <c r="C277" s="509"/>
      <c r="D277" s="509"/>
      <c r="E277" s="438"/>
      <c r="F277" s="438"/>
    </row>
    <row r="278" spans="1:26" customFormat="1">
      <c r="A278" s="466" t="s">
        <v>3104</v>
      </c>
      <c r="B278" s="447" t="s">
        <v>3066</v>
      </c>
      <c r="C278" s="437" t="s">
        <v>1252</v>
      </c>
      <c r="D278" s="509">
        <v>1</v>
      </c>
      <c r="E278" s="438"/>
      <c r="F278" s="438">
        <f t="shared" si="8"/>
        <v>0</v>
      </c>
    </row>
    <row r="279" spans="1:26" customFormat="1">
      <c r="A279" s="466"/>
      <c r="B279" s="447"/>
      <c r="C279" s="437"/>
      <c r="D279" s="509"/>
      <c r="E279" s="438"/>
      <c r="F279" s="438"/>
    </row>
    <row r="280" spans="1:26" s="515" customFormat="1">
      <c r="A280" s="510" t="s">
        <v>3115</v>
      </c>
      <c r="B280" s="511" t="s">
        <v>3124</v>
      </c>
      <c r="C280" s="512" t="s">
        <v>3115</v>
      </c>
      <c r="D280" s="513"/>
      <c r="E280" s="489"/>
      <c r="F280" s="489">
        <f>SUM(F250:F276)</f>
        <v>0</v>
      </c>
      <c r="G280" s="514"/>
      <c r="H280" s="514"/>
      <c r="I280" s="514"/>
      <c r="J280" s="514"/>
      <c r="K280" s="514"/>
      <c r="L280" s="514"/>
      <c r="M280" s="514"/>
      <c r="N280" s="514"/>
      <c r="O280" s="514"/>
      <c r="P280" s="514"/>
      <c r="Q280" s="514"/>
      <c r="R280" s="514"/>
      <c r="S280" s="514"/>
      <c r="T280" s="514"/>
      <c r="U280" s="514"/>
      <c r="V280" s="514"/>
      <c r="W280" s="514"/>
      <c r="X280" s="514"/>
      <c r="Y280" s="514"/>
      <c r="Z280" s="514"/>
    </row>
    <row r="281" spans="1:26" customFormat="1">
      <c r="A281" s="466"/>
      <c r="B281" s="467"/>
      <c r="C281" s="17"/>
      <c r="D281" s="17"/>
      <c r="E281" s="468"/>
      <c r="F281" s="17"/>
    </row>
    <row r="282" spans="1:26" s="440" customFormat="1" ht="31.5">
      <c r="A282" s="499" t="s">
        <v>3138</v>
      </c>
      <c r="B282" s="518" t="s">
        <v>3154</v>
      </c>
      <c r="C282" s="437"/>
      <c r="D282" s="437"/>
      <c r="E282" s="438"/>
      <c r="F282" s="438"/>
    </row>
    <row r="283" spans="1:26" customFormat="1">
      <c r="A283" s="466"/>
      <c r="B283" s="467"/>
      <c r="C283" s="17"/>
      <c r="D283" s="17"/>
      <c r="E283" s="468"/>
      <c r="F283" s="17"/>
    </row>
    <row r="284" spans="1:26" customFormat="1" ht="78.75">
      <c r="A284" s="466" t="s">
        <v>1247</v>
      </c>
      <c r="B284" s="508" t="s">
        <v>3155</v>
      </c>
      <c r="C284" s="506" t="s">
        <v>23</v>
      </c>
      <c r="D284" s="509">
        <v>1</v>
      </c>
      <c r="E284" s="438"/>
      <c r="F284" s="438">
        <f t="shared" ref="F284:F310" si="9">D284*E284</f>
        <v>0</v>
      </c>
    </row>
    <row r="285" spans="1:26" customFormat="1">
      <c r="A285" s="466"/>
      <c r="B285" s="508"/>
      <c r="C285" s="506"/>
      <c r="D285" s="509"/>
      <c r="E285" s="438"/>
      <c r="F285" s="438"/>
    </row>
    <row r="286" spans="1:26" customFormat="1">
      <c r="A286" s="466" t="s">
        <v>1248</v>
      </c>
      <c r="B286" s="508" t="s">
        <v>3156</v>
      </c>
      <c r="C286" s="506" t="s">
        <v>23</v>
      </c>
      <c r="D286" s="509">
        <v>1</v>
      </c>
      <c r="E286" s="438"/>
      <c r="F286" s="438">
        <f t="shared" si="9"/>
        <v>0</v>
      </c>
    </row>
    <row r="287" spans="1:26" customFormat="1">
      <c r="A287" s="466"/>
      <c r="B287" s="508"/>
      <c r="C287" s="506"/>
      <c r="D287" s="509"/>
      <c r="E287" s="438"/>
      <c r="F287" s="438"/>
    </row>
    <row r="288" spans="1:26" customFormat="1" ht="47.25">
      <c r="A288" s="466" t="s">
        <v>1249</v>
      </c>
      <c r="B288" s="508" t="s">
        <v>3157</v>
      </c>
      <c r="C288" s="506" t="s">
        <v>23</v>
      </c>
      <c r="D288" s="509">
        <v>2</v>
      </c>
      <c r="E288" s="438"/>
      <c r="F288" s="438">
        <f t="shared" si="9"/>
        <v>0</v>
      </c>
    </row>
    <row r="289" spans="1:6" customFormat="1">
      <c r="A289" s="466"/>
      <c r="B289" s="508"/>
      <c r="C289" s="506"/>
      <c r="D289" s="509"/>
      <c r="E289" s="438"/>
      <c r="F289" s="438"/>
    </row>
    <row r="290" spans="1:6" customFormat="1" ht="31.5">
      <c r="A290" s="466" t="s">
        <v>1250</v>
      </c>
      <c r="B290" s="508" t="s">
        <v>3158</v>
      </c>
      <c r="C290" s="506" t="s">
        <v>23</v>
      </c>
      <c r="D290" s="509">
        <v>1</v>
      </c>
      <c r="E290" s="438"/>
      <c r="F290" s="438">
        <f t="shared" si="9"/>
        <v>0</v>
      </c>
    </row>
    <row r="291" spans="1:6" customFormat="1">
      <c r="A291" s="466"/>
      <c r="B291" s="508"/>
      <c r="C291" s="506"/>
      <c r="D291" s="509"/>
      <c r="E291" s="438"/>
      <c r="F291" s="438"/>
    </row>
    <row r="292" spans="1:6" customFormat="1" ht="63">
      <c r="A292" s="466" t="s">
        <v>1251</v>
      </c>
      <c r="B292" s="508" t="s">
        <v>3159</v>
      </c>
      <c r="C292" s="506" t="s">
        <v>23</v>
      </c>
      <c r="D292" s="509">
        <v>2</v>
      </c>
      <c r="E292" s="438"/>
      <c r="F292" s="438">
        <f t="shared" si="9"/>
        <v>0</v>
      </c>
    </row>
    <row r="293" spans="1:6" customFormat="1">
      <c r="A293" s="466"/>
      <c r="B293" s="508"/>
      <c r="C293" s="506"/>
      <c r="D293" s="509"/>
      <c r="E293" s="438"/>
      <c r="F293" s="438"/>
    </row>
    <row r="294" spans="1:6" customFormat="1" ht="47.25">
      <c r="A294" s="466" t="s">
        <v>1253</v>
      </c>
      <c r="B294" s="508" t="s">
        <v>3160</v>
      </c>
      <c r="C294" s="506" t="s">
        <v>23</v>
      </c>
      <c r="D294" s="509">
        <v>2</v>
      </c>
      <c r="E294" s="438"/>
      <c r="F294" s="438">
        <f t="shared" si="9"/>
        <v>0</v>
      </c>
    </row>
    <row r="295" spans="1:6" customFormat="1">
      <c r="A295" s="466"/>
      <c r="B295" s="508"/>
      <c r="D295" s="509"/>
      <c r="E295" s="438"/>
      <c r="F295" s="438"/>
    </row>
    <row r="296" spans="1:6" customFormat="1">
      <c r="A296" s="466" t="s">
        <v>1254</v>
      </c>
      <c r="B296" s="508" t="s">
        <v>3161</v>
      </c>
      <c r="C296" s="506" t="s">
        <v>23</v>
      </c>
      <c r="D296" s="509">
        <v>1</v>
      </c>
      <c r="E296" s="438"/>
      <c r="F296" s="438">
        <f t="shared" si="9"/>
        <v>0</v>
      </c>
    </row>
    <row r="297" spans="1:6" customFormat="1">
      <c r="A297" s="466"/>
      <c r="B297" s="508"/>
      <c r="C297" s="506"/>
      <c r="D297" s="509"/>
      <c r="E297" s="438"/>
      <c r="F297" s="438"/>
    </row>
    <row r="298" spans="1:6" customFormat="1" ht="31.5">
      <c r="A298" s="466" t="s">
        <v>1255</v>
      </c>
      <c r="B298" s="508" t="s">
        <v>3162</v>
      </c>
      <c r="C298" s="506" t="s">
        <v>23</v>
      </c>
      <c r="D298" s="509">
        <v>1</v>
      </c>
      <c r="E298" s="438"/>
      <c r="F298" s="438">
        <f t="shared" si="9"/>
        <v>0</v>
      </c>
    </row>
    <row r="299" spans="1:6" customFormat="1">
      <c r="A299" s="466"/>
      <c r="B299" s="508"/>
      <c r="C299" s="506"/>
      <c r="D299" s="509"/>
      <c r="E299" s="438"/>
      <c r="F299" s="438"/>
    </row>
    <row r="300" spans="1:6" customFormat="1" ht="31.5">
      <c r="A300" s="466" t="s">
        <v>1256</v>
      </c>
      <c r="B300" s="508" t="s">
        <v>3163</v>
      </c>
      <c r="C300" s="506" t="s">
        <v>23</v>
      </c>
      <c r="D300" s="509">
        <v>1</v>
      </c>
      <c r="E300" s="438"/>
      <c r="F300" s="438">
        <f t="shared" si="9"/>
        <v>0</v>
      </c>
    </row>
    <row r="301" spans="1:6" customFormat="1">
      <c r="A301" s="466"/>
      <c r="B301" s="508"/>
      <c r="C301" s="506"/>
      <c r="D301" s="509"/>
      <c r="E301" s="438"/>
      <c r="F301" s="438"/>
    </row>
    <row r="302" spans="1:6" customFormat="1">
      <c r="A302" s="466" t="s">
        <v>3061</v>
      </c>
      <c r="B302" s="508" t="s">
        <v>3164</v>
      </c>
      <c r="C302" s="506" t="s">
        <v>23</v>
      </c>
      <c r="D302" s="509">
        <v>1</v>
      </c>
      <c r="E302" s="438"/>
      <c r="F302" s="438">
        <f t="shared" si="9"/>
        <v>0</v>
      </c>
    </row>
    <row r="303" spans="1:6" customFormat="1">
      <c r="A303" s="466"/>
      <c r="B303" s="508"/>
      <c r="D303" s="509"/>
      <c r="E303" s="438"/>
      <c r="F303" s="438"/>
    </row>
    <row r="304" spans="1:6" customFormat="1">
      <c r="A304" s="466" t="s">
        <v>3063</v>
      </c>
      <c r="B304" s="508" t="s">
        <v>3165</v>
      </c>
      <c r="C304" s="506" t="s">
        <v>23</v>
      </c>
      <c r="D304" s="509">
        <v>1</v>
      </c>
      <c r="E304" s="438"/>
      <c r="F304" s="438">
        <f t="shared" si="9"/>
        <v>0</v>
      </c>
    </row>
    <row r="305" spans="1:26" customFormat="1">
      <c r="A305" s="466"/>
      <c r="B305" s="508"/>
      <c r="D305" s="509"/>
      <c r="E305" s="438"/>
      <c r="F305" s="438"/>
    </row>
    <row r="306" spans="1:26" customFormat="1">
      <c r="A306" s="466" t="s">
        <v>3065</v>
      </c>
      <c r="B306" s="508" t="s">
        <v>3166</v>
      </c>
      <c r="C306" s="506" t="s">
        <v>23</v>
      </c>
      <c r="D306" s="509">
        <v>1</v>
      </c>
      <c r="E306" s="438"/>
      <c r="F306" s="438">
        <f t="shared" si="9"/>
        <v>0</v>
      </c>
    </row>
    <row r="307" spans="1:26" customFormat="1">
      <c r="A307" s="466"/>
      <c r="B307" s="508"/>
      <c r="D307" s="509"/>
      <c r="E307" s="438"/>
      <c r="F307" s="438"/>
    </row>
    <row r="308" spans="1:26" customFormat="1" ht="31.5">
      <c r="A308" s="466" t="s">
        <v>3074</v>
      </c>
      <c r="B308" s="508" t="s">
        <v>3167</v>
      </c>
      <c r="C308" s="506" t="s">
        <v>23</v>
      </c>
      <c r="D308" s="509">
        <v>1</v>
      </c>
      <c r="E308" s="438"/>
      <c r="F308" s="438">
        <f t="shared" si="9"/>
        <v>0</v>
      </c>
    </row>
    <row r="309" spans="1:26" customFormat="1">
      <c r="A309" s="466"/>
      <c r="B309" s="508"/>
      <c r="C309" s="506"/>
      <c r="D309" s="509"/>
      <c r="E309" s="438"/>
      <c r="F309" s="438"/>
    </row>
    <row r="310" spans="1:26" customFormat="1" ht="31.5">
      <c r="A310" s="466" t="s">
        <v>3104</v>
      </c>
      <c r="B310" s="508" t="s">
        <v>3168</v>
      </c>
      <c r="C310" s="506" t="s">
        <v>23</v>
      </c>
      <c r="D310" s="509">
        <v>1</v>
      </c>
      <c r="E310" s="438"/>
      <c r="F310" s="438">
        <f t="shared" si="9"/>
        <v>0</v>
      </c>
    </row>
    <row r="311" spans="1:26" customFormat="1">
      <c r="A311" s="466"/>
      <c r="B311" s="467"/>
      <c r="C311" s="17"/>
      <c r="D311" s="17"/>
      <c r="E311" s="468"/>
      <c r="F311" s="17"/>
    </row>
    <row r="312" spans="1:26" s="515" customFormat="1">
      <c r="A312" s="510" t="s">
        <v>3115</v>
      </c>
      <c r="B312" s="511" t="s">
        <v>3169</v>
      </c>
      <c r="C312" s="512" t="s">
        <v>3115</v>
      </c>
      <c r="D312" s="513"/>
      <c r="E312" s="489"/>
      <c r="F312" s="489">
        <f>SUM(F282:F310)</f>
        <v>0</v>
      </c>
      <c r="G312" s="514"/>
      <c r="H312" s="514"/>
      <c r="I312" s="514"/>
      <c r="J312" s="514"/>
      <c r="K312" s="514"/>
      <c r="L312" s="514"/>
      <c r="M312" s="514"/>
      <c r="N312" s="514"/>
      <c r="O312" s="514"/>
      <c r="P312" s="514"/>
      <c r="Q312" s="514"/>
      <c r="R312" s="514"/>
      <c r="S312" s="514"/>
      <c r="T312" s="514"/>
      <c r="U312" s="514"/>
      <c r="V312" s="514"/>
      <c r="W312" s="514"/>
      <c r="X312" s="514"/>
      <c r="Y312" s="514"/>
      <c r="Z312" s="514"/>
    </row>
    <row r="313" spans="1:26" customFormat="1">
      <c r="A313" s="466"/>
      <c r="B313" s="467"/>
      <c r="C313" s="17"/>
      <c r="D313" s="17"/>
      <c r="E313" s="468"/>
      <c r="F313" s="17"/>
    </row>
    <row r="314" spans="1:26" s="388" customFormat="1">
      <c r="A314" s="394"/>
      <c r="B314" s="393"/>
    </row>
    <row r="315" spans="1:26" s="384" customFormat="1">
      <c r="A315" s="397"/>
      <c r="B315" s="380"/>
      <c r="C315" s="381"/>
      <c r="D315" s="381"/>
      <c r="E315" s="382"/>
      <c r="F315" s="383"/>
      <c r="G315" s="381"/>
      <c r="H315" s="381"/>
      <c r="I315" s="382"/>
    </row>
  </sheetData>
  <mergeCells count="16">
    <mergeCell ref="C76:D76"/>
    <mergeCell ref="C71:D71"/>
    <mergeCell ref="C72:D72"/>
    <mergeCell ref="C73:D73"/>
    <mergeCell ref="C74:D74"/>
    <mergeCell ref="C75:D75"/>
    <mergeCell ref="C66:D66"/>
    <mergeCell ref="C67:D67"/>
    <mergeCell ref="C68:D68"/>
    <mergeCell ref="C69:D69"/>
    <mergeCell ref="C70:D70"/>
    <mergeCell ref="A40:B40"/>
    <mergeCell ref="C62:D62"/>
    <mergeCell ref="C63:D63"/>
    <mergeCell ref="C64:D64"/>
    <mergeCell ref="C65:D65"/>
  </mergeCells>
  <pageMargins left="0.7" right="0.7" top="0.75" bottom="0.75" header="0.3" footer="0.3"/>
  <pageSetup paperSize="9" scale="8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69"/>
  <sheetViews>
    <sheetView workbookViewId="0">
      <pane ySplit="13" topLeftCell="A14" activePane="bottomLeft" state="frozen"/>
      <selection pane="bottomLeft" activeCell="A5" sqref="A5"/>
    </sheetView>
  </sheetViews>
  <sheetFormatPr defaultColWidth="9.140625" defaultRowHeight="12.75"/>
  <cols>
    <col min="1" max="1" width="19.42578125" style="32" bestFit="1" customWidth="1"/>
    <col min="2" max="2" width="3.85546875" style="33" bestFit="1" customWidth="1"/>
    <col min="3" max="4" width="7.85546875" style="33" bestFit="1" customWidth="1"/>
    <col min="5" max="5" width="8.85546875" style="33" bestFit="1" customWidth="1"/>
    <col min="6" max="6" width="10.85546875" style="33" bestFit="1" customWidth="1"/>
    <col min="7" max="7" width="8.85546875" style="33" bestFit="1" customWidth="1"/>
    <col min="8" max="10" width="8.140625" style="33" bestFit="1" customWidth="1"/>
    <col min="11" max="11" width="7.140625" style="33" bestFit="1" customWidth="1"/>
    <col min="12" max="12" width="11" style="33" bestFit="1" customWidth="1"/>
    <col min="13" max="13" width="8.85546875" style="33" bestFit="1" customWidth="1"/>
    <col min="14" max="14" width="7.85546875" style="33" bestFit="1" customWidth="1"/>
    <col min="15" max="17" width="8.85546875" style="33" bestFit="1" customWidth="1"/>
    <col min="18" max="16384" width="9.140625" style="32"/>
  </cols>
  <sheetData>
    <row r="1" spans="1:17">
      <c r="A1" s="32" t="s">
        <v>5</v>
      </c>
      <c r="B1" s="33" t="s">
        <v>6</v>
      </c>
      <c r="C1" s="33" t="s">
        <v>7</v>
      </c>
      <c r="D1" s="33" t="s">
        <v>8</v>
      </c>
      <c r="E1" s="33" t="s">
        <v>9</v>
      </c>
      <c r="F1" s="33" t="s">
        <v>10</v>
      </c>
      <c r="G1" s="33" t="s">
        <v>45</v>
      </c>
      <c r="H1" s="33" t="s">
        <v>46</v>
      </c>
      <c r="I1" s="33" t="s">
        <v>47</v>
      </c>
      <c r="J1" s="33" t="s">
        <v>48</v>
      </c>
      <c r="K1" s="33" t="s">
        <v>49</v>
      </c>
      <c r="L1" s="33" t="s">
        <v>11</v>
      </c>
      <c r="M1" s="33" t="s">
        <v>12</v>
      </c>
      <c r="N1" s="33" t="s">
        <v>13</v>
      </c>
      <c r="O1" s="33" t="s">
        <v>14</v>
      </c>
      <c r="P1" s="33" t="s">
        <v>15</v>
      </c>
      <c r="Q1" s="33" t="s">
        <v>50</v>
      </c>
    </row>
    <row r="2" spans="1:17">
      <c r="A2" s="32" t="s">
        <v>32</v>
      </c>
      <c r="C2" s="33">
        <f>SUM(C3:C11)</f>
        <v>1144.8100000000002</v>
      </c>
      <c r="D2" s="33">
        <f t="shared" ref="D2:Q2" si="0">SUM(D3:D11)</f>
        <v>1918.8000000000002</v>
      </c>
      <c r="E2" s="33">
        <f t="shared" si="0"/>
        <v>105.00999999999999</v>
      </c>
      <c r="F2" s="33">
        <f t="shared" si="0"/>
        <v>29950.059999999998</v>
      </c>
      <c r="G2" s="33">
        <f t="shared" si="0"/>
        <v>29874.69</v>
      </c>
      <c r="H2" s="33">
        <f t="shared" si="0"/>
        <v>72.78</v>
      </c>
      <c r="I2" s="33">
        <f t="shared" si="0"/>
        <v>2.5999999999999996</v>
      </c>
      <c r="J2" s="33">
        <f t="shared" si="0"/>
        <v>0</v>
      </c>
      <c r="K2" s="33">
        <f t="shared" si="0"/>
        <v>0</v>
      </c>
      <c r="L2" s="33">
        <f t="shared" si="0"/>
        <v>29407.199999999997</v>
      </c>
      <c r="M2" s="33">
        <f t="shared" si="0"/>
        <v>15809.970000000001</v>
      </c>
      <c r="N2" s="33">
        <f t="shared" si="0"/>
        <v>4849.2500000000009</v>
      </c>
      <c r="O2" s="33">
        <f t="shared" si="0"/>
        <v>6478.96</v>
      </c>
      <c r="P2" s="33">
        <f t="shared" si="0"/>
        <v>2269.02</v>
      </c>
      <c r="Q2" s="33">
        <f t="shared" si="0"/>
        <v>15809.970000000001</v>
      </c>
    </row>
    <row r="3" spans="1:17">
      <c r="A3" s="32" t="s">
        <v>51</v>
      </c>
      <c r="C3" s="33">
        <v>53.23</v>
      </c>
      <c r="D3" s="33">
        <v>65.760000000000005</v>
      </c>
      <c r="E3" s="33">
        <v>0</v>
      </c>
      <c r="F3" s="33">
        <v>1281.4100000000001</v>
      </c>
      <c r="G3" s="33">
        <v>1245.28</v>
      </c>
      <c r="H3" s="33">
        <v>35.44</v>
      </c>
      <c r="I3" s="33">
        <v>0.69</v>
      </c>
      <c r="J3" s="33">
        <v>0</v>
      </c>
      <c r="K3" s="33">
        <v>0</v>
      </c>
      <c r="L3" s="33">
        <v>1245.1600000000001</v>
      </c>
      <c r="M3" s="33">
        <v>627.37</v>
      </c>
      <c r="N3" s="33">
        <v>232.47</v>
      </c>
      <c r="O3" s="33">
        <v>311.72000000000003</v>
      </c>
      <c r="P3" s="33">
        <v>73.599999999999994</v>
      </c>
      <c r="Q3" s="33">
        <v>627.37</v>
      </c>
    </row>
    <row r="4" spans="1:17">
      <c r="A4" s="32" t="s">
        <v>52</v>
      </c>
      <c r="C4" s="33">
        <v>159.46</v>
      </c>
      <c r="D4" s="33">
        <v>242.44</v>
      </c>
      <c r="E4" s="33">
        <v>2.75</v>
      </c>
      <c r="F4" s="33">
        <v>3189.46</v>
      </c>
      <c r="G4" s="33">
        <v>3174.95</v>
      </c>
      <c r="H4" s="33">
        <v>12.6</v>
      </c>
      <c r="I4" s="33">
        <v>1.91</v>
      </c>
      <c r="J4" s="33">
        <v>0</v>
      </c>
      <c r="K4" s="33">
        <v>0</v>
      </c>
      <c r="L4" s="33">
        <v>3101.12</v>
      </c>
      <c r="M4" s="33">
        <v>1520.48</v>
      </c>
      <c r="N4" s="33">
        <v>536.1</v>
      </c>
      <c r="O4" s="33">
        <v>765.36</v>
      </c>
      <c r="P4" s="33">
        <v>279.18</v>
      </c>
      <c r="Q4" s="33">
        <v>1520.48</v>
      </c>
    </row>
    <row r="5" spans="1:17">
      <c r="A5" s="32" t="s">
        <v>56</v>
      </c>
      <c r="C5" s="33">
        <v>253.63</v>
      </c>
      <c r="D5" s="33">
        <v>93.12</v>
      </c>
      <c r="E5" s="33">
        <v>4.9000000000000004</v>
      </c>
      <c r="F5" s="33">
        <v>2720.81</v>
      </c>
      <c r="G5" s="33">
        <v>2708.04</v>
      </c>
      <c r="H5" s="33">
        <v>12.77</v>
      </c>
      <c r="I5" s="33">
        <v>0</v>
      </c>
      <c r="J5" s="33">
        <v>0</v>
      </c>
      <c r="K5" s="33">
        <v>0</v>
      </c>
      <c r="L5" s="33">
        <v>2669.53</v>
      </c>
      <c r="M5" s="33">
        <v>1558.14</v>
      </c>
      <c r="N5" s="33">
        <v>294.5</v>
      </c>
      <c r="O5" s="33">
        <v>595.91</v>
      </c>
      <c r="P5" s="33">
        <v>220.98</v>
      </c>
      <c r="Q5" s="33">
        <v>1558.14</v>
      </c>
    </row>
    <row r="6" spans="1:17">
      <c r="A6" s="32" t="s">
        <v>588</v>
      </c>
      <c r="C6" s="33">
        <v>388.29</v>
      </c>
      <c r="D6" s="33">
        <v>242.58</v>
      </c>
      <c r="E6" s="33">
        <v>30.15</v>
      </c>
      <c r="F6" s="33">
        <v>5537.91</v>
      </c>
      <c r="G6" s="33">
        <v>5530.36</v>
      </c>
      <c r="H6" s="33">
        <v>7.55</v>
      </c>
      <c r="I6" s="33">
        <v>0</v>
      </c>
      <c r="J6" s="33">
        <v>0</v>
      </c>
      <c r="K6" s="33">
        <v>0</v>
      </c>
      <c r="L6" s="33">
        <v>5420.82</v>
      </c>
      <c r="M6" s="33">
        <v>3013.85</v>
      </c>
      <c r="N6" s="33">
        <v>703.57</v>
      </c>
      <c r="O6" s="33">
        <v>1236.0999999999999</v>
      </c>
      <c r="P6" s="33">
        <v>467.3</v>
      </c>
      <c r="Q6" s="33">
        <v>3013.85</v>
      </c>
    </row>
    <row r="7" spans="1:17">
      <c r="A7" s="32" t="s">
        <v>589</v>
      </c>
      <c r="C7" s="33">
        <v>22.85</v>
      </c>
      <c r="D7" s="33">
        <v>228.17</v>
      </c>
      <c r="E7" s="33">
        <v>19.96</v>
      </c>
      <c r="F7" s="33">
        <v>2952.49</v>
      </c>
      <c r="G7" s="33">
        <v>2951</v>
      </c>
      <c r="H7" s="33">
        <v>1.49</v>
      </c>
      <c r="I7" s="33">
        <v>0</v>
      </c>
      <c r="J7" s="33">
        <v>0</v>
      </c>
      <c r="K7" s="33">
        <v>0</v>
      </c>
      <c r="L7" s="33">
        <v>2894.55</v>
      </c>
      <c r="M7" s="33">
        <v>1478.84</v>
      </c>
      <c r="N7" s="33">
        <v>575.57000000000005</v>
      </c>
      <c r="O7" s="33">
        <v>612.16999999999996</v>
      </c>
      <c r="P7" s="33">
        <v>227.97</v>
      </c>
      <c r="Q7" s="33">
        <v>1478.84</v>
      </c>
    </row>
    <row r="8" spans="1:17">
      <c r="A8" s="32" t="s">
        <v>593</v>
      </c>
      <c r="C8" s="33">
        <v>22.01</v>
      </c>
      <c r="D8" s="33">
        <v>347.01</v>
      </c>
      <c r="E8" s="33">
        <v>32.29</v>
      </c>
      <c r="F8" s="33">
        <v>5773.13</v>
      </c>
      <c r="G8" s="33">
        <v>5770.21</v>
      </c>
      <c r="H8" s="33">
        <v>2.93</v>
      </c>
      <c r="I8" s="33">
        <v>0</v>
      </c>
      <c r="J8" s="33">
        <v>0</v>
      </c>
      <c r="K8" s="33">
        <v>0</v>
      </c>
      <c r="L8" s="33">
        <v>5676.06</v>
      </c>
      <c r="M8" s="33">
        <v>3294.51</v>
      </c>
      <c r="N8" s="33">
        <v>843.17</v>
      </c>
      <c r="O8" s="33">
        <v>1141.7</v>
      </c>
      <c r="P8" s="33">
        <v>396.67</v>
      </c>
      <c r="Q8" s="33">
        <v>3294.51</v>
      </c>
    </row>
    <row r="9" spans="1:17">
      <c r="A9" s="32" t="s">
        <v>599</v>
      </c>
      <c r="C9" s="33">
        <v>180.15</v>
      </c>
      <c r="D9" s="33">
        <v>269.45</v>
      </c>
      <c r="E9" s="33">
        <v>1.52</v>
      </c>
      <c r="F9" s="33">
        <v>3788.98</v>
      </c>
      <c r="G9" s="33">
        <v>3788.98</v>
      </c>
      <c r="H9" s="33">
        <v>0</v>
      </c>
      <c r="I9" s="33">
        <v>0</v>
      </c>
      <c r="J9" s="33">
        <v>0</v>
      </c>
      <c r="K9" s="33">
        <v>0</v>
      </c>
      <c r="L9" s="33">
        <v>3738.83</v>
      </c>
      <c r="M9" s="33">
        <v>2165.66</v>
      </c>
      <c r="N9" s="33">
        <v>587.32000000000005</v>
      </c>
      <c r="O9" s="33">
        <v>770.29</v>
      </c>
      <c r="P9" s="33">
        <v>215.56</v>
      </c>
      <c r="Q9" s="33">
        <v>2165.66</v>
      </c>
    </row>
    <row r="10" spans="1:17">
      <c r="A10" s="32" t="s">
        <v>605</v>
      </c>
      <c r="C10" s="33">
        <v>20.52</v>
      </c>
      <c r="D10" s="33">
        <v>42.41</v>
      </c>
      <c r="E10" s="33">
        <v>1.97</v>
      </c>
      <c r="F10" s="33">
        <v>514.94000000000005</v>
      </c>
      <c r="G10" s="33">
        <v>514.94000000000005</v>
      </c>
      <c r="H10" s="33">
        <v>0</v>
      </c>
      <c r="I10" s="33">
        <v>0</v>
      </c>
      <c r="J10" s="33">
        <v>0</v>
      </c>
      <c r="K10" s="33">
        <v>0</v>
      </c>
      <c r="L10" s="33">
        <v>509.85</v>
      </c>
      <c r="M10" s="33">
        <v>265.12</v>
      </c>
      <c r="N10" s="33">
        <v>96.37</v>
      </c>
      <c r="O10" s="33">
        <v>107.21</v>
      </c>
      <c r="P10" s="33">
        <v>41.15</v>
      </c>
      <c r="Q10" s="33">
        <v>265.12</v>
      </c>
    </row>
    <row r="11" spans="1:17">
      <c r="A11" s="32" t="s">
        <v>606</v>
      </c>
      <c r="C11" s="33">
        <v>44.67</v>
      </c>
      <c r="D11" s="33">
        <v>387.86</v>
      </c>
      <c r="E11" s="33">
        <v>11.47</v>
      </c>
      <c r="F11" s="33">
        <v>4190.93</v>
      </c>
      <c r="G11" s="33">
        <v>4190.93</v>
      </c>
      <c r="H11" s="33">
        <v>0</v>
      </c>
      <c r="I11" s="33">
        <v>0</v>
      </c>
      <c r="J11" s="33">
        <v>0</v>
      </c>
      <c r="K11" s="33">
        <v>0</v>
      </c>
      <c r="L11" s="33">
        <v>4151.28</v>
      </c>
      <c r="M11" s="33">
        <v>1886</v>
      </c>
      <c r="N11" s="33">
        <v>980.18</v>
      </c>
      <c r="O11" s="33">
        <v>938.5</v>
      </c>
      <c r="P11" s="33">
        <v>346.61</v>
      </c>
      <c r="Q11" s="33">
        <v>1886</v>
      </c>
    </row>
    <row r="13" spans="1:17">
      <c r="A13" s="32" t="s">
        <v>5</v>
      </c>
      <c r="B13" s="33" t="s">
        <v>6</v>
      </c>
      <c r="C13" s="33" t="s">
        <v>7</v>
      </c>
      <c r="D13" s="33" t="s">
        <v>8</v>
      </c>
      <c r="E13" s="33" t="s">
        <v>9</v>
      </c>
      <c r="F13" s="33" t="s">
        <v>10</v>
      </c>
      <c r="G13" s="33" t="s">
        <v>45</v>
      </c>
      <c r="H13" s="33" t="s">
        <v>46</v>
      </c>
      <c r="I13" s="33" t="s">
        <v>47</v>
      </c>
      <c r="J13" s="33" t="s">
        <v>48</v>
      </c>
      <c r="K13" s="33" t="s">
        <v>49</v>
      </c>
      <c r="L13" s="33" t="s">
        <v>11</v>
      </c>
      <c r="M13" s="33" t="s">
        <v>12</v>
      </c>
      <c r="N13" s="33" t="s">
        <v>13</v>
      </c>
      <c r="O13" s="33" t="s">
        <v>14</v>
      </c>
      <c r="P13" s="33" t="s">
        <v>15</v>
      </c>
      <c r="Q13" s="33" t="s">
        <v>50</v>
      </c>
    </row>
    <row r="14" spans="1:17">
      <c r="A14" s="32" t="s">
        <v>32</v>
      </c>
    </row>
    <row r="15" spans="1:17">
      <c r="A15" s="32" t="s">
        <v>51</v>
      </c>
      <c r="C15" s="33">
        <v>53.23</v>
      </c>
      <c r="D15" s="33">
        <v>65.760000000000005</v>
      </c>
      <c r="E15" s="33">
        <v>0</v>
      </c>
      <c r="F15" s="33">
        <v>1281.4100000000001</v>
      </c>
      <c r="G15" s="33">
        <v>1245.28</v>
      </c>
      <c r="H15" s="33">
        <v>35.44</v>
      </c>
      <c r="I15" s="33">
        <v>0.69</v>
      </c>
      <c r="J15" s="33">
        <v>0</v>
      </c>
      <c r="K15" s="33">
        <v>0</v>
      </c>
      <c r="L15" s="33">
        <v>1245.1600000000001</v>
      </c>
      <c r="M15" s="33">
        <v>627.37</v>
      </c>
      <c r="N15" s="33">
        <v>232.47</v>
      </c>
      <c r="O15" s="33">
        <v>311.72000000000003</v>
      </c>
      <c r="P15" s="33">
        <v>73.599999999999994</v>
      </c>
      <c r="Q15" s="33">
        <v>627.37</v>
      </c>
    </row>
    <row r="16" spans="1:17">
      <c r="A16" s="32" t="s">
        <v>586</v>
      </c>
      <c r="C16" s="33">
        <v>34.49</v>
      </c>
      <c r="D16" s="33">
        <v>0</v>
      </c>
      <c r="E16" s="33">
        <v>0</v>
      </c>
      <c r="F16" s="33">
        <v>227.23</v>
      </c>
      <c r="G16" s="33">
        <v>195.36</v>
      </c>
      <c r="H16" s="33">
        <v>31.18</v>
      </c>
      <c r="I16" s="33">
        <v>0.69</v>
      </c>
      <c r="J16" s="33">
        <v>0</v>
      </c>
      <c r="K16" s="33">
        <v>0</v>
      </c>
      <c r="L16" s="33">
        <v>221.58</v>
      </c>
      <c r="M16" s="33">
        <v>159.31</v>
      </c>
      <c r="N16" s="33">
        <v>0</v>
      </c>
      <c r="O16" s="33">
        <v>48.78</v>
      </c>
      <c r="P16" s="33">
        <v>13.49</v>
      </c>
      <c r="Q16" s="33">
        <v>159.31</v>
      </c>
    </row>
    <row r="17" spans="1:17">
      <c r="A17" s="32" t="s">
        <v>646</v>
      </c>
      <c r="C17" s="33">
        <v>0.77</v>
      </c>
      <c r="D17" s="33">
        <v>0</v>
      </c>
      <c r="E17" s="33">
        <v>0</v>
      </c>
      <c r="F17" s="33">
        <v>12.62</v>
      </c>
      <c r="G17" s="33">
        <v>12.62</v>
      </c>
      <c r="H17" s="33">
        <v>0</v>
      </c>
      <c r="I17" s="33">
        <v>0</v>
      </c>
      <c r="J17" s="33">
        <v>0</v>
      </c>
      <c r="K17" s="33">
        <v>0</v>
      </c>
      <c r="L17" s="33">
        <v>12.21</v>
      </c>
      <c r="M17" s="33">
        <v>7.69</v>
      </c>
      <c r="N17" s="33">
        <v>0</v>
      </c>
      <c r="O17" s="33">
        <v>3.61</v>
      </c>
      <c r="P17" s="33">
        <v>0.91</v>
      </c>
      <c r="Q17" s="33">
        <v>7.69</v>
      </c>
    </row>
    <row r="18" spans="1:17">
      <c r="A18" s="32" t="s">
        <v>647</v>
      </c>
      <c r="C18" s="33">
        <v>1.55</v>
      </c>
      <c r="D18" s="33">
        <v>0</v>
      </c>
      <c r="E18" s="33">
        <v>0</v>
      </c>
      <c r="F18" s="33">
        <v>7.22</v>
      </c>
      <c r="G18" s="33">
        <v>7.22</v>
      </c>
      <c r="H18" s="33">
        <v>0</v>
      </c>
      <c r="I18" s="33">
        <v>0</v>
      </c>
      <c r="J18" s="33">
        <v>0</v>
      </c>
      <c r="K18" s="33">
        <v>0</v>
      </c>
      <c r="L18" s="33">
        <v>6.94</v>
      </c>
      <c r="M18" s="33">
        <v>3.91</v>
      </c>
      <c r="N18" s="33">
        <v>0</v>
      </c>
      <c r="O18" s="33">
        <v>2.37</v>
      </c>
      <c r="P18" s="33">
        <v>0.66</v>
      </c>
      <c r="Q18" s="33">
        <v>3.91</v>
      </c>
    </row>
    <row r="19" spans="1:17">
      <c r="A19" s="32" t="s">
        <v>648</v>
      </c>
      <c r="C19" s="33">
        <v>1.69</v>
      </c>
      <c r="D19" s="33">
        <v>0</v>
      </c>
      <c r="E19" s="33">
        <v>0</v>
      </c>
      <c r="F19" s="33">
        <v>9.58</v>
      </c>
      <c r="G19" s="33">
        <v>9.58</v>
      </c>
      <c r="H19" s="33">
        <v>0</v>
      </c>
      <c r="I19" s="33">
        <v>0</v>
      </c>
      <c r="J19" s="33">
        <v>0</v>
      </c>
      <c r="K19" s="33">
        <v>0</v>
      </c>
      <c r="L19" s="33">
        <v>9.31</v>
      </c>
      <c r="M19" s="33">
        <v>6.34</v>
      </c>
      <c r="N19" s="33">
        <v>0</v>
      </c>
      <c r="O19" s="33">
        <v>2.3199999999999998</v>
      </c>
      <c r="P19" s="33">
        <v>0.65</v>
      </c>
      <c r="Q19" s="33">
        <v>6.34</v>
      </c>
    </row>
    <row r="20" spans="1:17">
      <c r="A20" s="32" t="s">
        <v>649</v>
      </c>
      <c r="C20" s="33">
        <v>4.22</v>
      </c>
      <c r="D20" s="33">
        <v>0</v>
      </c>
      <c r="E20" s="33">
        <v>0</v>
      </c>
      <c r="F20" s="33">
        <v>20.79</v>
      </c>
      <c r="G20" s="33">
        <v>20.79</v>
      </c>
      <c r="H20" s="33">
        <v>0</v>
      </c>
      <c r="I20" s="33">
        <v>0</v>
      </c>
      <c r="J20" s="33">
        <v>0</v>
      </c>
      <c r="K20" s="33">
        <v>0</v>
      </c>
      <c r="L20" s="33">
        <v>20.07</v>
      </c>
      <c r="M20" s="33">
        <v>12.09</v>
      </c>
      <c r="N20" s="33">
        <v>0</v>
      </c>
      <c r="O20" s="33">
        <v>6.24</v>
      </c>
      <c r="P20" s="33">
        <v>1.74</v>
      </c>
      <c r="Q20" s="33">
        <v>12.09</v>
      </c>
    </row>
    <row r="21" spans="1:17">
      <c r="A21" s="32" t="s">
        <v>650</v>
      </c>
      <c r="C21" s="33">
        <v>4.93</v>
      </c>
      <c r="D21" s="33">
        <v>0</v>
      </c>
      <c r="E21" s="33">
        <v>0</v>
      </c>
      <c r="F21" s="33">
        <v>19.77</v>
      </c>
      <c r="G21" s="33">
        <v>19.77</v>
      </c>
      <c r="H21" s="33">
        <v>0</v>
      </c>
      <c r="I21" s="33">
        <v>0</v>
      </c>
      <c r="J21" s="33">
        <v>0</v>
      </c>
      <c r="K21" s="33">
        <v>0</v>
      </c>
      <c r="L21" s="33">
        <v>18.829999999999998</v>
      </c>
      <c r="M21" s="33">
        <v>8.52</v>
      </c>
      <c r="N21" s="33">
        <v>0</v>
      </c>
      <c r="O21" s="33">
        <v>8.06</v>
      </c>
      <c r="P21" s="33">
        <v>2.25</v>
      </c>
      <c r="Q21" s="33">
        <v>8.52</v>
      </c>
    </row>
    <row r="22" spans="1:17">
      <c r="A22" s="32" t="s">
        <v>651</v>
      </c>
      <c r="C22" s="33">
        <v>2.61</v>
      </c>
      <c r="D22" s="33">
        <v>0</v>
      </c>
      <c r="E22" s="33">
        <v>0</v>
      </c>
      <c r="F22" s="33">
        <v>10.66</v>
      </c>
      <c r="G22" s="33">
        <v>10.66</v>
      </c>
      <c r="H22" s="33">
        <v>0</v>
      </c>
      <c r="I22" s="33">
        <v>0</v>
      </c>
      <c r="J22" s="33">
        <v>0</v>
      </c>
      <c r="K22" s="33">
        <v>0</v>
      </c>
      <c r="L22" s="33">
        <v>10.17</v>
      </c>
      <c r="M22" s="33">
        <v>4.75</v>
      </c>
      <c r="N22" s="33">
        <v>0</v>
      </c>
      <c r="O22" s="33">
        <v>4.24</v>
      </c>
      <c r="P22" s="33">
        <v>1.18</v>
      </c>
      <c r="Q22" s="33">
        <v>4.75</v>
      </c>
    </row>
    <row r="23" spans="1:17">
      <c r="A23" s="32" t="s">
        <v>652</v>
      </c>
      <c r="C23" s="33">
        <v>0.96</v>
      </c>
      <c r="D23" s="33">
        <v>0</v>
      </c>
      <c r="E23" s="33">
        <v>0</v>
      </c>
      <c r="F23" s="33">
        <v>4.18</v>
      </c>
      <c r="G23" s="33">
        <v>4.18</v>
      </c>
      <c r="H23" s="33">
        <v>0</v>
      </c>
      <c r="I23" s="33">
        <v>0</v>
      </c>
      <c r="J23" s="33">
        <v>0</v>
      </c>
      <c r="K23" s="33">
        <v>0</v>
      </c>
      <c r="L23" s="33">
        <v>4</v>
      </c>
      <c r="M23" s="33">
        <v>2.06</v>
      </c>
      <c r="N23" s="33">
        <v>0</v>
      </c>
      <c r="O23" s="33">
        <v>1.52</v>
      </c>
      <c r="P23" s="33">
        <v>0.42</v>
      </c>
      <c r="Q23" s="33">
        <v>2.06</v>
      </c>
    </row>
    <row r="24" spans="1:17">
      <c r="A24" s="32" t="s">
        <v>653</v>
      </c>
      <c r="C24" s="33">
        <v>1.55</v>
      </c>
      <c r="D24" s="33">
        <v>0</v>
      </c>
      <c r="E24" s="33">
        <v>0</v>
      </c>
      <c r="F24" s="33">
        <v>7.58</v>
      </c>
      <c r="G24" s="33">
        <v>7.58</v>
      </c>
      <c r="H24" s="33">
        <v>0</v>
      </c>
      <c r="I24" s="33">
        <v>0</v>
      </c>
      <c r="J24" s="33">
        <v>0</v>
      </c>
      <c r="K24" s="33">
        <v>0</v>
      </c>
      <c r="L24" s="33">
        <v>7.31</v>
      </c>
      <c r="M24" s="33">
        <v>4.37</v>
      </c>
      <c r="N24" s="33">
        <v>0</v>
      </c>
      <c r="O24" s="33">
        <v>2.2999999999999998</v>
      </c>
      <c r="P24" s="33">
        <v>0.64</v>
      </c>
      <c r="Q24" s="33">
        <v>4.37</v>
      </c>
    </row>
    <row r="25" spans="1:17">
      <c r="A25" s="32" t="s">
        <v>654</v>
      </c>
      <c r="C25" s="33">
        <v>0.98</v>
      </c>
      <c r="D25" s="33">
        <v>0</v>
      </c>
      <c r="E25" s="33">
        <v>0</v>
      </c>
      <c r="F25" s="33">
        <v>5.85</v>
      </c>
      <c r="G25" s="33">
        <v>5.7</v>
      </c>
      <c r="H25" s="33">
        <v>0.15</v>
      </c>
      <c r="I25" s="33">
        <v>0</v>
      </c>
      <c r="J25" s="33">
        <v>0</v>
      </c>
      <c r="K25" s="33">
        <v>0</v>
      </c>
      <c r="L25" s="33">
        <v>5.7</v>
      </c>
      <c r="M25" s="33">
        <v>4.04</v>
      </c>
      <c r="N25" s="33">
        <v>0</v>
      </c>
      <c r="O25" s="33">
        <v>1.3</v>
      </c>
      <c r="P25" s="33">
        <v>0.36</v>
      </c>
      <c r="Q25" s="33">
        <v>4.04</v>
      </c>
    </row>
    <row r="26" spans="1:17">
      <c r="A26" s="32" t="s">
        <v>655</v>
      </c>
      <c r="C26" s="33">
        <v>1.44</v>
      </c>
      <c r="D26" s="33">
        <v>0</v>
      </c>
      <c r="E26" s="33">
        <v>0</v>
      </c>
      <c r="F26" s="33">
        <v>6.74</v>
      </c>
      <c r="G26" s="33">
        <v>6.74</v>
      </c>
      <c r="H26" s="33">
        <v>0</v>
      </c>
      <c r="I26" s="33">
        <v>0</v>
      </c>
      <c r="J26" s="33">
        <v>0</v>
      </c>
      <c r="K26" s="33">
        <v>0</v>
      </c>
      <c r="L26" s="33">
        <v>6.49</v>
      </c>
      <c r="M26" s="33">
        <v>3.71</v>
      </c>
      <c r="N26" s="33">
        <v>0</v>
      </c>
      <c r="O26" s="33">
        <v>2.1800000000000002</v>
      </c>
      <c r="P26" s="33">
        <v>0.61</v>
      </c>
      <c r="Q26" s="33">
        <v>3.71</v>
      </c>
    </row>
    <row r="27" spans="1:17">
      <c r="A27" s="32" t="s">
        <v>656</v>
      </c>
      <c r="C27" s="33">
        <v>2.1800000000000002</v>
      </c>
      <c r="D27" s="33">
        <v>0</v>
      </c>
      <c r="E27" s="33">
        <v>0</v>
      </c>
      <c r="F27" s="33">
        <v>10.65</v>
      </c>
      <c r="G27" s="33">
        <v>10.65</v>
      </c>
      <c r="H27" s="33">
        <v>0</v>
      </c>
      <c r="I27" s="33">
        <v>0</v>
      </c>
      <c r="J27" s="33">
        <v>0</v>
      </c>
      <c r="K27" s="33">
        <v>0</v>
      </c>
      <c r="L27" s="33">
        <v>10.27</v>
      </c>
      <c r="M27" s="33">
        <v>6.13</v>
      </c>
      <c r="N27" s="33">
        <v>0</v>
      </c>
      <c r="O27" s="33">
        <v>3.24</v>
      </c>
      <c r="P27" s="33">
        <v>0.9</v>
      </c>
      <c r="Q27" s="33">
        <v>6.13</v>
      </c>
    </row>
    <row r="28" spans="1:17">
      <c r="A28" s="32" t="s">
        <v>657</v>
      </c>
      <c r="C28" s="33">
        <v>3.51</v>
      </c>
      <c r="D28" s="33">
        <v>0</v>
      </c>
      <c r="E28" s="33">
        <v>0</v>
      </c>
      <c r="F28" s="33">
        <v>33.94</v>
      </c>
      <c r="G28" s="33">
        <v>23.73</v>
      </c>
      <c r="H28" s="33">
        <v>10.02</v>
      </c>
      <c r="I28" s="33">
        <v>0.19</v>
      </c>
      <c r="J28" s="33">
        <v>0</v>
      </c>
      <c r="K28" s="33">
        <v>0</v>
      </c>
      <c r="L28" s="33">
        <v>33.53</v>
      </c>
      <c r="M28" s="33">
        <v>29.05</v>
      </c>
      <c r="N28" s="33">
        <v>0</v>
      </c>
      <c r="O28" s="33">
        <v>3.5</v>
      </c>
      <c r="P28" s="33">
        <v>0.98</v>
      </c>
      <c r="Q28" s="33">
        <v>29.05</v>
      </c>
    </row>
    <row r="29" spans="1:17">
      <c r="A29" s="32" t="s">
        <v>658</v>
      </c>
      <c r="C29" s="33">
        <v>3</v>
      </c>
      <c r="D29" s="33">
        <v>0</v>
      </c>
      <c r="E29" s="33">
        <v>0</v>
      </c>
      <c r="F29" s="33">
        <v>31.53</v>
      </c>
      <c r="G29" s="33">
        <v>21.33</v>
      </c>
      <c r="H29" s="33">
        <v>9.6999999999999993</v>
      </c>
      <c r="I29" s="33">
        <v>0.51</v>
      </c>
      <c r="J29" s="33">
        <v>0</v>
      </c>
      <c r="K29" s="33">
        <v>0</v>
      </c>
      <c r="L29" s="33">
        <v>31.22</v>
      </c>
      <c r="M29" s="33">
        <v>27.72</v>
      </c>
      <c r="N29" s="33">
        <v>0</v>
      </c>
      <c r="O29" s="33">
        <v>2.73</v>
      </c>
      <c r="P29" s="33">
        <v>0.76</v>
      </c>
      <c r="Q29" s="33">
        <v>27.72</v>
      </c>
    </row>
    <row r="30" spans="1:17">
      <c r="A30" s="32" t="s">
        <v>659</v>
      </c>
      <c r="C30" s="33">
        <v>1.05</v>
      </c>
      <c r="D30" s="33">
        <v>0</v>
      </c>
      <c r="E30" s="33">
        <v>0</v>
      </c>
      <c r="F30" s="33">
        <v>9.07</v>
      </c>
      <c r="G30" s="33">
        <v>7.18</v>
      </c>
      <c r="H30" s="33">
        <v>1.89</v>
      </c>
      <c r="I30" s="33">
        <v>0</v>
      </c>
      <c r="J30" s="33">
        <v>0</v>
      </c>
      <c r="K30" s="33">
        <v>0</v>
      </c>
      <c r="L30" s="33">
        <v>8.94</v>
      </c>
      <c r="M30" s="33">
        <v>7.56</v>
      </c>
      <c r="N30" s="33">
        <v>0</v>
      </c>
      <c r="O30" s="33">
        <v>1.08</v>
      </c>
      <c r="P30" s="33">
        <v>0.3</v>
      </c>
      <c r="Q30" s="33">
        <v>7.56</v>
      </c>
    </row>
    <row r="31" spans="1:17">
      <c r="A31" s="32" t="s">
        <v>660</v>
      </c>
      <c r="C31" s="33">
        <v>2.42</v>
      </c>
      <c r="D31" s="33">
        <v>0</v>
      </c>
      <c r="E31" s="33">
        <v>0</v>
      </c>
      <c r="F31" s="33">
        <v>23.15</v>
      </c>
      <c r="G31" s="33">
        <v>16.93</v>
      </c>
      <c r="H31" s="33">
        <v>6.22</v>
      </c>
      <c r="I31" s="33">
        <v>0</v>
      </c>
      <c r="J31" s="33">
        <v>0</v>
      </c>
      <c r="K31" s="33">
        <v>0</v>
      </c>
      <c r="L31" s="33">
        <v>22.88</v>
      </c>
      <c r="M31" s="33">
        <v>19.920000000000002</v>
      </c>
      <c r="N31" s="33">
        <v>0</v>
      </c>
      <c r="O31" s="33">
        <v>2.3199999999999998</v>
      </c>
      <c r="P31" s="33">
        <v>0.65</v>
      </c>
      <c r="Q31" s="33">
        <v>19.920000000000002</v>
      </c>
    </row>
    <row r="32" spans="1:17">
      <c r="A32" s="32" t="s">
        <v>661</v>
      </c>
      <c r="C32" s="33">
        <v>1.63</v>
      </c>
      <c r="D32" s="33">
        <v>0</v>
      </c>
      <c r="E32" s="33">
        <v>0</v>
      </c>
      <c r="F32" s="33">
        <v>13.91</v>
      </c>
      <c r="G32" s="33">
        <v>10.7</v>
      </c>
      <c r="H32" s="33">
        <v>3.2</v>
      </c>
      <c r="I32" s="33">
        <v>0</v>
      </c>
      <c r="J32" s="33">
        <v>0</v>
      </c>
      <c r="K32" s="33">
        <v>0</v>
      </c>
      <c r="L32" s="33">
        <v>13.7</v>
      </c>
      <c r="M32" s="33">
        <v>11.45</v>
      </c>
      <c r="N32" s="33">
        <v>0</v>
      </c>
      <c r="O32" s="33">
        <v>1.76</v>
      </c>
      <c r="P32" s="33">
        <v>0.49</v>
      </c>
      <c r="Q32" s="33">
        <v>11.45</v>
      </c>
    </row>
    <row r="33" spans="1:17">
      <c r="A33" s="32" t="s">
        <v>587</v>
      </c>
      <c r="C33" s="33">
        <v>18.739999999999998</v>
      </c>
      <c r="D33" s="33">
        <v>65.760000000000005</v>
      </c>
      <c r="E33" s="33">
        <v>0</v>
      </c>
      <c r="F33" s="33">
        <v>1054.18</v>
      </c>
      <c r="G33" s="33">
        <v>1049.92</v>
      </c>
      <c r="H33" s="33">
        <v>4.26</v>
      </c>
      <c r="I33" s="33">
        <v>0</v>
      </c>
      <c r="J33" s="33">
        <v>0</v>
      </c>
      <c r="K33" s="33">
        <v>0</v>
      </c>
      <c r="L33" s="33">
        <v>1023.58</v>
      </c>
      <c r="M33" s="33">
        <v>468.06</v>
      </c>
      <c r="N33" s="33">
        <v>232.47</v>
      </c>
      <c r="O33" s="33">
        <v>262.94</v>
      </c>
      <c r="P33" s="33">
        <v>60.11</v>
      </c>
      <c r="Q33" s="33">
        <v>468.06</v>
      </c>
    </row>
    <row r="34" spans="1:17">
      <c r="A34" s="32" t="s">
        <v>662</v>
      </c>
      <c r="C34" s="33">
        <v>1.65</v>
      </c>
      <c r="D34" s="33">
        <v>0</v>
      </c>
      <c r="E34" s="33">
        <v>0</v>
      </c>
      <c r="F34" s="33">
        <v>9.16</v>
      </c>
      <c r="G34" s="33">
        <v>9.16</v>
      </c>
      <c r="H34" s="33">
        <v>0</v>
      </c>
      <c r="I34" s="33">
        <v>0</v>
      </c>
      <c r="J34" s="33">
        <v>0</v>
      </c>
      <c r="K34" s="33">
        <v>0</v>
      </c>
      <c r="L34" s="33">
        <v>8.89</v>
      </c>
      <c r="M34" s="33">
        <v>6.06</v>
      </c>
      <c r="N34" s="33">
        <v>0</v>
      </c>
      <c r="O34" s="33">
        <v>2.31</v>
      </c>
      <c r="P34" s="33">
        <v>0.53</v>
      </c>
      <c r="Q34" s="33">
        <v>6.06</v>
      </c>
    </row>
    <row r="35" spans="1:17">
      <c r="A35" s="32" t="s">
        <v>663</v>
      </c>
      <c r="C35" s="33">
        <v>4.7699999999999996</v>
      </c>
      <c r="D35" s="33">
        <v>0</v>
      </c>
      <c r="E35" s="33">
        <v>0</v>
      </c>
      <c r="F35" s="33">
        <v>28.77</v>
      </c>
      <c r="G35" s="33">
        <v>28.62</v>
      </c>
      <c r="H35" s="33">
        <v>0.16</v>
      </c>
      <c r="I35" s="33">
        <v>0</v>
      </c>
      <c r="J35" s="33">
        <v>0</v>
      </c>
      <c r="K35" s="33">
        <v>0</v>
      </c>
      <c r="L35" s="33">
        <v>28.03</v>
      </c>
      <c r="M35" s="33">
        <v>20.23</v>
      </c>
      <c r="N35" s="33">
        <v>0</v>
      </c>
      <c r="O35" s="33">
        <v>6.35</v>
      </c>
      <c r="P35" s="33">
        <v>1.45</v>
      </c>
      <c r="Q35" s="33">
        <v>20.23</v>
      </c>
    </row>
    <row r="36" spans="1:17">
      <c r="A36" s="32" t="s">
        <v>664</v>
      </c>
      <c r="C36" s="33">
        <v>4.9000000000000004</v>
      </c>
      <c r="D36" s="33">
        <v>0</v>
      </c>
      <c r="E36" s="33">
        <v>0</v>
      </c>
      <c r="F36" s="33">
        <v>26.43</v>
      </c>
      <c r="G36" s="33">
        <v>26.43</v>
      </c>
      <c r="H36" s="33">
        <v>0</v>
      </c>
      <c r="I36" s="33">
        <v>0</v>
      </c>
      <c r="J36" s="33">
        <v>0</v>
      </c>
      <c r="K36" s="33">
        <v>0</v>
      </c>
      <c r="L36" s="33">
        <v>25.61</v>
      </c>
      <c r="M36" s="33">
        <v>17.010000000000002</v>
      </c>
      <c r="N36" s="33">
        <v>0</v>
      </c>
      <c r="O36" s="33">
        <v>7</v>
      </c>
      <c r="P36" s="33">
        <v>1.6</v>
      </c>
      <c r="Q36" s="33">
        <v>17.010000000000002</v>
      </c>
    </row>
    <row r="37" spans="1:17">
      <c r="A37" s="32" t="s">
        <v>665</v>
      </c>
      <c r="C37" s="33">
        <v>7.33</v>
      </c>
      <c r="D37" s="33">
        <v>0</v>
      </c>
      <c r="E37" s="33">
        <v>0</v>
      </c>
      <c r="F37" s="33">
        <v>48.52</v>
      </c>
      <c r="G37" s="33">
        <v>45.83</v>
      </c>
      <c r="H37" s="33">
        <v>2.69</v>
      </c>
      <c r="I37" s="33">
        <v>0</v>
      </c>
      <c r="J37" s="33">
        <v>0</v>
      </c>
      <c r="K37" s="33">
        <v>0</v>
      </c>
      <c r="L37" s="33">
        <v>47.44</v>
      </c>
      <c r="M37" s="33">
        <v>36.090000000000003</v>
      </c>
      <c r="N37" s="33">
        <v>0</v>
      </c>
      <c r="O37" s="33">
        <v>9.24</v>
      </c>
      <c r="P37" s="33">
        <v>2.11</v>
      </c>
      <c r="Q37" s="33">
        <v>36.090000000000003</v>
      </c>
    </row>
    <row r="38" spans="1:17">
      <c r="A38" s="32" t="s">
        <v>666</v>
      </c>
      <c r="C38" s="33">
        <v>0.09</v>
      </c>
      <c r="D38" s="33">
        <v>2</v>
      </c>
      <c r="E38" s="33">
        <v>0</v>
      </c>
      <c r="F38" s="33">
        <v>45.39</v>
      </c>
      <c r="G38" s="33">
        <v>43.98</v>
      </c>
      <c r="H38" s="33">
        <v>1.42</v>
      </c>
      <c r="I38" s="33">
        <v>0</v>
      </c>
      <c r="J38" s="33">
        <v>0</v>
      </c>
      <c r="K38" s="33">
        <v>0</v>
      </c>
      <c r="L38" s="33">
        <v>44.34</v>
      </c>
      <c r="M38" s="33">
        <v>24.79</v>
      </c>
      <c r="N38" s="33">
        <v>8.5</v>
      </c>
      <c r="O38" s="33">
        <v>9</v>
      </c>
      <c r="P38" s="33">
        <v>2.06</v>
      </c>
      <c r="Q38" s="33">
        <v>24.79</v>
      </c>
    </row>
    <row r="39" spans="1:17">
      <c r="A39" s="32" t="s">
        <v>667</v>
      </c>
      <c r="C39" s="33">
        <v>0</v>
      </c>
      <c r="D39" s="33">
        <v>1.94</v>
      </c>
      <c r="E39" s="33">
        <v>0</v>
      </c>
      <c r="F39" s="33">
        <v>30.16</v>
      </c>
      <c r="G39" s="33">
        <v>30.16</v>
      </c>
      <c r="H39" s="33">
        <v>0</v>
      </c>
      <c r="I39" s="33">
        <v>0</v>
      </c>
      <c r="J39" s="33">
        <v>0</v>
      </c>
      <c r="K39" s="33">
        <v>0</v>
      </c>
      <c r="L39" s="33">
        <v>29.4</v>
      </c>
      <c r="M39" s="33">
        <v>14.49</v>
      </c>
      <c r="N39" s="33">
        <v>6.85</v>
      </c>
      <c r="O39" s="33">
        <v>6.55</v>
      </c>
      <c r="P39" s="33">
        <v>1.5</v>
      </c>
      <c r="Q39" s="33">
        <v>14.49</v>
      </c>
    </row>
    <row r="40" spans="1:17">
      <c r="A40" s="32" t="s">
        <v>668</v>
      </c>
      <c r="C40" s="33">
        <v>0</v>
      </c>
      <c r="D40" s="33">
        <v>2.04</v>
      </c>
      <c r="E40" s="33">
        <v>0</v>
      </c>
      <c r="F40" s="33">
        <v>29.28</v>
      </c>
      <c r="G40" s="33">
        <v>29.28</v>
      </c>
      <c r="H40" s="33">
        <v>0</v>
      </c>
      <c r="I40" s="33">
        <v>0</v>
      </c>
      <c r="J40" s="33">
        <v>0</v>
      </c>
      <c r="K40" s="33">
        <v>0</v>
      </c>
      <c r="L40" s="33">
        <v>28.44</v>
      </c>
      <c r="M40" s="33">
        <v>12.44</v>
      </c>
      <c r="N40" s="33">
        <v>7.16</v>
      </c>
      <c r="O40" s="33">
        <v>7.2</v>
      </c>
      <c r="P40" s="33">
        <v>1.65</v>
      </c>
      <c r="Q40" s="33">
        <v>12.44</v>
      </c>
    </row>
    <row r="41" spans="1:17">
      <c r="A41" s="32" t="s">
        <v>669</v>
      </c>
      <c r="C41" s="33">
        <v>0</v>
      </c>
      <c r="D41" s="33">
        <v>1.08</v>
      </c>
      <c r="E41" s="33">
        <v>0</v>
      </c>
      <c r="F41" s="33">
        <v>16.440000000000001</v>
      </c>
      <c r="G41" s="33">
        <v>16.440000000000001</v>
      </c>
      <c r="H41" s="33">
        <v>0</v>
      </c>
      <c r="I41" s="33">
        <v>0</v>
      </c>
      <c r="J41" s="33">
        <v>0</v>
      </c>
      <c r="K41" s="33">
        <v>0</v>
      </c>
      <c r="L41" s="33">
        <v>16.010000000000002</v>
      </c>
      <c r="M41" s="33">
        <v>7.66</v>
      </c>
      <c r="N41" s="33">
        <v>3.81</v>
      </c>
      <c r="O41" s="33">
        <v>3.69</v>
      </c>
      <c r="P41" s="33">
        <v>0.84</v>
      </c>
      <c r="Q41" s="33">
        <v>7.66</v>
      </c>
    </row>
    <row r="42" spans="1:17">
      <c r="A42" s="32" t="s">
        <v>670</v>
      </c>
      <c r="C42" s="33">
        <v>0</v>
      </c>
      <c r="D42" s="33">
        <v>2.25</v>
      </c>
      <c r="E42" s="33">
        <v>0</v>
      </c>
      <c r="F42" s="33">
        <v>34.19</v>
      </c>
      <c r="G42" s="33">
        <v>34.19</v>
      </c>
      <c r="H42" s="33">
        <v>0</v>
      </c>
      <c r="I42" s="33">
        <v>0</v>
      </c>
      <c r="J42" s="33">
        <v>0</v>
      </c>
      <c r="K42" s="33">
        <v>0</v>
      </c>
      <c r="L42" s="33">
        <v>33.299999999999997</v>
      </c>
      <c r="M42" s="33">
        <v>15.97</v>
      </c>
      <c r="N42" s="33">
        <v>7.91</v>
      </c>
      <c r="O42" s="33">
        <v>7.66</v>
      </c>
      <c r="P42" s="33">
        <v>1.75</v>
      </c>
      <c r="Q42" s="33">
        <v>15.97</v>
      </c>
    </row>
    <row r="43" spans="1:17">
      <c r="A43" s="32" t="s">
        <v>671</v>
      </c>
      <c r="C43" s="33">
        <v>0</v>
      </c>
      <c r="D43" s="33">
        <v>1.52</v>
      </c>
      <c r="E43" s="33">
        <v>0</v>
      </c>
      <c r="F43" s="33">
        <v>21.07</v>
      </c>
      <c r="G43" s="33">
        <v>21.07</v>
      </c>
      <c r="H43" s="33">
        <v>0</v>
      </c>
      <c r="I43" s="33">
        <v>0</v>
      </c>
      <c r="J43" s="33">
        <v>0</v>
      </c>
      <c r="K43" s="33">
        <v>0</v>
      </c>
      <c r="L43" s="33">
        <v>20.43</v>
      </c>
      <c r="M43" s="33">
        <v>8.3800000000000008</v>
      </c>
      <c r="N43" s="33">
        <v>5.32</v>
      </c>
      <c r="O43" s="33">
        <v>5.48</v>
      </c>
      <c r="P43" s="33">
        <v>1.25</v>
      </c>
      <c r="Q43" s="33">
        <v>8.3800000000000008</v>
      </c>
    </row>
    <row r="44" spans="1:17">
      <c r="A44" s="32" t="s">
        <v>672</v>
      </c>
      <c r="C44" s="33">
        <v>0</v>
      </c>
      <c r="D44" s="33">
        <v>1.21</v>
      </c>
      <c r="E44" s="33">
        <v>0</v>
      </c>
      <c r="F44" s="33">
        <v>16.52</v>
      </c>
      <c r="G44" s="33">
        <v>16.52</v>
      </c>
      <c r="H44" s="33">
        <v>0</v>
      </c>
      <c r="I44" s="33">
        <v>0</v>
      </c>
      <c r="J44" s="33">
        <v>0</v>
      </c>
      <c r="K44" s="33">
        <v>0</v>
      </c>
      <c r="L44" s="33">
        <v>16.010000000000002</v>
      </c>
      <c r="M44" s="33">
        <v>6.29</v>
      </c>
      <c r="N44" s="33">
        <v>4.26</v>
      </c>
      <c r="O44" s="33">
        <v>4.4400000000000004</v>
      </c>
      <c r="P44" s="33">
        <v>1.02</v>
      </c>
      <c r="Q44" s="33">
        <v>6.29</v>
      </c>
    </row>
    <row r="45" spans="1:17">
      <c r="A45" s="32" t="s">
        <v>673</v>
      </c>
      <c r="C45" s="33">
        <v>0</v>
      </c>
      <c r="D45" s="33">
        <v>2.2599999999999998</v>
      </c>
      <c r="E45" s="33">
        <v>0</v>
      </c>
      <c r="F45" s="33">
        <v>31.37</v>
      </c>
      <c r="G45" s="33">
        <v>31.37</v>
      </c>
      <c r="H45" s="33">
        <v>0</v>
      </c>
      <c r="I45" s="33">
        <v>0</v>
      </c>
      <c r="J45" s="33">
        <v>0</v>
      </c>
      <c r="K45" s="33">
        <v>0</v>
      </c>
      <c r="L45" s="33">
        <v>30.42</v>
      </c>
      <c r="M45" s="33">
        <v>12.49</v>
      </c>
      <c r="N45" s="33">
        <v>7.92</v>
      </c>
      <c r="O45" s="33">
        <v>8.15</v>
      </c>
      <c r="P45" s="33">
        <v>1.86</v>
      </c>
      <c r="Q45" s="33">
        <v>12.49</v>
      </c>
    </row>
    <row r="46" spans="1:17">
      <c r="A46" s="32" t="s">
        <v>674</v>
      </c>
      <c r="C46" s="33">
        <v>0</v>
      </c>
      <c r="D46" s="33">
        <v>2.17</v>
      </c>
      <c r="E46" s="33">
        <v>0</v>
      </c>
      <c r="F46" s="33">
        <v>30.75</v>
      </c>
      <c r="G46" s="33">
        <v>30.75</v>
      </c>
      <c r="H46" s="33">
        <v>0</v>
      </c>
      <c r="I46" s="33">
        <v>0</v>
      </c>
      <c r="J46" s="33">
        <v>0</v>
      </c>
      <c r="K46" s="33">
        <v>0</v>
      </c>
      <c r="L46" s="33">
        <v>29.85</v>
      </c>
      <c r="M46" s="33">
        <v>12.69</v>
      </c>
      <c r="N46" s="33">
        <v>7.63</v>
      </c>
      <c r="O46" s="33">
        <v>7.76</v>
      </c>
      <c r="P46" s="33">
        <v>1.77</v>
      </c>
      <c r="Q46" s="33">
        <v>12.69</v>
      </c>
    </row>
    <row r="47" spans="1:17">
      <c r="A47" s="32" t="s">
        <v>675</v>
      </c>
      <c r="C47" s="33">
        <v>0</v>
      </c>
      <c r="D47" s="33">
        <v>2.12</v>
      </c>
      <c r="E47" s="33">
        <v>0</v>
      </c>
      <c r="F47" s="33">
        <v>29.71</v>
      </c>
      <c r="G47" s="33">
        <v>29.71</v>
      </c>
      <c r="H47" s="33">
        <v>0</v>
      </c>
      <c r="I47" s="33">
        <v>0</v>
      </c>
      <c r="J47" s="33">
        <v>0</v>
      </c>
      <c r="K47" s="33">
        <v>0</v>
      </c>
      <c r="L47" s="33">
        <v>28.82</v>
      </c>
      <c r="M47" s="33">
        <v>12.05</v>
      </c>
      <c r="N47" s="33">
        <v>7.43</v>
      </c>
      <c r="O47" s="33">
        <v>7.6</v>
      </c>
      <c r="P47" s="33">
        <v>1.74</v>
      </c>
      <c r="Q47" s="33">
        <v>12.05</v>
      </c>
    </row>
    <row r="48" spans="1:17">
      <c r="A48" s="32" t="s">
        <v>676</v>
      </c>
      <c r="C48" s="33">
        <v>0</v>
      </c>
      <c r="D48" s="33">
        <v>2.14</v>
      </c>
      <c r="E48" s="33">
        <v>0</v>
      </c>
      <c r="F48" s="33">
        <v>30.17</v>
      </c>
      <c r="G48" s="33">
        <v>30.17</v>
      </c>
      <c r="H48" s="33">
        <v>0</v>
      </c>
      <c r="I48" s="33">
        <v>0</v>
      </c>
      <c r="J48" s="33">
        <v>0</v>
      </c>
      <c r="K48" s="33">
        <v>0</v>
      </c>
      <c r="L48" s="33">
        <v>29.28</v>
      </c>
      <c r="M48" s="33">
        <v>12.3</v>
      </c>
      <c r="N48" s="33">
        <v>7.53</v>
      </c>
      <c r="O48" s="33">
        <v>7.69</v>
      </c>
      <c r="P48" s="33">
        <v>1.76</v>
      </c>
      <c r="Q48" s="33">
        <v>12.3</v>
      </c>
    </row>
    <row r="49" spans="1:17">
      <c r="A49" s="32" t="s">
        <v>677</v>
      </c>
      <c r="C49" s="33">
        <v>0</v>
      </c>
      <c r="D49" s="33">
        <v>1.19</v>
      </c>
      <c r="E49" s="33">
        <v>0</v>
      </c>
      <c r="F49" s="33">
        <v>16.86</v>
      </c>
      <c r="G49" s="33">
        <v>16.86</v>
      </c>
      <c r="H49" s="33">
        <v>0</v>
      </c>
      <c r="I49" s="33">
        <v>0</v>
      </c>
      <c r="J49" s="33">
        <v>0</v>
      </c>
      <c r="K49" s="33">
        <v>0</v>
      </c>
      <c r="L49" s="33">
        <v>16.36</v>
      </c>
      <c r="M49" s="33">
        <v>6.93</v>
      </c>
      <c r="N49" s="33">
        <v>4.1900000000000004</v>
      </c>
      <c r="O49" s="33">
        <v>4.2699999999999996</v>
      </c>
      <c r="P49" s="33">
        <v>0.98</v>
      </c>
      <c r="Q49" s="33">
        <v>6.93</v>
      </c>
    </row>
    <row r="50" spans="1:17">
      <c r="A50" s="32" t="s">
        <v>678</v>
      </c>
      <c r="C50" s="33">
        <v>0</v>
      </c>
      <c r="D50" s="33">
        <v>0.77</v>
      </c>
      <c r="E50" s="33">
        <v>0</v>
      </c>
      <c r="F50" s="33">
        <v>10.64</v>
      </c>
      <c r="G50" s="33">
        <v>10.64</v>
      </c>
      <c r="H50" s="33">
        <v>0</v>
      </c>
      <c r="I50" s="33">
        <v>0</v>
      </c>
      <c r="J50" s="33">
        <v>0</v>
      </c>
      <c r="K50" s="33">
        <v>0</v>
      </c>
      <c r="L50" s="33">
        <v>10.32</v>
      </c>
      <c r="M50" s="33">
        <v>4.24</v>
      </c>
      <c r="N50" s="33">
        <v>2.69</v>
      </c>
      <c r="O50" s="33">
        <v>2.77</v>
      </c>
      <c r="P50" s="33">
        <v>0.63</v>
      </c>
      <c r="Q50" s="33">
        <v>4.24</v>
      </c>
    </row>
    <row r="51" spans="1:17">
      <c r="A51" s="32" t="s">
        <v>679</v>
      </c>
      <c r="C51" s="33">
        <v>0</v>
      </c>
      <c r="D51" s="33">
        <v>0.95</v>
      </c>
      <c r="E51" s="33">
        <v>0</v>
      </c>
      <c r="F51" s="33">
        <v>13.42</v>
      </c>
      <c r="G51" s="33">
        <v>13.42</v>
      </c>
      <c r="H51" s="33">
        <v>0</v>
      </c>
      <c r="I51" s="33">
        <v>0</v>
      </c>
      <c r="J51" s="33">
        <v>0</v>
      </c>
      <c r="K51" s="33">
        <v>0</v>
      </c>
      <c r="L51" s="33">
        <v>13.03</v>
      </c>
      <c r="M51" s="33">
        <v>5.54</v>
      </c>
      <c r="N51" s="33">
        <v>3.33</v>
      </c>
      <c r="O51" s="33">
        <v>3.38</v>
      </c>
      <c r="P51" s="33">
        <v>0.77</v>
      </c>
      <c r="Q51" s="33">
        <v>5.54</v>
      </c>
    </row>
    <row r="52" spans="1:17">
      <c r="A52" s="32" t="s">
        <v>680</v>
      </c>
      <c r="C52" s="33">
        <v>0</v>
      </c>
      <c r="D52" s="33">
        <v>1.1599999999999999</v>
      </c>
      <c r="E52" s="33">
        <v>0</v>
      </c>
      <c r="F52" s="33">
        <v>17.13</v>
      </c>
      <c r="G52" s="33">
        <v>17.13</v>
      </c>
      <c r="H52" s="33">
        <v>0</v>
      </c>
      <c r="I52" s="33">
        <v>0</v>
      </c>
      <c r="J52" s="33">
        <v>0</v>
      </c>
      <c r="K52" s="33">
        <v>0</v>
      </c>
      <c r="L52" s="33">
        <v>16.66</v>
      </c>
      <c r="M52" s="33">
        <v>7.62</v>
      </c>
      <c r="N52" s="33">
        <v>4.08</v>
      </c>
      <c r="O52" s="33">
        <v>4.04</v>
      </c>
      <c r="P52" s="33">
        <v>0.92</v>
      </c>
      <c r="Q52" s="33">
        <v>7.62</v>
      </c>
    </row>
    <row r="53" spans="1:17">
      <c r="A53" s="32" t="s">
        <v>681</v>
      </c>
      <c r="C53" s="33">
        <v>0</v>
      </c>
      <c r="D53" s="33">
        <v>1.25</v>
      </c>
      <c r="E53" s="33">
        <v>0</v>
      </c>
      <c r="F53" s="33">
        <v>18.07</v>
      </c>
      <c r="G53" s="33">
        <v>18.07</v>
      </c>
      <c r="H53" s="33">
        <v>0</v>
      </c>
      <c r="I53" s="33">
        <v>0</v>
      </c>
      <c r="J53" s="33">
        <v>0</v>
      </c>
      <c r="K53" s="33">
        <v>0</v>
      </c>
      <c r="L53" s="33">
        <v>17.55</v>
      </c>
      <c r="M53" s="33">
        <v>7.78</v>
      </c>
      <c r="N53" s="33">
        <v>4.38</v>
      </c>
      <c r="O53" s="33">
        <v>4.3899999999999997</v>
      </c>
      <c r="P53" s="33">
        <v>1</v>
      </c>
      <c r="Q53" s="33">
        <v>7.78</v>
      </c>
    </row>
    <row r="54" spans="1:17">
      <c r="A54" s="32" t="s">
        <v>682</v>
      </c>
      <c r="C54" s="33">
        <v>0</v>
      </c>
      <c r="D54" s="33">
        <v>0.78</v>
      </c>
      <c r="E54" s="33">
        <v>0</v>
      </c>
      <c r="F54" s="33">
        <v>11.18</v>
      </c>
      <c r="G54" s="33">
        <v>11.18</v>
      </c>
      <c r="H54" s="33">
        <v>0</v>
      </c>
      <c r="I54" s="33">
        <v>0</v>
      </c>
      <c r="J54" s="33">
        <v>0</v>
      </c>
      <c r="K54" s="33">
        <v>0</v>
      </c>
      <c r="L54" s="33">
        <v>10.86</v>
      </c>
      <c r="M54" s="33">
        <v>4.76</v>
      </c>
      <c r="N54" s="33">
        <v>2.73</v>
      </c>
      <c r="O54" s="33">
        <v>2.74</v>
      </c>
      <c r="P54" s="33">
        <v>0.63</v>
      </c>
      <c r="Q54" s="33">
        <v>4.76</v>
      </c>
    </row>
    <row r="55" spans="1:17">
      <c r="A55" s="32" t="s">
        <v>683</v>
      </c>
      <c r="C55" s="33">
        <v>0</v>
      </c>
      <c r="D55" s="33">
        <v>1.31</v>
      </c>
      <c r="E55" s="33">
        <v>0</v>
      </c>
      <c r="F55" s="33">
        <v>18.920000000000002</v>
      </c>
      <c r="G55" s="33">
        <v>18.920000000000002</v>
      </c>
      <c r="H55" s="33">
        <v>0</v>
      </c>
      <c r="I55" s="33">
        <v>0</v>
      </c>
      <c r="J55" s="33">
        <v>0</v>
      </c>
      <c r="K55" s="33">
        <v>0</v>
      </c>
      <c r="L55" s="33">
        <v>18.38</v>
      </c>
      <c r="M55" s="33">
        <v>8.1</v>
      </c>
      <c r="N55" s="33">
        <v>4.5999999999999996</v>
      </c>
      <c r="O55" s="33">
        <v>4.62</v>
      </c>
      <c r="P55" s="33">
        <v>1.06</v>
      </c>
      <c r="Q55" s="33">
        <v>8.1</v>
      </c>
    </row>
    <row r="56" spans="1:17">
      <c r="A56" s="32" t="s">
        <v>684</v>
      </c>
      <c r="C56" s="33">
        <v>0</v>
      </c>
      <c r="D56" s="33">
        <v>0.84</v>
      </c>
      <c r="E56" s="33">
        <v>0</v>
      </c>
      <c r="F56" s="33">
        <v>11.92</v>
      </c>
      <c r="G56" s="33">
        <v>11.92</v>
      </c>
      <c r="H56" s="33">
        <v>0</v>
      </c>
      <c r="I56" s="33">
        <v>0</v>
      </c>
      <c r="J56" s="33">
        <v>0</v>
      </c>
      <c r="K56" s="33">
        <v>0</v>
      </c>
      <c r="L56" s="33">
        <v>11.58</v>
      </c>
      <c r="M56" s="33">
        <v>4.97</v>
      </c>
      <c r="N56" s="33">
        <v>2.94</v>
      </c>
      <c r="O56" s="33">
        <v>2.98</v>
      </c>
      <c r="P56" s="33">
        <v>0.68</v>
      </c>
      <c r="Q56" s="33">
        <v>4.97</v>
      </c>
    </row>
    <row r="57" spans="1:17">
      <c r="A57" s="32" t="s">
        <v>685</v>
      </c>
      <c r="C57" s="33">
        <v>0</v>
      </c>
      <c r="D57" s="33">
        <v>2.2200000000000002</v>
      </c>
      <c r="E57" s="33">
        <v>0</v>
      </c>
      <c r="F57" s="33">
        <v>29.8</v>
      </c>
      <c r="G57" s="33">
        <v>29.8</v>
      </c>
      <c r="H57" s="33">
        <v>0</v>
      </c>
      <c r="I57" s="33">
        <v>0</v>
      </c>
      <c r="J57" s="33">
        <v>0</v>
      </c>
      <c r="K57" s="33">
        <v>0</v>
      </c>
      <c r="L57" s="33">
        <v>28.85</v>
      </c>
      <c r="M57" s="33">
        <v>11.02</v>
      </c>
      <c r="N57" s="33">
        <v>7.78</v>
      </c>
      <c r="O57" s="33">
        <v>8.18</v>
      </c>
      <c r="P57" s="33">
        <v>1.87</v>
      </c>
      <c r="Q57" s="33">
        <v>11.02</v>
      </c>
    </row>
    <row r="58" spans="1:17">
      <c r="A58" s="32" t="s">
        <v>686</v>
      </c>
      <c r="C58" s="33">
        <v>0</v>
      </c>
      <c r="D58" s="33">
        <v>2.4500000000000002</v>
      </c>
      <c r="E58" s="33">
        <v>0</v>
      </c>
      <c r="F58" s="33">
        <v>32.979999999999997</v>
      </c>
      <c r="G58" s="33">
        <v>32.979999999999997</v>
      </c>
      <c r="H58" s="33">
        <v>0</v>
      </c>
      <c r="I58" s="33">
        <v>0</v>
      </c>
      <c r="J58" s="33">
        <v>0</v>
      </c>
      <c r="K58" s="33">
        <v>0</v>
      </c>
      <c r="L58" s="33">
        <v>31.93</v>
      </c>
      <c r="M58" s="33">
        <v>12.26</v>
      </c>
      <c r="N58" s="33">
        <v>8.58</v>
      </c>
      <c r="O58" s="33">
        <v>9.02</v>
      </c>
      <c r="P58" s="33">
        <v>2.06</v>
      </c>
      <c r="Q58" s="33">
        <v>12.26</v>
      </c>
    </row>
    <row r="59" spans="1:17">
      <c r="A59" s="32" t="s">
        <v>687</v>
      </c>
      <c r="C59" s="33">
        <v>0</v>
      </c>
      <c r="D59" s="33">
        <v>0.72</v>
      </c>
      <c r="E59" s="33">
        <v>0</v>
      </c>
      <c r="F59" s="33">
        <v>10.24</v>
      </c>
      <c r="G59" s="33">
        <v>10.24</v>
      </c>
      <c r="H59" s="33">
        <v>0</v>
      </c>
      <c r="I59" s="33">
        <v>0</v>
      </c>
      <c r="J59" s="33">
        <v>0</v>
      </c>
      <c r="K59" s="33">
        <v>0</v>
      </c>
      <c r="L59" s="33">
        <v>9.94</v>
      </c>
      <c r="M59" s="33">
        <v>4.28</v>
      </c>
      <c r="N59" s="33">
        <v>2.52</v>
      </c>
      <c r="O59" s="33">
        <v>2.5499999999999998</v>
      </c>
      <c r="P59" s="33">
        <v>0.57999999999999996</v>
      </c>
      <c r="Q59" s="33">
        <v>4.28</v>
      </c>
    </row>
    <row r="60" spans="1:17">
      <c r="A60" s="32" t="s">
        <v>688</v>
      </c>
      <c r="C60" s="33">
        <v>0</v>
      </c>
      <c r="D60" s="33">
        <v>1.82</v>
      </c>
      <c r="E60" s="33">
        <v>0</v>
      </c>
      <c r="F60" s="33">
        <v>26.03</v>
      </c>
      <c r="G60" s="33">
        <v>26.03</v>
      </c>
      <c r="H60" s="33">
        <v>0</v>
      </c>
      <c r="I60" s="33">
        <v>0</v>
      </c>
      <c r="J60" s="33">
        <v>0</v>
      </c>
      <c r="K60" s="33">
        <v>0</v>
      </c>
      <c r="L60" s="33">
        <v>25.28</v>
      </c>
      <c r="M60" s="33">
        <v>10.89</v>
      </c>
      <c r="N60" s="33">
        <v>6.41</v>
      </c>
      <c r="O60" s="33">
        <v>6.49</v>
      </c>
      <c r="P60" s="33">
        <v>1.48</v>
      </c>
      <c r="Q60" s="33">
        <v>10.89</v>
      </c>
    </row>
    <row r="61" spans="1:17">
      <c r="A61" s="32" t="s">
        <v>689</v>
      </c>
      <c r="C61" s="33">
        <v>0</v>
      </c>
      <c r="D61" s="33">
        <v>0.45</v>
      </c>
      <c r="E61" s="33">
        <v>0</v>
      </c>
      <c r="F61" s="33">
        <v>6.42</v>
      </c>
      <c r="G61" s="33">
        <v>6.42</v>
      </c>
      <c r="H61" s="33">
        <v>0</v>
      </c>
      <c r="I61" s="33">
        <v>0</v>
      </c>
      <c r="J61" s="33">
        <v>0</v>
      </c>
      <c r="K61" s="33">
        <v>0</v>
      </c>
      <c r="L61" s="33">
        <v>6.24</v>
      </c>
      <c r="M61" s="33">
        <v>2.67</v>
      </c>
      <c r="N61" s="33">
        <v>1.59</v>
      </c>
      <c r="O61" s="33">
        <v>1.61</v>
      </c>
      <c r="P61" s="33">
        <v>0.37</v>
      </c>
      <c r="Q61" s="33">
        <v>2.67</v>
      </c>
    </row>
    <row r="62" spans="1:17">
      <c r="A62" s="32" t="s">
        <v>690</v>
      </c>
      <c r="C62" s="33">
        <v>0</v>
      </c>
      <c r="D62" s="33">
        <v>1.1100000000000001</v>
      </c>
      <c r="E62" s="33">
        <v>0</v>
      </c>
      <c r="F62" s="33">
        <v>15.52</v>
      </c>
      <c r="G62" s="33">
        <v>15.52</v>
      </c>
      <c r="H62" s="33">
        <v>0</v>
      </c>
      <c r="I62" s="33">
        <v>0</v>
      </c>
      <c r="J62" s="33">
        <v>0</v>
      </c>
      <c r="K62" s="33">
        <v>0</v>
      </c>
      <c r="L62" s="33">
        <v>15.06</v>
      </c>
      <c r="M62" s="33">
        <v>6.27</v>
      </c>
      <c r="N62" s="33">
        <v>3.89</v>
      </c>
      <c r="O62" s="33">
        <v>3.98</v>
      </c>
      <c r="P62" s="33">
        <v>0.91</v>
      </c>
      <c r="Q62" s="33">
        <v>6.27</v>
      </c>
    </row>
    <row r="63" spans="1:17">
      <c r="A63" s="32" t="s">
        <v>691</v>
      </c>
      <c r="C63" s="33">
        <v>0</v>
      </c>
      <c r="D63" s="33">
        <v>1.55</v>
      </c>
      <c r="E63" s="33">
        <v>0</v>
      </c>
      <c r="F63" s="33">
        <v>21.58</v>
      </c>
      <c r="G63" s="33">
        <v>21.58</v>
      </c>
      <c r="H63" s="33">
        <v>0</v>
      </c>
      <c r="I63" s="33">
        <v>0</v>
      </c>
      <c r="J63" s="33">
        <v>0</v>
      </c>
      <c r="K63" s="33">
        <v>0</v>
      </c>
      <c r="L63" s="33">
        <v>20.93</v>
      </c>
      <c r="M63" s="33">
        <v>8.65</v>
      </c>
      <c r="N63" s="33">
        <v>5.43</v>
      </c>
      <c r="O63" s="33">
        <v>5.58</v>
      </c>
      <c r="P63" s="33">
        <v>1.27</v>
      </c>
      <c r="Q63" s="33">
        <v>8.65</v>
      </c>
    </row>
    <row r="64" spans="1:17">
      <c r="A64" s="32" t="s">
        <v>692</v>
      </c>
      <c r="C64" s="33">
        <v>0</v>
      </c>
      <c r="D64" s="33">
        <v>1.1200000000000001</v>
      </c>
      <c r="E64" s="33">
        <v>0</v>
      </c>
      <c r="F64" s="33">
        <v>15.86</v>
      </c>
      <c r="G64" s="33">
        <v>15.86</v>
      </c>
      <c r="H64" s="33">
        <v>0</v>
      </c>
      <c r="I64" s="33">
        <v>0</v>
      </c>
      <c r="J64" s="33">
        <v>0</v>
      </c>
      <c r="K64" s="33">
        <v>0</v>
      </c>
      <c r="L64" s="33">
        <v>15.39</v>
      </c>
      <c r="M64" s="33">
        <v>6.49</v>
      </c>
      <c r="N64" s="33">
        <v>3.95</v>
      </c>
      <c r="O64" s="33">
        <v>4.03</v>
      </c>
      <c r="P64" s="33">
        <v>0.92</v>
      </c>
      <c r="Q64" s="33">
        <v>6.49</v>
      </c>
    </row>
    <row r="65" spans="1:17">
      <c r="A65" s="32" t="s">
        <v>693</v>
      </c>
      <c r="C65" s="33">
        <v>0</v>
      </c>
      <c r="D65" s="33">
        <v>1.31</v>
      </c>
      <c r="E65" s="33">
        <v>0</v>
      </c>
      <c r="F65" s="33">
        <v>18.690000000000001</v>
      </c>
      <c r="G65" s="33">
        <v>18.690000000000001</v>
      </c>
      <c r="H65" s="33">
        <v>0</v>
      </c>
      <c r="I65" s="33">
        <v>0</v>
      </c>
      <c r="J65" s="33">
        <v>0</v>
      </c>
      <c r="K65" s="33">
        <v>0</v>
      </c>
      <c r="L65" s="33">
        <v>18.149999999999999</v>
      </c>
      <c r="M65" s="33">
        <v>7.78</v>
      </c>
      <c r="N65" s="33">
        <v>4.62</v>
      </c>
      <c r="O65" s="33">
        <v>4.68</v>
      </c>
      <c r="P65" s="33">
        <v>1.07</v>
      </c>
      <c r="Q65" s="33">
        <v>7.78</v>
      </c>
    </row>
    <row r="66" spans="1:17">
      <c r="A66" s="32" t="s">
        <v>694</v>
      </c>
      <c r="C66" s="33">
        <v>0</v>
      </c>
      <c r="D66" s="33">
        <v>1.28</v>
      </c>
      <c r="E66" s="33">
        <v>0</v>
      </c>
      <c r="F66" s="33">
        <v>18.440000000000001</v>
      </c>
      <c r="G66" s="33">
        <v>18.440000000000001</v>
      </c>
      <c r="H66" s="33">
        <v>0</v>
      </c>
      <c r="I66" s="33">
        <v>0</v>
      </c>
      <c r="J66" s="33">
        <v>0</v>
      </c>
      <c r="K66" s="33">
        <v>0</v>
      </c>
      <c r="L66" s="33">
        <v>17.91</v>
      </c>
      <c r="M66" s="33">
        <v>7.8</v>
      </c>
      <c r="N66" s="33">
        <v>4.5199999999999996</v>
      </c>
      <c r="O66" s="33">
        <v>4.55</v>
      </c>
      <c r="P66" s="33">
        <v>1.04</v>
      </c>
      <c r="Q66" s="33">
        <v>7.8</v>
      </c>
    </row>
    <row r="67" spans="1:17">
      <c r="A67" s="32" t="s">
        <v>695</v>
      </c>
      <c r="C67" s="33">
        <v>0</v>
      </c>
      <c r="D67" s="33">
        <v>1.47</v>
      </c>
      <c r="E67" s="33">
        <v>0</v>
      </c>
      <c r="F67" s="33">
        <v>21.27</v>
      </c>
      <c r="G67" s="33">
        <v>21.27</v>
      </c>
      <c r="H67" s="33">
        <v>0</v>
      </c>
      <c r="I67" s="33">
        <v>0</v>
      </c>
      <c r="J67" s="33">
        <v>0</v>
      </c>
      <c r="K67" s="33">
        <v>0</v>
      </c>
      <c r="L67" s="33">
        <v>20.66</v>
      </c>
      <c r="M67" s="33">
        <v>9.14</v>
      </c>
      <c r="N67" s="33">
        <v>5.16</v>
      </c>
      <c r="O67" s="33">
        <v>5.18</v>
      </c>
      <c r="P67" s="33">
        <v>1.18</v>
      </c>
      <c r="Q67" s="33">
        <v>9.14</v>
      </c>
    </row>
    <row r="68" spans="1:17">
      <c r="A68" s="32" t="s">
        <v>696</v>
      </c>
      <c r="C68" s="33">
        <v>0</v>
      </c>
      <c r="D68" s="33">
        <v>3.76</v>
      </c>
      <c r="E68" s="33">
        <v>0</v>
      </c>
      <c r="F68" s="33">
        <v>54.17</v>
      </c>
      <c r="G68" s="33">
        <v>54.17</v>
      </c>
      <c r="H68" s="33">
        <v>0</v>
      </c>
      <c r="I68" s="33">
        <v>0</v>
      </c>
      <c r="J68" s="33">
        <v>0</v>
      </c>
      <c r="K68" s="33">
        <v>0</v>
      </c>
      <c r="L68" s="33">
        <v>52.62</v>
      </c>
      <c r="M68" s="33">
        <v>23.04</v>
      </c>
      <c r="N68" s="33">
        <v>13.23</v>
      </c>
      <c r="O68" s="33">
        <v>13.31</v>
      </c>
      <c r="P68" s="33">
        <v>3.04</v>
      </c>
      <c r="Q68" s="33">
        <v>23.04</v>
      </c>
    </row>
    <row r="69" spans="1:17">
      <c r="A69" s="32" t="s">
        <v>697</v>
      </c>
      <c r="C69" s="33">
        <v>0</v>
      </c>
      <c r="D69" s="33">
        <v>0.85</v>
      </c>
      <c r="E69" s="33">
        <v>0</v>
      </c>
      <c r="F69" s="33">
        <v>11.31</v>
      </c>
      <c r="G69" s="33">
        <v>11.31</v>
      </c>
      <c r="H69" s="33">
        <v>0</v>
      </c>
      <c r="I69" s="33">
        <v>0</v>
      </c>
      <c r="J69" s="33">
        <v>0</v>
      </c>
      <c r="K69" s="33">
        <v>0</v>
      </c>
      <c r="L69" s="33">
        <v>10.94</v>
      </c>
      <c r="M69" s="33">
        <v>4.0999999999999996</v>
      </c>
      <c r="N69" s="33">
        <v>2.97</v>
      </c>
      <c r="O69" s="33">
        <v>3.14</v>
      </c>
      <c r="P69" s="33">
        <v>0.72</v>
      </c>
      <c r="Q69" s="33">
        <v>4.0999999999999996</v>
      </c>
    </row>
    <row r="70" spans="1:17">
      <c r="A70" s="32" t="s">
        <v>698</v>
      </c>
      <c r="C70" s="33">
        <v>0</v>
      </c>
      <c r="D70" s="33">
        <v>1.63</v>
      </c>
      <c r="E70" s="33">
        <v>0</v>
      </c>
      <c r="F70" s="33">
        <v>21.77</v>
      </c>
      <c r="G70" s="33">
        <v>21.77</v>
      </c>
      <c r="H70" s="33">
        <v>0</v>
      </c>
      <c r="I70" s="33">
        <v>0</v>
      </c>
      <c r="J70" s="33">
        <v>0</v>
      </c>
      <c r="K70" s="33">
        <v>0</v>
      </c>
      <c r="L70" s="33">
        <v>21.07</v>
      </c>
      <c r="M70" s="33">
        <v>7.98</v>
      </c>
      <c r="N70" s="33">
        <v>5.7</v>
      </c>
      <c r="O70" s="33">
        <v>6.01</v>
      </c>
      <c r="P70" s="33">
        <v>1.37</v>
      </c>
      <c r="Q70" s="33">
        <v>7.98</v>
      </c>
    </row>
    <row r="71" spans="1:17">
      <c r="A71" s="32" t="s">
        <v>699</v>
      </c>
      <c r="C71" s="33">
        <v>0</v>
      </c>
      <c r="D71" s="33">
        <v>0.61</v>
      </c>
      <c r="E71" s="33">
        <v>0</v>
      </c>
      <c r="F71" s="33">
        <v>8.4</v>
      </c>
      <c r="G71" s="33">
        <v>8.4</v>
      </c>
      <c r="H71" s="33">
        <v>0</v>
      </c>
      <c r="I71" s="33">
        <v>0</v>
      </c>
      <c r="J71" s="33">
        <v>0</v>
      </c>
      <c r="K71" s="33">
        <v>0</v>
      </c>
      <c r="L71" s="33">
        <v>8.14</v>
      </c>
      <c r="M71" s="33">
        <v>3.22</v>
      </c>
      <c r="N71" s="33">
        <v>2.16</v>
      </c>
      <c r="O71" s="33">
        <v>2.2400000000000002</v>
      </c>
      <c r="P71" s="33">
        <v>0.51</v>
      </c>
      <c r="Q71" s="33">
        <v>3.22</v>
      </c>
    </row>
    <row r="72" spans="1:17">
      <c r="A72" s="32" t="s">
        <v>700</v>
      </c>
      <c r="C72" s="33">
        <v>0</v>
      </c>
      <c r="D72" s="33">
        <v>1.17</v>
      </c>
      <c r="E72" s="33">
        <v>0</v>
      </c>
      <c r="F72" s="33">
        <v>16.02</v>
      </c>
      <c r="G72" s="33">
        <v>16.02</v>
      </c>
      <c r="H72" s="33">
        <v>0</v>
      </c>
      <c r="I72" s="33">
        <v>0</v>
      </c>
      <c r="J72" s="33">
        <v>0</v>
      </c>
      <c r="K72" s="33">
        <v>0</v>
      </c>
      <c r="L72" s="33">
        <v>15.53</v>
      </c>
      <c r="M72" s="33">
        <v>6.22</v>
      </c>
      <c r="N72" s="33">
        <v>4.09</v>
      </c>
      <c r="O72" s="33">
        <v>4.24</v>
      </c>
      <c r="P72" s="33">
        <v>0.97</v>
      </c>
      <c r="Q72" s="33">
        <v>6.22</v>
      </c>
    </row>
    <row r="73" spans="1:17">
      <c r="A73" s="32" t="s">
        <v>701</v>
      </c>
      <c r="C73" s="33">
        <v>0</v>
      </c>
      <c r="D73" s="33">
        <v>1.24</v>
      </c>
      <c r="E73" s="33">
        <v>0</v>
      </c>
      <c r="F73" s="33">
        <v>16.899999999999999</v>
      </c>
      <c r="G73" s="33">
        <v>16.899999999999999</v>
      </c>
      <c r="H73" s="33">
        <v>0</v>
      </c>
      <c r="I73" s="33">
        <v>0</v>
      </c>
      <c r="J73" s="33">
        <v>0</v>
      </c>
      <c r="K73" s="33">
        <v>0</v>
      </c>
      <c r="L73" s="33">
        <v>16.38</v>
      </c>
      <c r="M73" s="33">
        <v>6.48</v>
      </c>
      <c r="N73" s="33">
        <v>4.34</v>
      </c>
      <c r="O73" s="33">
        <v>4.5199999999999996</v>
      </c>
      <c r="P73" s="33">
        <v>1.03</v>
      </c>
      <c r="Q73" s="33">
        <v>6.48</v>
      </c>
    </row>
    <row r="74" spans="1:17">
      <c r="A74" s="32" t="s">
        <v>702</v>
      </c>
      <c r="C74" s="33">
        <v>0</v>
      </c>
      <c r="D74" s="33">
        <v>2.44</v>
      </c>
      <c r="E74" s="33">
        <v>0</v>
      </c>
      <c r="F74" s="33">
        <v>32.64</v>
      </c>
      <c r="G74" s="33">
        <v>32.64</v>
      </c>
      <c r="H74" s="33">
        <v>0</v>
      </c>
      <c r="I74" s="33">
        <v>0</v>
      </c>
      <c r="J74" s="33">
        <v>0</v>
      </c>
      <c r="K74" s="33">
        <v>0</v>
      </c>
      <c r="L74" s="33">
        <v>31.59</v>
      </c>
      <c r="M74" s="33">
        <v>11.97</v>
      </c>
      <c r="N74" s="33">
        <v>8.5500000000000007</v>
      </c>
      <c r="O74" s="33">
        <v>9.01</v>
      </c>
      <c r="P74" s="33">
        <v>2.06</v>
      </c>
      <c r="Q74" s="33">
        <v>11.97</v>
      </c>
    </row>
    <row r="75" spans="1:17">
      <c r="A75" s="32" t="s">
        <v>703</v>
      </c>
      <c r="C75" s="33">
        <v>0</v>
      </c>
      <c r="D75" s="33">
        <v>1.48</v>
      </c>
      <c r="E75" s="33">
        <v>0</v>
      </c>
      <c r="F75" s="33">
        <v>19.55</v>
      </c>
      <c r="G75" s="33">
        <v>19.55</v>
      </c>
      <c r="H75" s="33">
        <v>0</v>
      </c>
      <c r="I75" s="33">
        <v>0</v>
      </c>
      <c r="J75" s="33">
        <v>0</v>
      </c>
      <c r="K75" s="33">
        <v>0</v>
      </c>
      <c r="L75" s="33">
        <v>18.91</v>
      </c>
      <c r="M75" s="33">
        <v>7</v>
      </c>
      <c r="N75" s="33">
        <v>5.17</v>
      </c>
      <c r="O75" s="33">
        <v>5.49</v>
      </c>
      <c r="P75" s="33">
        <v>1.26</v>
      </c>
      <c r="Q75" s="33">
        <v>7</v>
      </c>
    </row>
    <row r="76" spans="1:17">
      <c r="A76" s="32" t="s">
        <v>704</v>
      </c>
      <c r="C76" s="33">
        <v>0</v>
      </c>
      <c r="D76" s="33">
        <v>1.44</v>
      </c>
      <c r="E76" s="33">
        <v>0</v>
      </c>
      <c r="F76" s="33">
        <v>19.190000000000001</v>
      </c>
      <c r="G76" s="33">
        <v>19.190000000000001</v>
      </c>
      <c r="H76" s="33">
        <v>0</v>
      </c>
      <c r="I76" s="33">
        <v>0</v>
      </c>
      <c r="J76" s="33">
        <v>0</v>
      </c>
      <c r="K76" s="33">
        <v>0</v>
      </c>
      <c r="L76" s="33">
        <v>18.57</v>
      </c>
      <c r="M76" s="33">
        <v>6.97</v>
      </c>
      <c r="N76" s="33">
        <v>5.05</v>
      </c>
      <c r="O76" s="33">
        <v>5.33</v>
      </c>
      <c r="P76" s="33">
        <v>1.22</v>
      </c>
      <c r="Q76" s="33">
        <v>6.97</v>
      </c>
    </row>
    <row r="77" spans="1:17">
      <c r="A77" s="32" t="s">
        <v>705</v>
      </c>
      <c r="C77" s="33">
        <v>0</v>
      </c>
      <c r="D77" s="33">
        <v>2.96</v>
      </c>
      <c r="E77" s="33">
        <v>0</v>
      </c>
      <c r="F77" s="33">
        <v>39.880000000000003</v>
      </c>
      <c r="G77" s="33">
        <v>39.880000000000003</v>
      </c>
      <c r="H77" s="33">
        <v>0</v>
      </c>
      <c r="I77" s="33">
        <v>0</v>
      </c>
      <c r="J77" s="33">
        <v>0</v>
      </c>
      <c r="K77" s="33">
        <v>0</v>
      </c>
      <c r="L77" s="33">
        <v>38.61</v>
      </c>
      <c r="M77" s="33">
        <v>14.81</v>
      </c>
      <c r="N77" s="33">
        <v>10.39</v>
      </c>
      <c r="O77" s="33">
        <v>10.92</v>
      </c>
      <c r="P77" s="33">
        <v>2.5</v>
      </c>
      <c r="Q77" s="33">
        <v>14.81</v>
      </c>
    </row>
    <row r="78" spans="1:17">
      <c r="A78" s="32" t="s">
        <v>706</v>
      </c>
      <c r="C78" s="33">
        <v>0</v>
      </c>
      <c r="D78" s="33">
        <v>3.18</v>
      </c>
      <c r="E78" s="33">
        <v>0</v>
      </c>
      <c r="F78" s="33">
        <v>43.68</v>
      </c>
      <c r="G78" s="33">
        <v>43.68</v>
      </c>
      <c r="H78" s="33">
        <v>0</v>
      </c>
      <c r="I78" s="33">
        <v>0</v>
      </c>
      <c r="J78" s="33">
        <v>0</v>
      </c>
      <c r="K78" s="33">
        <v>0</v>
      </c>
      <c r="L78" s="33">
        <v>42.34</v>
      </c>
      <c r="M78" s="33">
        <v>17.010000000000002</v>
      </c>
      <c r="N78" s="33">
        <v>11.14</v>
      </c>
      <c r="O78" s="33">
        <v>11.55</v>
      </c>
      <c r="P78" s="33">
        <v>2.64</v>
      </c>
      <c r="Q78" s="33">
        <v>17.010000000000002</v>
      </c>
    </row>
    <row r="79" spans="1:17">
      <c r="A79" s="32" t="s">
        <v>707</v>
      </c>
      <c r="C79" s="33">
        <v>0</v>
      </c>
      <c r="D79" s="33">
        <v>0.56000000000000005</v>
      </c>
      <c r="E79" s="33">
        <v>0</v>
      </c>
      <c r="F79" s="33">
        <v>7.74</v>
      </c>
      <c r="G79" s="33">
        <v>7.74</v>
      </c>
      <c r="H79" s="33">
        <v>0</v>
      </c>
      <c r="I79" s="33">
        <v>0</v>
      </c>
      <c r="J79" s="33">
        <v>0</v>
      </c>
      <c r="K79" s="33">
        <v>0</v>
      </c>
      <c r="L79" s="33">
        <v>7.51</v>
      </c>
      <c r="M79" s="33">
        <v>3.1</v>
      </c>
      <c r="N79" s="33">
        <v>1.95</v>
      </c>
      <c r="O79" s="33">
        <v>2</v>
      </c>
      <c r="P79" s="33">
        <v>0.46</v>
      </c>
      <c r="Q79" s="33">
        <v>3.1</v>
      </c>
    </row>
    <row r="80" spans="1:17">
      <c r="A80" s="32" t="s">
        <v>52</v>
      </c>
      <c r="C80" s="33">
        <v>159.46</v>
      </c>
      <c r="D80" s="33">
        <v>242.44</v>
      </c>
      <c r="E80" s="33">
        <v>2.75</v>
      </c>
      <c r="F80" s="33">
        <v>3189.46</v>
      </c>
      <c r="G80" s="33">
        <v>3174.95</v>
      </c>
      <c r="H80" s="33">
        <v>12.6</v>
      </c>
      <c r="I80" s="33">
        <v>1.91</v>
      </c>
      <c r="J80" s="33">
        <v>0</v>
      </c>
      <c r="K80" s="33">
        <v>0</v>
      </c>
      <c r="L80" s="33">
        <v>3101.12</v>
      </c>
      <c r="M80" s="33">
        <v>1520.48</v>
      </c>
      <c r="N80" s="33">
        <v>536.1</v>
      </c>
      <c r="O80" s="33">
        <v>765.36</v>
      </c>
      <c r="P80" s="33">
        <v>279.18</v>
      </c>
      <c r="Q80" s="33">
        <v>1520.48</v>
      </c>
    </row>
    <row r="81" spans="1:17">
      <c r="A81" s="32" t="s">
        <v>53</v>
      </c>
      <c r="C81" s="33">
        <v>5.13</v>
      </c>
      <c r="D81" s="33">
        <v>102.79</v>
      </c>
      <c r="E81" s="33">
        <v>2.75</v>
      </c>
      <c r="F81" s="33">
        <v>1032.77</v>
      </c>
      <c r="G81" s="33">
        <v>1018.26</v>
      </c>
      <c r="H81" s="33">
        <v>12.6</v>
      </c>
      <c r="I81" s="33">
        <v>1.91</v>
      </c>
      <c r="J81" s="33">
        <v>0</v>
      </c>
      <c r="K81" s="33">
        <v>0</v>
      </c>
      <c r="L81" s="33">
        <v>1003.87</v>
      </c>
      <c r="M81" s="33">
        <v>443.8</v>
      </c>
      <c r="N81" s="33">
        <v>232.08</v>
      </c>
      <c r="O81" s="33">
        <v>240.41</v>
      </c>
      <c r="P81" s="33">
        <v>87.58</v>
      </c>
      <c r="Q81" s="33">
        <v>443.8</v>
      </c>
    </row>
    <row r="82" spans="1:17">
      <c r="A82" s="32" t="s">
        <v>708</v>
      </c>
      <c r="C82" s="33">
        <v>0</v>
      </c>
      <c r="D82" s="33">
        <v>1.27</v>
      </c>
      <c r="E82" s="33">
        <v>0</v>
      </c>
      <c r="F82" s="33">
        <v>21.78</v>
      </c>
      <c r="G82" s="33">
        <v>21.78</v>
      </c>
      <c r="H82" s="33">
        <v>0</v>
      </c>
      <c r="I82" s="33">
        <v>0</v>
      </c>
      <c r="J82" s="33">
        <v>0</v>
      </c>
      <c r="K82" s="33">
        <v>0</v>
      </c>
      <c r="L82" s="33">
        <v>21.18</v>
      </c>
      <c r="M82" s="33">
        <v>10.51</v>
      </c>
      <c r="N82" s="33">
        <v>3.61</v>
      </c>
      <c r="O82" s="33">
        <v>5.27</v>
      </c>
      <c r="P82" s="33">
        <v>1.78</v>
      </c>
      <c r="Q82" s="33">
        <v>10.51</v>
      </c>
    </row>
    <row r="83" spans="1:17">
      <c r="A83" s="32" t="s">
        <v>709</v>
      </c>
      <c r="C83" s="33">
        <v>0</v>
      </c>
      <c r="D83" s="33">
        <v>4.37</v>
      </c>
      <c r="E83" s="33">
        <v>0</v>
      </c>
      <c r="F83" s="33">
        <v>36.71</v>
      </c>
      <c r="G83" s="33">
        <v>36.71</v>
      </c>
      <c r="H83" s="33">
        <v>0</v>
      </c>
      <c r="I83" s="33">
        <v>0</v>
      </c>
      <c r="J83" s="33">
        <v>0</v>
      </c>
      <c r="K83" s="33">
        <v>0</v>
      </c>
      <c r="L83" s="33">
        <v>35.58</v>
      </c>
      <c r="M83" s="33">
        <v>13.15</v>
      </c>
      <c r="N83" s="33">
        <v>9.35</v>
      </c>
      <c r="O83" s="33">
        <v>9.6</v>
      </c>
      <c r="P83" s="33">
        <v>3.48</v>
      </c>
      <c r="Q83" s="33">
        <v>13.15</v>
      </c>
    </row>
    <row r="84" spans="1:17">
      <c r="A84" s="32" t="s">
        <v>710</v>
      </c>
      <c r="C84" s="33">
        <v>0</v>
      </c>
      <c r="D84" s="33">
        <v>2.62</v>
      </c>
      <c r="E84" s="33">
        <v>0</v>
      </c>
      <c r="F84" s="33">
        <v>22.39</v>
      </c>
      <c r="G84" s="33">
        <v>22.39</v>
      </c>
      <c r="H84" s="33">
        <v>0</v>
      </c>
      <c r="I84" s="33">
        <v>0</v>
      </c>
      <c r="J84" s="33">
        <v>0</v>
      </c>
      <c r="K84" s="33">
        <v>0</v>
      </c>
      <c r="L84" s="33">
        <v>21.72</v>
      </c>
      <c r="M84" s="33">
        <v>8.34</v>
      </c>
      <c r="N84" s="33">
        <v>5.61</v>
      </c>
      <c r="O84" s="33">
        <v>5.7</v>
      </c>
      <c r="P84" s="33">
        <v>2.0699999999999998</v>
      </c>
      <c r="Q84" s="33">
        <v>8.34</v>
      </c>
    </row>
    <row r="85" spans="1:17">
      <c r="A85" s="32" t="s">
        <v>711</v>
      </c>
      <c r="C85" s="33">
        <v>0</v>
      </c>
      <c r="D85" s="33">
        <v>2.21</v>
      </c>
      <c r="E85" s="33">
        <v>0</v>
      </c>
      <c r="F85" s="33">
        <v>18.760000000000002</v>
      </c>
      <c r="G85" s="33">
        <v>18.760000000000002</v>
      </c>
      <c r="H85" s="33">
        <v>0</v>
      </c>
      <c r="I85" s="33">
        <v>0</v>
      </c>
      <c r="J85" s="33">
        <v>0</v>
      </c>
      <c r="K85" s="33">
        <v>0</v>
      </c>
      <c r="L85" s="33">
        <v>18.190000000000001</v>
      </c>
      <c r="M85" s="33">
        <v>6.9</v>
      </c>
      <c r="N85" s="33">
        <v>4.7300000000000004</v>
      </c>
      <c r="O85" s="33">
        <v>4.82</v>
      </c>
      <c r="P85" s="33">
        <v>1.75</v>
      </c>
      <c r="Q85" s="33">
        <v>6.9</v>
      </c>
    </row>
    <row r="86" spans="1:17">
      <c r="A86" s="32" t="s">
        <v>712</v>
      </c>
      <c r="C86" s="33">
        <v>0</v>
      </c>
      <c r="D86" s="33">
        <v>2.17</v>
      </c>
      <c r="E86" s="33">
        <v>0</v>
      </c>
      <c r="F86" s="33">
        <v>18.36</v>
      </c>
      <c r="G86" s="33">
        <v>18.36</v>
      </c>
      <c r="H86" s="33">
        <v>0</v>
      </c>
      <c r="I86" s="33">
        <v>0</v>
      </c>
      <c r="J86" s="33">
        <v>0</v>
      </c>
      <c r="K86" s="33">
        <v>0</v>
      </c>
      <c r="L86" s="33">
        <v>17.8</v>
      </c>
      <c r="M86" s="33">
        <v>6.66</v>
      </c>
      <c r="N86" s="33">
        <v>4.6500000000000004</v>
      </c>
      <c r="O86" s="33">
        <v>4.76</v>
      </c>
      <c r="P86" s="33">
        <v>1.72</v>
      </c>
      <c r="Q86" s="33">
        <v>6.66</v>
      </c>
    </row>
    <row r="87" spans="1:17">
      <c r="A87" s="32" t="s">
        <v>713</v>
      </c>
      <c r="C87" s="33">
        <v>0</v>
      </c>
      <c r="D87" s="33">
        <v>3.23</v>
      </c>
      <c r="E87" s="33">
        <v>0</v>
      </c>
      <c r="F87" s="33">
        <v>27.52</v>
      </c>
      <c r="G87" s="33">
        <v>27.52</v>
      </c>
      <c r="H87" s="33">
        <v>0</v>
      </c>
      <c r="I87" s="33">
        <v>0</v>
      </c>
      <c r="J87" s="33">
        <v>0</v>
      </c>
      <c r="K87" s="33">
        <v>0</v>
      </c>
      <c r="L87" s="33">
        <v>26.7</v>
      </c>
      <c r="M87" s="33">
        <v>10.18</v>
      </c>
      <c r="N87" s="33">
        <v>6.92</v>
      </c>
      <c r="O87" s="33">
        <v>7.04</v>
      </c>
      <c r="P87" s="33">
        <v>2.5499999999999998</v>
      </c>
      <c r="Q87" s="33">
        <v>10.18</v>
      </c>
    </row>
    <row r="88" spans="1:17">
      <c r="A88" s="32" t="s">
        <v>714</v>
      </c>
      <c r="C88" s="33">
        <v>0</v>
      </c>
      <c r="D88" s="33">
        <v>8.4700000000000006</v>
      </c>
      <c r="E88" s="33">
        <v>0</v>
      </c>
      <c r="F88" s="33">
        <v>73.09</v>
      </c>
      <c r="G88" s="33">
        <v>73.09</v>
      </c>
      <c r="H88" s="33">
        <v>0</v>
      </c>
      <c r="I88" s="33">
        <v>0</v>
      </c>
      <c r="J88" s="33">
        <v>0</v>
      </c>
      <c r="K88" s="33">
        <v>0</v>
      </c>
      <c r="L88" s="33">
        <v>70.94</v>
      </c>
      <c r="M88" s="33">
        <v>27.83</v>
      </c>
      <c r="N88" s="33">
        <v>18.149999999999999</v>
      </c>
      <c r="O88" s="33">
        <v>18.32</v>
      </c>
      <c r="P88" s="33">
        <v>6.64</v>
      </c>
      <c r="Q88" s="33">
        <v>27.83</v>
      </c>
    </row>
    <row r="89" spans="1:17">
      <c r="A89" s="32" t="s">
        <v>715</v>
      </c>
      <c r="C89" s="33">
        <v>0</v>
      </c>
      <c r="D89" s="33">
        <v>5.5</v>
      </c>
      <c r="E89" s="33">
        <v>0</v>
      </c>
      <c r="F89" s="33">
        <v>59.39</v>
      </c>
      <c r="G89" s="33">
        <v>59.39</v>
      </c>
      <c r="H89" s="33">
        <v>0</v>
      </c>
      <c r="I89" s="33">
        <v>0</v>
      </c>
      <c r="J89" s="33">
        <v>0</v>
      </c>
      <c r="K89" s="33">
        <v>0</v>
      </c>
      <c r="L89" s="33">
        <v>57.78</v>
      </c>
      <c r="M89" s="33">
        <v>24.99</v>
      </c>
      <c r="N89" s="33">
        <v>14.07</v>
      </c>
      <c r="O89" s="33">
        <v>13.74</v>
      </c>
      <c r="P89" s="33">
        <v>4.9800000000000004</v>
      </c>
      <c r="Q89" s="33">
        <v>24.99</v>
      </c>
    </row>
    <row r="90" spans="1:17">
      <c r="A90" s="32" t="s">
        <v>716</v>
      </c>
      <c r="C90" s="33">
        <v>0</v>
      </c>
      <c r="D90" s="33">
        <v>0</v>
      </c>
      <c r="E90" s="33">
        <v>2.0299999999999998</v>
      </c>
      <c r="F90" s="33">
        <v>25.19</v>
      </c>
      <c r="G90" s="33">
        <v>25.19</v>
      </c>
      <c r="H90" s="33">
        <v>0</v>
      </c>
      <c r="I90" s="33">
        <v>0</v>
      </c>
      <c r="J90" s="33">
        <v>0</v>
      </c>
      <c r="K90" s="33">
        <v>0</v>
      </c>
      <c r="L90" s="33">
        <v>24.56</v>
      </c>
      <c r="M90" s="33">
        <v>11.5</v>
      </c>
      <c r="N90" s="33">
        <v>5.71</v>
      </c>
      <c r="O90" s="33">
        <v>5.39</v>
      </c>
      <c r="P90" s="33">
        <v>1.96</v>
      </c>
      <c r="Q90" s="33">
        <v>11.5</v>
      </c>
    </row>
    <row r="91" spans="1:17">
      <c r="A91" s="32" t="s">
        <v>717</v>
      </c>
      <c r="C91" s="33">
        <v>0</v>
      </c>
      <c r="D91" s="33">
        <v>0</v>
      </c>
      <c r="E91" s="33">
        <v>0.72</v>
      </c>
      <c r="F91" s="33">
        <v>32.700000000000003</v>
      </c>
      <c r="G91" s="33">
        <v>24.79</v>
      </c>
      <c r="H91" s="33">
        <v>7.09</v>
      </c>
      <c r="I91" s="33">
        <v>0.82</v>
      </c>
      <c r="J91" s="33">
        <v>0</v>
      </c>
      <c r="K91" s="33">
        <v>0</v>
      </c>
      <c r="L91" s="33">
        <v>32.19</v>
      </c>
      <c r="M91" s="33">
        <v>25.25</v>
      </c>
      <c r="N91" s="33">
        <v>2.29</v>
      </c>
      <c r="O91" s="33">
        <v>3.34</v>
      </c>
      <c r="P91" s="33">
        <v>1.31</v>
      </c>
      <c r="Q91" s="33">
        <v>25.25</v>
      </c>
    </row>
    <row r="92" spans="1:17">
      <c r="A92" s="32" t="s">
        <v>718</v>
      </c>
      <c r="C92" s="33">
        <v>0</v>
      </c>
      <c r="D92" s="33">
        <v>0</v>
      </c>
      <c r="E92" s="33">
        <v>0</v>
      </c>
      <c r="F92" s="33">
        <v>7.71</v>
      </c>
      <c r="G92" s="33">
        <v>3.4</v>
      </c>
      <c r="H92" s="33">
        <v>3.4</v>
      </c>
      <c r="I92" s="33">
        <v>0.92</v>
      </c>
      <c r="J92" s="33">
        <v>0</v>
      </c>
      <c r="K92" s="33">
        <v>0</v>
      </c>
      <c r="L92" s="33">
        <v>7.37</v>
      </c>
      <c r="M92" s="33">
        <v>7.02</v>
      </c>
      <c r="N92" s="33">
        <v>0</v>
      </c>
      <c r="O92" s="33">
        <v>0.05</v>
      </c>
      <c r="P92" s="33">
        <v>0.3</v>
      </c>
      <c r="Q92" s="33">
        <v>7.02</v>
      </c>
    </row>
    <row r="93" spans="1:17">
      <c r="A93" s="32" t="s">
        <v>719</v>
      </c>
      <c r="C93" s="33">
        <v>1.49</v>
      </c>
      <c r="D93" s="33">
        <v>0</v>
      </c>
      <c r="E93" s="33">
        <v>0</v>
      </c>
      <c r="F93" s="33">
        <v>14.04</v>
      </c>
      <c r="G93" s="33">
        <v>11.76</v>
      </c>
      <c r="H93" s="33">
        <v>2.11</v>
      </c>
      <c r="I93" s="33">
        <v>0.17</v>
      </c>
      <c r="J93" s="33">
        <v>0</v>
      </c>
      <c r="K93" s="33">
        <v>0</v>
      </c>
      <c r="L93" s="33">
        <v>13.53</v>
      </c>
      <c r="M93" s="33">
        <v>10.220000000000001</v>
      </c>
      <c r="N93" s="33">
        <v>0</v>
      </c>
      <c r="O93" s="33">
        <v>2.29</v>
      </c>
      <c r="P93" s="33">
        <v>1.03</v>
      </c>
      <c r="Q93" s="33">
        <v>10.220000000000001</v>
      </c>
    </row>
    <row r="94" spans="1:17">
      <c r="A94" s="32" t="s">
        <v>720</v>
      </c>
      <c r="C94" s="33">
        <v>3.64</v>
      </c>
      <c r="D94" s="33">
        <v>0</v>
      </c>
      <c r="E94" s="33">
        <v>0</v>
      </c>
      <c r="F94" s="33">
        <v>21.59</v>
      </c>
      <c r="G94" s="33">
        <v>21.59</v>
      </c>
      <c r="H94" s="33">
        <v>0</v>
      </c>
      <c r="I94" s="33">
        <v>0</v>
      </c>
      <c r="J94" s="33">
        <v>0</v>
      </c>
      <c r="K94" s="33">
        <v>0</v>
      </c>
      <c r="L94" s="33">
        <v>20.92</v>
      </c>
      <c r="M94" s="33">
        <v>12.84</v>
      </c>
      <c r="N94" s="33">
        <v>0.27</v>
      </c>
      <c r="O94" s="33">
        <v>5.73</v>
      </c>
      <c r="P94" s="33">
        <v>2.08</v>
      </c>
      <c r="Q94" s="33">
        <v>12.84</v>
      </c>
    </row>
    <row r="95" spans="1:17">
      <c r="A95" s="32" t="s">
        <v>721</v>
      </c>
      <c r="C95" s="33">
        <v>0</v>
      </c>
      <c r="D95" s="33">
        <v>1.93</v>
      </c>
      <c r="E95" s="33">
        <v>0</v>
      </c>
      <c r="F95" s="33">
        <v>17.079999999999998</v>
      </c>
      <c r="G95" s="33">
        <v>17.079999999999998</v>
      </c>
      <c r="H95" s="33">
        <v>0</v>
      </c>
      <c r="I95" s="33">
        <v>0</v>
      </c>
      <c r="J95" s="33">
        <v>0</v>
      </c>
      <c r="K95" s="33">
        <v>0</v>
      </c>
      <c r="L95" s="33">
        <v>16.59</v>
      </c>
      <c r="M95" s="33">
        <v>6.87</v>
      </c>
      <c r="N95" s="33">
        <v>4.13</v>
      </c>
      <c r="O95" s="33">
        <v>4.0999999999999996</v>
      </c>
      <c r="P95" s="33">
        <v>1.49</v>
      </c>
      <c r="Q95" s="33">
        <v>6.87</v>
      </c>
    </row>
    <row r="96" spans="1:17">
      <c r="A96" s="32" t="s">
        <v>722</v>
      </c>
      <c r="C96" s="33">
        <v>0</v>
      </c>
      <c r="D96" s="33">
        <v>2.42</v>
      </c>
      <c r="E96" s="33">
        <v>0</v>
      </c>
      <c r="F96" s="33">
        <v>21.47</v>
      </c>
      <c r="G96" s="33">
        <v>21.47</v>
      </c>
      <c r="H96" s="33">
        <v>0</v>
      </c>
      <c r="I96" s="33">
        <v>0</v>
      </c>
      <c r="J96" s="33">
        <v>0</v>
      </c>
      <c r="K96" s="33">
        <v>0</v>
      </c>
      <c r="L96" s="33">
        <v>20.86</v>
      </c>
      <c r="M96" s="33">
        <v>8.61</v>
      </c>
      <c r="N96" s="33">
        <v>5.21</v>
      </c>
      <c r="O96" s="33">
        <v>5.17</v>
      </c>
      <c r="P96" s="33">
        <v>1.87</v>
      </c>
      <c r="Q96" s="33">
        <v>8.61</v>
      </c>
    </row>
    <row r="97" spans="1:17">
      <c r="A97" s="32" t="s">
        <v>723</v>
      </c>
      <c r="C97" s="33">
        <v>0</v>
      </c>
      <c r="D97" s="33">
        <v>2.82</v>
      </c>
      <c r="E97" s="33">
        <v>0</v>
      </c>
      <c r="F97" s="33">
        <v>24.67</v>
      </c>
      <c r="G97" s="33">
        <v>24.67</v>
      </c>
      <c r="H97" s="33">
        <v>0</v>
      </c>
      <c r="I97" s="33">
        <v>0</v>
      </c>
      <c r="J97" s="33">
        <v>0</v>
      </c>
      <c r="K97" s="33">
        <v>0</v>
      </c>
      <c r="L97" s="33">
        <v>23.96</v>
      </c>
      <c r="M97" s="33">
        <v>9.69</v>
      </c>
      <c r="N97" s="33">
        <v>6.04</v>
      </c>
      <c r="O97" s="33">
        <v>6.04</v>
      </c>
      <c r="P97" s="33">
        <v>2.19</v>
      </c>
      <c r="Q97" s="33">
        <v>9.69</v>
      </c>
    </row>
    <row r="98" spans="1:17">
      <c r="A98" s="32" t="s">
        <v>724</v>
      </c>
      <c r="C98" s="33">
        <v>0</v>
      </c>
      <c r="D98" s="33">
        <v>2.96</v>
      </c>
      <c r="E98" s="33">
        <v>0</v>
      </c>
      <c r="F98" s="33">
        <v>25.92</v>
      </c>
      <c r="G98" s="33">
        <v>25.92</v>
      </c>
      <c r="H98" s="33">
        <v>0</v>
      </c>
      <c r="I98" s="33">
        <v>0</v>
      </c>
      <c r="J98" s="33">
        <v>0</v>
      </c>
      <c r="K98" s="33">
        <v>0</v>
      </c>
      <c r="L98" s="33">
        <v>25.17</v>
      </c>
      <c r="M98" s="33">
        <v>10.15</v>
      </c>
      <c r="N98" s="33">
        <v>6.36</v>
      </c>
      <c r="O98" s="33">
        <v>6.36</v>
      </c>
      <c r="P98" s="33">
        <v>2.31</v>
      </c>
      <c r="Q98" s="33">
        <v>10.15</v>
      </c>
    </row>
    <row r="99" spans="1:17">
      <c r="A99" s="32" t="s">
        <v>725</v>
      </c>
      <c r="C99" s="33">
        <v>0</v>
      </c>
      <c r="D99" s="33">
        <v>2.11</v>
      </c>
      <c r="E99" s="33">
        <v>0</v>
      </c>
      <c r="F99" s="33">
        <v>18.57</v>
      </c>
      <c r="G99" s="33">
        <v>18.57</v>
      </c>
      <c r="H99" s="33">
        <v>0</v>
      </c>
      <c r="I99" s="33">
        <v>0</v>
      </c>
      <c r="J99" s="33">
        <v>0</v>
      </c>
      <c r="K99" s="33">
        <v>0</v>
      </c>
      <c r="L99" s="33">
        <v>18.04</v>
      </c>
      <c r="M99" s="33">
        <v>7.34</v>
      </c>
      <c r="N99" s="33">
        <v>4.54</v>
      </c>
      <c r="O99" s="33">
        <v>4.5199999999999996</v>
      </c>
      <c r="P99" s="33">
        <v>1.64</v>
      </c>
      <c r="Q99" s="33">
        <v>7.34</v>
      </c>
    </row>
    <row r="100" spans="1:17">
      <c r="A100" s="32" t="s">
        <v>726</v>
      </c>
      <c r="C100" s="33">
        <v>0</v>
      </c>
      <c r="D100" s="33">
        <v>4.1900000000000004</v>
      </c>
      <c r="E100" s="33">
        <v>0</v>
      </c>
      <c r="F100" s="33">
        <v>37.1</v>
      </c>
      <c r="G100" s="33">
        <v>37.1</v>
      </c>
      <c r="H100" s="33">
        <v>0</v>
      </c>
      <c r="I100" s="33">
        <v>0</v>
      </c>
      <c r="J100" s="33">
        <v>0</v>
      </c>
      <c r="K100" s="33">
        <v>0</v>
      </c>
      <c r="L100" s="33">
        <v>36.049999999999997</v>
      </c>
      <c r="M100" s="33">
        <v>14.88</v>
      </c>
      <c r="N100" s="33">
        <v>9</v>
      </c>
      <c r="O100" s="33">
        <v>8.94</v>
      </c>
      <c r="P100" s="33">
        <v>3.24</v>
      </c>
      <c r="Q100" s="33">
        <v>14.88</v>
      </c>
    </row>
    <row r="101" spans="1:17">
      <c r="A101" s="32" t="s">
        <v>727</v>
      </c>
      <c r="C101" s="33">
        <v>0</v>
      </c>
      <c r="D101" s="33">
        <v>4.43</v>
      </c>
      <c r="E101" s="33">
        <v>0</v>
      </c>
      <c r="F101" s="33">
        <v>40.24</v>
      </c>
      <c r="G101" s="33">
        <v>40.24</v>
      </c>
      <c r="H101" s="33">
        <v>0</v>
      </c>
      <c r="I101" s="33">
        <v>0</v>
      </c>
      <c r="J101" s="33">
        <v>0</v>
      </c>
      <c r="K101" s="33">
        <v>0</v>
      </c>
      <c r="L101" s="33">
        <v>39.15</v>
      </c>
      <c r="M101" s="33">
        <v>17</v>
      </c>
      <c r="N101" s="33">
        <v>9.52</v>
      </c>
      <c r="O101" s="33">
        <v>9.2799999999999994</v>
      </c>
      <c r="P101" s="33">
        <v>3.36</v>
      </c>
      <c r="Q101" s="33">
        <v>17</v>
      </c>
    </row>
    <row r="102" spans="1:17">
      <c r="A102" s="32" t="s">
        <v>728</v>
      </c>
      <c r="C102" s="33">
        <v>0</v>
      </c>
      <c r="D102" s="33">
        <v>4.83</v>
      </c>
      <c r="E102" s="33">
        <v>0</v>
      </c>
      <c r="F102" s="33">
        <v>43.93</v>
      </c>
      <c r="G102" s="33">
        <v>43.93</v>
      </c>
      <c r="H102" s="33">
        <v>0</v>
      </c>
      <c r="I102" s="33">
        <v>0</v>
      </c>
      <c r="J102" s="33">
        <v>0</v>
      </c>
      <c r="K102" s="33">
        <v>0</v>
      </c>
      <c r="L102" s="33">
        <v>42.75</v>
      </c>
      <c r="M102" s="33">
        <v>18.600000000000001</v>
      </c>
      <c r="N102" s="33">
        <v>10.38</v>
      </c>
      <c r="O102" s="33">
        <v>10.11</v>
      </c>
      <c r="P102" s="33">
        <v>3.66</v>
      </c>
      <c r="Q102" s="33">
        <v>18.600000000000001</v>
      </c>
    </row>
    <row r="103" spans="1:17">
      <c r="A103" s="32" t="s">
        <v>729</v>
      </c>
      <c r="C103" s="33">
        <v>0</v>
      </c>
      <c r="D103" s="33">
        <v>4.3</v>
      </c>
      <c r="E103" s="33">
        <v>0</v>
      </c>
      <c r="F103" s="33">
        <v>38.85</v>
      </c>
      <c r="G103" s="33">
        <v>38.85</v>
      </c>
      <c r="H103" s="33">
        <v>0</v>
      </c>
      <c r="I103" s="33">
        <v>0</v>
      </c>
      <c r="J103" s="33">
        <v>0</v>
      </c>
      <c r="K103" s="33">
        <v>0</v>
      </c>
      <c r="L103" s="33">
        <v>37.79</v>
      </c>
      <c r="M103" s="33">
        <v>16.25</v>
      </c>
      <c r="N103" s="33">
        <v>9.23</v>
      </c>
      <c r="O103" s="33">
        <v>9.0399999999999991</v>
      </c>
      <c r="P103" s="33">
        <v>3.28</v>
      </c>
      <c r="Q103" s="33">
        <v>16.25</v>
      </c>
    </row>
    <row r="104" spans="1:17">
      <c r="A104" s="32" t="s">
        <v>730</v>
      </c>
      <c r="C104" s="33">
        <v>0</v>
      </c>
      <c r="D104" s="33">
        <v>4.2</v>
      </c>
      <c r="E104" s="33">
        <v>0</v>
      </c>
      <c r="F104" s="33">
        <v>36.71</v>
      </c>
      <c r="G104" s="33">
        <v>36.71</v>
      </c>
      <c r="H104" s="33">
        <v>0</v>
      </c>
      <c r="I104" s="33">
        <v>0</v>
      </c>
      <c r="J104" s="33">
        <v>0</v>
      </c>
      <c r="K104" s="33">
        <v>0</v>
      </c>
      <c r="L104" s="33">
        <v>35.65</v>
      </c>
      <c r="M104" s="33">
        <v>14.34</v>
      </c>
      <c r="N104" s="33">
        <v>9.02</v>
      </c>
      <c r="O104" s="33">
        <v>9.0299999999999994</v>
      </c>
      <c r="P104" s="33">
        <v>3.27</v>
      </c>
      <c r="Q104" s="33">
        <v>14.34</v>
      </c>
    </row>
    <row r="105" spans="1:17">
      <c r="A105" s="32" t="s">
        <v>731</v>
      </c>
      <c r="C105" s="33">
        <v>0</v>
      </c>
      <c r="D105" s="33">
        <v>3.8</v>
      </c>
      <c r="E105" s="33">
        <v>0</v>
      </c>
      <c r="F105" s="33">
        <v>32.99</v>
      </c>
      <c r="G105" s="33">
        <v>32.99</v>
      </c>
      <c r="H105" s="33">
        <v>0</v>
      </c>
      <c r="I105" s="33">
        <v>0</v>
      </c>
      <c r="J105" s="33">
        <v>0</v>
      </c>
      <c r="K105" s="33">
        <v>0</v>
      </c>
      <c r="L105" s="33">
        <v>32.03</v>
      </c>
      <c r="M105" s="33">
        <v>12.7</v>
      </c>
      <c r="N105" s="33">
        <v>8.16</v>
      </c>
      <c r="O105" s="33">
        <v>8.1999999999999993</v>
      </c>
      <c r="P105" s="33">
        <v>2.97</v>
      </c>
      <c r="Q105" s="33">
        <v>12.7</v>
      </c>
    </row>
    <row r="106" spans="1:17">
      <c r="A106" s="32" t="s">
        <v>732</v>
      </c>
      <c r="C106" s="33">
        <v>0</v>
      </c>
      <c r="D106" s="33">
        <v>2.95</v>
      </c>
      <c r="E106" s="33">
        <v>0</v>
      </c>
      <c r="F106" s="33">
        <v>26.26</v>
      </c>
      <c r="G106" s="33">
        <v>26.26</v>
      </c>
      <c r="H106" s="33">
        <v>0</v>
      </c>
      <c r="I106" s="33">
        <v>0</v>
      </c>
      <c r="J106" s="33">
        <v>0</v>
      </c>
      <c r="K106" s="33">
        <v>0</v>
      </c>
      <c r="L106" s="33">
        <v>25.52</v>
      </c>
      <c r="M106" s="33">
        <v>10.64</v>
      </c>
      <c r="N106" s="33">
        <v>6.34</v>
      </c>
      <c r="O106" s="33">
        <v>6.27</v>
      </c>
      <c r="P106" s="33">
        <v>2.27</v>
      </c>
      <c r="Q106" s="33">
        <v>10.64</v>
      </c>
    </row>
    <row r="107" spans="1:17">
      <c r="A107" s="32" t="s">
        <v>733</v>
      </c>
      <c r="C107" s="33">
        <v>0</v>
      </c>
      <c r="D107" s="33">
        <v>4.3600000000000003</v>
      </c>
      <c r="E107" s="33">
        <v>0</v>
      </c>
      <c r="F107" s="33">
        <v>39.130000000000003</v>
      </c>
      <c r="G107" s="33">
        <v>39.130000000000003</v>
      </c>
      <c r="H107" s="33">
        <v>0</v>
      </c>
      <c r="I107" s="33">
        <v>0</v>
      </c>
      <c r="J107" s="33">
        <v>0</v>
      </c>
      <c r="K107" s="33">
        <v>0</v>
      </c>
      <c r="L107" s="33">
        <v>38.049999999999997</v>
      </c>
      <c r="M107" s="33">
        <v>16.14</v>
      </c>
      <c r="N107" s="33">
        <v>9.3699999999999992</v>
      </c>
      <c r="O107" s="33">
        <v>9.2100000000000009</v>
      </c>
      <c r="P107" s="33">
        <v>3.34</v>
      </c>
      <c r="Q107" s="33">
        <v>16.14</v>
      </c>
    </row>
    <row r="108" spans="1:17">
      <c r="A108" s="32" t="s">
        <v>734</v>
      </c>
      <c r="C108" s="33">
        <v>0</v>
      </c>
      <c r="D108" s="33">
        <v>3.5</v>
      </c>
      <c r="E108" s="33">
        <v>0</v>
      </c>
      <c r="F108" s="33">
        <v>31.92</v>
      </c>
      <c r="G108" s="33">
        <v>31.92</v>
      </c>
      <c r="H108" s="33">
        <v>0</v>
      </c>
      <c r="I108" s="33">
        <v>0</v>
      </c>
      <c r="J108" s="33">
        <v>0</v>
      </c>
      <c r="K108" s="33">
        <v>0</v>
      </c>
      <c r="L108" s="33">
        <v>31.06</v>
      </c>
      <c r="M108" s="33">
        <v>13.56</v>
      </c>
      <c r="N108" s="33">
        <v>7.52</v>
      </c>
      <c r="O108" s="33">
        <v>7.32</v>
      </c>
      <c r="P108" s="33">
        <v>2.65</v>
      </c>
      <c r="Q108" s="33">
        <v>13.56</v>
      </c>
    </row>
    <row r="109" spans="1:17">
      <c r="A109" s="32" t="s">
        <v>735</v>
      </c>
      <c r="C109" s="33">
        <v>0</v>
      </c>
      <c r="D109" s="33">
        <v>2.96</v>
      </c>
      <c r="E109" s="33">
        <v>0</v>
      </c>
      <c r="F109" s="33">
        <v>26.58</v>
      </c>
      <c r="G109" s="33">
        <v>26.58</v>
      </c>
      <c r="H109" s="33">
        <v>0</v>
      </c>
      <c r="I109" s="33">
        <v>0</v>
      </c>
      <c r="J109" s="33">
        <v>0</v>
      </c>
      <c r="K109" s="33">
        <v>0</v>
      </c>
      <c r="L109" s="33">
        <v>25.84</v>
      </c>
      <c r="M109" s="33">
        <v>10.95</v>
      </c>
      <c r="N109" s="33">
        <v>6.36</v>
      </c>
      <c r="O109" s="33">
        <v>6.26</v>
      </c>
      <c r="P109" s="33">
        <v>2.27</v>
      </c>
      <c r="Q109" s="33">
        <v>10.95</v>
      </c>
    </row>
    <row r="110" spans="1:17">
      <c r="A110" s="32" t="s">
        <v>736</v>
      </c>
      <c r="C110" s="33">
        <v>0</v>
      </c>
      <c r="D110" s="33">
        <v>2.77</v>
      </c>
      <c r="E110" s="33">
        <v>0</v>
      </c>
      <c r="F110" s="33">
        <v>24.55</v>
      </c>
      <c r="G110" s="33">
        <v>24.55</v>
      </c>
      <c r="H110" s="33">
        <v>0</v>
      </c>
      <c r="I110" s="33">
        <v>0</v>
      </c>
      <c r="J110" s="33">
        <v>0</v>
      </c>
      <c r="K110" s="33">
        <v>0</v>
      </c>
      <c r="L110" s="33">
        <v>23.86</v>
      </c>
      <c r="M110" s="33">
        <v>9.8699999999999992</v>
      </c>
      <c r="N110" s="33">
        <v>5.95</v>
      </c>
      <c r="O110" s="33">
        <v>5.9</v>
      </c>
      <c r="P110" s="33">
        <v>2.14</v>
      </c>
      <c r="Q110" s="33">
        <v>9.8699999999999992</v>
      </c>
    </row>
    <row r="111" spans="1:17">
      <c r="A111" s="32" t="s">
        <v>737</v>
      </c>
      <c r="C111" s="33">
        <v>0</v>
      </c>
      <c r="D111" s="33">
        <v>2.21</v>
      </c>
      <c r="E111" s="33">
        <v>0</v>
      </c>
      <c r="F111" s="33">
        <v>19.829999999999998</v>
      </c>
      <c r="G111" s="33">
        <v>19.829999999999998</v>
      </c>
      <c r="H111" s="33">
        <v>0</v>
      </c>
      <c r="I111" s="33">
        <v>0</v>
      </c>
      <c r="J111" s="33">
        <v>0</v>
      </c>
      <c r="K111" s="33">
        <v>0</v>
      </c>
      <c r="L111" s="33">
        <v>19.29</v>
      </c>
      <c r="M111" s="33">
        <v>8.16</v>
      </c>
      <c r="N111" s="33">
        <v>4.75</v>
      </c>
      <c r="O111" s="33">
        <v>4.68</v>
      </c>
      <c r="P111" s="33">
        <v>1.7</v>
      </c>
      <c r="Q111" s="33">
        <v>8.16</v>
      </c>
    </row>
    <row r="112" spans="1:17">
      <c r="A112" s="32" t="s">
        <v>738</v>
      </c>
      <c r="C112" s="33">
        <v>0</v>
      </c>
      <c r="D112" s="33">
        <v>4.54</v>
      </c>
      <c r="E112" s="33">
        <v>0</v>
      </c>
      <c r="F112" s="33">
        <v>42.61</v>
      </c>
      <c r="G112" s="33">
        <v>42.61</v>
      </c>
      <c r="H112" s="33">
        <v>0</v>
      </c>
      <c r="I112" s="33">
        <v>0</v>
      </c>
      <c r="J112" s="33">
        <v>0</v>
      </c>
      <c r="K112" s="33">
        <v>0</v>
      </c>
      <c r="L112" s="33">
        <v>41.52</v>
      </c>
      <c r="M112" s="33">
        <v>19.07</v>
      </c>
      <c r="N112" s="33">
        <v>9.76</v>
      </c>
      <c r="O112" s="33">
        <v>9.31</v>
      </c>
      <c r="P112" s="33">
        <v>3.37</v>
      </c>
      <c r="Q112" s="33">
        <v>19.07</v>
      </c>
    </row>
    <row r="113" spans="1:17">
      <c r="A113" s="32" t="s">
        <v>739</v>
      </c>
      <c r="C113" s="33">
        <v>0</v>
      </c>
      <c r="D113" s="33">
        <v>3.94</v>
      </c>
      <c r="E113" s="33">
        <v>0</v>
      </c>
      <c r="F113" s="33">
        <v>37.42</v>
      </c>
      <c r="G113" s="33">
        <v>37.42</v>
      </c>
      <c r="H113" s="33">
        <v>0</v>
      </c>
      <c r="I113" s="33">
        <v>0</v>
      </c>
      <c r="J113" s="33">
        <v>0</v>
      </c>
      <c r="K113" s="33">
        <v>0</v>
      </c>
      <c r="L113" s="33">
        <v>36.47</v>
      </c>
      <c r="M113" s="33">
        <v>17.03</v>
      </c>
      <c r="N113" s="33">
        <v>8.49</v>
      </c>
      <c r="O113" s="33">
        <v>8.0399999999999991</v>
      </c>
      <c r="P113" s="33">
        <v>2.91</v>
      </c>
      <c r="Q113" s="33">
        <v>17.03</v>
      </c>
    </row>
    <row r="114" spans="1:17">
      <c r="A114" s="32" t="s">
        <v>740</v>
      </c>
      <c r="C114" s="33">
        <v>0</v>
      </c>
      <c r="D114" s="33">
        <v>3.8</v>
      </c>
      <c r="E114" s="33">
        <v>0</v>
      </c>
      <c r="F114" s="33">
        <v>33.6</v>
      </c>
      <c r="G114" s="33">
        <v>33.6</v>
      </c>
      <c r="H114" s="33">
        <v>0</v>
      </c>
      <c r="I114" s="33">
        <v>0</v>
      </c>
      <c r="J114" s="33">
        <v>0</v>
      </c>
      <c r="K114" s="33">
        <v>0</v>
      </c>
      <c r="L114" s="33">
        <v>32.65</v>
      </c>
      <c r="M114" s="33">
        <v>13.48</v>
      </c>
      <c r="N114" s="33">
        <v>8.15</v>
      </c>
      <c r="O114" s="33">
        <v>8.09</v>
      </c>
      <c r="P114" s="33">
        <v>2.93</v>
      </c>
      <c r="Q114" s="33">
        <v>13.48</v>
      </c>
    </row>
    <row r="115" spans="1:17">
      <c r="A115" s="32" t="s">
        <v>741</v>
      </c>
      <c r="C115" s="33">
        <v>0</v>
      </c>
      <c r="D115" s="33">
        <v>3.93</v>
      </c>
      <c r="E115" s="33">
        <v>0</v>
      </c>
      <c r="F115" s="33">
        <v>34.1</v>
      </c>
      <c r="G115" s="33">
        <v>34.1</v>
      </c>
      <c r="H115" s="33">
        <v>0</v>
      </c>
      <c r="I115" s="33">
        <v>0</v>
      </c>
      <c r="J115" s="33">
        <v>0</v>
      </c>
      <c r="K115" s="33">
        <v>0</v>
      </c>
      <c r="L115" s="33">
        <v>33.11</v>
      </c>
      <c r="M115" s="33">
        <v>13.11</v>
      </c>
      <c r="N115" s="33">
        <v>8.44</v>
      </c>
      <c r="O115" s="33">
        <v>8.49</v>
      </c>
      <c r="P115" s="33">
        <v>3.08</v>
      </c>
      <c r="Q115" s="33">
        <v>13.11</v>
      </c>
    </row>
    <row r="116" spans="1:17">
      <c r="A116" s="32" t="s">
        <v>54</v>
      </c>
      <c r="C116" s="33">
        <v>105.78</v>
      </c>
      <c r="D116" s="33">
        <v>56.28</v>
      </c>
      <c r="E116" s="33">
        <v>0</v>
      </c>
      <c r="F116" s="33">
        <v>1125.01</v>
      </c>
      <c r="G116" s="33">
        <v>1125.01</v>
      </c>
      <c r="H116" s="33">
        <v>0</v>
      </c>
      <c r="I116" s="33">
        <v>0</v>
      </c>
      <c r="J116" s="33">
        <v>0</v>
      </c>
      <c r="K116" s="33">
        <v>0</v>
      </c>
      <c r="L116" s="33">
        <v>1094.01</v>
      </c>
      <c r="M116" s="33">
        <v>594.75</v>
      </c>
      <c r="N116" s="33">
        <v>123.58</v>
      </c>
      <c r="O116" s="33">
        <v>275.16000000000003</v>
      </c>
      <c r="P116" s="33">
        <v>100.52</v>
      </c>
      <c r="Q116" s="33">
        <v>594.75</v>
      </c>
    </row>
    <row r="117" spans="1:17">
      <c r="A117" s="32" t="s">
        <v>742</v>
      </c>
      <c r="C117" s="33">
        <v>4.22</v>
      </c>
      <c r="D117" s="33">
        <v>0</v>
      </c>
      <c r="E117" s="33">
        <v>0</v>
      </c>
      <c r="F117" s="33">
        <v>24.14</v>
      </c>
      <c r="G117" s="33">
        <v>24.14</v>
      </c>
      <c r="H117" s="33">
        <v>0</v>
      </c>
      <c r="I117" s="33">
        <v>0</v>
      </c>
      <c r="J117" s="33">
        <v>0</v>
      </c>
      <c r="K117" s="33">
        <v>0</v>
      </c>
      <c r="L117" s="33">
        <v>23.47</v>
      </c>
      <c r="M117" s="33">
        <v>15.42</v>
      </c>
      <c r="N117" s="33">
        <v>0</v>
      </c>
      <c r="O117" s="33">
        <v>5.9</v>
      </c>
      <c r="P117" s="33">
        <v>2.16</v>
      </c>
      <c r="Q117" s="33">
        <v>15.42</v>
      </c>
    </row>
    <row r="118" spans="1:17">
      <c r="A118" s="32" t="s">
        <v>743</v>
      </c>
      <c r="C118" s="33">
        <v>5.0599999999999996</v>
      </c>
      <c r="D118" s="33">
        <v>0</v>
      </c>
      <c r="E118" s="33">
        <v>0</v>
      </c>
      <c r="F118" s="33">
        <v>26.48</v>
      </c>
      <c r="G118" s="33">
        <v>26.48</v>
      </c>
      <c r="H118" s="33">
        <v>0</v>
      </c>
      <c r="I118" s="33">
        <v>0</v>
      </c>
      <c r="J118" s="33">
        <v>0</v>
      </c>
      <c r="K118" s="33">
        <v>0</v>
      </c>
      <c r="L118" s="33">
        <v>25.64</v>
      </c>
      <c r="M118" s="33">
        <v>15.47</v>
      </c>
      <c r="N118" s="33">
        <v>0</v>
      </c>
      <c r="O118" s="33">
        <v>7.45</v>
      </c>
      <c r="P118" s="33">
        <v>2.72</v>
      </c>
      <c r="Q118" s="33">
        <v>15.47</v>
      </c>
    </row>
    <row r="119" spans="1:17">
      <c r="A119" s="32" t="s">
        <v>744</v>
      </c>
      <c r="C119" s="33">
        <v>5.73</v>
      </c>
      <c r="D119" s="33">
        <v>0</v>
      </c>
      <c r="E119" s="33">
        <v>0</v>
      </c>
      <c r="F119" s="33">
        <v>28.38</v>
      </c>
      <c r="G119" s="33">
        <v>28.38</v>
      </c>
      <c r="H119" s="33">
        <v>0</v>
      </c>
      <c r="I119" s="33">
        <v>0</v>
      </c>
      <c r="J119" s="33">
        <v>0</v>
      </c>
      <c r="K119" s="33">
        <v>0</v>
      </c>
      <c r="L119" s="33">
        <v>27.4</v>
      </c>
      <c r="M119" s="33">
        <v>15.55</v>
      </c>
      <c r="N119" s="33">
        <v>0</v>
      </c>
      <c r="O119" s="33">
        <v>8.68</v>
      </c>
      <c r="P119" s="33">
        <v>3.17</v>
      </c>
      <c r="Q119" s="33">
        <v>15.55</v>
      </c>
    </row>
    <row r="120" spans="1:17">
      <c r="A120" s="32" t="s">
        <v>745</v>
      </c>
      <c r="C120" s="33">
        <v>5.59</v>
      </c>
      <c r="D120" s="33">
        <v>0</v>
      </c>
      <c r="E120" s="33">
        <v>0</v>
      </c>
      <c r="F120" s="33">
        <v>31.77</v>
      </c>
      <c r="G120" s="33">
        <v>31.77</v>
      </c>
      <c r="H120" s="33">
        <v>0</v>
      </c>
      <c r="I120" s="33">
        <v>0</v>
      </c>
      <c r="J120" s="33">
        <v>0</v>
      </c>
      <c r="K120" s="33">
        <v>0</v>
      </c>
      <c r="L120" s="33">
        <v>30.88</v>
      </c>
      <c r="M120" s="33">
        <v>20.18</v>
      </c>
      <c r="N120" s="33">
        <v>0</v>
      </c>
      <c r="O120" s="33">
        <v>7.84</v>
      </c>
      <c r="P120" s="33">
        <v>2.86</v>
      </c>
      <c r="Q120" s="33">
        <v>20.18</v>
      </c>
    </row>
    <row r="121" spans="1:17">
      <c r="A121" s="32" t="s">
        <v>746</v>
      </c>
      <c r="C121" s="33">
        <v>4.38</v>
      </c>
      <c r="D121" s="33">
        <v>0</v>
      </c>
      <c r="E121" s="33">
        <v>0</v>
      </c>
      <c r="F121" s="33">
        <v>24.65</v>
      </c>
      <c r="G121" s="33">
        <v>24.65</v>
      </c>
      <c r="H121" s="33">
        <v>0</v>
      </c>
      <c r="I121" s="33">
        <v>0</v>
      </c>
      <c r="J121" s="33">
        <v>0</v>
      </c>
      <c r="K121" s="33">
        <v>0</v>
      </c>
      <c r="L121" s="33">
        <v>23.95</v>
      </c>
      <c r="M121" s="33">
        <v>15.51</v>
      </c>
      <c r="N121" s="33">
        <v>0</v>
      </c>
      <c r="O121" s="33">
        <v>6.19</v>
      </c>
      <c r="P121" s="33">
        <v>2.2599999999999998</v>
      </c>
      <c r="Q121" s="33">
        <v>15.51</v>
      </c>
    </row>
    <row r="122" spans="1:17">
      <c r="A122" s="32" t="s">
        <v>747</v>
      </c>
      <c r="C122" s="33">
        <v>7.18</v>
      </c>
      <c r="D122" s="33">
        <v>5.81</v>
      </c>
      <c r="E122" s="33">
        <v>0</v>
      </c>
      <c r="F122" s="33">
        <v>93.67</v>
      </c>
      <c r="G122" s="33">
        <v>93.67</v>
      </c>
      <c r="H122" s="33">
        <v>0</v>
      </c>
      <c r="I122" s="33">
        <v>0</v>
      </c>
      <c r="J122" s="33">
        <v>0</v>
      </c>
      <c r="K122" s="33">
        <v>0</v>
      </c>
      <c r="L122" s="33">
        <v>91.13</v>
      </c>
      <c r="M122" s="33">
        <v>47.83</v>
      </c>
      <c r="N122" s="33">
        <v>12.52</v>
      </c>
      <c r="O122" s="33">
        <v>22.55</v>
      </c>
      <c r="P122" s="33">
        <v>8.24</v>
      </c>
      <c r="Q122" s="33">
        <v>47.83</v>
      </c>
    </row>
    <row r="123" spans="1:17">
      <c r="A123" s="32" t="s">
        <v>748</v>
      </c>
      <c r="C123" s="33">
        <v>0</v>
      </c>
      <c r="D123" s="33">
        <v>3.24</v>
      </c>
      <c r="E123" s="33">
        <v>0</v>
      </c>
      <c r="F123" s="33">
        <v>30.28</v>
      </c>
      <c r="G123" s="33">
        <v>30.28</v>
      </c>
      <c r="H123" s="33">
        <v>0</v>
      </c>
      <c r="I123" s="33">
        <v>0</v>
      </c>
      <c r="J123" s="33">
        <v>0</v>
      </c>
      <c r="K123" s="33">
        <v>0</v>
      </c>
      <c r="L123" s="33">
        <v>29.51</v>
      </c>
      <c r="M123" s="33">
        <v>13.23</v>
      </c>
      <c r="N123" s="33">
        <v>6.97</v>
      </c>
      <c r="O123" s="33">
        <v>6.82</v>
      </c>
      <c r="P123" s="33">
        <v>2.4900000000000002</v>
      </c>
      <c r="Q123" s="33">
        <v>13.23</v>
      </c>
    </row>
    <row r="124" spans="1:17">
      <c r="A124" s="32" t="s">
        <v>749</v>
      </c>
      <c r="C124" s="33">
        <v>0</v>
      </c>
      <c r="D124" s="33">
        <v>3.95</v>
      </c>
      <c r="E124" s="33">
        <v>0</v>
      </c>
      <c r="F124" s="33">
        <v>37.520000000000003</v>
      </c>
      <c r="G124" s="33">
        <v>37.520000000000003</v>
      </c>
      <c r="H124" s="33">
        <v>0</v>
      </c>
      <c r="I124" s="33">
        <v>0</v>
      </c>
      <c r="J124" s="33">
        <v>0</v>
      </c>
      <c r="K124" s="33">
        <v>0</v>
      </c>
      <c r="L124" s="33">
        <v>36.6</v>
      </c>
      <c r="M124" s="33">
        <v>16.84</v>
      </c>
      <c r="N124" s="33">
        <v>8.51</v>
      </c>
      <c r="O124" s="33">
        <v>8.24</v>
      </c>
      <c r="P124" s="33">
        <v>3.01</v>
      </c>
      <c r="Q124" s="33">
        <v>16.84</v>
      </c>
    </row>
    <row r="125" spans="1:17">
      <c r="A125" s="32" t="s">
        <v>750</v>
      </c>
      <c r="C125" s="33">
        <v>0</v>
      </c>
      <c r="D125" s="33">
        <v>2.0699999999999998</v>
      </c>
      <c r="E125" s="33">
        <v>0</v>
      </c>
      <c r="F125" s="33">
        <v>20.16</v>
      </c>
      <c r="G125" s="33">
        <v>20.16</v>
      </c>
      <c r="H125" s="33">
        <v>0</v>
      </c>
      <c r="I125" s="33">
        <v>0</v>
      </c>
      <c r="J125" s="33">
        <v>0</v>
      </c>
      <c r="K125" s="33">
        <v>0</v>
      </c>
      <c r="L125" s="33">
        <v>19.68</v>
      </c>
      <c r="M125" s="33">
        <v>9.4</v>
      </c>
      <c r="N125" s="33">
        <v>4.47</v>
      </c>
      <c r="O125" s="33">
        <v>4.25</v>
      </c>
      <c r="P125" s="33">
        <v>1.55</v>
      </c>
      <c r="Q125" s="33">
        <v>9.4</v>
      </c>
    </row>
    <row r="126" spans="1:17">
      <c r="A126" s="32" t="s">
        <v>751</v>
      </c>
      <c r="C126" s="33">
        <v>0</v>
      </c>
      <c r="D126" s="33">
        <v>2.0699999999999998</v>
      </c>
      <c r="E126" s="33">
        <v>0</v>
      </c>
      <c r="F126" s="33">
        <v>20.3</v>
      </c>
      <c r="G126" s="33">
        <v>20.3</v>
      </c>
      <c r="H126" s="33">
        <v>0</v>
      </c>
      <c r="I126" s="33">
        <v>0</v>
      </c>
      <c r="J126" s="33">
        <v>0</v>
      </c>
      <c r="K126" s="33">
        <v>0</v>
      </c>
      <c r="L126" s="33">
        <v>19.82</v>
      </c>
      <c r="M126" s="33">
        <v>9.57</v>
      </c>
      <c r="N126" s="33">
        <v>4.47</v>
      </c>
      <c r="O126" s="33">
        <v>4.2300000000000004</v>
      </c>
      <c r="P126" s="33">
        <v>1.55</v>
      </c>
      <c r="Q126" s="33">
        <v>9.57</v>
      </c>
    </row>
    <row r="127" spans="1:17">
      <c r="A127" s="32" t="s">
        <v>752</v>
      </c>
      <c r="C127" s="33">
        <v>0</v>
      </c>
      <c r="D127" s="33">
        <v>2.81</v>
      </c>
      <c r="E127" s="33">
        <v>0</v>
      </c>
      <c r="F127" s="33">
        <v>27.08</v>
      </c>
      <c r="G127" s="33">
        <v>27.08</v>
      </c>
      <c r="H127" s="33">
        <v>0</v>
      </c>
      <c r="I127" s="33">
        <v>0</v>
      </c>
      <c r="J127" s="33">
        <v>0</v>
      </c>
      <c r="K127" s="33">
        <v>0</v>
      </c>
      <c r="L127" s="33">
        <v>26.42</v>
      </c>
      <c r="M127" s="33">
        <v>12.43</v>
      </c>
      <c r="N127" s="33">
        <v>6.06</v>
      </c>
      <c r="O127" s="33">
        <v>5.81</v>
      </c>
      <c r="P127" s="33">
        <v>2.12</v>
      </c>
      <c r="Q127" s="33">
        <v>12.43</v>
      </c>
    </row>
    <row r="128" spans="1:17">
      <c r="A128" s="32" t="s">
        <v>753</v>
      </c>
      <c r="C128" s="33">
        <v>0</v>
      </c>
      <c r="D128" s="33">
        <v>3.44</v>
      </c>
      <c r="E128" s="33">
        <v>0</v>
      </c>
      <c r="F128" s="33">
        <v>32.9</v>
      </c>
      <c r="G128" s="33">
        <v>32.9</v>
      </c>
      <c r="H128" s="33">
        <v>0</v>
      </c>
      <c r="I128" s="33">
        <v>0</v>
      </c>
      <c r="J128" s="33">
        <v>0</v>
      </c>
      <c r="K128" s="33">
        <v>0</v>
      </c>
      <c r="L128" s="33">
        <v>32.1</v>
      </c>
      <c r="M128" s="33">
        <v>14.91</v>
      </c>
      <c r="N128" s="33">
        <v>7.42</v>
      </c>
      <c r="O128" s="33">
        <v>7.15</v>
      </c>
      <c r="P128" s="33">
        <v>2.61</v>
      </c>
      <c r="Q128" s="33">
        <v>14.91</v>
      </c>
    </row>
    <row r="129" spans="1:17">
      <c r="A129" s="32" t="s">
        <v>754</v>
      </c>
      <c r="C129" s="33">
        <v>0</v>
      </c>
      <c r="D129" s="33">
        <v>3.41</v>
      </c>
      <c r="E129" s="33">
        <v>0</v>
      </c>
      <c r="F129" s="33">
        <v>32.17</v>
      </c>
      <c r="G129" s="33">
        <v>32.17</v>
      </c>
      <c r="H129" s="33">
        <v>0</v>
      </c>
      <c r="I129" s="33">
        <v>0</v>
      </c>
      <c r="J129" s="33">
        <v>0</v>
      </c>
      <c r="K129" s="33">
        <v>0</v>
      </c>
      <c r="L129" s="33">
        <v>31.37</v>
      </c>
      <c r="M129" s="33">
        <v>14.25</v>
      </c>
      <c r="N129" s="33">
        <v>7.35</v>
      </c>
      <c r="O129" s="33">
        <v>7.15</v>
      </c>
      <c r="P129" s="33">
        <v>2.61</v>
      </c>
      <c r="Q129" s="33">
        <v>14.25</v>
      </c>
    </row>
    <row r="130" spans="1:17">
      <c r="A130" s="32" t="s">
        <v>755</v>
      </c>
      <c r="C130" s="33">
        <v>0</v>
      </c>
      <c r="D130" s="33">
        <v>3.32</v>
      </c>
      <c r="E130" s="33">
        <v>0</v>
      </c>
      <c r="F130" s="33">
        <v>29.87</v>
      </c>
      <c r="G130" s="33">
        <v>29.87</v>
      </c>
      <c r="H130" s="33">
        <v>0</v>
      </c>
      <c r="I130" s="33">
        <v>0</v>
      </c>
      <c r="J130" s="33">
        <v>0</v>
      </c>
      <c r="K130" s="33">
        <v>0</v>
      </c>
      <c r="L130" s="33">
        <v>29.07</v>
      </c>
      <c r="M130" s="33">
        <v>12.17</v>
      </c>
      <c r="N130" s="33">
        <v>7.13</v>
      </c>
      <c r="O130" s="33">
        <v>7.15</v>
      </c>
      <c r="P130" s="33">
        <v>2.61</v>
      </c>
      <c r="Q130" s="33">
        <v>12.17</v>
      </c>
    </row>
    <row r="131" spans="1:17">
      <c r="A131" s="32" t="s">
        <v>756</v>
      </c>
      <c r="C131" s="33">
        <v>0</v>
      </c>
      <c r="D131" s="33">
        <v>1.49</v>
      </c>
      <c r="E131" s="33">
        <v>0</v>
      </c>
      <c r="F131" s="33">
        <v>12.98</v>
      </c>
      <c r="G131" s="33">
        <v>12.98</v>
      </c>
      <c r="H131" s="33">
        <v>0</v>
      </c>
      <c r="I131" s="33">
        <v>0</v>
      </c>
      <c r="J131" s="33">
        <v>0</v>
      </c>
      <c r="K131" s="33">
        <v>0</v>
      </c>
      <c r="L131" s="33">
        <v>12.61</v>
      </c>
      <c r="M131" s="33">
        <v>4.91</v>
      </c>
      <c r="N131" s="33">
        <v>3.21</v>
      </c>
      <c r="O131" s="33">
        <v>3.29</v>
      </c>
      <c r="P131" s="33">
        <v>1.2</v>
      </c>
      <c r="Q131" s="33">
        <v>4.91</v>
      </c>
    </row>
    <row r="132" spans="1:17">
      <c r="A132" s="32" t="s">
        <v>757</v>
      </c>
      <c r="C132" s="33">
        <v>0</v>
      </c>
      <c r="D132" s="33">
        <v>1.08</v>
      </c>
      <c r="E132" s="33">
        <v>0</v>
      </c>
      <c r="F132" s="33">
        <v>9.25</v>
      </c>
      <c r="G132" s="33">
        <v>9.25</v>
      </c>
      <c r="H132" s="33">
        <v>0</v>
      </c>
      <c r="I132" s="33">
        <v>0</v>
      </c>
      <c r="J132" s="33">
        <v>0</v>
      </c>
      <c r="K132" s="33">
        <v>0</v>
      </c>
      <c r="L132" s="33">
        <v>8.98</v>
      </c>
      <c r="M132" s="33">
        <v>3.41</v>
      </c>
      <c r="N132" s="33">
        <v>2.31</v>
      </c>
      <c r="O132" s="33">
        <v>2.38</v>
      </c>
      <c r="P132" s="33">
        <v>0.87</v>
      </c>
      <c r="Q132" s="33">
        <v>3.41</v>
      </c>
    </row>
    <row r="133" spans="1:17">
      <c r="A133" s="32" t="s">
        <v>758</v>
      </c>
      <c r="C133" s="33">
        <v>0</v>
      </c>
      <c r="D133" s="33">
        <v>1.07</v>
      </c>
      <c r="E133" s="33">
        <v>0</v>
      </c>
      <c r="F133" s="33">
        <v>9.14</v>
      </c>
      <c r="G133" s="33">
        <v>9.14</v>
      </c>
      <c r="H133" s="33">
        <v>0</v>
      </c>
      <c r="I133" s="33">
        <v>0</v>
      </c>
      <c r="J133" s="33">
        <v>0</v>
      </c>
      <c r="K133" s="33">
        <v>0</v>
      </c>
      <c r="L133" s="33">
        <v>8.8699999999999992</v>
      </c>
      <c r="M133" s="33">
        <v>3.32</v>
      </c>
      <c r="N133" s="33">
        <v>2.2999999999999998</v>
      </c>
      <c r="O133" s="33">
        <v>2.38</v>
      </c>
      <c r="P133" s="33">
        <v>0.87</v>
      </c>
      <c r="Q133" s="33">
        <v>3.32</v>
      </c>
    </row>
    <row r="134" spans="1:17">
      <c r="A134" s="32" t="s">
        <v>759</v>
      </c>
      <c r="C134" s="33">
        <v>0</v>
      </c>
      <c r="D134" s="33">
        <v>1.46</v>
      </c>
      <c r="E134" s="33">
        <v>0</v>
      </c>
      <c r="F134" s="33">
        <v>12.53</v>
      </c>
      <c r="G134" s="33">
        <v>12.53</v>
      </c>
      <c r="H134" s="33">
        <v>0</v>
      </c>
      <c r="I134" s="33">
        <v>0</v>
      </c>
      <c r="J134" s="33">
        <v>0</v>
      </c>
      <c r="K134" s="33">
        <v>0</v>
      </c>
      <c r="L134" s="33">
        <v>12.17</v>
      </c>
      <c r="M134" s="33">
        <v>4.63</v>
      </c>
      <c r="N134" s="33">
        <v>3.13</v>
      </c>
      <c r="O134" s="33">
        <v>3.23</v>
      </c>
      <c r="P134" s="33">
        <v>1.18</v>
      </c>
      <c r="Q134" s="33">
        <v>4.63</v>
      </c>
    </row>
    <row r="135" spans="1:17">
      <c r="A135" s="32" t="s">
        <v>760</v>
      </c>
      <c r="C135" s="33">
        <v>0</v>
      </c>
      <c r="D135" s="33">
        <v>4.3600000000000003</v>
      </c>
      <c r="E135" s="33">
        <v>0</v>
      </c>
      <c r="F135" s="33">
        <v>38.49</v>
      </c>
      <c r="G135" s="33">
        <v>38.49</v>
      </c>
      <c r="H135" s="33">
        <v>0</v>
      </c>
      <c r="I135" s="33">
        <v>0</v>
      </c>
      <c r="J135" s="33">
        <v>0</v>
      </c>
      <c r="K135" s="33">
        <v>0</v>
      </c>
      <c r="L135" s="33">
        <v>37.42</v>
      </c>
      <c r="M135" s="33">
        <v>15.01</v>
      </c>
      <c r="N135" s="33">
        <v>9.3800000000000008</v>
      </c>
      <c r="O135" s="33">
        <v>9.5399999999999991</v>
      </c>
      <c r="P135" s="33">
        <v>3.48</v>
      </c>
      <c r="Q135" s="33">
        <v>15.01</v>
      </c>
    </row>
    <row r="136" spans="1:17">
      <c r="A136" s="32" t="s">
        <v>761</v>
      </c>
      <c r="C136" s="33">
        <v>0</v>
      </c>
      <c r="D136" s="33">
        <v>4.4000000000000004</v>
      </c>
      <c r="E136" s="33">
        <v>0</v>
      </c>
      <c r="F136" s="33">
        <v>39.36</v>
      </c>
      <c r="G136" s="33">
        <v>39.36</v>
      </c>
      <c r="H136" s="33">
        <v>0</v>
      </c>
      <c r="I136" s="33">
        <v>0</v>
      </c>
      <c r="J136" s="33">
        <v>0</v>
      </c>
      <c r="K136" s="33">
        <v>0</v>
      </c>
      <c r="L136" s="33">
        <v>38.29</v>
      </c>
      <c r="M136" s="33">
        <v>15.8</v>
      </c>
      <c r="N136" s="33">
        <v>9.4700000000000006</v>
      </c>
      <c r="O136" s="33">
        <v>9.5399999999999991</v>
      </c>
      <c r="P136" s="33">
        <v>3.48</v>
      </c>
      <c r="Q136" s="33">
        <v>15.8</v>
      </c>
    </row>
    <row r="137" spans="1:17">
      <c r="A137" s="32" t="s">
        <v>762</v>
      </c>
      <c r="C137" s="33">
        <v>0</v>
      </c>
      <c r="D137" s="33">
        <v>4.4000000000000004</v>
      </c>
      <c r="E137" s="33">
        <v>0</v>
      </c>
      <c r="F137" s="33">
        <v>39.44</v>
      </c>
      <c r="G137" s="33">
        <v>39.44</v>
      </c>
      <c r="H137" s="33">
        <v>0</v>
      </c>
      <c r="I137" s="33">
        <v>0</v>
      </c>
      <c r="J137" s="33">
        <v>0</v>
      </c>
      <c r="K137" s="33">
        <v>0</v>
      </c>
      <c r="L137" s="33">
        <v>38.36</v>
      </c>
      <c r="M137" s="33">
        <v>15.87</v>
      </c>
      <c r="N137" s="33">
        <v>9.4700000000000006</v>
      </c>
      <c r="O137" s="33">
        <v>9.5399999999999991</v>
      </c>
      <c r="P137" s="33">
        <v>3.48</v>
      </c>
      <c r="Q137" s="33">
        <v>15.87</v>
      </c>
    </row>
    <row r="138" spans="1:17">
      <c r="A138" s="32" t="s">
        <v>763</v>
      </c>
      <c r="C138" s="33">
        <v>8.18</v>
      </c>
      <c r="D138" s="33">
        <v>4.5599999999999996</v>
      </c>
      <c r="E138" s="33">
        <v>0</v>
      </c>
      <c r="F138" s="33">
        <v>97.48</v>
      </c>
      <c r="G138" s="33">
        <v>97.48</v>
      </c>
      <c r="H138" s="33">
        <v>0</v>
      </c>
      <c r="I138" s="33">
        <v>0</v>
      </c>
      <c r="J138" s="33">
        <v>0</v>
      </c>
      <c r="K138" s="33">
        <v>0</v>
      </c>
      <c r="L138" s="33">
        <v>94.81</v>
      </c>
      <c r="M138" s="33">
        <v>51.44</v>
      </c>
      <c r="N138" s="33">
        <v>11.02</v>
      </c>
      <c r="O138" s="33">
        <v>23.7</v>
      </c>
      <c r="P138" s="33">
        <v>8.66</v>
      </c>
      <c r="Q138" s="33">
        <v>51.44</v>
      </c>
    </row>
    <row r="139" spans="1:17">
      <c r="A139" s="32" t="s">
        <v>764</v>
      </c>
      <c r="C139" s="33">
        <v>9.91</v>
      </c>
      <c r="D139" s="33">
        <v>0</v>
      </c>
      <c r="E139" s="33">
        <v>0</v>
      </c>
      <c r="F139" s="33">
        <v>55.56</v>
      </c>
      <c r="G139" s="33">
        <v>55.56</v>
      </c>
      <c r="H139" s="33">
        <v>0</v>
      </c>
      <c r="I139" s="33">
        <v>0</v>
      </c>
      <c r="J139" s="33">
        <v>0</v>
      </c>
      <c r="K139" s="33">
        <v>0</v>
      </c>
      <c r="L139" s="33">
        <v>53.98</v>
      </c>
      <c r="M139" s="33">
        <v>34.83</v>
      </c>
      <c r="N139" s="33">
        <v>0</v>
      </c>
      <c r="O139" s="33">
        <v>14.02</v>
      </c>
      <c r="P139" s="33">
        <v>5.12</v>
      </c>
      <c r="Q139" s="33">
        <v>34.83</v>
      </c>
    </row>
    <row r="140" spans="1:17">
      <c r="A140" s="32" t="s">
        <v>765</v>
      </c>
      <c r="C140" s="33">
        <v>3.02</v>
      </c>
      <c r="D140" s="33">
        <v>0.6</v>
      </c>
      <c r="E140" s="33">
        <v>0</v>
      </c>
      <c r="F140" s="33">
        <v>32.21</v>
      </c>
      <c r="G140" s="33">
        <v>32.21</v>
      </c>
      <c r="H140" s="33">
        <v>0</v>
      </c>
      <c r="I140" s="33">
        <v>0</v>
      </c>
      <c r="J140" s="33">
        <v>0</v>
      </c>
      <c r="K140" s="33">
        <v>0</v>
      </c>
      <c r="L140" s="33">
        <v>31.32</v>
      </c>
      <c r="M140" s="33">
        <v>17.989999999999998</v>
      </c>
      <c r="N140" s="33">
        <v>2.48</v>
      </c>
      <c r="O140" s="33">
        <v>7.94</v>
      </c>
      <c r="P140" s="33">
        <v>2.9</v>
      </c>
      <c r="Q140" s="33">
        <v>17.989999999999998</v>
      </c>
    </row>
    <row r="141" spans="1:17">
      <c r="A141" s="32" t="s">
        <v>766</v>
      </c>
      <c r="C141" s="33">
        <v>7.63</v>
      </c>
      <c r="D141" s="33">
        <v>2.75</v>
      </c>
      <c r="E141" s="33">
        <v>0</v>
      </c>
      <c r="F141" s="33">
        <v>68.349999999999994</v>
      </c>
      <c r="G141" s="33">
        <v>68.349999999999994</v>
      </c>
      <c r="H141" s="33">
        <v>0</v>
      </c>
      <c r="I141" s="33">
        <v>0</v>
      </c>
      <c r="J141" s="33">
        <v>0</v>
      </c>
      <c r="K141" s="33">
        <v>0</v>
      </c>
      <c r="L141" s="33">
        <v>66.48</v>
      </c>
      <c r="M141" s="33">
        <v>37.89</v>
      </c>
      <c r="N141" s="33">
        <v>5.92</v>
      </c>
      <c r="O141" s="33">
        <v>16.61</v>
      </c>
      <c r="P141" s="33">
        <v>6.07</v>
      </c>
      <c r="Q141" s="33">
        <v>37.89</v>
      </c>
    </row>
    <row r="142" spans="1:17">
      <c r="A142" s="32" t="s">
        <v>767</v>
      </c>
      <c r="C142" s="33">
        <v>5.72</v>
      </c>
      <c r="D142" s="33">
        <v>0</v>
      </c>
      <c r="E142" s="33">
        <v>0</v>
      </c>
      <c r="F142" s="33">
        <v>32.04</v>
      </c>
      <c r="G142" s="33">
        <v>32.04</v>
      </c>
      <c r="H142" s="33">
        <v>0</v>
      </c>
      <c r="I142" s="33">
        <v>0</v>
      </c>
      <c r="J142" s="33">
        <v>0</v>
      </c>
      <c r="K142" s="33">
        <v>0</v>
      </c>
      <c r="L142" s="33">
        <v>31.13</v>
      </c>
      <c r="M142" s="33">
        <v>20.09</v>
      </c>
      <c r="N142" s="33">
        <v>0</v>
      </c>
      <c r="O142" s="33">
        <v>8.08</v>
      </c>
      <c r="P142" s="33">
        <v>2.95</v>
      </c>
      <c r="Q142" s="33">
        <v>20.09</v>
      </c>
    </row>
    <row r="143" spans="1:17">
      <c r="A143" s="32" t="s">
        <v>768</v>
      </c>
      <c r="C143" s="33">
        <v>7.65</v>
      </c>
      <c r="D143" s="33">
        <v>0</v>
      </c>
      <c r="E143" s="33">
        <v>0</v>
      </c>
      <c r="F143" s="33">
        <v>42.88</v>
      </c>
      <c r="G143" s="33">
        <v>42.88</v>
      </c>
      <c r="H143" s="33">
        <v>0</v>
      </c>
      <c r="I143" s="33">
        <v>0</v>
      </c>
      <c r="J143" s="33">
        <v>0</v>
      </c>
      <c r="K143" s="33">
        <v>0</v>
      </c>
      <c r="L143" s="33">
        <v>41.67</v>
      </c>
      <c r="M143" s="33">
        <v>26.91</v>
      </c>
      <c r="N143" s="33">
        <v>0</v>
      </c>
      <c r="O143" s="33">
        <v>10.81</v>
      </c>
      <c r="P143" s="33">
        <v>3.95</v>
      </c>
      <c r="Q143" s="33">
        <v>26.91</v>
      </c>
    </row>
    <row r="144" spans="1:17">
      <c r="A144" s="32" t="s">
        <v>769</v>
      </c>
      <c r="C144" s="33">
        <v>4.09</v>
      </c>
      <c r="D144" s="33">
        <v>0</v>
      </c>
      <c r="E144" s="33">
        <v>0</v>
      </c>
      <c r="F144" s="33">
        <v>22.98</v>
      </c>
      <c r="G144" s="33">
        <v>22.98</v>
      </c>
      <c r="H144" s="33">
        <v>0</v>
      </c>
      <c r="I144" s="33">
        <v>0</v>
      </c>
      <c r="J144" s="33">
        <v>0</v>
      </c>
      <c r="K144" s="33">
        <v>0</v>
      </c>
      <c r="L144" s="33">
        <v>22.33</v>
      </c>
      <c r="M144" s="33">
        <v>14.44</v>
      </c>
      <c r="N144" s="33">
        <v>0</v>
      </c>
      <c r="O144" s="33">
        <v>5.78</v>
      </c>
      <c r="P144" s="33">
        <v>2.11</v>
      </c>
      <c r="Q144" s="33">
        <v>14.44</v>
      </c>
    </row>
    <row r="145" spans="1:17">
      <c r="A145" s="32" t="s">
        <v>770</v>
      </c>
      <c r="C145" s="33">
        <v>7.52</v>
      </c>
      <c r="D145" s="33">
        <v>0</v>
      </c>
      <c r="E145" s="33">
        <v>0</v>
      </c>
      <c r="F145" s="33">
        <v>42.16</v>
      </c>
      <c r="G145" s="33">
        <v>42.16</v>
      </c>
      <c r="H145" s="33">
        <v>0</v>
      </c>
      <c r="I145" s="33">
        <v>0</v>
      </c>
      <c r="J145" s="33">
        <v>0</v>
      </c>
      <c r="K145" s="33">
        <v>0</v>
      </c>
      <c r="L145" s="33">
        <v>40.96</v>
      </c>
      <c r="M145" s="33">
        <v>26.43</v>
      </c>
      <c r="N145" s="33">
        <v>0</v>
      </c>
      <c r="O145" s="33">
        <v>10.64</v>
      </c>
      <c r="P145" s="33">
        <v>3.89</v>
      </c>
      <c r="Q145" s="33">
        <v>26.43</v>
      </c>
    </row>
    <row r="146" spans="1:17">
      <c r="A146" s="32" t="s">
        <v>771</v>
      </c>
      <c r="C146" s="33">
        <v>4.68</v>
      </c>
      <c r="D146" s="33">
        <v>0</v>
      </c>
      <c r="E146" s="33">
        <v>0</v>
      </c>
      <c r="F146" s="33">
        <v>26.12</v>
      </c>
      <c r="G146" s="33">
        <v>26.12</v>
      </c>
      <c r="H146" s="33">
        <v>0</v>
      </c>
      <c r="I146" s="33">
        <v>0</v>
      </c>
      <c r="J146" s="33">
        <v>0</v>
      </c>
      <c r="K146" s="33">
        <v>0</v>
      </c>
      <c r="L146" s="33">
        <v>25.37</v>
      </c>
      <c r="M146" s="33">
        <v>16.29</v>
      </c>
      <c r="N146" s="33">
        <v>0</v>
      </c>
      <c r="O146" s="33">
        <v>6.65</v>
      </c>
      <c r="P146" s="33">
        <v>2.4300000000000002</v>
      </c>
      <c r="Q146" s="33">
        <v>16.29</v>
      </c>
    </row>
    <row r="147" spans="1:17">
      <c r="A147" s="32" t="s">
        <v>772</v>
      </c>
      <c r="C147" s="33">
        <v>6.07</v>
      </c>
      <c r="D147" s="33">
        <v>0</v>
      </c>
      <c r="E147" s="33">
        <v>0</v>
      </c>
      <c r="F147" s="33">
        <v>33.82</v>
      </c>
      <c r="G147" s="33">
        <v>33.82</v>
      </c>
      <c r="H147" s="33">
        <v>0</v>
      </c>
      <c r="I147" s="33">
        <v>0</v>
      </c>
      <c r="J147" s="33">
        <v>0</v>
      </c>
      <c r="K147" s="33">
        <v>0</v>
      </c>
      <c r="L147" s="33">
        <v>32.85</v>
      </c>
      <c r="M147" s="33">
        <v>21.09</v>
      </c>
      <c r="N147" s="33">
        <v>0</v>
      </c>
      <c r="O147" s="33">
        <v>8.61</v>
      </c>
      <c r="P147" s="33">
        <v>3.15</v>
      </c>
      <c r="Q147" s="33">
        <v>21.09</v>
      </c>
    </row>
    <row r="148" spans="1:17">
      <c r="A148" s="32" t="s">
        <v>773</v>
      </c>
      <c r="C148" s="33">
        <v>3.3</v>
      </c>
      <c r="D148" s="33">
        <v>0</v>
      </c>
      <c r="E148" s="33">
        <v>0</v>
      </c>
      <c r="F148" s="33">
        <v>18.399999999999999</v>
      </c>
      <c r="G148" s="33">
        <v>18.399999999999999</v>
      </c>
      <c r="H148" s="33">
        <v>0</v>
      </c>
      <c r="I148" s="33">
        <v>0</v>
      </c>
      <c r="J148" s="33">
        <v>0</v>
      </c>
      <c r="K148" s="33">
        <v>0</v>
      </c>
      <c r="L148" s="33">
        <v>17.87</v>
      </c>
      <c r="M148" s="33">
        <v>11.47</v>
      </c>
      <c r="N148" s="33">
        <v>0</v>
      </c>
      <c r="O148" s="33">
        <v>4.6900000000000004</v>
      </c>
      <c r="P148" s="33">
        <v>1.71</v>
      </c>
      <c r="Q148" s="33">
        <v>11.47</v>
      </c>
    </row>
    <row r="149" spans="1:17">
      <c r="A149" s="32" t="s">
        <v>774</v>
      </c>
      <c r="C149" s="33">
        <v>5.84</v>
      </c>
      <c r="D149" s="33">
        <v>0</v>
      </c>
      <c r="E149" s="33">
        <v>0</v>
      </c>
      <c r="F149" s="33">
        <v>32.450000000000003</v>
      </c>
      <c r="G149" s="33">
        <v>32.450000000000003</v>
      </c>
      <c r="H149" s="33">
        <v>0</v>
      </c>
      <c r="I149" s="33">
        <v>0</v>
      </c>
      <c r="J149" s="33">
        <v>0</v>
      </c>
      <c r="K149" s="33">
        <v>0</v>
      </c>
      <c r="L149" s="33">
        <v>31.51</v>
      </c>
      <c r="M149" s="33">
        <v>20.18</v>
      </c>
      <c r="N149" s="33">
        <v>0</v>
      </c>
      <c r="O149" s="33">
        <v>8.3000000000000007</v>
      </c>
      <c r="P149" s="33">
        <v>3.03</v>
      </c>
      <c r="Q149" s="33">
        <v>20.18</v>
      </c>
    </row>
    <row r="150" spans="1:17">
      <c r="A150" s="32" t="s">
        <v>55</v>
      </c>
      <c r="C150" s="33">
        <v>48.55</v>
      </c>
      <c r="D150" s="33">
        <v>83.37</v>
      </c>
      <c r="E150" s="33">
        <v>0</v>
      </c>
      <c r="F150" s="33">
        <v>1031.68</v>
      </c>
      <c r="G150" s="33">
        <v>1031.68</v>
      </c>
      <c r="H150" s="33">
        <v>0</v>
      </c>
      <c r="I150" s="33">
        <v>0</v>
      </c>
      <c r="J150" s="33">
        <v>0</v>
      </c>
      <c r="K150" s="33">
        <v>0</v>
      </c>
      <c r="L150" s="33">
        <v>1003.24</v>
      </c>
      <c r="M150" s="33">
        <v>481.92</v>
      </c>
      <c r="N150" s="33">
        <v>180.44</v>
      </c>
      <c r="O150" s="33">
        <v>249.8</v>
      </c>
      <c r="P150" s="33">
        <v>91.08</v>
      </c>
      <c r="Q150" s="33">
        <v>481.92</v>
      </c>
    </row>
    <row r="151" spans="1:17">
      <c r="A151" s="32" t="s">
        <v>775</v>
      </c>
      <c r="C151" s="33">
        <v>0</v>
      </c>
      <c r="D151" s="33">
        <v>3.28</v>
      </c>
      <c r="E151" s="33">
        <v>0</v>
      </c>
      <c r="F151" s="33">
        <v>29.3</v>
      </c>
      <c r="G151" s="33">
        <v>29.3</v>
      </c>
      <c r="H151" s="33">
        <v>0</v>
      </c>
      <c r="I151" s="33">
        <v>0</v>
      </c>
      <c r="J151" s="33">
        <v>0</v>
      </c>
      <c r="K151" s="33">
        <v>0</v>
      </c>
      <c r="L151" s="33">
        <v>28.5</v>
      </c>
      <c r="M151" s="33">
        <v>11.72</v>
      </c>
      <c r="N151" s="33">
        <v>7.06</v>
      </c>
      <c r="O151" s="33">
        <v>7.12</v>
      </c>
      <c r="P151" s="33">
        <v>2.6</v>
      </c>
      <c r="Q151" s="33">
        <v>11.72</v>
      </c>
    </row>
    <row r="152" spans="1:17">
      <c r="A152" s="32" t="s">
        <v>776</v>
      </c>
      <c r="C152" s="33">
        <v>0</v>
      </c>
      <c r="D152" s="33">
        <v>4.18</v>
      </c>
      <c r="E152" s="33">
        <v>0</v>
      </c>
      <c r="F152" s="33">
        <v>37.82</v>
      </c>
      <c r="G152" s="33">
        <v>37.82</v>
      </c>
      <c r="H152" s="33">
        <v>0</v>
      </c>
      <c r="I152" s="33">
        <v>0</v>
      </c>
      <c r="J152" s="33">
        <v>0</v>
      </c>
      <c r="K152" s="33">
        <v>0</v>
      </c>
      <c r="L152" s="33">
        <v>36.81</v>
      </c>
      <c r="M152" s="33">
        <v>15.55</v>
      </c>
      <c r="N152" s="33">
        <v>8.99</v>
      </c>
      <c r="O152" s="33">
        <v>8.98</v>
      </c>
      <c r="P152" s="33">
        <v>3.28</v>
      </c>
      <c r="Q152" s="33">
        <v>15.55</v>
      </c>
    </row>
    <row r="153" spans="1:17">
      <c r="A153" s="32" t="s">
        <v>777</v>
      </c>
      <c r="C153" s="33">
        <v>0</v>
      </c>
      <c r="D153" s="33">
        <v>4.4000000000000004</v>
      </c>
      <c r="E153" s="33">
        <v>0</v>
      </c>
      <c r="F153" s="33">
        <v>40.35</v>
      </c>
      <c r="G153" s="33">
        <v>40.35</v>
      </c>
      <c r="H153" s="33">
        <v>0</v>
      </c>
      <c r="I153" s="33">
        <v>0</v>
      </c>
      <c r="J153" s="33">
        <v>0</v>
      </c>
      <c r="K153" s="33">
        <v>0</v>
      </c>
      <c r="L153" s="33">
        <v>39.29</v>
      </c>
      <c r="M153" s="33">
        <v>16.96</v>
      </c>
      <c r="N153" s="33">
        <v>9.48</v>
      </c>
      <c r="O153" s="33">
        <v>9.41</v>
      </c>
      <c r="P153" s="33">
        <v>3.44</v>
      </c>
      <c r="Q153" s="33">
        <v>16.96</v>
      </c>
    </row>
    <row r="154" spans="1:17">
      <c r="A154" s="32" t="s">
        <v>778</v>
      </c>
      <c r="C154" s="33">
        <v>0</v>
      </c>
      <c r="D154" s="33">
        <v>4.2699999999999996</v>
      </c>
      <c r="E154" s="33">
        <v>0</v>
      </c>
      <c r="F154" s="33">
        <v>38.72</v>
      </c>
      <c r="G154" s="33">
        <v>38.72</v>
      </c>
      <c r="H154" s="33">
        <v>0</v>
      </c>
      <c r="I154" s="33">
        <v>0</v>
      </c>
      <c r="J154" s="33">
        <v>0</v>
      </c>
      <c r="K154" s="33">
        <v>0</v>
      </c>
      <c r="L154" s="33">
        <v>37.69</v>
      </c>
      <c r="M154" s="33">
        <v>16</v>
      </c>
      <c r="N154" s="33">
        <v>9.18</v>
      </c>
      <c r="O154" s="33">
        <v>9.16</v>
      </c>
      <c r="P154" s="33">
        <v>3.35</v>
      </c>
      <c r="Q154" s="33">
        <v>16</v>
      </c>
    </row>
    <row r="155" spans="1:17">
      <c r="A155" s="32" t="s">
        <v>779</v>
      </c>
      <c r="C155" s="33">
        <v>0</v>
      </c>
      <c r="D155" s="33">
        <v>2.4500000000000002</v>
      </c>
      <c r="E155" s="33">
        <v>0</v>
      </c>
      <c r="F155" s="33">
        <v>22.14</v>
      </c>
      <c r="G155" s="33">
        <v>22.14</v>
      </c>
      <c r="H155" s="33">
        <v>0</v>
      </c>
      <c r="I155" s="33">
        <v>0</v>
      </c>
      <c r="J155" s="33">
        <v>0</v>
      </c>
      <c r="K155" s="33">
        <v>0</v>
      </c>
      <c r="L155" s="33">
        <v>21.54</v>
      </c>
      <c r="M155" s="33">
        <v>9.0399999999999991</v>
      </c>
      <c r="N155" s="33">
        <v>5.28</v>
      </c>
      <c r="O155" s="33">
        <v>5.29</v>
      </c>
      <c r="P155" s="33">
        <v>1.93</v>
      </c>
      <c r="Q155" s="33">
        <v>9.0399999999999991</v>
      </c>
    </row>
    <row r="156" spans="1:17">
      <c r="A156" s="32" t="s">
        <v>780</v>
      </c>
      <c r="C156" s="33">
        <v>0</v>
      </c>
      <c r="D156" s="33">
        <v>9.9700000000000006</v>
      </c>
      <c r="E156" s="33">
        <v>0</v>
      </c>
      <c r="F156" s="33">
        <v>85.16</v>
      </c>
      <c r="G156" s="33">
        <v>85.16</v>
      </c>
      <c r="H156" s="33">
        <v>0</v>
      </c>
      <c r="I156" s="33">
        <v>0</v>
      </c>
      <c r="J156" s="33">
        <v>0</v>
      </c>
      <c r="K156" s="33">
        <v>0</v>
      </c>
      <c r="L156" s="33">
        <v>82.66</v>
      </c>
      <c r="M156" s="33">
        <v>30.96</v>
      </c>
      <c r="N156" s="33">
        <v>21.39</v>
      </c>
      <c r="O156" s="33">
        <v>22.2</v>
      </c>
      <c r="P156" s="33">
        <v>8.11</v>
      </c>
      <c r="Q156" s="33">
        <v>30.96</v>
      </c>
    </row>
    <row r="157" spans="1:17">
      <c r="A157" s="32" t="s">
        <v>781</v>
      </c>
      <c r="C157" s="33">
        <v>0</v>
      </c>
      <c r="D157" s="33">
        <v>7.23</v>
      </c>
      <c r="E157" s="33">
        <v>0</v>
      </c>
      <c r="F157" s="33">
        <v>58.39</v>
      </c>
      <c r="G157" s="33">
        <v>58.39</v>
      </c>
      <c r="H157" s="33">
        <v>0</v>
      </c>
      <c r="I157" s="33">
        <v>0</v>
      </c>
      <c r="J157" s="33">
        <v>0</v>
      </c>
      <c r="K157" s="33">
        <v>0</v>
      </c>
      <c r="L157" s="33">
        <v>56.51</v>
      </c>
      <c r="M157" s="33">
        <v>18.3</v>
      </c>
      <c r="N157" s="33">
        <v>15.49</v>
      </c>
      <c r="O157" s="33">
        <v>16.649999999999999</v>
      </c>
      <c r="P157" s="33">
        <v>6.08</v>
      </c>
      <c r="Q157" s="33">
        <v>18.3</v>
      </c>
    </row>
    <row r="158" spans="1:17">
      <c r="A158" s="32" t="s">
        <v>782</v>
      </c>
      <c r="C158" s="33">
        <v>0</v>
      </c>
      <c r="D158" s="33">
        <v>3.53</v>
      </c>
      <c r="E158" s="33">
        <v>0</v>
      </c>
      <c r="F158" s="33">
        <v>34.43</v>
      </c>
      <c r="G158" s="33">
        <v>34.43</v>
      </c>
      <c r="H158" s="33">
        <v>0</v>
      </c>
      <c r="I158" s="33">
        <v>0</v>
      </c>
      <c r="J158" s="33">
        <v>0</v>
      </c>
      <c r="K158" s="33">
        <v>0</v>
      </c>
      <c r="L158" s="33">
        <v>33.61</v>
      </c>
      <c r="M158" s="33">
        <v>16.079999999999998</v>
      </c>
      <c r="N158" s="33">
        <v>7.62</v>
      </c>
      <c r="O158" s="33">
        <v>7.25</v>
      </c>
      <c r="P158" s="33">
        <v>2.65</v>
      </c>
      <c r="Q158" s="33">
        <v>16.079999999999998</v>
      </c>
    </row>
    <row r="159" spans="1:17">
      <c r="A159" s="32" t="s">
        <v>783</v>
      </c>
      <c r="C159" s="33">
        <v>0</v>
      </c>
      <c r="D159" s="33">
        <v>0.13</v>
      </c>
      <c r="E159" s="33">
        <v>0</v>
      </c>
      <c r="F159" s="33">
        <v>1.29</v>
      </c>
      <c r="G159" s="33">
        <v>1.29</v>
      </c>
      <c r="H159" s="33">
        <v>0</v>
      </c>
      <c r="I159" s="33">
        <v>0</v>
      </c>
      <c r="J159" s="33">
        <v>0</v>
      </c>
      <c r="K159" s="33">
        <v>0</v>
      </c>
      <c r="L159" s="33">
        <v>1.25</v>
      </c>
      <c r="M159" s="33">
        <v>0.6</v>
      </c>
      <c r="N159" s="33">
        <v>0.28999999999999998</v>
      </c>
      <c r="O159" s="33">
        <v>0.27</v>
      </c>
      <c r="P159" s="33">
        <v>0.1</v>
      </c>
      <c r="Q159" s="33">
        <v>0.6</v>
      </c>
    </row>
    <row r="160" spans="1:17">
      <c r="A160" s="32" t="s">
        <v>784</v>
      </c>
      <c r="C160" s="33">
        <v>0</v>
      </c>
      <c r="D160" s="33">
        <v>8.51</v>
      </c>
      <c r="E160" s="33">
        <v>0</v>
      </c>
      <c r="F160" s="33">
        <v>82.06</v>
      </c>
      <c r="G160" s="33">
        <v>82.06</v>
      </c>
      <c r="H160" s="33">
        <v>0</v>
      </c>
      <c r="I160" s="33">
        <v>0</v>
      </c>
      <c r="J160" s="33">
        <v>0</v>
      </c>
      <c r="K160" s="33">
        <v>0</v>
      </c>
      <c r="L160" s="33">
        <v>80.08</v>
      </c>
      <c r="M160" s="33">
        <v>37.65</v>
      </c>
      <c r="N160" s="33">
        <v>18.37</v>
      </c>
      <c r="O160" s="33">
        <v>17.62</v>
      </c>
      <c r="P160" s="33">
        <v>6.44</v>
      </c>
      <c r="Q160" s="33">
        <v>37.65</v>
      </c>
    </row>
    <row r="161" spans="1:17">
      <c r="A161" s="32" t="s">
        <v>785</v>
      </c>
      <c r="C161" s="33">
        <v>0</v>
      </c>
      <c r="D161" s="33">
        <v>2.5</v>
      </c>
      <c r="E161" s="33">
        <v>0</v>
      </c>
      <c r="F161" s="33">
        <v>23.23</v>
      </c>
      <c r="G161" s="33">
        <v>23.23</v>
      </c>
      <c r="H161" s="33">
        <v>0</v>
      </c>
      <c r="I161" s="33">
        <v>0</v>
      </c>
      <c r="J161" s="33">
        <v>0</v>
      </c>
      <c r="K161" s="33">
        <v>0</v>
      </c>
      <c r="L161" s="33">
        <v>22.63</v>
      </c>
      <c r="M161" s="33">
        <v>9.98</v>
      </c>
      <c r="N161" s="33">
        <v>5.39</v>
      </c>
      <c r="O161" s="33">
        <v>5.31</v>
      </c>
      <c r="P161" s="33">
        <v>1.94</v>
      </c>
      <c r="Q161" s="33">
        <v>9.98</v>
      </c>
    </row>
    <row r="162" spans="1:17">
      <c r="A162" s="32" t="s">
        <v>786</v>
      </c>
      <c r="C162" s="33">
        <v>5.67</v>
      </c>
      <c r="D162" s="33">
        <v>3.98</v>
      </c>
      <c r="E162" s="33">
        <v>0</v>
      </c>
      <c r="F162" s="33">
        <v>78.25</v>
      </c>
      <c r="G162" s="33">
        <v>78.25</v>
      </c>
      <c r="H162" s="33">
        <v>0</v>
      </c>
      <c r="I162" s="33">
        <v>0</v>
      </c>
      <c r="J162" s="33">
        <v>0</v>
      </c>
      <c r="K162" s="33">
        <v>0</v>
      </c>
      <c r="L162" s="33">
        <v>76.12</v>
      </c>
      <c r="M162" s="33">
        <v>40.619999999999997</v>
      </c>
      <c r="N162" s="33">
        <v>9.76</v>
      </c>
      <c r="O162" s="33">
        <v>18.86</v>
      </c>
      <c r="P162" s="33">
        <v>6.89</v>
      </c>
      <c r="Q162" s="33">
        <v>40.619999999999997</v>
      </c>
    </row>
    <row r="163" spans="1:17">
      <c r="A163" s="32" t="s">
        <v>787</v>
      </c>
      <c r="C163" s="33">
        <v>9.2899999999999991</v>
      </c>
      <c r="D163" s="33">
        <v>0</v>
      </c>
      <c r="E163" s="33">
        <v>0</v>
      </c>
      <c r="F163" s="33">
        <v>51.5</v>
      </c>
      <c r="G163" s="33">
        <v>51.5</v>
      </c>
      <c r="H163" s="33">
        <v>0</v>
      </c>
      <c r="I163" s="33">
        <v>0</v>
      </c>
      <c r="J163" s="33">
        <v>0</v>
      </c>
      <c r="K163" s="33">
        <v>0</v>
      </c>
      <c r="L163" s="33">
        <v>50.01</v>
      </c>
      <c r="M163" s="33">
        <v>31.97</v>
      </c>
      <c r="N163" s="33">
        <v>0</v>
      </c>
      <c r="O163" s="33">
        <v>13.22</v>
      </c>
      <c r="P163" s="33">
        <v>4.83</v>
      </c>
      <c r="Q163" s="33">
        <v>31.97</v>
      </c>
    </row>
    <row r="164" spans="1:17">
      <c r="A164" s="32" t="s">
        <v>788</v>
      </c>
      <c r="C164" s="33">
        <v>7.6</v>
      </c>
      <c r="D164" s="33">
        <v>0</v>
      </c>
      <c r="E164" s="33">
        <v>0</v>
      </c>
      <c r="F164" s="33">
        <v>42.53</v>
      </c>
      <c r="G164" s="33">
        <v>42.53</v>
      </c>
      <c r="H164" s="33">
        <v>0</v>
      </c>
      <c r="I164" s="33">
        <v>0</v>
      </c>
      <c r="J164" s="33">
        <v>0</v>
      </c>
      <c r="K164" s="33">
        <v>0</v>
      </c>
      <c r="L164" s="33">
        <v>41.32</v>
      </c>
      <c r="M164" s="33">
        <v>26.62</v>
      </c>
      <c r="N164" s="33">
        <v>0</v>
      </c>
      <c r="O164" s="33">
        <v>10.76</v>
      </c>
      <c r="P164" s="33">
        <v>3.93</v>
      </c>
      <c r="Q164" s="33">
        <v>26.62</v>
      </c>
    </row>
    <row r="165" spans="1:17">
      <c r="A165" s="32" t="s">
        <v>789</v>
      </c>
      <c r="C165" s="33">
        <v>11.5</v>
      </c>
      <c r="D165" s="33">
        <v>0</v>
      </c>
      <c r="E165" s="33">
        <v>0</v>
      </c>
      <c r="F165" s="33">
        <v>64.290000000000006</v>
      </c>
      <c r="G165" s="33">
        <v>64.290000000000006</v>
      </c>
      <c r="H165" s="33">
        <v>0</v>
      </c>
      <c r="I165" s="33">
        <v>0</v>
      </c>
      <c r="J165" s="33">
        <v>0</v>
      </c>
      <c r="K165" s="33">
        <v>0</v>
      </c>
      <c r="L165" s="33">
        <v>62.45</v>
      </c>
      <c r="M165" s="33">
        <v>40.21</v>
      </c>
      <c r="N165" s="33">
        <v>0</v>
      </c>
      <c r="O165" s="33">
        <v>16.29</v>
      </c>
      <c r="P165" s="33">
        <v>5.95</v>
      </c>
      <c r="Q165" s="33">
        <v>40.21</v>
      </c>
    </row>
    <row r="166" spans="1:17">
      <c r="A166" s="32" t="s">
        <v>790</v>
      </c>
      <c r="C166" s="33">
        <v>14.49</v>
      </c>
      <c r="D166" s="33">
        <v>0.09</v>
      </c>
      <c r="E166" s="33">
        <v>0</v>
      </c>
      <c r="F166" s="33">
        <v>82.98</v>
      </c>
      <c r="G166" s="33">
        <v>82.98</v>
      </c>
      <c r="H166" s="33">
        <v>0</v>
      </c>
      <c r="I166" s="33">
        <v>0</v>
      </c>
      <c r="J166" s="33">
        <v>0</v>
      </c>
      <c r="K166" s="33">
        <v>0</v>
      </c>
      <c r="L166" s="33">
        <v>80.67</v>
      </c>
      <c r="M166" s="33">
        <v>52.42</v>
      </c>
      <c r="N166" s="33">
        <v>0.2</v>
      </c>
      <c r="O166" s="33">
        <v>20.55</v>
      </c>
      <c r="P166" s="33">
        <v>7.51</v>
      </c>
      <c r="Q166" s="33">
        <v>52.42</v>
      </c>
    </row>
    <row r="167" spans="1:17">
      <c r="A167" s="32" t="s">
        <v>791</v>
      </c>
      <c r="C167" s="33">
        <v>0</v>
      </c>
      <c r="D167" s="33">
        <v>7.12</v>
      </c>
      <c r="E167" s="33">
        <v>0</v>
      </c>
      <c r="F167" s="33">
        <v>63.15</v>
      </c>
      <c r="G167" s="33">
        <v>63.15</v>
      </c>
      <c r="H167" s="33">
        <v>0</v>
      </c>
      <c r="I167" s="33">
        <v>0</v>
      </c>
      <c r="J167" s="33">
        <v>0</v>
      </c>
      <c r="K167" s="33">
        <v>0</v>
      </c>
      <c r="L167" s="33">
        <v>61.37</v>
      </c>
      <c r="M167" s="33">
        <v>25.43</v>
      </c>
      <c r="N167" s="33">
        <v>15.29</v>
      </c>
      <c r="O167" s="33">
        <v>15.16</v>
      </c>
      <c r="P167" s="33">
        <v>5.49</v>
      </c>
      <c r="Q167" s="33">
        <v>25.43</v>
      </c>
    </row>
    <row r="168" spans="1:17">
      <c r="A168" s="32" t="s">
        <v>792</v>
      </c>
      <c r="C168" s="33">
        <v>0</v>
      </c>
      <c r="D168" s="33">
        <v>9.14</v>
      </c>
      <c r="E168" s="33">
        <v>0</v>
      </c>
      <c r="F168" s="33">
        <v>81.38</v>
      </c>
      <c r="G168" s="33">
        <v>81.38</v>
      </c>
      <c r="H168" s="33">
        <v>0</v>
      </c>
      <c r="I168" s="33">
        <v>0</v>
      </c>
      <c r="J168" s="33">
        <v>0</v>
      </c>
      <c r="K168" s="33">
        <v>0</v>
      </c>
      <c r="L168" s="33">
        <v>79.099999999999994</v>
      </c>
      <c r="M168" s="33">
        <v>33.04</v>
      </c>
      <c r="N168" s="33">
        <v>19.63</v>
      </c>
      <c r="O168" s="33">
        <v>19.399999999999999</v>
      </c>
      <c r="P168" s="33">
        <v>7.03</v>
      </c>
      <c r="Q168" s="33">
        <v>33.04</v>
      </c>
    </row>
    <row r="169" spans="1:17">
      <c r="A169" s="32" t="s">
        <v>793</v>
      </c>
      <c r="C169" s="33">
        <v>0</v>
      </c>
      <c r="D169" s="33">
        <v>5.39</v>
      </c>
      <c r="E169" s="33">
        <v>0</v>
      </c>
      <c r="F169" s="33">
        <v>49.91</v>
      </c>
      <c r="G169" s="33">
        <v>49.91</v>
      </c>
      <c r="H169" s="33">
        <v>0</v>
      </c>
      <c r="I169" s="33">
        <v>0</v>
      </c>
      <c r="J169" s="33">
        <v>0</v>
      </c>
      <c r="K169" s="33">
        <v>0</v>
      </c>
      <c r="L169" s="33">
        <v>48.6</v>
      </c>
      <c r="M169" s="33">
        <v>21.8</v>
      </c>
      <c r="N169" s="33">
        <v>11.59</v>
      </c>
      <c r="O169" s="33">
        <v>11.16</v>
      </c>
      <c r="P169" s="33">
        <v>4.05</v>
      </c>
      <c r="Q169" s="33">
        <v>21.8</v>
      </c>
    </row>
    <row r="170" spans="1:17">
      <c r="A170" s="32" t="s">
        <v>794</v>
      </c>
      <c r="C170" s="33">
        <v>0</v>
      </c>
      <c r="D170" s="33">
        <v>7.19</v>
      </c>
      <c r="E170" s="33">
        <v>0</v>
      </c>
      <c r="F170" s="33">
        <v>64.81</v>
      </c>
      <c r="G170" s="33">
        <v>64.81</v>
      </c>
      <c r="H170" s="33">
        <v>0</v>
      </c>
      <c r="I170" s="33">
        <v>0</v>
      </c>
      <c r="J170" s="33">
        <v>0</v>
      </c>
      <c r="K170" s="33">
        <v>0</v>
      </c>
      <c r="L170" s="33">
        <v>63.03</v>
      </c>
      <c r="M170" s="33">
        <v>26.97</v>
      </c>
      <c r="N170" s="33">
        <v>15.44</v>
      </c>
      <c r="O170" s="33">
        <v>15.14</v>
      </c>
      <c r="P170" s="33">
        <v>5.49</v>
      </c>
      <c r="Q170" s="33">
        <v>26.97</v>
      </c>
    </row>
    <row r="171" spans="1:17">
      <c r="A171" s="32" t="s">
        <v>56</v>
      </c>
      <c r="C171" s="33">
        <v>253.63</v>
      </c>
      <c r="D171" s="33">
        <v>93.12</v>
      </c>
      <c r="E171" s="33">
        <v>4.9000000000000004</v>
      </c>
      <c r="F171" s="33">
        <v>2720.81</v>
      </c>
      <c r="G171" s="33">
        <v>2708.04</v>
      </c>
      <c r="H171" s="33">
        <v>12.77</v>
      </c>
      <c r="I171" s="33">
        <v>0</v>
      </c>
      <c r="J171" s="33">
        <v>0</v>
      </c>
      <c r="K171" s="33">
        <v>0</v>
      </c>
      <c r="L171" s="33">
        <v>2669.53</v>
      </c>
      <c r="M171" s="33">
        <v>1558.14</v>
      </c>
      <c r="N171" s="33">
        <v>294.5</v>
      </c>
      <c r="O171" s="33">
        <v>595.91</v>
      </c>
      <c r="P171" s="33">
        <v>220.98</v>
      </c>
      <c r="Q171" s="33">
        <v>1558.14</v>
      </c>
    </row>
    <row r="172" spans="1:17">
      <c r="A172" s="32" t="s">
        <v>57</v>
      </c>
      <c r="C172" s="33">
        <v>90.12</v>
      </c>
      <c r="D172" s="33">
        <v>35.340000000000003</v>
      </c>
      <c r="E172" s="33">
        <v>0</v>
      </c>
      <c r="F172" s="33">
        <v>830.19</v>
      </c>
      <c r="G172" s="33">
        <v>830.19</v>
      </c>
      <c r="H172" s="33">
        <v>0</v>
      </c>
      <c r="I172" s="33">
        <v>0</v>
      </c>
      <c r="J172" s="33">
        <v>0</v>
      </c>
      <c r="K172" s="33">
        <v>0</v>
      </c>
      <c r="L172" s="33">
        <v>812.82</v>
      </c>
      <c r="M172" s="33">
        <v>469.47</v>
      </c>
      <c r="N172" s="33">
        <v>76.7</v>
      </c>
      <c r="O172" s="33">
        <v>193.97</v>
      </c>
      <c r="P172" s="33">
        <v>72.680000000000007</v>
      </c>
      <c r="Q172" s="33">
        <v>469.47</v>
      </c>
    </row>
    <row r="173" spans="1:17">
      <c r="A173" s="32" t="s">
        <v>795</v>
      </c>
      <c r="C173" s="33">
        <v>2.1</v>
      </c>
      <c r="D173" s="33">
        <v>0</v>
      </c>
      <c r="E173" s="33">
        <v>0</v>
      </c>
      <c r="F173" s="33">
        <v>24.57</v>
      </c>
      <c r="G173" s="33">
        <v>24.57</v>
      </c>
      <c r="H173" s="33">
        <v>0</v>
      </c>
      <c r="I173" s="33">
        <v>0</v>
      </c>
      <c r="J173" s="33">
        <v>0</v>
      </c>
      <c r="K173" s="33">
        <v>0</v>
      </c>
      <c r="L173" s="33">
        <v>24.18</v>
      </c>
      <c r="M173" s="33">
        <v>17.37</v>
      </c>
      <c r="N173" s="33">
        <v>0</v>
      </c>
      <c r="O173" s="33">
        <v>5.04</v>
      </c>
      <c r="P173" s="33">
        <v>1.77</v>
      </c>
      <c r="Q173" s="33">
        <v>17.37</v>
      </c>
    </row>
    <row r="174" spans="1:17">
      <c r="A174" s="32" t="s">
        <v>796</v>
      </c>
      <c r="C174" s="33">
        <v>4.67</v>
      </c>
      <c r="D174" s="33">
        <v>0</v>
      </c>
      <c r="E174" s="33">
        <v>0</v>
      </c>
      <c r="F174" s="33">
        <v>26.7</v>
      </c>
      <c r="G174" s="33">
        <v>26.7</v>
      </c>
      <c r="H174" s="33">
        <v>0</v>
      </c>
      <c r="I174" s="33">
        <v>0</v>
      </c>
      <c r="J174" s="33">
        <v>0</v>
      </c>
      <c r="K174" s="33">
        <v>0</v>
      </c>
      <c r="L174" s="33">
        <v>26.22</v>
      </c>
      <c r="M174" s="33">
        <v>17.86</v>
      </c>
      <c r="N174" s="33">
        <v>0</v>
      </c>
      <c r="O174" s="33">
        <v>6.08</v>
      </c>
      <c r="P174" s="33">
        <v>2.2799999999999998</v>
      </c>
      <c r="Q174" s="33">
        <v>17.86</v>
      </c>
    </row>
    <row r="175" spans="1:17">
      <c r="A175" s="32" t="s">
        <v>797</v>
      </c>
      <c r="C175" s="33">
        <v>3.63</v>
      </c>
      <c r="D175" s="33">
        <v>0</v>
      </c>
      <c r="E175" s="33">
        <v>0</v>
      </c>
      <c r="F175" s="33">
        <v>20.46</v>
      </c>
      <c r="G175" s="33">
        <v>20.46</v>
      </c>
      <c r="H175" s="33">
        <v>0</v>
      </c>
      <c r="I175" s="33">
        <v>0</v>
      </c>
      <c r="J175" s="33">
        <v>0</v>
      </c>
      <c r="K175" s="33">
        <v>0</v>
      </c>
      <c r="L175" s="33">
        <v>20.079999999999998</v>
      </c>
      <c r="M175" s="33">
        <v>13.54</v>
      </c>
      <c r="N175" s="33">
        <v>0</v>
      </c>
      <c r="O175" s="33">
        <v>4.76</v>
      </c>
      <c r="P175" s="33">
        <v>1.78</v>
      </c>
      <c r="Q175" s="33">
        <v>13.54</v>
      </c>
    </row>
    <row r="176" spans="1:17">
      <c r="A176" s="32" t="s">
        <v>798</v>
      </c>
      <c r="C176" s="33">
        <v>11.82</v>
      </c>
      <c r="D176" s="33">
        <v>0</v>
      </c>
      <c r="E176" s="33">
        <v>0</v>
      </c>
      <c r="F176" s="33">
        <v>65.36</v>
      </c>
      <c r="G176" s="33">
        <v>65.36</v>
      </c>
      <c r="H176" s="33">
        <v>0</v>
      </c>
      <c r="I176" s="33">
        <v>0</v>
      </c>
      <c r="J176" s="33">
        <v>0</v>
      </c>
      <c r="K176" s="33">
        <v>0</v>
      </c>
      <c r="L176" s="33">
        <v>64.13</v>
      </c>
      <c r="M176" s="33">
        <v>42.56</v>
      </c>
      <c r="N176" s="33">
        <v>0</v>
      </c>
      <c r="O176" s="33">
        <v>15.7</v>
      </c>
      <c r="P176" s="33">
        <v>5.88</v>
      </c>
      <c r="Q176" s="33">
        <v>42.56</v>
      </c>
    </row>
    <row r="177" spans="1:17">
      <c r="A177" s="32" t="s">
        <v>799</v>
      </c>
      <c r="C177" s="33">
        <v>8.73</v>
      </c>
      <c r="D177" s="33">
        <v>0</v>
      </c>
      <c r="E177" s="33">
        <v>0</v>
      </c>
      <c r="F177" s="33">
        <v>48.22</v>
      </c>
      <c r="G177" s="33">
        <v>48.22</v>
      </c>
      <c r="H177" s="33">
        <v>0</v>
      </c>
      <c r="I177" s="33">
        <v>0</v>
      </c>
      <c r="J177" s="33">
        <v>0</v>
      </c>
      <c r="K177" s="33">
        <v>0</v>
      </c>
      <c r="L177" s="33">
        <v>47.31</v>
      </c>
      <c r="M177" s="33">
        <v>31.36</v>
      </c>
      <c r="N177" s="33">
        <v>0</v>
      </c>
      <c r="O177" s="33">
        <v>11.61</v>
      </c>
      <c r="P177" s="33">
        <v>4.3499999999999996</v>
      </c>
      <c r="Q177" s="33">
        <v>31.36</v>
      </c>
    </row>
    <row r="178" spans="1:17">
      <c r="A178" s="32" t="s">
        <v>800</v>
      </c>
      <c r="C178" s="33">
        <v>5.03</v>
      </c>
      <c r="D178" s="33">
        <v>0</v>
      </c>
      <c r="E178" s="33">
        <v>0</v>
      </c>
      <c r="F178" s="33">
        <v>27.9</v>
      </c>
      <c r="G178" s="33">
        <v>27.9</v>
      </c>
      <c r="H178" s="33">
        <v>0</v>
      </c>
      <c r="I178" s="33">
        <v>0</v>
      </c>
      <c r="J178" s="33">
        <v>0</v>
      </c>
      <c r="K178" s="33">
        <v>0</v>
      </c>
      <c r="L178" s="33">
        <v>27.37</v>
      </c>
      <c r="M178" s="33">
        <v>18.21</v>
      </c>
      <c r="N178" s="33">
        <v>0</v>
      </c>
      <c r="O178" s="33">
        <v>6.67</v>
      </c>
      <c r="P178" s="33">
        <v>2.5</v>
      </c>
      <c r="Q178" s="33">
        <v>18.21</v>
      </c>
    </row>
    <row r="179" spans="1:17">
      <c r="A179" s="32" t="s">
        <v>801</v>
      </c>
      <c r="C179" s="33">
        <v>5.03</v>
      </c>
      <c r="D179" s="33">
        <v>0</v>
      </c>
      <c r="E179" s="33">
        <v>0</v>
      </c>
      <c r="F179" s="33">
        <v>27.95</v>
      </c>
      <c r="G179" s="33">
        <v>27.95</v>
      </c>
      <c r="H179" s="33">
        <v>0</v>
      </c>
      <c r="I179" s="33">
        <v>0</v>
      </c>
      <c r="J179" s="33">
        <v>0</v>
      </c>
      <c r="K179" s="33">
        <v>0</v>
      </c>
      <c r="L179" s="33">
        <v>27.43</v>
      </c>
      <c r="M179" s="33">
        <v>18.260000000000002</v>
      </c>
      <c r="N179" s="33">
        <v>0</v>
      </c>
      <c r="O179" s="33">
        <v>6.67</v>
      </c>
      <c r="P179" s="33">
        <v>2.5</v>
      </c>
      <c r="Q179" s="33">
        <v>18.260000000000002</v>
      </c>
    </row>
    <row r="180" spans="1:17">
      <c r="A180" s="32" t="s">
        <v>802</v>
      </c>
      <c r="C180" s="33">
        <v>5</v>
      </c>
      <c r="D180" s="33">
        <v>0</v>
      </c>
      <c r="E180" s="33">
        <v>0</v>
      </c>
      <c r="F180" s="33">
        <v>27.5</v>
      </c>
      <c r="G180" s="33">
        <v>27.5</v>
      </c>
      <c r="H180" s="33">
        <v>0</v>
      </c>
      <c r="I180" s="33">
        <v>0</v>
      </c>
      <c r="J180" s="33">
        <v>0</v>
      </c>
      <c r="K180" s="33">
        <v>0</v>
      </c>
      <c r="L180" s="33">
        <v>26.97</v>
      </c>
      <c r="M180" s="33">
        <v>17.809999999999999</v>
      </c>
      <c r="N180" s="33">
        <v>0</v>
      </c>
      <c r="O180" s="33">
        <v>6.67</v>
      </c>
      <c r="P180" s="33">
        <v>2.5</v>
      </c>
      <c r="Q180" s="33">
        <v>17.809999999999999</v>
      </c>
    </row>
    <row r="181" spans="1:17">
      <c r="A181" s="32" t="s">
        <v>803</v>
      </c>
      <c r="C181" s="33">
        <v>4.97</v>
      </c>
      <c r="D181" s="33">
        <v>0</v>
      </c>
      <c r="E181" s="33">
        <v>0</v>
      </c>
      <c r="F181" s="33">
        <v>26.97</v>
      </c>
      <c r="G181" s="33">
        <v>26.97</v>
      </c>
      <c r="H181" s="33">
        <v>0</v>
      </c>
      <c r="I181" s="33">
        <v>0</v>
      </c>
      <c r="J181" s="33">
        <v>0</v>
      </c>
      <c r="K181" s="33">
        <v>0</v>
      </c>
      <c r="L181" s="33">
        <v>26.45</v>
      </c>
      <c r="M181" s="33">
        <v>17.29</v>
      </c>
      <c r="N181" s="33">
        <v>0</v>
      </c>
      <c r="O181" s="33">
        <v>6.67</v>
      </c>
      <c r="P181" s="33">
        <v>2.5</v>
      </c>
      <c r="Q181" s="33">
        <v>17.29</v>
      </c>
    </row>
    <row r="182" spans="1:17">
      <c r="A182" s="32" t="s">
        <v>804</v>
      </c>
      <c r="C182" s="33">
        <v>4.93</v>
      </c>
      <c r="D182" s="33">
        <v>0</v>
      </c>
      <c r="E182" s="33">
        <v>0</v>
      </c>
      <c r="F182" s="33">
        <v>26.43</v>
      </c>
      <c r="G182" s="33">
        <v>26.43</v>
      </c>
      <c r="H182" s="33">
        <v>0</v>
      </c>
      <c r="I182" s="33">
        <v>0</v>
      </c>
      <c r="J182" s="33">
        <v>0</v>
      </c>
      <c r="K182" s="33">
        <v>0</v>
      </c>
      <c r="L182" s="33">
        <v>25.91</v>
      </c>
      <c r="M182" s="33">
        <v>16.75</v>
      </c>
      <c r="N182" s="33">
        <v>0</v>
      </c>
      <c r="O182" s="33">
        <v>6.67</v>
      </c>
      <c r="P182" s="33">
        <v>2.5</v>
      </c>
      <c r="Q182" s="33">
        <v>16.75</v>
      </c>
    </row>
    <row r="183" spans="1:17">
      <c r="A183" s="32" t="s">
        <v>805</v>
      </c>
      <c r="C183" s="33">
        <v>8.26</v>
      </c>
      <c r="D183" s="33">
        <v>0</v>
      </c>
      <c r="E183" s="33">
        <v>0</v>
      </c>
      <c r="F183" s="33">
        <v>44.65</v>
      </c>
      <c r="G183" s="33">
        <v>44.65</v>
      </c>
      <c r="H183" s="33">
        <v>0</v>
      </c>
      <c r="I183" s="33">
        <v>0</v>
      </c>
      <c r="J183" s="33">
        <v>0</v>
      </c>
      <c r="K183" s="33">
        <v>0</v>
      </c>
      <c r="L183" s="33">
        <v>43.78</v>
      </c>
      <c r="M183" s="33">
        <v>28.51</v>
      </c>
      <c r="N183" s="33">
        <v>0</v>
      </c>
      <c r="O183" s="33">
        <v>11.11</v>
      </c>
      <c r="P183" s="33">
        <v>4.16</v>
      </c>
      <c r="Q183" s="33">
        <v>28.51</v>
      </c>
    </row>
    <row r="184" spans="1:17">
      <c r="A184" s="32" t="s">
        <v>806</v>
      </c>
      <c r="C184" s="33">
        <v>1.68</v>
      </c>
      <c r="D184" s="33">
        <v>0</v>
      </c>
      <c r="E184" s="33">
        <v>0</v>
      </c>
      <c r="F184" s="33">
        <v>9.49</v>
      </c>
      <c r="G184" s="33">
        <v>9.49</v>
      </c>
      <c r="H184" s="33">
        <v>0</v>
      </c>
      <c r="I184" s="33">
        <v>0</v>
      </c>
      <c r="J184" s="33">
        <v>0</v>
      </c>
      <c r="K184" s="33">
        <v>0</v>
      </c>
      <c r="L184" s="33">
        <v>9.32</v>
      </c>
      <c r="M184" s="33">
        <v>6.31</v>
      </c>
      <c r="N184" s="33">
        <v>0</v>
      </c>
      <c r="O184" s="33">
        <v>2.19</v>
      </c>
      <c r="P184" s="33">
        <v>0.82</v>
      </c>
      <c r="Q184" s="33">
        <v>6.31</v>
      </c>
    </row>
    <row r="185" spans="1:17">
      <c r="A185" s="32" t="s">
        <v>807</v>
      </c>
      <c r="C185" s="33">
        <v>0.98</v>
      </c>
      <c r="D185" s="33">
        <v>0</v>
      </c>
      <c r="E185" s="33">
        <v>0</v>
      </c>
      <c r="F185" s="33">
        <v>12.78</v>
      </c>
      <c r="G185" s="33">
        <v>12.78</v>
      </c>
      <c r="H185" s="33">
        <v>0</v>
      </c>
      <c r="I185" s="33">
        <v>0</v>
      </c>
      <c r="J185" s="33">
        <v>0</v>
      </c>
      <c r="K185" s="33">
        <v>0</v>
      </c>
      <c r="L185" s="33">
        <v>10.54</v>
      </c>
      <c r="M185" s="33">
        <v>7.97</v>
      </c>
      <c r="N185" s="33">
        <v>0.66</v>
      </c>
      <c r="O185" s="33">
        <v>1.25</v>
      </c>
      <c r="P185" s="33">
        <v>0.66</v>
      </c>
      <c r="Q185" s="33">
        <v>7.97</v>
      </c>
    </row>
    <row r="186" spans="1:17">
      <c r="A186" s="32" t="s">
        <v>808</v>
      </c>
      <c r="C186" s="33">
        <v>0</v>
      </c>
      <c r="D186" s="33">
        <v>1.27</v>
      </c>
      <c r="E186" s="33">
        <v>0</v>
      </c>
      <c r="F186" s="33">
        <v>10.58</v>
      </c>
      <c r="G186" s="33">
        <v>10.58</v>
      </c>
      <c r="H186" s="33">
        <v>0</v>
      </c>
      <c r="I186" s="33">
        <v>0</v>
      </c>
      <c r="J186" s="33">
        <v>0</v>
      </c>
      <c r="K186" s="33">
        <v>0</v>
      </c>
      <c r="L186" s="33">
        <v>10.37</v>
      </c>
      <c r="M186" s="33">
        <v>3.99</v>
      </c>
      <c r="N186" s="33">
        <v>2.72</v>
      </c>
      <c r="O186" s="33">
        <v>2.67</v>
      </c>
      <c r="P186" s="33">
        <v>1</v>
      </c>
      <c r="Q186" s="33">
        <v>3.99</v>
      </c>
    </row>
    <row r="187" spans="1:17">
      <c r="A187" s="32" t="s">
        <v>809</v>
      </c>
      <c r="C187" s="33">
        <v>1.93</v>
      </c>
      <c r="D187" s="33">
        <v>1.8</v>
      </c>
      <c r="E187" s="33">
        <v>0</v>
      </c>
      <c r="F187" s="33">
        <v>23.75</v>
      </c>
      <c r="G187" s="33">
        <v>23.75</v>
      </c>
      <c r="H187" s="33">
        <v>0</v>
      </c>
      <c r="I187" s="33">
        <v>0</v>
      </c>
      <c r="J187" s="33">
        <v>0</v>
      </c>
      <c r="K187" s="33">
        <v>0</v>
      </c>
      <c r="L187" s="33">
        <v>23.22</v>
      </c>
      <c r="M187" s="33">
        <v>10.199999999999999</v>
      </c>
      <c r="N187" s="33">
        <v>3.87</v>
      </c>
      <c r="O187" s="33">
        <v>6.67</v>
      </c>
      <c r="P187" s="33">
        <v>2.4900000000000002</v>
      </c>
      <c r="Q187" s="33">
        <v>10.199999999999999</v>
      </c>
    </row>
    <row r="188" spans="1:17">
      <c r="A188" s="32" t="s">
        <v>810</v>
      </c>
      <c r="C188" s="33">
        <v>3.32</v>
      </c>
      <c r="D188" s="33">
        <v>0</v>
      </c>
      <c r="E188" s="33">
        <v>0</v>
      </c>
      <c r="F188" s="33">
        <v>15.86</v>
      </c>
      <c r="G188" s="33">
        <v>15.86</v>
      </c>
      <c r="H188" s="33">
        <v>0</v>
      </c>
      <c r="I188" s="33">
        <v>0</v>
      </c>
      <c r="J188" s="33">
        <v>0</v>
      </c>
      <c r="K188" s="33">
        <v>0</v>
      </c>
      <c r="L188" s="33">
        <v>15.49</v>
      </c>
      <c r="M188" s="33">
        <v>8.93</v>
      </c>
      <c r="N188" s="33">
        <v>0</v>
      </c>
      <c r="O188" s="33">
        <v>4.7699999999999996</v>
      </c>
      <c r="P188" s="33">
        <v>1.79</v>
      </c>
      <c r="Q188" s="33">
        <v>8.93</v>
      </c>
    </row>
    <row r="189" spans="1:17">
      <c r="A189" s="32" t="s">
        <v>811</v>
      </c>
      <c r="C189" s="33">
        <v>9.7100000000000009</v>
      </c>
      <c r="D189" s="33">
        <v>0</v>
      </c>
      <c r="E189" s="33">
        <v>0</v>
      </c>
      <c r="F189" s="33">
        <v>50.76</v>
      </c>
      <c r="G189" s="33">
        <v>50.76</v>
      </c>
      <c r="H189" s="33">
        <v>0</v>
      </c>
      <c r="I189" s="33">
        <v>0</v>
      </c>
      <c r="J189" s="33">
        <v>0</v>
      </c>
      <c r="K189" s="33">
        <v>0</v>
      </c>
      <c r="L189" s="33">
        <v>49.72</v>
      </c>
      <c r="M189" s="33">
        <v>31.41</v>
      </c>
      <c r="N189" s="33">
        <v>0</v>
      </c>
      <c r="O189" s="33">
        <v>13.32</v>
      </c>
      <c r="P189" s="33">
        <v>4.99</v>
      </c>
      <c r="Q189" s="33">
        <v>31.41</v>
      </c>
    </row>
    <row r="190" spans="1:17">
      <c r="A190" s="32" t="s">
        <v>812</v>
      </c>
      <c r="C190" s="33">
        <v>8.33</v>
      </c>
      <c r="D190" s="33">
        <v>7.08</v>
      </c>
      <c r="E190" s="33">
        <v>0</v>
      </c>
      <c r="F190" s="33">
        <v>111.97</v>
      </c>
      <c r="G190" s="33">
        <v>111.97</v>
      </c>
      <c r="H190" s="33">
        <v>0</v>
      </c>
      <c r="I190" s="33">
        <v>0</v>
      </c>
      <c r="J190" s="33">
        <v>0</v>
      </c>
      <c r="K190" s="33">
        <v>0</v>
      </c>
      <c r="L190" s="33">
        <v>110</v>
      </c>
      <c r="M190" s="33">
        <v>60.34</v>
      </c>
      <c r="N190" s="33">
        <v>15.27</v>
      </c>
      <c r="O190" s="33">
        <v>25.03</v>
      </c>
      <c r="P190" s="33">
        <v>9.3699999999999992</v>
      </c>
      <c r="Q190" s="33">
        <v>60.34</v>
      </c>
    </row>
    <row r="191" spans="1:17">
      <c r="A191" s="32" t="s">
        <v>813</v>
      </c>
      <c r="C191" s="33">
        <v>0</v>
      </c>
      <c r="D191" s="33">
        <v>5.59</v>
      </c>
      <c r="E191" s="33">
        <v>0</v>
      </c>
      <c r="F191" s="33">
        <v>51.38</v>
      </c>
      <c r="G191" s="33">
        <v>51.38</v>
      </c>
      <c r="H191" s="33">
        <v>0</v>
      </c>
      <c r="I191" s="33">
        <v>0</v>
      </c>
      <c r="J191" s="33">
        <v>0</v>
      </c>
      <c r="K191" s="33">
        <v>0</v>
      </c>
      <c r="L191" s="33">
        <v>50.51</v>
      </c>
      <c r="M191" s="33">
        <v>23.24</v>
      </c>
      <c r="N191" s="33">
        <v>12.03</v>
      </c>
      <c r="O191" s="33">
        <v>11.09</v>
      </c>
      <c r="P191" s="33">
        <v>4.1500000000000004</v>
      </c>
      <c r="Q191" s="33">
        <v>23.24</v>
      </c>
    </row>
    <row r="192" spans="1:17">
      <c r="A192" s="32" t="s">
        <v>814</v>
      </c>
      <c r="C192" s="33">
        <v>0</v>
      </c>
      <c r="D192" s="33">
        <v>10.69</v>
      </c>
      <c r="E192" s="33">
        <v>0</v>
      </c>
      <c r="F192" s="33">
        <v>97.92</v>
      </c>
      <c r="G192" s="33">
        <v>97.92</v>
      </c>
      <c r="H192" s="33">
        <v>0</v>
      </c>
      <c r="I192" s="33">
        <v>0</v>
      </c>
      <c r="J192" s="33">
        <v>0</v>
      </c>
      <c r="K192" s="33">
        <v>0</v>
      </c>
      <c r="L192" s="33">
        <v>96.25</v>
      </c>
      <c r="M192" s="33">
        <v>43.98</v>
      </c>
      <c r="N192" s="33">
        <v>23.02</v>
      </c>
      <c r="O192" s="33">
        <v>21.28</v>
      </c>
      <c r="P192" s="33">
        <v>7.97</v>
      </c>
      <c r="Q192" s="33">
        <v>43.98</v>
      </c>
    </row>
    <row r="193" spans="1:17">
      <c r="A193" s="32" t="s">
        <v>815</v>
      </c>
      <c r="C193" s="33">
        <v>0</v>
      </c>
      <c r="D193" s="33">
        <v>5.0199999999999996</v>
      </c>
      <c r="E193" s="33">
        <v>0</v>
      </c>
      <c r="F193" s="33">
        <v>43.65</v>
      </c>
      <c r="G193" s="33">
        <v>43.65</v>
      </c>
      <c r="H193" s="33">
        <v>0</v>
      </c>
      <c r="I193" s="33">
        <v>0</v>
      </c>
      <c r="J193" s="33">
        <v>0</v>
      </c>
      <c r="K193" s="33">
        <v>0</v>
      </c>
      <c r="L193" s="33">
        <v>42.84</v>
      </c>
      <c r="M193" s="33">
        <v>17.87</v>
      </c>
      <c r="N193" s="33">
        <v>10.79</v>
      </c>
      <c r="O193" s="33">
        <v>10.32</v>
      </c>
      <c r="P193" s="33">
        <v>3.86</v>
      </c>
      <c r="Q193" s="33">
        <v>17.87</v>
      </c>
    </row>
    <row r="194" spans="1:17">
      <c r="A194" s="32" t="s">
        <v>816</v>
      </c>
      <c r="C194" s="33">
        <v>0</v>
      </c>
      <c r="D194" s="33">
        <v>3.88</v>
      </c>
      <c r="E194" s="33">
        <v>0</v>
      </c>
      <c r="F194" s="33">
        <v>35.340000000000003</v>
      </c>
      <c r="G194" s="33">
        <v>35.340000000000003</v>
      </c>
      <c r="H194" s="33">
        <v>0</v>
      </c>
      <c r="I194" s="33">
        <v>0</v>
      </c>
      <c r="J194" s="33">
        <v>0</v>
      </c>
      <c r="K194" s="33">
        <v>0</v>
      </c>
      <c r="L194" s="33">
        <v>34.729999999999997</v>
      </c>
      <c r="M194" s="33">
        <v>15.72</v>
      </c>
      <c r="N194" s="33">
        <v>8.35</v>
      </c>
      <c r="O194" s="33">
        <v>7.75</v>
      </c>
      <c r="P194" s="33">
        <v>2.9</v>
      </c>
      <c r="Q194" s="33">
        <v>15.72</v>
      </c>
    </row>
    <row r="195" spans="1:17">
      <c r="A195" s="32" t="s">
        <v>58</v>
      </c>
      <c r="C195" s="33">
        <v>37.479999999999997</v>
      </c>
      <c r="D195" s="33">
        <v>56.95</v>
      </c>
      <c r="E195" s="33">
        <v>0</v>
      </c>
      <c r="F195" s="33">
        <v>1108.18</v>
      </c>
      <c r="G195" s="33">
        <v>1096.68</v>
      </c>
      <c r="H195" s="33">
        <v>11.5</v>
      </c>
      <c r="I195" s="33">
        <v>0</v>
      </c>
      <c r="J195" s="33">
        <v>0</v>
      </c>
      <c r="K195" s="33">
        <v>0</v>
      </c>
      <c r="L195" s="33">
        <v>1089.21</v>
      </c>
      <c r="M195" s="33">
        <v>582.41</v>
      </c>
      <c r="N195" s="33">
        <v>200.32</v>
      </c>
      <c r="O195" s="33">
        <v>223.96</v>
      </c>
      <c r="P195" s="33">
        <v>82.51</v>
      </c>
      <c r="Q195" s="33">
        <v>582.41</v>
      </c>
    </row>
    <row r="196" spans="1:17">
      <c r="A196" s="32" t="s">
        <v>817</v>
      </c>
      <c r="C196" s="33">
        <v>0</v>
      </c>
      <c r="D196" s="33">
        <v>2.63</v>
      </c>
      <c r="E196" s="33">
        <v>0</v>
      </c>
      <c r="F196" s="33">
        <v>49.01</v>
      </c>
      <c r="G196" s="33">
        <v>49.01</v>
      </c>
      <c r="H196" s="33">
        <v>0</v>
      </c>
      <c r="I196" s="33">
        <v>0</v>
      </c>
      <c r="J196" s="33">
        <v>0</v>
      </c>
      <c r="K196" s="33">
        <v>0</v>
      </c>
      <c r="L196" s="33">
        <v>48.1</v>
      </c>
      <c r="M196" s="33">
        <v>23.41</v>
      </c>
      <c r="N196" s="33">
        <v>10.19</v>
      </c>
      <c r="O196" s="33">
        <v>10.68</v>
      </c>
      <c r="P196" s="33">
        <v>3.82</v>
      </c>
      <c r="Q196" s="33">
        <v>23.41</v>
      </c>
    </row>
    <row r="197" spans="1:17">
      <c r="A197" s="32" t="s">
        <v>818</v>
      </c>
      <c r="C197" s="33">
        <v>0</v>
      </c>
      <c r="D197" s="33">
        <v>1.75</v>
      </c>
      <c r="E197" s="33">
        <v>0</v>
      </c>
      <c r="F197" s="33">
        <v>25.08</v>
      </c>
      <c r="G197" s="33">
        <v>25.08</v>
      </c>
      <c r="H197" s="33">
        <v>0</v>
      </c>
      <c r="I197" s="33">
        <v>0</v>
      </c>
      <c r="J197" s="33">
        <v>0</v>
      </c>
      <c r="K197" s="33">
        <v>0</v>
      </c>
      <c r="L197" s="33">
        <v>24.6</v>
      </c>
      <c r="M197" s="33">
        <v>10.81</v>
      </c>
      <c r="N197" s="33">
        <v>6.16</v>
      </c>
      <c r="O197" s="33">
        <v>5.58</v>
      </c>
      <c r="P197" s="33">
        <v>2.0499999999999998</v>
      </c>
      <c r="Q197" s="33">
        <v>10.81</v>
      </c>
    </row>
    <row r="198" spans="1:17">
      <c r="A198" s="32" t="s">
        <v>819</v>
      </c>
      <c r="C198" s="33">
        <v>0</v>
      </c>
      <c r="D198" s="33">
        <v>3.1</v>
      </c>
      <c r="E198" s="33">
        <v>0</v>
      </c>
      <c r="F198" s="33">
        <v>44.26</v>
      </c>
      <c r="G198" s="33">
        <v>44.26</v>
      </c>
      <c r="H198" s="33">
        <v>0</v>
      </c>
      <c r="I198" s="33">
        <v>0</v>
      </c>
      <c r="J198" s="33">
        <v>0</v>
      </c>
      <c r="K198" s="33">
        <v>0</v>
      </c>
      <c r="L198" s="33">
        <v>43.41</v>
      </c>
      <c r="M198" s="33">
        <v>19.010000000000002</v>
      </c>
      <c r="N198" s="33">
        <v>10.89</v>
      </c>
      <c r="O198" s="33">
        <v>9.8800000000000008</v>
      </c>
      <c r="P198" s="33">
        <v>3.63</v>
      </c>
      <c r="Q198" s="33">
        <v>19.010000000000002</v>
      </c>
    </row>
    <row r="199" spans="1:17">
      <c r="A199" s="32" t="s">
        <v>820</v>
      </c>
      <c r="C199" s="33">
        <v>0</v>
      </c>
      <c r="D199" s="33">
        <v>0.26</v>
      </c>
      <c r="E199" s="33">
        <v>0</v>
      </c>
      <c r="F199" s="33">
        <v>4.03</v>
      </c>
      <c r="G199" s="33">
        <v>4.03</v>
      </c>
      <c r="H199" s="33">
        <v>0</v>
      </c>
      <c r="I199" s="33">
        <v>0</v>
      </c>
      <c r="J199" s="33">
        <v>0</v>
      </c>
      <c r="K199" s="33">
        <v>0</v>
      </c>
      <c r="L199" s="33">
        <v>3.96</v>
      </c>
      <c r="M199" s="33">
        <v>1.92</v>
      </c>
      <c r="N199" s="33">
        <v>0.93</v>
      </c>
      <c r="O199" s="33">
        <v>0.81</v>
      </c>
      <c r="P199" s="33">
        <v>0.3</v>
      </c>
      <c r="Q199" s="33">
        <v>1.92</v>
      </c>
    </row>
    <row r="200" spans="1:17">
      <c r="A200" s="32" t="s">
        <v>821</v>
      </c>
      <c r="C200" s="33">
        <v>0</v>
      </c>
      <c r="D200" s="33">
        <v>0.54</v>
      </c>
      <c r="E200" s="33">
        <v>0</v>
      </c>
      <c r="F200" s="33">
        <v>8.32</v>
      </c>
      <c r="G200" s="33">
        <v>8.32</v>
      </c>
      <c r="H200" s="33">
        <v>0</v>
      </c>
      <c r="I200" s="33">
        <v>0</v>
      </c>
      <c r="J200" s="33">
        <v>0</v>
      </c>
      <c r="K200" s="33">
        <v>0</v>
      </c>
      <c r="L200" s="33">
        <v>8.18</v>
      </c>
      <c r="M200" s="33">
        <v>4.09</v>
      </c>
      <c r="N200" s="33">
        <v>1.89</v>
      </c>
      <c r="O200" s="33">
        <v>1.61</v>
      </c>
      <c r="P200" s="33">
        <v>0.59</v>
      </c>
      <c r="Q200" s="33">
        <v>4.09</v>
      </c>
    </row>
    <row r="201" spans="1:17">
      <c r="A201" s="32" t="s">
        <v>822</v>
      </c>
      <c r="C201" s="33">
        <v>0</v>
      </c>
      <c r="D201" s="33">
        <v>0.27</v>
      </c>
      <c r="E201" s="33">
        <v>0</v>
      </c>
      <c r="F201" s="33">
        <v>4.18</v>
      </c>
      <c r="G201" s="33">
        <v>4.18</v>
      </c>
      <c r="H201" s="33">
        <v>0</v>
      </c>
      <c r="I201" s="33">
        <v>0</v>
      </c>
      <c r="J201" s="33">
        <v>0</v>
      </c>
      <c r="K201" s="33">
        <v>0</v>
      </c>
      <c r="L201" s="33">
        <v>4.12</v>
      </c>
      <c r="M201" s="33">
        <v>2.0699999999999998</v>
      </c>
      <c r="N201" s="33">
        <v>0.95</v>
      </c>
      <c r="O201" s="33">
        <v>0.81</v>
      </c>
      <c r="P201" s="33">
        <v>0.3</v>
      </c>
      <c r="Q201" s="33">
        <v>2.0699999999999998</v>
      </c>
    </row>
    <row r="202" spans="1:17">
      <c r="A202" s="32" t="s">
        <v>823</v>
      </c>
      <c r="C202" s="33">
        <v>0</v>
      </c>
      <c r="D202" s="33">
        <v>2.13</v>
      </c>
      <c r="E202" s="33">
        <v>0</v>
      </c>
      <c r="F202" s="33">
        <v>32.36</v>
      </c>
      <c r="G202" s="33">
        <v>32.36</v>
      </c>
      <c r="H202" s="33">
        <v>0</v>
      </c>
      <c r="I202" s="33">
        <v>0</v>
      </c>
      <c r="J202" s="33">
        <v>0</v>
      </c>
      <c r="K202" s="33">
        <v>0</v>
      </c>
      <c r="L202" s="33">
        <v>31.79</v>
      </c>
      <c r="M202" s="33">
        <v>15.4</v>
      </c>
      <c r="N202" s="33">
        <v>7.49</v>
      </c>
      <c r="O202" s="33">
        <v>6.51</v>
      </c>
      <c r="P202" s="33">
        <v>2.39</v>
      </c>
      <c r="Q202" s="33">
        <v>15.4</v>
      </c>
    </row>
    <row r="203" spans="1:17">
      <c r="A203" s="32" t="s">
        <v>824</v>
      </c>
      <c r="C203" s="33">
        <v>0</v>
      </c>
      <c r="D203" s="33">
        <v>2.2000000000000002</v>
      </c>
      <c r="E203" s="33">
        <v>0</v>
      </c>
      <c r="F203" s="33">
        <v>29.81</v>
      </c>
      <c r="G203" s="33">
        <v>29.81</v>
      </c>
      <c r="H203" s="33">
        <v>0</v>
      </c>
      <c r="I203" s="33">
        <v>0</v>
      </c>
      <c r="J203" s="33">
        <v>0</v>
      </c>
      <c r="K203" s="33">
        <v>0</v>
      </c>
      <c r="L203" s="33">
        <v>29.18</v>
      </c>
      <c r="M203" s="33">
        <v>11.57</v>
      </c>
      <c r="N203" s="33">
        <v>7.71</v>
      </c>
      <c r="O203" s="33">
        <v>7.25</v>
      </c>
      <c r="P203" s="33">
        <v>2.66</v>
      </c>
      <c r="Q203" s="33">
        <v>11.57</v>
      </c>
    </row>
    <row r="204" spans="1:17">
      <c r="A204" s="32" t="s">
        <v>825</v>
      </c>
      <c r="C204" s="33">
        <v>0</v>
      </c>
      <c r="D204" s="33">
        <v>3.52</v>
      </c>
      <c r="E204" s="33">
        <v>0</v>
      </c>
      <c r="F204" s="33">
        <v>50.91</v>
      </c>
      <c r="G204" s="33">
        <v>50.91</v>
      </c>
      <c r="H204" s="33">
        <v>0</v>
      </c>
      <c r="I204" s="33">
        <v>0</v>
      </c>
      <c r="J204" s="33">
        <v>0</v>
      </c>
      <c r="K204" s="33">
        <v>0</v>
      </c>
      <c r="L204" s="33">
        <v>49.95</v>
      </c>
      <c r="M204" s="33">
        <v>22.41</v>
      </c>
      <c r="N204" s="33">
        <v>12.36</v>
      </c>
      <c r="O204" s="33">
        <v>11.1</v>
      </c>
      <c r="P204" s="33">
        <v>4.08</v>
      </c>
      <c r="Q204" s="33">
        <v>22.41</v>
      </c>
    </row>
    <row r="205" spans="1:17">
      <c r="A205" s="32" t="s">
        <v>826</v>
      </c>
      <c r="C205" s="33">
        <v>0</v>
      </c>
      <c r="D205" s="33">
        <v>3.6</v>
      </c>
      <c r="E205" s="33">
        <v>0</v>
      </c>
      <c r="F205" s="33">
        <v>53.96</v>
      </c>
      <c r="G205" s="33">
        <v>53.96</v>
      </c>
      <c r="H205" s="33">
        <v>0</v>
      </c>
      <c r="I205" s="33">
        <v>0</v>
      </c>
      <c r="J205" s="33">
        <v>0</v>
      </c>
      <c r="K205" s="33">
        <v>0</v>
      </c>
      <c r="L205" s="33">
        <v>53</v>
      </c>
      <c r="M205" s="33">
        <v>25.11</v>
      </c>
      <c r="N205" s="33">
        <v>12.68</v>
      </c>
      <c r="O205" s="33">
        <v>11.12</v>
      </c>
      <c r="P205" s="33">
        <v>4.09</v>
      </c>
      <c r="Q205" s="33">
        <v>25.11</v>
      </c>
    </row>
    <row r="206" spans="1:17">
      <c r="A206" s="32" t="s">
        <v>827</v>
      </c>
      <c r="C206" s="33">
        <v>0</v>
      </c>
      <c r="D206" s="33">
        <v>2.0299999999999998</v>
      </c>
      <c r="E206" s="33">
        <v>0</v>
      </c>
      <c r="F206" s="33">
        <v>30.23</v>
      </c>
      <c r="G206" s="33">
        <v>30.23</v>
      </c>
      <c r="H206" s="33">
        <v>0</v>
      </c>
      <c r="I206" s="33">
        <v>0</v>
      </c>
      <c r="J206" s="33">
        <v>0</v>
      </c>
      <c r="K206" s="33">
        <v>0</v>
      </c>
      <c r="L206" s="33">
        <v>29.69</v>
      </c>
      <c r="M206" s="33">
        <v>13.97</v>
      </c>
      <c r="N206" s="33">
        <v>7.13</v>
      </c>
      <c r="O206" s="33">
        <v>6.28</v>
      </c>
      <c r="P206" s="33">
        <v>2.31</v>
      </c>
      <c r="Q206" s="33">
        <v>13.97</v>
      </c>
    </row>
    <row r="207" spans="1:17">
      <c r="A207" s="32" t="s">
        <v>828</v>
      </c>
      <c r="C207" s="33">
        <v>0</v>
      </c>
      <c r="D207" s="33">
        <v>4.6900000000000004</v>
      </c>
      <c r="E207" s="33">
        <v>0</v>
      </c>
      <c r="F207" s="33">
        <v>70.12</v>
      </c>
      <c r="G207" s="33">
        <v>70.12</v>
      </c>
      <c r="H207" s="33">
        <v>0</v>
      </c>
      <c r="I207" s="33">
        <v>0</v>
      </c>
      <c r="J207" s="33">
        <v>0</v>
      </c>
      <c r="K207" s="33">
        <v>0</v>
      </c>
      <c r="L207" s="33">
        <v>68.87</v>
      </c>
      <c r="M207" s="33">
        <v>32.54</v>
      </c>
      <c r="N207" s="33">
        <v>16.5</v>
      </c>
      <c r="O207" s="33">
        <v>14.5</v>
      </c>
      <c r="P207" s="33">
        <v>5.33</v>
      </c>
      <c r="Q207" s="33">
        <v>32.54</v>
      </c>
    </row>
    <row r="208" spans="1:17">
      <c r="A208" s="32" t="s">
        <v>829</v>
      </c>
      <c r="C208" s="33">
        <v>0</v>
      </c>
      <c r="D208" s="33">
        <v>3.87</v>
      </c>
      <c r="E208" s="33">
        <v>0</v>
      </c>
      <c r="F208" s="33">
        <v>57.88</v>
      </c>
      <c r="G208" s="33">
        <v>57.88</v>
      </c>
      <c r="H208" s="33">
        <v>0</v>
      </c>
      <c r="I208" s="33">
        <v>0</v>
      </c>
      <c r="J208" s="33">
        <v>0</v>
      </c>
      <c r="K208" s="33">
        <v>0</v>
      </c>
      <c r="L208" s="33">
        <v>56.85</v>
      </c>
      <c r="M208" s="33">
        <v>26.91</v>
      </c>
      <c r="N208" s="33">
        <v>13.61</v>
      </c>
      <c r="O208" s="33">
        <v>11.95</v>
      </c>
      <c r="P208" s="33">
        <v>4.3899999999999997</v>
      </c>
      <c r="Q208" s="33">
        <v>26.91</v>
      </c>
    </row>
    <row r="209" spans="1:17">
      <c r="A209" s="32" t="s">
        <v>830</v>
      </c>
      <c r="C209" s="33">
        <v>0</v>
      </c>
      <c r="D209" s="33">
        <v>1.93</v>
      </c>
      <c r="E209" s="33">
        <v>0</v>
      </c>
      <c r="F209" s="33">
        <v>29.85</v>
      </c>
      <c r="G209" s="33">
        <v>29.85</v>
      </c>
      <c r="H209" s="33">
        <v>0</v>
      </c>
      <c r="I209" s="33">
        <v>0</v>
      </c>
      <c r="J209" s="33">
        <v>0</v>
      </c>
      <c r="K209" s="33">
        <v>0</v>
      </c>
      <c r="L209" s="33">
        <v>29.35</v>
      </c>
      <c r="M209" s="33">
        <v>14.58</v>
      </c>
      <c r="N209" s="33">
        <v>6.8</v>
      </c>
      <c r="O209" s="33">
        <v>5.83</v>
      </c>
      <c r="P209" s="33">
        <v>2.14</v>
      </c>
      <c r="Q209" s="33">
        <v>14.58</v>
      </c>
    </row>
    <row r="210" spans="1:17">
      <c r="A210" s="32" t="s">
        <v>831</v>
      </c>
      <c r="C210" s="33">
        <v>0</v>
      </c>
      <c r="D210" s="33">
        <v>3.9</v>
      </c>
      <c r="E210" s="33">
        <v>0</v>
      </c>
      <c r="F210" s="33">
        <v>58.57</v>
      </c>
      <c r="G210" s="33">
        <v>58.57</v>
      </c>
      <c r="H210" s="33">
        <v>0</v>
      </c>
      <c r="I210" s="33">
        <v>0</v>
      </c>
      <c r="J210" s="33">
        <v>0</v>
      </c>
      <c r="K210" s="33">
        <v>0</v>
      </c>
      <c r="L210" s="33">
        <v>57.53</v>
      </c>
      <c r="M210" s="33">
        <v>27.35</v>
      </c>
      <c r="N210" s="33">
        <v>13.73</v>
      </c>
      <c r="O210" s="33">
        <v>12.03</v>
      </c>
      <c r="P210" s="33">
        <v>4.42</v>
      </c>
      <c r="Q210" s="33">
        <v>27.35</v>
      </c>
    </row>
    <row r="211" spans="1:17">
      <c r="A211" s="32" t="s">
        <v>832</v>
      </c>
      <c r="C211" s="33">
        <v>0</v>
      </c>
      <c r="D211" s="33">
        <v>4.5599999999999996</v>
      </c>
      <c r="E211" s="33">
        <v>0</v>
      </c>
      <c r="F211" s="33">
        <v>67.69</v>
      </c>
      <c r="G211" s="33">
        <v>67.69</v>
      </c>
      <c r="H211" s="33">
        <v>0</v>
      </c>
      <c r="I211" s="33">
        <v>0</v>
      </c>
      <c r="J211" s="33">
        <v>0</v>
      </c>
      <c r="K211" s="33">
        <v>0</v>
      </c>
      <c r="L211" s="33">
        <v>66.47</v>
      </c>
      <c r="M211" s="33">
        <v>31.14</v>
      </c>
      <c r="N211" s="33">
        <v>16.02</v>
      </c>
      <c r="O211" s="33">
        <v>14.12</v>
      </c>
      <c r="P211" s="33">
        <v>5.19</v>
      </c>
      <c r="Q211" s="33">
        <v>31.14</v>
      </c>
    </row>
    <row r="212" spans="1:17">
      <c r="A212" s="32" t="s">
        <v>833</v>
      </c>
      <c r="C212" s="33">
        <v>0</v>
      </c>
      <c r="D212" s="33">
        <v>4.5599999999999996</v>
      </c>
      <c r="E212" s="33">
        <v>0</v>
      </c>
      <c r="F212" s="33">
        <v>68</v>
      </c>
      <c r="G212" s="33">
        <v>68</v>
      </c>
      <c r="H212" s="33">
        <v>0</v>
      </c>
      <c r="I212" s="33">
        <v>0</v>
      </c>
      <c r="J212" s="33">
        <v>0</v>
      </c>
      <c r="K212" s="33">
        <v>0</v>
      </c>
      <c r="L212" s="33">
        <v>66.78</v>
      </c>
      <c r="M212" s="33">
        <v>31.42</v>
      </c>
      <c r="N212" s="33">
        <v>16.05</v>
      </c>
      <c r="O212" s="33">
        <v>14.12</v>
      </c>
      <c r="P212" s="33">
        <v>5.19</v>
      </c>
      <c r="Q212" s="33">
        <v>31.42</v>
      </c>
    </row>
    <row r="213" spans="1:17">
      <c r="A213" s="32" t="s">
        <v>834</v>
      </c>
      <c r="C213" s="33">
        <v>0</v>
      </c>
      <c r="D213" s="33">
        <v>6.75</v>
      </c>
      <c r="E213" s="33">
        <v>0</v>
      </c>
      <c r="F213" s="33">
        <v>105.2</v>
      </c>
      <c r="G213" s="33">
        <v>105.2</v>
      </c>
      <c r="H213" s="33">
        <v>0</v>
      </c>
      <c r="I213" s="33">
        <v>0</v>
      </c>
      <c r="J213" s="33">
        <v>0</v>
      </c>
      <c r="K213" s="33">
        <v>0</v>
      </c>
      <c r="L213" s="33">
        <v>103.44</v>
      </c>
      <c r="M213" s="33">
        <v>51.94</v>
      </c>
      <c r="N213" s="33">
        <v>23.78</v>
      </c>
      <c r="O213" s="33">
        <v>20.28</v>
      </c>
      <c r="P213" s="33">
        <v>7.45</v>
      </c>
      <c r="Q213" s="33">
        <v>51.94</v>
      </c>
    </row>
    <row r="214" spans="1:17">
      <c r="A214" s="32" t="s">
        <v>835</v>
      </c>
      <c r="C214" s="33">
        <v>0</v>
      </c>
      <c r="D214" s="33">
        <v>1.72</v>
      </c>
      <c r="E214" s="33">
        <v>0</v>
      </c>
      <c r="F214" s="33">
        <v>29.37</v>
      </c>
      <c r="G214" s="33">
        <v>28.71</v>
      </c>
      <c r="H214" s="33">
        <v>0.67</v>
      </c>
      <c r="I214" s="33">
        <v>0</v>
      </c>
      <c r="J214" s="33">
        <v>0</v>
      </c>
      <c r="K214" s="33">
        <v>0</v>
      </c>
      <c r="L214" s="33">
        <v>28.95</v>
      </c>
      <c r="M214" s="33">
        <v>16.21</v>
      </c>
      <c r="N214" s="33">
        <v>6.09</v>
      </c>
      <c r="O214" s="33">
        <v>4.87</v>
      </c>
      <c r="P214" s="33">
        <v>1.79</v>
      </c>
      <c r="Q214" s="33">
        <v>16.21</v>
      </c>
    </row>
    <row r="215" spans="1:17">
      <c r="A215" s="32" t="s">
        <v>836</v>
      </c>
      <c r="C215" s="33">
        <v>4.5</v>
      </c>
      <c r="D215" s="33">
        <v>2.92</v>
      </c>
      <c r="E215" s="33">
        <v>0</v>
      </c>
      <c r="F215" s="33">
        <v>85.86</v>
      </c>
      <c r="G215" s="33">
        <v>79.91</v>
      </c>
      <c r="H215" s="33">
        <v>5.95</v>
      </c>
      <c r="I215" s="33">
        <v>0</v>
      </c>
      <c r="J215" s="33">
        <v>0</v>
      </c>
      <c r="K215" s="33">
        <v>0</v>
      </c>
      <c r="L215" s="33">
        <v>84.74</v>
      </c>
      <c r="M215" s="33">
        <v>56.85</v>
      </c>
      <c r="N215" s="33">
        <v>9.3800000000000008</v>
      </c>
      <c r="O215" s="33">
        <v>13.51</v>
      </c>
      <c r="P215" s="33">
        <v>5.01</v>
      </c>
      <c r="Q215" s="33">
        <v>56.85</v>
      </c>
    </row>
    <row r="216" spans="1:17">
      <c r="A216" s="32" t="s">
        <v>837</v>
      </c>
      <c r="C216" s="33">
        <v>2.42</v>
      </c>
      <c r="D216" s="33">
        <v>0</v>
      </c>
      <c r="E216" s="33">
        <v>0</v>
      </c>
      <c r="F216" s="33">
        <v>13.66</v>
      </c>
      <c r="G216" s="33">
        <v>13.66</v>
      </c>
      <c r="H216" s="33">
        <v>0</v>
      </c>
      <c r="I216" s="33">
        <v>0</v>
      </c>
      <c r="J216" s="33">
        <v>0</v>
      </c>
      <c r="K216" s="33">
        <v>0</v>
      </c>
      <c r="L216" s="33">
        <v>13.41</v>
      </c>
      <c r="M216" s="33">
        <v>9.06</v>
      </c>
      <c r="N216" s="33">
        <v>0</v>
      </c>
      <c r="O216" s="33">
        <v>3.17</v>
      </c>
      <c r="P216" s="33">
        <v>1.19</v>
      </c>
      <c r="Q216" s="33">
        <v>9.06</v>
      </c>
    </row>
    <row r="217" spans="1:17">
      <c r="A217" s="32" t="s">
        <v>838</v>
      </c>
      <c r="C217" s="33">
        <v>6.69</v>
      </c>
      <c r="D217" s="33">
        <v>0</v>
      </c>
      <c r="E217" s="33">
        <v>0</v>
      </c>
      <c r="F217" s="33">
        <v>38.22</v>
      </c>
      <c r="G217" s="33">
        <v>38.22</v>
      </c>
      <c r="H217" s="33">
        <v>0</v>
      </c>
      <c r="I217" s="33">
        <v>0</v>
      </c>
      <c r="J217" s="33">
        <v>0</v>
      </c>
      <c r="K217" s="33">
        <v>0</v>
      </c>
      <c r="L217" s="33">
        <v>37.54</v>
      </c>
      <c r="M217" s="33">
        <v>25.55</v>
      </c>
      <c r="N217" s="33">
        <v>0</v>
      </c>
      <c r="O217" s="33">
        <v>8.7200000000000006</v>
      </c>
      <c r="P217" s="33">
        <v>3.26</v>
      </c>
      <c r="Q217" s="33">
        <v>25.55</v>
      </c>
    </row>
    <row r="218" spans="1:17">
      <c r="A218" s="32" t="s">
        <v>839</v>
      </c>
      <c r="C218" s="33">
        <v>4.95</v>
      </c>
      <c r="D218" s="33">
        <v>0</v>
      </c>
      <c r="E218" s="33">
        <v>0</v>
      </c>
      <c r="F218" s="33">
        <v>27.95</v>
      </c>
      <c r="G218" s="33">
        <v>27.95</v>
      </c>
      <c r="H218" s="33">
        <v>0</v>
      </c>
      <c r="I218" s="33">
        <v>0</v>
      </c>
      <c r="J218" s="33">
        <v>0</v>
      </c>
      <c r="K218" s="33">
        <v>0</v>
      </c>
      <c r="L218" s="33">
        <v>27.44</v>
      </c>
      <c r="M218" s="33">
        <v>18.53</v>
      </c>
      <c r="N218" s="33">
        <v>0</v>
      </c>
      <c r="O218" s="33">
        <v>6.48</v>
      </c>
      <c r="P218" s="33">
        <v>2.4300000000000002</v>
      </c>
      <c r="Q218" s="33">
        <v>18.53</v>
      </c>
    </row>
    <row r="219" spans="1:17">
      <c r="A219" s="32" t="s">
        <v>840</v>
      </c>
      <c r="C219" s="33">
        <v>5.14</v>
      </c>
      <c r="D219" s="33">
        <v>0</v>
      </c>
      <c r="E219" s="33">
        <v>0</v>
      </c>
      <c r="F219" s="33">
        <v>30.5</v>
      </c>
      <c r="G219" s="33">
        <v>30.5</v>
      </c>
      <c r="H219" s="33">
        <v>0</v>
      </c>
      <c r="I219" s="33">
        <v>0</v>
      </c>
      <c r="J219" s="33">
        <v>0</v>
      </c>
      <c r="K219" s="33">
        <v>0</v>
      </c>
      <c r="L219" s="33">
        <v>29.98</v>
      </c>
      <c r="M219" s="33">
        <v>20.98</v>
      </c>
      <c r="N219" s="33">
        <v>0</v>
      </c>
      <c r="O219" s="33">
        <v>6.55</v>
      </c>
      <c r="P219" s="33">
        <v>2.4500000000000002</v>
      </c>
      <c r="Q219" s="33">
        <v>20.98</v>
      </c>
    </row>
    <row r="220" spans="1:17">
      <c r="A220" s="32" t="s">
        <v>841</v>
      </c>
      <c r="C220" s="33">
        <v>5.34</v>
      </c>
      <c r="D220" s="33">
        <v>0</v>
      </c>
      <c r="E220" s="33">
        <v>0</v>
      </c>
      <c r="F220" s="33">
        <v>35.11</v>
      </c>
      <c r="G220" s="33">
        <v>34.159999999999997</v>
      </c>
      <c r="H220" s="33">
        <v>0.95</v>
      </c>
      <c r="I220" s="33">
        <v>0</v>
      </c>
      <c r="J220" s="33">
        <v>0</v>
      </c>
      <c r="K220" s="33">
        <v>0</v>
      </c>
      <c r="L220" s="33">
        <v>34.61</v>
      </c>
      <c r="M220" s="33">
        <v>25.82</v>
      </c>
      <c r="N220" s="33">
        <v>0</v>
      </c>
      <c r="O220" s="33">
        <v>6.39</v>
      </c>
      <c r="P220" s="33">
        <v>2.39</v>
      </c>
      <c r="Q220" s="33">
        <v>25.82</v>
      </c>
    </row>
    <row r="221" spans="1:17">
      <c r="A221" s="32" t="s">
        <v>842</v>
      </c>
      <c r="C221" s="33">
        <v>2.98</v>
      </c>
      <c r="D221" s="33">
        <v>0</v>
      </c>
      <c r="E221" s="33">
        <v>0</v>
      </c>
      <c r="F221" s="33">
        <v>21.61</v>
      </c>
      <c r="G221" s="33">
        <v>19.55</v>
      </c>
      <c r="H221" s="33">
        <v>2.06</v>
      </c>
      <c r="I221" s="33">
        <v>0</v>
      </c>
      <c r="J221" s="33">
        <v>0</v>
      </c>
      <c r="K221" s="33">
        <v>0</v>
      </c>
      <c r="L221" s="33">
        <v>21.35</v>
      </c>
      <c r="M221" s="33">
        <v>16.77</v>
      </c>
      <c r="N221" s="33">
        <v>0</v>
      </c>
      <c r="O221" s="33">
        <v>3.33</v>
      </c>
      <c r="P221" s="33">
        <v>1.25</v>
      </c>
      <c r="Q221" s="33">
        <v>16.77</v>
      </c>
    </row>
    <row r="222" spans="1:17">
      <c r="A222" s="32" t="s">
        <v>843</v>
      </c>
      <c r="C222" s="33">
        <v>5.46</v>
      </c>
      <c r="D222" s="33">
        <v>0</v>
      </c>
      <c r="E222" s="33">
        <v>0</v>
      </c>
      <c r="F222" s="33">
        <v>36.42</v>
      </c>
      <c r="G222" s="33">
        <v>34.54</v>
      </c>
      <c r="H222" s="33">
        <v>1.88</v>
      </c>
      <c r="I222" s="33">
        <v>0</v>
      </c>
      <c r="J222" s="33">
        <v>0</v>
      </c>
      <c r="K222" s="33">
        <v>0</v>
      </c>
      <c r="L222" s="33">
        <v>35.909999999999997</v>
      </c>
      <c r="M222" s="33">
        <v>26.98</v>
      </c>
      <c r="N222" s="33">
        <v>0</v>
      </c>
      <c r="O222" s="33">
        <v>6.5</v>
      </c>
      <c r="P222" s="33">
        <v>2.4300000000000002</v>
      </c>
      <c r="Q222" s="33">
        <v>26.98</v>
      </c>
    </row>
    <row r="223" spans="1:17">
      <c r="A223" s="32" t="s">
        <v>59</v>
      </c>
      <c r="C223" s="33">
        <v>126.03</v>
      </c>
      <c r="D223" s="33">
        <v>0.83</v>
      </c>
      <c r="E223" s="33">
        <v>4.9000000000000004</v>
      </c>
      <c r="F223" s="33">
        <v>782.44</v>
      </c>
      <c r="G223" s="33">
        <v>781.17</v>
      </c>
      <c r="H223" s="33">
        <v>1.27</v>
      </c>
      <c r="I223" s="33">
        <v>0</v>
      </c>
      <c r="J223" s="33">
        <v>0</v>
      </c>
      <c r="K223" s="33">
        <v>0</v>
      </c>
      <c r="L223" s="33">
        <v>767.5</v>
      </c>
      <c r="M223" s="33">
        <v>506.26</v>
      </c>
      <c r="N223" s="33">
        <v>17.47</v>
      </c>
      <c r="O223" s="33">
        <v>177.98</v>
      </c>
      <c r="P223" s="33">
        <v>65.790000000000006</v>
      </c>
      <c r="Q223" s="33">
        <v>506.26</v>
      </c>
    </row>
    <row r="224" spans="1:17">
      <c r="A224" s="32" t="s">
        <v>844</v>
      </c>
      <c r="C224" s="33">
        <v>6.8</v>
      </c>
      <c r="D224" s="33">
        <v>0</v>
      </c>
      <c r="E224" s="33">
        <v>0</v>
      </c>
      <c r="F224" s="33">
        <v>38.130000000000003</v>
      </c>
      <c r="G224" s="33">
        <v>38.130000000000003</v>
      </c>
      <c r="H224" s="33">
        <v>0</v>
      </c>
      <c r="I224" s="33">
        <v>0</v>
      </c>
      <c r="J224" s="33">
        <v>0</v>
      </c>
      <c r="K224" s="33">
        <v>0</v>
      </c>
      <c r="L224" s="33">
        <v>37.43</v>
      </c>
      <c r="M224" s="33">
        <v>25.12</v>
      </c>
      <c r="N224" s="33">
        <v>0</v>
      </c>
      <c r="O224" s="33">
        <v>8.9600000000000009</v>
      </c>
      <c r="P224" s="33">
        <v>3.35</v>
      </c>
      <c r="Q224" s="33">
        <v>25.12</v>
      </c>
    </row>
    <row r="225" spans="1:17">
      <c r="A225" s="32" t="s">
        <v>845</v>
      </c>
      <c r="C225" s="33">
        <v>0.51</v>
      </c>
      <c r="D225" s="33">
        <v>0</v>
      </c>
      <c r="E225" s="33">
        <v>0</v>
      </c>
      <c r="F225" s="33">
        <v>2.95</v>
      </c>
      <c r="G225" s="33">
        <v>2.95</v>
      </c>
      <c r="H225" s="33">
        <v>0</v>
      </c>
      <c r="I225" s="33">
        <v>0</v>
      </c>
      <c r="J225" s="33">
        <v>0</v>
      </c>
      <c r="K225" s="33">
        <v>0</v>
      </c>
      <c r="L225" s="33">
        <v>2.9</v>
      </c>
      <c r="M225" s="33">
        <v>1.99</v>
      </c>
      <c r="N225" s="33">
        <v>0</v>
      </c>
      <c r="O225" s="33">
        <v>0.67</v>
      </c>
      <c r="P225" s="33">
        <v>0.25</v>
      </c>
      <c r="Q225" s="33">
        <v>1.99</v>
      </c>
    </row>
    <row r="226" spans="1:17">
      <c r="A226" s="32" t="s">
        <v>846</v>
      </c>
      <c r="C226" s="33">
        <v>0.69</v>
      </c>
      <c r="D226" s="33">
        <v>0</v>
      </c>
      <c r="E226" s="33">
        <v>0</v>
      </c>
      <c r="F226" s="33">
        <v>4.01</v>
      </c>
      <c r="G226" s="33">
        <v>4.01</v>
      </c>
      <c r="H226" s="33">
        <v>0</v>
      </c>
      <c r="I226" s="33">
        <v>0</v>
      </c>
      <c r="J226" s="33">
        <v>0</v>
      </c>
      <c r="K226" s="33">
        <v>0</v>
      </c>
      <c r="L226" s="33">
        <v>3.94</v>
      </c>
      <c r="M226" s="33">
        <v>2.72</v>
      </c>
      <c r="N226" s="33">
        <v>0</v>
      </c>
      <c r="O226" s="33">
        <v>0.89</v>
      </c>
      <c r="P226" s="33">
        <v>0.33</v>
      </c>
      <c r="Q226" s="33">
        <v>2.72</v>
      </c>
    </row>
    <row r="227" spans="1:17">
      <c r="A227" s="32" t="s">
        <v>847</v>
      </c>
      <c r="C227" s="33">
        <v>0.52</v>
      </c>
      <c r="D227" s="33">
        <v>0</v>
      </c>
      <c r="E227" s="33">
        <v>0</v>
      </c>
      <c r="F227" s="33">
        <v>3.01</v>
      </c>
      <c r="G227" s="33">
        <v>3.01</v>
      </c>
      <c r="H227" s="33">
        <v>0</v>
      </c>
      <c r="I227" s="33">
        <v>0</v>
      </c>
      <c r="J227" s="33">
        <v>0</v>
      </c>
      <c r="K227" s="33">
        <v>0</v>
      </c>
      <c r="L227" s="33">
        <v>2.95</v>
      </c>
      <c r="M227" s="33">
        <v>2.04</v>
      </c>
      <c r="N227" s="33">
        <v>0</v>
      </c>
      <c r="O227" s="33">
        <v>0.67</v>
      </c>
      <c r="P227" s="33">
        <v>0.25</v>
      </c>
      <c r="Q227" s="33">
        <v>2.04</v>
      </c>
    </row>
    <row r="228" spans="1:17">
      <c r="A228" s="32" t="s">
        <v>848</v>
      </c>
      <c r="C228" s="33">
        <v>0.51</v>
      </c>
      <c r="D228" s="33">
        <v>0</v>
      </c>
      <c r="E228" s="33">
        <v>0</v>
      </c>
      <c r="F228" s="33">
        <v>2.91</v>
      </c>
      <c r="G228" s="33">
        <v>2.91</v>
      </c>
      <c r="H228" s="33">
        <v>0</v>
      </c>
      <c r="I228" s="33">
        <v>0</v>
      </c>
      <c r="J228" s="33">
        <v>0</v>
      </c>
      <c r="K228" s="33">
        <v>0</v>
      </c>
      <c r="L228" s="33">
        <v>2.86</v>
      </c>
      <c r="M228" s="33">
        <v>1.94</v>
      </c>
      <c r="N228" s="33">
        <v>0</v>
      </c>
      <c r="O228" s="33">
        <v>0.67</v>
      </c>
      <c r="P228" s="33">
        <v>0.25</v>
      </c>
      <c r="Q228" s="33">
        <v>1.94</v>
      </c>
    </row>
    <row r="229" spans="1:17">
      <c r="A229" s="32" t="s">
        <v>849</v>
      </c>
      <c r="C229" s="33">
        <v>15.09</v>
      </c>
      <c r="D229" s="33">
        <v>0</v>
      </c>
      <c r="E229" s="33">
        <v>0</v>
      </c>
      <c r="F229" s="33">
        <v>83</v>
      </c>
      <c r="G229" s="33">
        <v>83</v>
      </c>
      <c r="H229" s="33">
        <v>0</v>
      </c>
      <c r="I229" s="33">
        <v>0</v>
      </c>
      <c r="J229" s="33">
        <v>0</v>
      </c>
      <c r="K229" s="33">
        <v>0</v>
      </c>
      <c r="L229" s="33">
        <v>81.42</v>
      </c>
      <c r="M229" s="33">
        <v>53.8</v>
      </c>
      <c r="N229" s="33">
        <v>0</v>
      </c>
      <c r="O229" s="33">
        <v>20.100000000000001</v>
      </c>
      <c r="P229" s="33">
        <v>7.52</v>
      </c>
      <c r="Q229" s="33">
        <v>53.8</v>
      </c>
    </row>
    <row r="230" spans="1:17">
      <c r="A230" s="32" t="s">
        <v>850</v>
      </c>
      <c r="C230" s="33">
        <v>16.77</v>
      </c>
      <c r="D230" s="33">
        <v>0.77</v>
      </c>
      <c r="E230" s="33">
        <v>0</v>
      </c>
      <c r="F230" s="33">
        <v>109.82</v>
      </c>
      <c r="G230" s="33">
        <v>109.82</v>
      </c>
      <c r="H230" s="33">
        <v>0</v>
      </c>
      <c r="I230" s="33">
        <v>0</v>
      </c>
      <c r="J230" s="33">
        <v>0</v>
      </c>
      <c r="K230" s="33">
        <v>0</v>
      </c>
      <c r="L230" s="33">
        <v>107.86</v>
      </c>
      <c r="M230" s="33">
        <v>71.290000000000006</v>
      </c>
      <c r="N230" s="33">
        <v>2.5</v>
      </c>
      <c r="O230" s="33">
        <v>24.8</v>
      </c>
      <c r="P230" s="33">
        <v>9.27</v>
      </c>
      <c r="Q230" s="33">
        <v>71.290000000000006</v>
      </c>
    </row>
    <row r="231" spans="1:17">
      <c r="A231" s="32" t="s">
        <v>851</v>
      </c>
      <c r="C231" s="33">
        <v>3.88</v>
      </c>
      <c r="D231" s="33">
        <v>0.06</v>
      </c>
      <c r="E231" s="33">
        <v>0</v>
      </c>
      <c r="F231" s="33">
        <v>30.74</v>
      </c>
      <c r="G231" s="33">
        <v>30.74</v>
      </c>
      <c r="H231" s="33">
        <v>0</v>
      </c>
      <c r="I231" s="33">
        <v>0</v>
      </c>
      <c r="J231" s="33">
        <v>0</v>
      </c>
      <c r="K231" s="33">
        <v>0</v>
      </c>
      <c r="L231" s="33">
        <v>30.14</v>
      </c>
      <c r="M231" s="33">
        <v>19.27</v>
      </c>
      <c r="N231" s="33">
        <v>1.25</v>
      </c>
      <c r="O231" s="33">
        <v>7.03</v>
      </c>
      <c r="P231" s="33">
        <v>2.59</v>
      </c>
      <c r="Q231" s="33">
        <v>19.27</v>
      </c>
    </row>
    <row r="232" spans="1:17">
      <c r="A232" s="32" t="s">
        <v>852</v>
      </c>
      <c r="C232" s="33">
        <v>9.59</v>
      </c>
      <c r="D232" s="33">
        <v>0</v>
      </c>
      <c r="E232" s="33">
        <v>0</v>
      </c>
      <c r="F232" s="33">
        <v>52.61</v>
      </c>
      <c r="G232" s="33">
        <v>52.61</v>
      </c>
      <c r="H232" s="33">
        <v>0</v>
      </c>
      <c r="I232" s="33">
        <v>0</v>
      </c>
      <c r="J232" s="33">
        <v>0</v>
      </c>
      <c r="K232" s="33">
        <v>0</v>
      </c>
      <c r="L232" s="33">
        <v>51.56</v>
      </c>
      <c r="M232" s="33">
        <v>35.01</v>
      </c>
      <c r="N232" s="33">
        <v>0</v>
      </c>
      <c r="O232" s="33">
        <v>12.1</v>
      </c>
      <c r="P232" s="33">
        <v>4.45</v>
      </c>
      <c r="Q232" s="33">
        <v>35.01</v>
      </c>
    </row>
    <row r="233" spans="1:17">
      <c r="A233" s="32" t="s">
        <v>853</v>
      </c>
      <c r="C233" s="33">
        <v>10.220000000000001</v>
      </c>
      <c r="D233" s="33">
        <v>0</v>
      </c>
      <c r="E233" s="33">
        <v>0</v>
      </c>
      <c r="F233" s="33">
        <v>56.01</v>
      </c>
      <c r="G233" s="33">
        <v>56.01</v>
      </c>
      <c r="H233" s="33">
        <v>0</v>
      </c>
      <c r="I233" s="33">
        <v>0</v>
      </c>
      <c r="J233" s="33">
        <v>0</v>
      </c>
      <c r="K233" s="33">
        <v>0</v>
      </c>
      <c r="L233" s="33">
        <v>54.89</v>
      </c>
      <c r="M233" s="33">
        <v>37.22</v>
      </c>
      <c r="N233" s="33">
        <v>0</v>
      </c>
      <c r="O233" s="33">
        <v>12.92</v>
      </c>
      <c r="P233" s="33">
        <v>4.75</v>
      </c>
      <c r="Q233" s="33">
        <v>37.22</v>
      </c>
    </row>
    <row r="234" spans="1:17">
      <c r="A234" s="32" t="s">
        <v>854</v>
      </c>
      <c r="C234" s="33">
        <v>7.99</v>
      </c>
      <c r="D234" s="33">
        <v>0</v>
      </c>
      <c r="E234" s="33">
        <v>0</v>
      </c>
      <c r="F234" s="33">
        <v>43.83</v>
      </c>
      <c r="G234" s="33">
        <v>43.83</v>
      </c>
      <c r="H234" s="33">
        <v>0</v>
      </c>
      <c r="I234" s="33">
        <v>0</v>
      </c>
      <c r="J234" s="33">
        <v>0</v>
      </c>
      <c r="K234" s="33">
        <v>0</v>
      </c>
      <c r="L234" s="33">
        <v>42.96</v>
      </c>
      <c r="M234" s="33">
        <v>29.17</v>
      </c>
      <c r="N234" s="33">
        <v>0</v>
      </c>
      <c r="O234" s="33">
        <v>10.08</v>
      </c>
      <c r="P234" s="33">
        <v>3.71</v>
      </c>
      <c r="Q234" s="33">
        <v>29.17</v>
      </c>
    </row>
    <row r="235" spans="1:17">
      <c r="A235" s="32" t="s">
        <v>855</v>
      </c>
      <c r="C235" s="33">
        <v>7.15</v>
      </c>
      <c r="D235" s="33">
        <v>0</v>
      </c>
      <c r="E235" s="33">
        <v>0</v>
      </c>
      <c r="F235" s="33">
        <v>39.19</v>
      </c>
      <c r="G235" s="33">
        <v>39.19</v>
      </c>
      <c r="H235" s="33">
        <v>0</v>
      </c>
      <c r="I235" s="33">
        <v>0</v>
      </c>
      <c r="J235" s="33">
        <v>0</v>
      </c>
      <c r="K235" s="33">
        <v>0</v>
      </c>
      <c r="L235" s="33">
        <v>38.409999999999997</v>
      </c>
      <c r="M235" s="33">
        <v>26.05</v>
      </c>
      <c r="N235" s="33">
        <v>0</v>
      </c>
      <c r="O235" s="33">
        <v>9.0299999999999994</v>
      </c>
      <c r="P235" s="33">
        <v>3.32</v>
      </c>
      <c r="Q235" s="33">
        <v>26.05</v>
      </c>
    </row>
    <row r="236" spans="1:17">
      <c r="A236" s="32" t="s">
        <v>856</v>
      </c>
      <c r="C236" s="33">
        <v>14.48</v>
      </c>
      <c r="D236" s="33">
        <v>0</v>
      </c>
      <c r="E236" s="33">
        <v>0</v>
      </c>
      <c r="F236" s="33">
        <v>80.27</v>
      </c>
      <c r="G236" s="33">
        <v>80.27</v>
      </c>
      <c r="H236" s="33">
        <v>0</v>
      </c>
      <c r="I236" s="33">
        <v>0</v>
      </c>
      <c r="J236" s="33">
        <v>0</v>
      </c>
      <c r="K236" s="33">
        <v>0</v>
      </c>
      <c r="L236" s="33">
        <v>78.7</v>
      </c>
      <c r="M236" s="33">
        <v>53.86</v>
      </c>
      <c r="N236" s="33">
        <v>0</v>
      </c>
      <c r="O236" s="33">
        <v>18.16</v>
      </c>
      <c r="P236" s="33">
        <v>6.67</v>
      </c>
      <c r="Q236" s="33">
        <v>53.86</v>
      </c>
    </row>
    <row r="237" spans="1:17">
      <c r="A237" s="32" t="s">
        <v>857</v>
      </c>
      <c r="C237" s="33">
        <v>18.11</v>
      </c>
      <c r="D237" s="33">
        <v>0</v>
      </c>
      <c r="E237" s="33">
        <v>0</v>
      </c>
      <c r="F237" s="33">
        <v>98.74</v>
      </c>
      <c r="G237" s="33">
        <v>98.74</v>
      </c>
      <c r="H237" s="33">
        <v>0</v>
      </c>
      <c r="I237" s="33">
        <v>0</v>
      </c>
      <c r="J237" s="33">
        <v>0</v>
      </c>
      <c r="K237" s="33">
        <v>0</v>
      </c>
      <c r="L237" s="33">
        <v>96.75</v>
      </c>
      <c r="M237" s="33">
        <v>65.36</v>
      </c>
      <c r="N237" s="33">
        <v>0</v>
      </c>
      <c r="O237" s="33">
        <v>22.96</v>
      </c>
      <c r="P237" s="33">
        <v>8.44</v>
      </c>
      <c r="Q237" s="33">
        <v>65.36</v>
      </c>
    </row>
    <row r="238" spans="1:17">
      <c r="A238" s="32" t="s">
        <v>858</v>
      </c>
      <c r="C238" s="33">
        <v>3.17</v>
      </c>
      <c r="D238" s="33">
        <v>0</v>
      </c>
      <c r="E238" s="33">
        <v>1.98</v>
      </c>
      <c r="F238" s="33">
        <v>40.659999999999997</v>
      </c>
      <c r="G238" s="33">
        <v>40.659999999999997</v>
      </c>
      <c r="H238" s="33">
        <v>0</v>
      </c>
      <c r="I238" s="33">
        <v>0</v>
      </c>
      <c r="J238" s="33">
        <v>0</v>
      </c>
      <c r="K238" s="33">
        <v>0</v>
      </c>
      <c r="L238" s="33">
        <v>39.89</v>
      </c>
      <c r="M238" s="33">
        <v>22.14</v>
      </c>
      <c r="N238" s="33">
        <v>5.55</v>
      </c>
      <c r="O238" s="33">
        <v>8.92</v>
      </c>
      <c r="P238" s="33">
        <v>3.28</v>
      </c>
      <c r="Q238" s="33">
        <v>22.14</v>
      </c>
    </row>
    <row r="239" spans="1:17">
      <c r="A239" s="32" t="s">
        <v>859</v>
      </c>
      <c r="C239" s="33">
        <v>0</v>
      </c>
      <c r="D239" s="33">
        <v>0</v>
      </c>
      <c r="E239" s="33">
        <v>1.54</v>
      </c>
      <c r="F239" s="33">
        <v>18.079999999999998</v>
      </c>
      <c r="G239" s="33">
        <v>18.079999999999998</v>
      </c>
      <c r="H239" s="33">
        <v>0</v>
      </c>
      <c r="I239" s="33">
        <v>0</v>
      </c>
      <c r="J239" s="33">
        <v>0</v>
      </c>
      <c r="K239" s="33">
        <v>0</v>
      </c>
      <c r="L239" s="33">
        <v>17.75</v>
      </c>
      <c r="M239" s="33">
        <v>8.2200000000000006</v>
      </c>
      <c r="N239" s="33">
        <v>4.3099999999999996</v>
      </c>
      <c r="O239" s="33">
        <v>3.82</v>
      </c>
      <c r="P239" s="33">
        <v>1.4</v>
      </c>
      <c r="Q239" s="33">
        <v>8.2200000000000006</v>
      </c>
    </row>
    <row r="240" spans="1:17">
      <c r="A240" s="32" t="s">
        <v>860</v>
      </c>
      <c r="C240" s="33">
        <v>5.51</v>
      </c>
      <c r="D240" s="33">
        <v>0</v>
      </c>
      <c r="E240" s="33">
        <v>1.38</v>
      </c>
      <c r="F240" s="33">
        <v>46.48</v>
      </c>
      <c r="G240" s="33">
        <v>46.48</v>
      </c>
      <c r="H240" s="33">
        <v>0</v>
      </c>
      <c r="I240" s="33">
        <v>0</v>
      </c>
      <c r="J240" s="33">
        <v>0</v>
      </c>
      <c r="K240" s="33">
        <v>0</v>
      </c>
      <c r="L240" s="33">
        <v>45.58</v>
      </c>
      <c r="M240" s="33">
        <v>27.51</v>
      </c>
      <c r="N240" s="33">
        <v>3.86</v>
      </c>
      <c r="O240" s="33">
        <v>10.39</v>
      </c>
      <c r="P240" s="33">
        <v>3.82</v>
      </c>
      <c r="Q240" s="33">
        <v>27.51</v>
      </c>
    </row>
    <row r="241" spans="1:17">
      <c r="A241" s="32" t="s">
        <v>861</v>
      </c>
      <c r="C241" s="33">
        <v>2.73</v>
      </c>
      <c r="D241" s="33">
        <v>0</v>
      </c>
      <c r="E241" s="33">
        <v>0</v>
      </c>
      <c r="F241" s="33">
        <v>17.350000000000001</v>
      </c>
      <c r="G241" s="33">
        <v>16.670000000000002</v>
      </c>
      <c r="H241" s="33">
        <v>0.68</v>
      </c>
      <c r="I241" s="33">
        <v>0</v>
      </c>
      <c r="J241" s="33">
        <v>0</v>
      </c>
      <c r="K241" s="33">
        <v>0</v>
      </c>
      <c r="L241" s="33">
        <v>17.079999999999998</v>
      </c>
      <c r="M241" s="33">
        <v>12.76</v>
      </c>
      <c r="N241" s="33">
        <v>0</v>
      </c>
      <c r="O241" s="33">
        <v>3.16</v>
      </c>
      <c r="P241" s="33">
        <v>1.1599999999999999</v>
      </c>
      <c r="Q241" s="33">
        <v>12.76</v>
      </c>
    </row>
    <row r="242" spans="1:17">
      <c r="A242" s="32" t="s">
        <v>862</v>
      </c>
      <c r="C242" s="33">
        <v>2.31</v>
      </c>
      <c r="D242" s="33">
        <v>0</v>
      </c>
      <c r="E242" s="33">
        <v>0</v>
      </c>
      <c r="F242" s="33">
        <v>14.66</v>
      </c>
      <c r="G242" s="33">
        <v>14.08</v>
      </c>
      <c r="H242" s="33">
        <v>0.59</v>
      </c>
      <c r="I242" s="33">
        <v>0</v>
      </c>
      <c r="J242" s="33">
        <v>0</v>
      </c>
      <c r="K242" s="33">
        <v>0</v>
      </c>
      <c r="L242" s="33">
        <v>14.43</v>
      </c>
      <c r="M242" s="33">
        <v>10.78</v>
      </c>
      <c r="N242" s="33">
        <v>0</v>
      </c>
      <c r="O242" s="33">
        <v>2.67</v>
      </c>
      <c r="P242" s="33">
        <v>0.98</v>
      </c>
      <c r="Q242" s="33">
        <v>10.78</v>
      </c>
    </row>
    <row r="243" spans="1:17">
      <c r="A243" s="32" t="s">
        <v>588</v>
      </c>
      <c r="C243" s="33">
        <v>388.29</v>
      </c>
      <c r="D243" s="33">
        <v>242.58</v>
      </c>
      <c r="E243" s="33">
        <v>30.15</v>
      </c>
      <c r="F243" s="33">
        <v>5537.91</v>
      </c>
      <c r="G243" s="33">
        <v>5530.36</v>
      </c>
      <c r="H243" s="33">
        <v>7.55</v>
      </c>
      <c r="I243" s="33">
        <v>0</v>
      </c>
      <c r="J243" s="33">
        <v>0</v>
      </c>
      <c r="K243" s="33">
        <v>0</v>
      </c>
      <c r="L243" s="33">
        <v>5420.82</v>
      </c>
      <c r="M243" s="33">
        <v>3013.85</v>
      </c>
      <c r="N243" s="33">
        <v>703.57</v>
      </c>
      <c r="O243" s="33">
        <v>1236.0999999999999</v>
      </c>
      <c r="P243" s="33">
        <v>467.3</v>
      </c>
      <c r="Q243" s="33">
        <v>3013.85</v>
      </c>
    </row>
    <row r="244" spans="1:17">
      <c r="A244" s="32" t="s">
        <v>60</v>
      </c>
      <c r="C244" s="33">
        <v>2.54</v>
      </c>
      <c r="D244" s="33">
        <v>55.68</v>
      </c>
      <c r="E244" s="33">
        <v>2.96</v>
      </c>
      <c r="F244" s="33">
        <v>935.35</v>
      </c>
      <c r="G244" s="33">
        <v>934.83</v>
      </c>
      <c r="H244" s="33">
        <v>0.51</v>
      </c>
      <c r="I244" s="33">
        <v>0</v>
      </c>
      <c r="J244" s="33">
        <v>0</v>
      </c>
      <c r="K244" s="33">
        <v>0</v>
      </c>
      <c r="L244" s="33">
        <v>914.73</v>
      </c>
      <c r="M244" s="33">
        <v>434.22</v>
      </c>
      <c r="N244" s="33">
        <v>204.63</v>
      </c>
      <c r="O244" s="33">
        <v>198.71</v>
      </c>
      <c r="P244" s="33">
        <v>77.17</v>
      </c>
      <c r="Q244" s="33">
        <v>434.22</v>
      </c>
    </row>
    <row r="245" spans="1:17">
      <c r="A245" s="32" t="s">
        <v>863</v>
      </c>
      <c r="C245" s="33">
        <v>0</v>
      </c>
      <c r="D245" s="33">
        <v>0</v>
      </c>
      <c r="E245" s="33">
        <v>0</v>
      </c>
      <c r="F245" s="33">
        <v>7.89</v>
      </c>
      <c r="G245" s="33">
        <v>7.89</v>
      </c>
      <c r="H245" s="33">
        <v>0</v>
      </c>
      <c r="I245" s="33">
        <v>0</v>
      </c>
      <c r="J245" s="33">
        <v>0</v>
      </c>
      <c r="K245" s="33">
        <v>0</v>
      </c>
      <c r="L245" s="33">
        <v>7.78</v>
      </c>
      <c r="M245" s="33">
        <v>5.77</v>
      </c>
      <c r="N245" s="33">
        <v>0.2</v>
      </c>
      <c r="O245" s="33">
        <v>1.39</v>
      </c>
      <c r="P245" s="33">
        <v>0.42</v>
      </c>
      <c r="Q245" s="33">
        <v>5.77</v>
      </c>
    </row>
    <row r="246" spans="1:17">
      <c r="A246" s="32" t="s">
        <v>864</v>
      </c>
      <c r="C246" s="33">
        <v>0</v>
      </c>
      <c r="D246" s="33">
        <v>0</v>
      </c>
      <c r="E246" s="33">
        <v>1.22</v>
      </c>
      <c r="F246" s="33">
        <v>14.13</v>
      </c>
      <c r="G246" s="33">
        <v>14.13</v>
      </c>
      <c r="H246" s="33">
        <v>0</v>
      </c>
      <c r="I246" s="33">
        <v>0</v>
      </c>
      <c r="J246" s="33">
        <v>0</v>
      </c>
      <c r="K246" s="33">
        <v>0</v>
      </c>
      <c r="L246" s="33">
        <v>13.87</v>
      </c>
      <c r="M246" s="33">
        <v>6.27</v>
      </c>
      <c r="N246" s="33">
        <v>3.41</v>
      </c>
      <c r="O246" s="33">
        <v>3.06</v>
      </c>
      <c r="P246" s="33">
        <v>1.1200000000000001</v>
      </c>
      <c r="Q246" s="33">
        <v>6.27</v>
      </c>
    </row>
    <row r="247" spans="1:17">
      <c r="A247" s="32" t="s">
        <v>865</v>
      </c>
      <c r="C247" s="33">
        <v>1.47</v>
      </c>
      <c r="D247" s="33">
        <v>0</v>
      </c>
      <c r="E247" s="33">
        <v>1.74</v>
      </c>
      <c r="F247" s="33">
        <v>31.8</v>
      </c>
      <c r="G247" s="33">
        <v>31.42</v>
      </c>
      <c r="H247" s="33">
        <v>0.38</v>
      </c>
      <c r="I247" s="33">
        <v>0</v>
      </c>
      <c r="J247" s="33">
        <v>0</v>
      </c>
      <c r="K247" s="33">
        <v>0</v>
      </c>
      <c r="L247" s="33">
        <v>31.3</v>
      </c>
      <c r="M247" s="33">
        <v>18.510000000000002</v>
      </c>
      <c r="N247" s="33">
        <v>4.9000000000000004</v>
      </c>
      <c r="O247" s="33">
        <v>5.77</v>
      </c>
      <c r="P247" s="33">
        <v>2.12</v>
      </c>
      <c r="Q247" s="33">
        <v>18.510000000000002</v>
      </c>
    </row>
    <row r="248" spans="1:17">
      <c r="A248" s="32" t="s">
        <v>866</v>
      </c>
      <c r="C248" s="33">
        <v>1.07</v>
      </c>
      <c r="D248" s="33">
        <v>1.49</v>
      </c>
      <c r="E248" s="33">
        <v>0</v>
      </c>
      <c r="F248" s="33">
        <v>23.22</v>
      </c>
      <c r="G248" s="33">
        <v>23.22</v>
      </c>
      <c r="H248" s="33">
        <v>0</v>
      </c>
      <c r="I248" s="33">
        <v>0</v>
      </c>
      <c r="J248" s="33">
        <v>0</v>
      </c>
      <c r="K248" s="33">
        <v>0</v>
      </c>
      <c r="L248" s="33">
        <v>22.8</v>
      </c>
      <c r="M248" s="33">
        <v>12.55</v>
      </c>
      <c r="N248" s="33">
        <v>3.63</v>
      </c>
      <c r="O248" s="33">
        <v>4.84</v>
      </c>
      <c r="P248" s="33">
        <v>1.78</v>
      </c>
      <c r="Q248" s="33">
        <v>12.55</v>
      </c>
    </row>
    <row r="249" spans="1:17">
      <c r="A249" s="32" t="s">
        <v>867</v>
      </c>
      <c r="C249" s="33">
        <v>0</v>
      </c>
      <c r="D249" s="33">
        <v>1.59</v>
      </c>
      <c r="E249" s="33">
        <v>0</v>
      </c>
      <c r="F249" s="33">
        <v>24.35</v>
      </c>
      <c r="G249" s="33">
        <v>24.35</v>
      </c>
      <c r="H249" s="33">
        <v>0</v>
      </c>
      <c r="I249" s="33">
        <v>0</v>
      </c>
      <c r="J249" s="33">
        <v>0</v>
      </c>
      <c r="K249" s="33">
        <v>0</v>
      </c>
      <c r="L249" s="33">
        <v>23.94</v>
      </c>
      <c r="M249" s="33">
        <v>11.71</v>
      </c>
      <c r="N249" s="33">
        <v>5.61</v>
      </c>
      <c r="O249" s="33">
        <v>4.84</v>
      </c>
      <c r="P249" s="33">
        <v>1.78</v>
      </c>
      <c r="Q249" s="33">
        <v>11.71</v>
      </c>
    </row>
    <row r="250" spans="1:17">
      <c r="A250" s="32" t="s">
        <v>868</v>
      </c>
      <c r="C250" s="33">
        <v>0</v>
      </c>
      <c r="D250" s="33">
        <v>1.92</v>
      </c>
      <c r="E250" s="33">
        <v>0</v>
      </c>
      <c r="F250" s="33">
        <v>28.84</v>
      </c>
      <c r="G250" s="33">
        <v>28.84</v>
      </c>
      <c r="H250" s="33">
        <v>0</v>
      </c>
      <c r="I250" s="33">
        <v>0</v>
      </c>
      <c r="J250" s="33">
        <v>0</v>
      </c>
      <c r="K250" s="33">
        <v>0</v>
      </c>
      <c r="L250" s="33">
        <v>28.32</v>
      </c>
      <c r="M250" s="33">
        <v>13.46</v>
      </c>
      <c r="N250" s="33">
        <v>6.76</v>
      </c>
      <c r="O250" s="33">
        <v>5.92</v>
      </c>
      <c r="P250" s="33">
        <v>2.1800000000000002</v>
      </c>
      <c r="Q250" s="33">
        <v>13.46</v>
      </c>
    </row>
    <row r="251" spans="1:17">
      <c r="A251" s="32" t="s">
        <v>869</v>
      </c>
      <c r="C251" s="33">
        <v>0</v>
      </c>
      <c r="D251" s="33">
        <v>2.16</v>
      </c>
      <c r="E251" s="33">
        <v>0</v>
      </c>
      <c r="F251" s="33">
        <v>32.130000000000003</v>
      </c>
      <c r="G251" s="33">
        <v>32.130000000000003</v>
      </c>
      <c r="H251" s="33">
        <v>0</v>
      </c>
      <c r="I251" s="33">
        <v>0</v>
      </c>
      <c r="J251" s="33">
        <v>0</v>
      </c>
      <c r="K251" s="33">
        <v>0</v>
      </c>
      <c r="L251" s="33">
        <v>31.56</v>
      </c>
      <c r="M251" s="33">
        <v>14.85</v>
      </c>
      <c r="N251" s="33">
        <v>7.58</v>
      </c>
      <c r="O251" s="33">
        <v>6.67</v>
      </c>
      <c r="P251" s="33">
        <v>2.4500000000000002</v>
      </c>
      <c r="Q251" s="33">
        <v>14.85</v>
      </c>
    </row>
    <row r="252" spans="1:17">
      <c r="A252" s="32" t="s">
        <v>870</v>
      </c>
      <c r="C252" s="33">
        <v>0</v>
      </c>
      <c r="D252" s="33">
        <v>3.64</v>
      </c>
      <c r="E252" s="33">
        <v>0</v>
      </c>
      <c r="F252" s="33">
        <v>54.21</v>
      </c>
      <c r="G252" s="33">
        <v>54.21</v>
      </c>
      <c r="H252" s="33">
        <v>0</v>
      </c>
      <c r="I252" s="33">
        <v>0</v>
      </c>
      <c r="J252" s="33">
        <v>0</v>
      </c>
      <c r="K252" s="33">
        <v>0</v>
      </c>
      <c r="L252" s="33">
        <v>53.24</v>
      </c>
      <c r="M252" s="33">
        <v>25.05</v>
      </c>
      <c r="N252" s="33">
        <v>12.79</v>
      </c>
      <c r="O252" s="33">
        <v>11.26</v>
      </c>
      <c r="P252" s="33">
        <v>4.1399999999999997</v>
      </c>
      <c r="Q252" s="33">
        <v>25.05</v>
      </c>
    </row>
    <row r="253" spans="1:17">
      <c r="A253" s="32" t="s">
        <v>871</v>
      </c>
      <c r="C253" s="33">
        <v>0</v>
      </c>
      <c r="D253" s="33">
        <v>3.46</v>
      </c>
      <c r="E253" s="33">
        <v>0</v>
      </c>
      <c r="F253" s="33">
        <v>51.52</v>
      </c>
      <c r="G253" s="33">
        <v>51.52</v>
      </c>
      <c r="H253" s="33">
        <v>0</v>
      </c>
      <c r="I253" s="33">
        <v>0</v>
      </c>
      <c r="J253" s="33">
        <v>0</v>
      </c>
      <c r="K253" s="33">
        <v>0</v>
      </c>
      <c r="L253" s="33">
        <v>50.59</v>
      </c>
      <c r="M253" s="33">
        <v>23.81</v>
      </c>
      <c r="N253" s="33">
        <v>12.16</v>
      </c>
      <c r="O253" s="33">
        <v>10.7</v>
      </c>
      <c r="P253" s="33">
        <v>3.93</v>
      </c>
      <c r="Q253" s="33">
        <v>23.81</v>
      </c>
    </row>
    <row r="254" spans="1:17">
      <c r="A254" s="32" t="s">
        <v>872</v>
      </c>
      <c r="C254" s="33">
        <v>0</v>
      </c>
      <c r="D254" s="33">
        <v>2.68</v>
      </c>
      <c r="E254" s="33">
        <v>0</v>
      </c>
      <c r="F254" s="33">
        <v>39.9</v>
      </c>
      <c r="G254" s="33">
        <v>39.9</v>
      </c>
      <c r="H254" s="33">
        <v>0</v>
      </c>
      <c r="I254" s="33">
        <v>0</v>
      </c>
      <c r="J254" s="33">
        <v>0</v>
      </c>
      <c r="K254" s="33">
        <v>0</v>
      </c>
      <c r="L254" s="33">
        <v>39.18</v>
      </c>
      <c r="M254" s="33">
        <v>18.440000000000001</v>
      </c>
      <c r="N254" s="33">
        <v>9.41</v>
      </c>
      <c r="O254" s="33">
        <v>8.2899999999999991</v>
      </c>
      <c r="P254" s="33">
        <v>3.04</v>
      </c>
      <c r="Q254" s="33">
        <v>18.440000000000001</v>
      </c>
    </row>
    <row r="255" spans="1:17">
      <c r="A255" s="32" t="s">
        <v>873</v>
      </c>
      <c r="C255" s="33">
        <v>0</v>
      </c>
      <c r="D255" s="33">
        <v>2.42</v>
      </c>
      <c r="E255" s="33">
        <v>0</v>
      </c>
      <c r="F255" s="33">
        <v>36.020000000000003</v>
      </c>
      <c r="G255" s="33">
        <v>36.020000000000003</v>
      </c>
      <c r="H255" s="33">
        <v>0</v>
      </c>
      <c r="I255" s="33">
        <v>0</v>
      </c>
      <c r="J255" s="33">
        <v>0</v>
      </c>
      <c r="K255" s="33">
        <v>0</v>
      </c>
      <c r="L255" s="33">
        <v>35.369999999999997</v>
      </c>
      <c r="M255" s="33">
        <v>16.64</v>
      </c>
      <c r="N255" s="33">
        <v>8.5</v>
      </c>
      <c r="O255" s="33">
        <v>7.48</v>
      </c>
      <c r="P255" s="33">
        <v>2.75</v>
      </c>
      <c r="Q255" s="33">
        <v>16.64</v>
      </c>
    </row>
    <row r="256" spans="1:17">
      <c r="A256" s="32" t="s">
        <v>874</v>
      </c>
      <c r="C256" s="33">
        <v>0</v>
      </c>
      <c r="D256" s="33">
        <v>2.68</v>
      </c>
      <c r="E256" s="33">
        <v>0</v>
      </c>
      <c r="F256" s="33">
        <v>41.26</v>
      </c>
      <c r="G256" s="33">
        <v>41.26</v>
      </c>
      <c r="H256" s="33">
        <v>0</v>
      </c>
      <c r="I256" s="33">
        <v>0</v>
      </c>
      <c r="J256" s="33">
        <v>0</v>
      </c>
      <c r="K256" s="33">
        <v>0</v>
      </c>
      <c r="L256" s="33">
        <v>40.409999999999997</v>
      </c>
      <c r="M256" s="33">
        <v>18.899999999999999</v>
      </c>
      <c r="N256" s="33">
        <v>9.48</v>
      </c>
      <c r="O256" s="33">
        <v>8.7200000000000006</v>
      </c>
      <c r="P256" s="33">
        <v>3.32</v>
      </c>
      <c r="Q256" s="33">
        <v>18.899999999999999</v>
      </c>
    </row>
    <row r="257" spans="1:17">
      <c r="A257" s="32" t="s">
        <v>875</v>
      </c>
      <c r="C257" s="33">
        <v>0</v>
      </c>
      <c r="D257" s="33">
        <v>0.82</v>
      </c>
      <c r="E257" s="33">
        <v>0</v>
      </c>
      <c r="F257" s="33">
        <v>13.36</v>
      </c>
      <c r="G257" s="33">
        <v>13.36</v>
      </c>
      <c r="H257" s="33">
        <v>0</v>
      </c>
      <c r="I257" s="33">
        <v>0</v>
      </c>
      <c r="J257" s="33">
        <v>0</v>
      </c>
      <c r="K257" s="33">
        <v>0</v>
      </c>
      <c r="L257" s="33">
        <v>13.03</v>
      </c>
      <c r="M257" s="33">
        <v>6.03</v>
      </c>
      <c r="N257" s="33">
        <v>2.92</v>
      </c>
      <c r="O257" s="33">
        <v>2.91</v>
      </c>
      <c r="P257" s="33">
        <v>1.17</v>
      </c>
      <c r="Q257" s="33">
        <v>6.03</v>
      </c>
    </row>
    <row r="258" spans="1:17">
      <c r="A258" s="32" t="s">
        <v>876</v>
      </c>
      <c r="C258" s="33">
        <v>0</v>
      </c>
      <c r="D258" s="33">
        <v>1.17</v>
      </c>
      <c r="E258" s="33">
        <v>0</v>
      </c>
      <c r="F258" s="33">
        <v>19.13</v>
      </c>
      <c r="G258" s="33">
        <v>19.13</v>
      </c>
      <c r="H258" s="33">
        <v>0</v>
      </c>
      <c r="I258" s="33">
        <v>0</v>
      </c>
      <c r="J258" s="33">
        <v>0</v>
      </c>
      <c r="K258" s="33">
        <v>0</v>
      </c>
      <c r="L258" s="33">
        <v>18.66</v>
      </c>
      <c r="M258" s="33">
        <v>8.6300000000000008</v>
      </c>
      <c r="N258" s="33">
        <v>4.18</v>
      </c>
      <c r="O258" s="33">
        <v>4.17</v>
      </c>
      <c r="P258" s="33">
        <v>1.67</v>
      </c>
      <c r="Q258" s="33">
        <v>8.6300000000000008</v>
      </c>
    </row>
    <row r="259" spans="1:17">
      <c r="A259" s="32" t="s">
        <v>877</v>
      </c>
      <c r="C259" s="33">
        <v>0</v>
      </c>
      <c r="D259" s="33">
        <v>2.9</v>
      </c>
      <c r="E259" s="33">
        <v>0</v>
      </c>
      <c r="F259" s="33">
        <v>47.4</v>
      </c>
      <c r="G259" s="33">
        <v>47.4</v>
      </c>
      <c r="H259" s="33">
        <v>0</v>
      </c>
      <c r="I259" s="33">
        <v>0</v>
      </c>
      <c r="J259" s="33">
        <v>0</v>
      </c>
      <c r="K259" s="33">
        <v>0</v>
      </c>
      <c r="L259" s="33">
        <v>46.22</v>
      </c>
      <c r="M259" s="33">
        <v>21.39</v>
      </c>
      <c r="N259" s="33">
        <v>10.36</v>
      </c>
      <c r="O259" s="33">
        <v>10.32</v>
      </c>
      <c r="P259" s="33">
        <v>4.1500000000000004</v>
      </c>
      <c r="Q259" s="33">
        <v>21.39</v>
      </c>
    </row>
    <row r="260" spans="1:17">
      <c r="A260" s="32" t="s">
        <v>878</v>
      </c>
      <c r="C260" s="33">
        <v>0</v>
      </c>
      <c r="D260" s="33">
        <v>1.56</v>
      </c>
      <c r="E260" s="33">
        <v>0</v>
      </c>
      <c r="F260" s="33">
        <v>25.48</v>
      </c>
      <c r="G260" s="33">
        <v>25.48</v>
      </c>
      <c r="H260" s="33">
        <v>0</v>
      </c>
      <c r="I260" s="33">
        <v>0</v>
      </c>
      <c r="J260" s="33">
        <v>0</v>
      </c>
      <c r="K260" s="33">
        <v>0</v>
      </c>
      <c r="L260" s="33">
        <v>24.84</v>
      </c>
      <c r="M260" s="33">
        <v>11.5</v>
      </c>
      <c r="N260" s="33">
        <v>5.57</v>
      </c>
      <c r="O260" s="33">
        <v>5.55</v>
      </c>
      <c r="P260" s="33">
        <v>2.23</v>
      </c>
      <c r="Q260" s="33">
        <v>11.5</v>
      </c>
    </row>
    <row r="261" spans="1:17">
      <c r="A261" s="32" t="s">
        <v>879</v>
      </c>
      <c r="C261" s="33">
        <v>0</v>
      </c>
      <c r="D261" s="33">
        <v>1.84</v>
      </c>
      <c r="E261" s="33">
        <v>0</v>
      </c>
      <c r="F261" s="33">
        <v>29.56</v>
      </c>
      <c r="G261" s="33">
        <v>29.56</v>
      </c>
      <c r="H261" s="33">
        <v>0</v>
      </c>
      <c r="I261" s="33">
        <v>0</v>
      </c>
      <c r="J261" s="33">
        <v>0</v>
      </c>
      <c r="K261" s="33">
        <v>0</v>
      </c>
      <c r="L261" s="33">
        <v>28.8</v>
      </c>
      <c r="M261" s="33">
        <v>12.94</v>
      </c>
      <c r="N261" s="33">
        <v>6.58</v>
      </c>
      <c r="O261" s="33">
        <v>6.62</v>
      </c>
      <c r="P261" s="33">
        <v>2.66</v>
      </c>
      <c r="Q261" s="33">
        <v>12.94</v>
      </c>
    </row>
    <row r="262" spans="1:17">
      <c r="A262" s="32" t="s">
        <v>880</v>
      </c>
      <c r="C262" s="33">
        <v>0</v>
      </c>
      <c r="D262" s="33">
        <v>0.96</v>
      </c>
      <c r="E262" s="33">
        <v>0</v>
      </c>
      <c r="F262" s="33">
        <v>16.010000000000002</v>
      </c>
      <c r="G262" s="33">
        <v>16.010000000000002</v>
      </c>
      <c r="H262" s="33">
        <v>0</v>
      </c>
      <c r="I262" s="33">
        <v>0</v>
      </c>
      <c r="J262" s="33">
        <v>0</v>
      </c>
      <c r="K262" s="33">
        <v>0</v>
      </c>
      <c r="L262" s="33">
        <v>15.62</v>
      </c>
      <c r="M262" s="33">
        <v>7.5</v>
      </c>
      <c r="N262" s="33">
        <v>3.42</v>
      </c>
      <c r="O262" s="33">
        <v>3.36</v>
      </c>
      <c r="P262" s="33">
        <v>1.35</v>
      </c>
      <c r="Q262" s="33">
        <v>7.5</v>
      </c>
    </row>
    <row r="263" spans="1:17">
      <c r="A263" s="32" t="s">
        <v>881</v>
      </c>
      <c r="C263" s="33">
        <v>0</v>
      </c>
      <c r="D263" s="33">
        <v>1.1399999999999999</v>
      </c>
      <c r="E263" s="33">
        <v>0</v>
      </c>
      <c r="F263" s="33">
        <v>18.559999999999999</v>
      </c>
      <c r="G263" s="33">
        <v>18.559999999999999</v>
      </c>
      <c r="H263" s="33">
        <v>0</v>
      </c>
      <c r="I263" s="33">
        <v>0</v>
      </c>
      <c r="J263" s="33">
        <v>0</v>
      </c>
      <c r="K263" s="33">
        <v>0</v>
      </c>
      <c r="L263" s="33">
        <v>18.09</v>
      </c>
      <c r="M263" s="33">
        <v>8.27</v>
      </c>
      <c r="N263" s="33">
        <v>4.09</v>
      </c>
      <c r="O263" s="33">
        <v>4.09</v>
      </c>
      <c r="P263" s="33">
        <v>1.64</v>
      </c>
      <c r="Q263" s="33">
        <v>8.27</v>
      </c>
    </row>
    <row r="264" spans="1:17">
      <c r="A264" s="32" t="s">
        <v>882</v>
      </c>
      <c r="C264" s="33">
        <v>0</v>
      </c>
      <c r="D264" s="33">
        <v>1.89</v>
      </c>
      <c r="E264" s="33">
        <v>0</v>
      </c>
      <c r="F264" s="33">
        <v>32.950000000000003</v>
      </c>
      <c r="G264" s="33">
        <v>32.81</v>
      </c>
      <c r="H264" s="33">
        <v>0.14000000000000001</v>
      </c>
      <c r="I264" s="33">
        <v>0</v>
      </c>
      <c r="J264" s="33">
        <v>0</v>
      </c>
      <c r="K264" s="33">
        <v>0</v>
      </c>
      <c r="L264" s="33">
        <v>32.200000000000003</v>
      </c>
      <c r="M264" s="33">
        <v>16.28</v>
      </c>
      <c r="N264" s="33">
        <v>6.77</v>
      </c>
      <c r="O264" s="33">
        <v>6.53</v>
      </c>
      <c r="P264" s="33">
        <v>2.62</v>
      </c>
      <c r="Q264" s="33">
        <v>16.28</v>
      </c>
    </row>
    <row r="265" spans="1:17">
      <c r="A265" s="32" t="s">
        <v>883</v>
      </c>
      <c r="C265" s="33">
        <v>0</v>
      </c>
      <c r="D265" s="33">
        <v>1.54</v>
      </c>
      <c r="E265" s="33">
        <v>0</v>
      </c>
      <c r="F265" s="33">
        <v>25.17</v>
      </c>
      <c r="G265" s="33">
        <v>25.17</v>
      </c>
      <c r="H265" s="33">
        <v>0</v>
      </c>
      <c r="I265" s="33">
        <v>0</v>
      </c>
      <c r="J265" s="33">
        <v>0</v>
      </c>
      <c r="K265" s="33">
        <v>0</v>
      </c>
      <c r="L265" s="33">
        <v>24.55</v>
      </c>
      <c r="M265" s="33">
        <v>11.36</v>
      </c>
      <c r="N265" s="33">
        <v>5.5</v>
      </c>
      <c r="O265" s="33">
        <v>5.48</v>
      </c>
      <c r="P265" s="33">
        <v>2.2000000000000002</v>
      </c>
      <c r="Q265" s="33">
        <v>11.36</v>
      </c>
    </row>
    <row r="266" spans="1:17">
      <c r="A266" s="32" t="s">
        <v>884</v>
      </c>
      <c r="C266" s="33">
        <v>0</v>
      </c>
      <c r="D266" s="33">
        <v>1.1399999999999999</v>
      </c>
      <c r="E266" s="33">
        <v>0</v>
      </c>
      <c r="F266" s="33">
        <v>18.59</v>
      </c>
      <c r="G266" s="33">
        <v>18.59</v>
      </c>
      <c r="H266" s="33">
        <v>0</v>
      </c>
      <c r="I266" s="33">
        <v>0</v>
      </c>
      <c r="J266" s="33">
        <v>0</v>
      </c>
      <c r="K266" s="33">
        <v>0</v>
      </c>
      <c r="L266" s="33">
        <v>18.12</v>
      </c>
      <c r="M266" s="33">
        <v>8.36</v>
      </c>
      <c r="N266" s="33">
        <v>4.07</v>
      </c>
      <c r="O266" s="33">
        <v>4.0599999999999996</v>
      </c>
      <c r="P266" s="33">
        <v>1.63</v>
      </c>
      <c r="Q266" s="33">
        <v>8.36</v>
      </c>
    </row>
    <row r="267" spans="1:17">
      <c r="A267" s="32" t="s">
        <v>885</v>
      </c>
      <c r="C267" s="33">
        <v>0</v>
      </c>
      <c r="D267" s="33">
        <v>0.82</v>
      </c>
      <c r="E267" s="33">
        <v>0</v>
      </c>
      <c r="F267" s="33">
        <v>12.11</v>
      </c>
      <c r="G267" s="33">
        <v>12.11</v>
      </c>
      <c r="H267" s="33">
        <v>0</v>
      </c>
      <c r="I267" s="33">
        <v>0</v>
      </c>
      <c r="J267" s="33">
        <v>0</v>
      </c>
      <c r="K267" s="33">
        <v>0</v>
      </c>
      <c r="L267" s="33">
        <v>11.76</v>
      </c>
      <c r="M267" s="33">
        <v>4.58</v>
      </c>
      <c r="N267" s="33">
        <v>2.91</v>
      </c>
      <c r="O267" s="33">
        <v>3.05</v>
      </c>
      <c r="P267" s="33">
        <v>1.22</v>
      </c>
      <c r="Q267" s="33">
        <v>4.58</v>
      </c>
    </row>
    <row r="268" spans="1:17">
      <c r="A268" s="32" t="s">
        <v>886</v>
      </c>
      <c r="C268" s="33">
        <v>0</v>
      </c>
      <c r="D268" s="33">
        <v>1.2</v>
      </c>
      <c r="E268" s="33">
        <v>0</v>
      </c>
      <c r="F268" s="33">
        <v>20.07</v>
      </c>
      <c r="G268" s="33">
        <v>20.07</v>
      </c>
      <c r="H268" s="33">
        <v>0</v>
      </c>
      <c r="I268" s="33">
        <v>0</v>
      </c>
      <c r="J268" s="33">
        <v>0</v>
      </c>
      <c r="K268" s="33">
        <v>0</v>
      </c>
      <c r="L268" s="33">
        <v>19.59</v>
      </c>
      <c r="M268" s="33">
        <v>9.41</v>
      </c>
      <c r="N268" s="33">
        <v>4.28</v>
      </c>
      <c r="O268" s="33">
        <v>4.21</v>
      </c>
      <c r="P268" s="33">
        <v>1.69</v>
      </c>
      <c r="Q268" s="33">
        <v>9.41</v>
      </c>
    </row>
    <row r="269" spans="1:17">
      <c r="A269" s="32" t="s">
        <v>887</v>
      </c>
      <c r="C269" s="33">
        <v>0</v>
      </c>
      <c r="D269" s="33">
        <v>3.27</v>
      </c>
      <c r="E269" s="33">
        <v>0</v>
      </c>
      <c r="F269" s="33">
        <v>52.44</v>
      </c>
      <c r="G269" s="33">
        <v>52.44</v>
      </c>
      <c r="H269" s="33">
        <v>0</v>
      </c>
      <c r="I269" s="33">
        <v>0</v>
      </c>
      <c r="J269" s="33">
        <v>0</v>
      </c>
      <c r="K269" s="33">
        <v>0</v>
      </c>
      <c r="L269" s="33">
        <v>51.09</v>
      </c>
      <c r="M269" s="33">
        <v>22.95</v>
      </c>
      <c r="N269" s="33">
        <v>11.67</v>
      </c>
      <c r="O269" s="33">
        <v>11.75</v>
      </c>
      <c r="P269" s="33">
        <v>4.72</v>
      </c>
      <c r="Q269" s="33">
        <v>22.95</v>
      </c>
    </row>
    <row r="270" spans="1:17">
      <c r="A270" s="32" t="s">
        <v>888</v>
      </c>
      <c r="C270" s="33">
        <v>0</v>
      </c>
      <c r="D270" s="33">
        <v>1.44</v>
      </c>
      <c r="E270" s="33">
        <v>0</v>
      </c>
      <c r="F270" s="33">
        <v>23.49</v>
      </c>
      <c r="G270" s="33">
        <v>23.49</v>
      </c>
      <c r="H270" s="33">
        <v>0</v>
      </c>
      <c r="I270" s="33">
        <v>0</v>
      </c>
      <c r="J270" s="33">
        <v>0</v>
      </c>
      <c r="K270" s="33">
        <v>0</v>
      </c>
      <c r="L270" s="33">
        <v>22.9</v>
      </c>
      <c r="M270" s="33">
        <v>10.6</v>
      </c>
      <c r="N270" s="33">
        <v>5.13</v>
      </c>
      <c r="O270" s="33">
        <v>5.1100000000000003</v>
      </c>
      <c r="P270" s="33">
        <v>2.06</v>
      </c>
      <c r="Q270" s="33">
        <v>10.6</v>
      </c>
    </row>
    <row r="271" spans="1:17">
      <c r="A271" s="32" t="s">
        <v>889</v>
      </c>
      <c r="C271" s="33">
        <v>0</v>
      </c>
      <c r="D271" s="33">
        <v>2.52</v>
      </c>
      <c r="E271" s="33">
        <v>0</v>
      </c>
      <c r="F271" s="33">
        <v>41.2</v>
      </c>
      <c r="G271" s="33">
        <v>41.2</v>
      </c>
      <c r="H271" s="33">
        <v>0</v>
      </c>
      <c r="I271" s="33">
        <v>0</v>
      </c>
      <c r="J271" s="33">
        <v>0</v>
      </c>
      <c r="K271" s="33">
        <v>0</v>
      </c>
      <c r="L271" s="33">
        <v>40.17</v>
      </c>
      <c r="M271" s="33">
        <v>18.59</v>
      </c>
      <c r="N271" s="33">
        <v>9</v>
      </c>
      <c r="O271" s="33">
        <v>8.9700000000000006</v>
      </c>
      <c r="P271" s="33">
        <v>3.61</v>
      </c>
      <c r="Q271" s="33">
        <v>18.59</v>
      </c>
    </row>
    <row r="272" spans="1:17">
      <c r="A272" s="32" t="s">
        <v>890</v>
      </c>
      <c r="C272" s="33">
        <v>0</v>
      </c>
      <c r="D272" s="33">
        <v>0.9</v>
      </c>
      <c r="E272" s="33">
        <v>0</v>
      </c>
      <c r="F272" s="33">
        <v>14.74</v>
      </c>
      <c r="G272" s="33">
        <v>14.74</v>
      </c>
      <c r="H272" s="33">
        <v>0</v>
      </c>
      <c r="I272" s="33">
        <v>0</v>
      </c>
      <c r="J272" s="33">
        <v>0</v>
      </c>
      <c r="K272" s="33">
        <v>0</v>
      </c>
      <c r="L272" s="33">
        <v>14.37</v>
      </c>
      <c r="M272" s="33">
        <v>6.65</v>
      </c>
      <c r="N272" s="33">
        <v>3.22</v>
      </c>
      <c r="O272" s="33">
        <v>3.21</v>
      </c>
      <c r="P272" s="33">
        <v>1.29</v>
      </c>
      <c r="Q272" s="33">
        <v>6.65</v>
      </c>
    </row>
    <row r="273" spans="1:17">
      <c r="A273" s="32" t="s">
        <v>891</v>
      </c>
      <c r="C273" s="33">
        <v>0</v>
      </c>
      <c r="D273" s="33">
        <v>3.17</v>
      </c>
      <c r="E273" s="33">
        <v>0</v>
      </c>
      <c r="F273" s="33">
        <v>52.54</v>
      </c>
      <c r="G273" s="33">
        <v>52.54</v>
      </c>
      <c r="H273" s="33">
        <v>0</v>
      </c>
      <c r="I273" s="33">
        <v>0</v>
      </c>
      <c r="J273" s="33">
        <v>0</v>
      </c>
      <c r="K273" s="33">
        <v>0</v>
      </c>
      <c r="L273" s="33">
        <v>51.26</v>
      </c>
      <c r="M273" s="33">
        <v>24.28</v>
      </c>
      <c r="N273" s="33">
        <v>11.31</v>
      </c>
      <c r="O273" s="33">
        <v>11.18</v>
      </c>
      <c r="P273" s="33">
        <v>4.49</v>
      </c>
      <c r="Q273" s="33">
        <v>24.28</v>
      </c>
    </row>
    <row r="274" spans="1:17">
      <c r="A274" s="32" t="s">
        <v>892</v>
      </c>
      <c r="C274" s="33">
        <v>0</v>
      </c>
      <c r="D274" s="33">
        <v>1.32</v>
      </c>
      <c r="E274" s="33">
        <v>0</v>
      </c>
      <c r="F274" s="33">
        <v>21.29</v>
      </c>
      <c r="G274" s="33">
        <v>21.29</v>
      </c>
      <c r="H274" s="33">
        <v>0</v>
      </c>
      <c r="I274" s="33">
        <v>0</v>
      </c>
      <c r="J274" s="33">
        <v>0</v>
      </c>
      <c r="K274" s="33">
        <v>0</v>
      </c>
      <c r="L274" s="33">
        <v>20.76</v>
      </c>
      <c r="M274" s="33">
        <v>9.4600000000000009</v>
      </c>
      <c r="N274" s="33">
        <v>4.7</v>
      </c>
      <c r="O274" s="33">
        <v>4.7</v>
      </c>
      <c r="P274" s="33">
        <v>1.89</v>
      </c>
      <c r="Q274" s="33">
        <v>9.4600000000000009</v>
      </c>
    </row>
    <row r="275" spans="1:17">
      <c r="A275" s="32" t="s">
        <v>893</v>
      </c>
      <c r="C275" s="33">
        <v>0</v>
      </c>
      <c r="D275" s="33">
        <v>1.74</v>
      </c>
      <c r="E275" s="33">
        <v>0</v>
      </c>
      <c r="F275" s="33">
        <v>28</v>
      </c>
      <c r="G275" s="33">
        <v>28</v>
      </c>
      <c r="H275" s="33">
        <v>0</v>
      </c>
      <c r="I275" s="33">
        <v>0</v>
      </c>
      <c r="J275" s="33">
        <v>0</v>
      </c>
      <c r="K275" s="33">
        <v>0</v>
      </c>
      <c r="L275" s="33">
        <v>27.28</v>
      </c>
      <c r="M275" s="33">
        <v>12.27</v>
      </c>
      <c r="N275" s="33">
        <v>6.23</v>
      </c>
      <c r="O275" s="33">
        <v>6.26</v>
      </c>
      <c r="P275" s="33">
        <v>2.52</v>
      </c>
      <c r="Q275" s="33">
        <v>12.27</v>
      </c>
    </row>
    <row r="276" spans="1:17">
      <c r="A276" s="32" t="s">
        <v>894</v>
      </c>
      <c r="C276" s="33">
        <v>0</v>
      </c>
      <c r="D276" s="33">
        <v>1.46</v>
      </c>
      <c r="E276" s="33">
        <v>0</v>
      </c>
      <c r="F276" s="33">
        <v>23.84</v>
      </c>
      <c r="G276" s="33">
        <v>23.84</v>
      </c>
      <c r="H276" s="33">
        <v>0</v>
      </c>
      <c r="I276" s="33">
        <v>0</v>
      </c>
      <c r="J276" s="33">
        <v>0</v>
      </c>
      <c r="K276" s="33">
        <v>0</v>
      </c>
      <c r="L276" s="33">
        <v>23.24</v>
      </c>
      <c r="M276" s="33">
        <v>10.76</v>
      </c>
      <c r="N276" s="33">
        <v>5.21</v>
      </c>
      <c r="O276" s="33">
        <v>5.19</v>
      </c>
      <c r="P276" s="33">
        <v>2.09</v>
      </c>
      <c r="Q276" s="33">
        <v>10.76</v>
      </c>
    </row>
    <row r="277" spans="1:17">
      <c r="A277" s="32" t="s">
        <v>895</v>
      </c>
      <c r="C277" s="33">
        <v>0</v>
      </c>
      <c r="D277" s="33">
        <v>0.86</v>
      </c>
      <c r="E277" s="33">
        <v>0</v>
      </c>
      <c r="F277" s="33">
        <v>14.17</v>
      </c>
      <c r="G277" s="33">
        <v>14.17</v>
      </c>
      <c r="H277" s="33">
        <v>0</v>
      </c>
      <c r="I277" s="33">
        <v>0</v>
      </c>
      <c r="J277" s="33">
        <v>0</v>
      </c>
      <c r="K277" s="33">
        <v>0</v>
      </c>
      <c r="L277" s="33">
        <v>13.82</v>
      </c>
      <c r="M277" s="33">
        <v>6.48</v>
      </c>
      <c r="N277" s="33">
        <v>3.07</v>
      </c>
      <c r="O277" s="33">
        <v>3.05</v>
      </c>
      <c r="P277" s="33">
        <v>1.22</v>
      </c>
      <c r="Q277" s="33">
        <v>6.48</v>
      </c>
    </row>
    <row r="278" spans="1:17">
      <c r="A278" s="32" t="s">
        <v>61</v>
      </c>
      <c r="C278" s="33">
        <v>44.15</v>
      </c>
      <c r="D278" s="33">
        <v>0</v>
      </c>
      <c r="E278" s="33">
        <v>0</v>
      </c>
      <c r="F278" s="33">
        <v>282.04000000000002</v>
      </c>
      <c r="G278" s="33">
        <v>282.04000000000002</v>
      </c>
      <c r="H278" s="33">
        <v>0</v>
      </c>
      <c r="I278" s="33">
        <v>0</v>
      </c>
      <c r="J278" s="33">
        <v>0</v>
      </c>
      <c r="K278" s="33">
        <v>0</v>
      </c>
      <c r="L278" s="33">
        <v>274.27</v>
      </c>
      <c r="M278" s="33">
        <v>186.64</v>
      </c>
      <c r="N278" s="33">
        <v>0</v>
      </c>
      <c r="O278" s="33">
        <v>67.61</v>
      </c>
      <c r="P278" s="33">
        <v>20.010000000000002</v>
      </c>
      <c r="Q278" s="33">
        <v>186.64</v>
      </c>
    </row>
    <row r="279" spans="1:17">
      <c r="A279" s="32" t="s">
        <v>896</v>
      </c>
      <c r="C279" s="33">
        <v>2.4700000000000002</v>
      </c>
      <c r="D279" s="33">
        <v>0</v>
      </c>
      <c r="E279" s="33">
        <v>0</v>
      </c>
      <c r="F279" s="33">
        <v>39.090000000000003</v>
      </c>
      <c r="G279" s="33">
        <v>39.090000000000003</v>
      </c>
      <c r="H279" s="33">
        <v>0</v>
      </c>
      <c r="I279" s="33">
        <v>0</v>
      </c>
      <c r="J279" s="33">
        <v>0</v>
      </c>
      <c r="K279" s="33">
        <v>0</v>
      </c>
      <c r="L279" s="33">
        <v>38.33</v>
      </c>
      <c r="M279" s="33">
        <v>28.7</v>
      </c>
      <c r="N279" s="33">
        <v>0</v>
      </c>
      <c r="O279" s="33">
        <v>7.62</v>
      </c>
      <c r="P279" s="33">
        <v>2.0099999999999998</v>
      </c>
      <c r="Q279" s="33">
        <v>28.7</v>
      </c>
    </row>
    <row r="280" spans="1:17">
      <c r="A280" s="32" t="s">
        <v>897</v>
      </c>
      <c r="C280" s="33">
        <v>2.5</v>
      </c>
      <c r="D280" s="33">
        <v>0</v>
      </c>
      <c r="E280" s="33">
        <v>0</v>
      </c>
      <c r="F280" s="33">
        <v>14.69</v>
      </c>
      <c r="G280" s="33">
        <v>14.69</v>
      </c>
      <c r="H280" s="33">
        <v>0</v>
      </c>
      <c r="I280" s="33">
        <v>0</v>
      </c>
      <c r="J280" s="33">
        <v>0</v>
      </c>
      <c r="K280" s="33">
        <v>0</v>
      </c>
      <c r="L280" s="33">
        <v>14.27</v>
      </c>
      <c r="M280" s="33">
        <v>9.61</v>
      </c>
      <c r="N280" s="33">
        <v>0</v>
      </c>
      <c r="O280" s="33">
        <v>3.59</v>
      </c>
      <c r="P280" s="33">
        <v>1.08</v>
      </c>
      <c r="Q280" s="33">
        <v>9.61</v>
      </c>
    </row>
    <row r="281" spans="1:17">
      <c r="A281" s="32" t="s">
        <v>898</v>
      </c>
      <c r="C281" s="33">
        <v>6.5</v>
      </c>
      <c r="D281" s="33">
        <v>0</v>
      </c>
      <c r="E281" s="33">
        <v>0</v>
      </c>
      <c r="F281" s="33">
        <v>38.840000000000003</v>
      </c>
      <c r="G281" s="33">
        <v>38.840000000000003</v>
      </c>
      <c r="H281" s="33">
        <v>0</v>
      </c>
      <c r="I281" s="33">
        <v>0</v>
      </c>
      <c r="J281" s="33">
        <v>0</v>
      </c>
      <c r="K281" s="33">
        <v>0</v>
      </c>
      <c r="L281" s="33">
        <v>37.76</v>
      </c>
      <c r="M281" s="33">
        <v>25.72</v>
      </c>
      <c r="N281" s="33">
        <v>0</v>
      </c>
      <c r="O281" s="33">
        <v>9.26</v>
      </c>
      <c r="P281" s="33">
        <v>2.78</v>
      </c>
      <c r="Q281" s="33">
        <v>25.72</v>
      </c>
    </row>
    <row r="282" spans="1:17">
      <c r="A282" s="32" t="s">
        <v>899</v>
      </c>
      <c r="C282" s="33">
        <v>4.6100000000000003</v>
      </c>
      <c r="D282" s="33">
        <v>0</v>
      </c>
      <c r="E282" s="33">
        <v>0</v>
      </c>
      <c r="F282" s="33">
        <v>27.43</v>
      </c>
      <c r="G282" s="33">
        <v>27.43</v>
      </c>
      <c r="H282" s="33">
        <v>0</v>
      </c>
      <c r="I282" s="33">
        <v>0</v>
      </c>
      <c r="J282" s="33">
        <v>0</v>
      </c>
      <c r="K282" s="33">
        <v>0</v>
      </c>
      <c r="L282" s="33">
        <v>26.66</v>
      </c>
      <c r="M282" s="33">
        <v>18.12</v>
      </c>
      <c r="N282" s="33">
        <v>0</v>
      </c>
      <c r="O282" s="33">
        <v>6.57</v>
      </c>
      <c r="P282" s="33">
        <v>1.97</v>
      </c>
      <c r="Q282" s="33">
        <v>18.12</v>
      </c>
    </row>
    <row r="283" spans="1:17">
      <c r="A283" s="32" t="s">
        <v>900</v>
      </c>
      <c r="C283" s="33">
        <v>10.039999999999999</v>
      </c>
      <c r="D283" s="33">
        <v>0</v>
      </c>
      <c r="E283" s="33">
        <v>0</v>
      </c>
      <c r="F283" s="33">
        <v>56.45</v>
      </c>
      <c r="G283" s="33">
        <v>56.45</v>
      </c>
      <c r="H283" s="33">
        <v>0</v>
      </c>
      <c r="I283" s="33">
        <v>0</v>
      </c>
      <c r="J283" s="33">
        <v>0</v>
      </c>
      <c r="K283" s="33">
        <v>0</v>
      </c>
      <c r="L283" s="33">
        <v>54.74</v>
      </c>
      <c r="M283" s="33">
        <v>35.65</v>
      </c>
      <c r="N283" s="33">
        <v>0</v>
      </c>
      <c r="O283" s="33">
        <v>14.68</v>
      </c>
      <c r="P283" s="33">
        <v>4.41</v>
      </c>
      <c r="Q283" s="33">
        <v>35.65</v>
      </c>
    </row>
    <row r="284" spans="1:17">
      <c r="A284" s="32" t="s">
        <v>901</v>
      </c>
      <c r="C284" s="33">
        <v>7.6</v>
      </c>
      <c r="D284" s="33">
        <v>0</v>
      </c>
      <c r="E284" s="33">
        <v>0</v>
      </c>
      <c r="F284" s="33">
        <v>43.34</v>
      </c>
      <c r="G284" s="33">
        <v>43.34</v>
      </c>
      <c r="H284" s="33">
        <v>0</v>
      </c>
      <c r="I284" s="33">
        <v>0</v>
      </c>
      <c r="J284" s="33">
        <v>0</v>
      </c>
      <c r="K284" s="33">
        <v>0</v>
      </c>
      <c r="L284" s="33">
        <v>42.05</v>
      </c>
      <c r="M284" s="33">
        <v>27.69</v>
      </c>
      <c r="N284" s="33">
        <v>0</v>
      </c>
      <c r="O284" s="33">
        <v>11.05</v>
      </c>
      <c r="P284" s="33">
        <v>3.31</v>
      </c>
      <c r="Q284" s="33">
        <v>27.69</v>
      </c>
    </row>
    <row r="285" spans="1:17">
      <c r="A285" s="32" t="s">
        <v>902</v>
      </c>
      <c r="C285" s="33">
        <v>6.29</v>
      </c>
      <c r="D285" s="33">
        <v>0</v>
      </c>
      <c r="E285" s="33">
        <v>0</v>
      </c>
      <c r="F285" s="33">
        <v>37.58</v>
      </c>
      <c r="G285" s="33">
        <v>37.58</v>
      </c>
      <c r="H285" s="33">
        <v>0</v>
      </c>
      <c r="I285" s="33">
        <v>0</v>
      </c>
      <c r="J285" s="33">
        <v>0</v>
      </c>
      <c r="K285" s="33">
        <v>0</v>
      </c>
      <c r="L285" s="33">
        <v>36.53</v>
      </c>
      <c r="M285" s="33">
        <v>24.9</v>
      </c>
      <c r="N285" s="33">
        <v>0</v>
      </c>
      <c r="O285" s="33">
        <v>8.9499999999999993</v>
      </c>
      <c r="P285" s="33">
        <v>2.68</v>
      </c>
      <c r="Q285" s="33">
        <v>24.9</v>
      </c>
    </row>
    <row r="286" spans="1:17">
      <c r="A286" s="32" t="s">
        <v>903</v>
      </c>
      <c r="C286" s="33">
        <v>3.86</v>
      </c>
      <c r="D286" s="33">
        <v>0</v>
      </c>
      <c r="E286" s="33">
        <v>0</v>
      </c>
      <c r="F286" s="33">
        <v>22.97</v>
      </c>
      <c r="G286" s="33">
        <v>22.97</v>
      </c>
      <c r="H286" s="33">
        <v>0</v>
      </c>
      <c r="I286" s="33">
        <v>0</v>
      </c>
      <c r="J286" s="33">
        <v>0</v>
      </c>
      <c r="K286" s="33">
        <v>0</v>
      </c>
      <c r="L286" s="33">
        <v>22.33</v>
      </c>
      <c r="M286" s="33">
        <v>15.18</v>
      </c>
      <c r="N286" s="33">
        <v>0</v>
      </c>
      <c r="O286" s="33">
        <v>5.5</v>
      </c>
      <c r="P286" s="33">
        <v>1.65</v>
      </c>
      <c r="Q286" s="33">
        <v>15.18</v>
      </c>
    </row>
    <row r="287" spans="1:17">
      <c r="A287" s="32" t="s">
        <v>904</v>
      </c>
      <c r="C287" s="33">
        <v>0.28000000000000003</v>
      </c>
      <c r="D287" s="33">
        <v>0</v>
      </c>
      <c r="E287" s="33">
        <v>0</v>
      </c>
      <c r="F287" s="33">
        <v>1.64</v>
      </c>
      <c r="G287" s="33">
        <v>1.64</v>
      </c>
      <c r="H287" s="33">
        <v>0</v>
      </c>
      <c r="I287" s="33">
        <v>0</v>
      </c>
      <c r="J287" s="33">
        <v>0</v>
      </c>
      <c r="K287" s="33">
        <v>0</v>
      </c>
      <c r="L287" s="33">
        <v>1.6</v>
      </c>
      <c r="M287" s="33">
        <v>1.07</v>
      </c>
      <c r="N287" s="33">
        <v>0</v>
      </c>
      <c r="O287" s="33">
        <v>0.4</v>
      </c>
      <c r="P287" s="33">
        <v>0.12</v>
      </c>
      <c r="Q287" s="33">
        <v>1.07</v>
      </c>
    </row>
    <row r="288" spans="1:17">
      <c r="A288" s="32" t="s">
        <v>62</v>
      </c>
      <c r="C288" s="33">
        <v>190.09</v>
      </c>
      <c r="D288" s="33">
        <v>0.89</v>
      </c>
      <c r="E288" s="33">
        <v>0</v>
      </c>
      <c r="F288" s="33">
        <v>1101.6500000000001</v>
      </c>
      <c r="G288" s="33">
        <v>1101.51</v>
      </c>
      <c r="H288" s="33">
        <v>0.14000000000000001</v>
      </c>
      <c r="I288" s="33">
        <v>0</v>
      </c>
      <c r="J288" s="33">
        <v>0</v>
      </c>
      <c r="K288" s="33">
        <v>0</v>
      </c>
      <c r="L288" s="33">
        <v>1081.3499999999999</v>
      </c>
      <c r="M288" s="33">
        <v>722.22</v>
      </c>
      <c r="N288" s="33">
        <v>3.95</v>
      </c>
      <c r="O288" s="33">
        <v>258.52999999999997</v>
      </c>
      <c r="P288" s="33">
        <v>96.66</v>
      </c>
      <c r="Q288" s="33">
        <v>722.22</v>
      </c>
    </row>
    <row r="289" spans="1:17">
      <c r="A289" s="32" t="s">
        <v>905</v>
      </c>
      <c r="C289" s="33">
        <v>4.08</v>
      </c>
      <c r="D289" s="33">
        <v>0</v>
      </c>
      <c r="E289" s="33">
        <v>0</v>
      </c>
      <c r="F289" s="33">
        <v>35.17</v>
      </c>
      <c r="G289" s="33">
        <v>35.17</v>
      </c>
      <c r="H289" s="33">
        <v>0</v>
      </c>
      <c r="I289" s="33">
        <v>0</v>
      </c>
      <c r="J289" s="33">
        <v>0</v>
      </c>
      <c r="K289" s="33">
        <v>0</v>
      </c>
      <c r="L289" s="33">
        <v>34.58</v>
      </c>
      <c r="M289" s="33">
        <v>24.13</v>
      </c>
      <c r="N289" s="33">
        <v>0</v>
      </c>
      <c r="O289" s="33">
        <v>7.69</v>
      </c>
      <c r="P289" s="33">
        <v>2.76</v>
      </c>
      <c r="Q289" s="33">
        <v>24.13</v>
      </c>
    </row>
    <row r="290" spans="1:17">
      <c r="A290" s="32" t="s">
        <v>906</v>
      </c>
      <c r="C290" s="33">
        <v>5.81</v>
      </c>
      <c r="D290" s="33">
        <v>0</v>
      </c>
      <c r="E290" s="33">
        <v>0</v>
      </c>
      <c r="F290" s="33">
        <v>31.62</v>
      </c>
      <c r="G290" s="33">
        <v>31.62</v>
      </c>
      <c r="H290" s="33">
        <v>0</v>
      </c>
      <c r="I290" s="33">
        <v>0</v>
      </c>
      <c r="J290" s="33">
        <v>0</v>
      </c>
      <c r="K290" s="33">
        <v>0</v>
      </c>
      <c r="L290" s="33">
        <v>31.01</v>
      </c>
      <c r="M290" s="33">
        <v>20.32</v>
      </c>
      <c r="N290" s="33">
        <v>0</v>
      </c>
      <c r="O290" s="33">
        <v>7.78</v>
      </c>
      <c r="P290" s="33">
        <v>2.91</v>
      </c>
      <c r="Q290" s="33">
        <v>20.32</v>
      </c>
    </row>
    <row r="291" spans="1:17">
      <c r="A291" s="32" t="s">
        <v>907</v>
      </c>
      <c r="C291" s="33">
        <v>10.35</v>
      </c>
      <c r="D291" s="33">
        <v>0</v>
      </c>
      <c r="E291" s="33">
        <v>0</v>
      </c>
      <c r="F291" s="33">
        <v>58.89</v>
      </c>
      <c r="G291" s="33">
        <v>58.89</v>
      </c>
      <c r="H291" s="33">
        <v>0</v>
      </c>
      <c r="I291" s="33">
        <v>0</v>
      </c>
      <c r="J291" s="33">
        <v>0</v>
      </c>
      <c r="K291" s="33">
        <v>0</v>
      </c>
      <c r="L291" s="33">
        <v>57.82</v>
      </c>
      <c r="M291" s="33">
        <v>39.24</v>
      </c>
      <c r="N291" s="33">
        <v>0</v>
      </c>
      <c r="O291" s="33">
        <v>13.52</v>
      </c>
      <c r="P291" s="33">
        <v>5.0599999999999996</v>
      </c>
      <c r="Q291" s="33">
        <v>39.24</v>
      </c>
    </row>
    <row r="292" spans="1:17">
      <c r="A292" s="32" t="s">
        <v>908</v>
      </c>
      <c r="C292" s="33">
        <v>5.67</v>
      </c>
      <c r="D292" s="33">
        <v>0</v>
      </c>
      <c r="E292" s="33">
        <v>0</v>
      </c>
      <c r="F292" s="33">
        <v>31.81</v>
      </c>
      <c r="G292" s="33">
        <v>31.81</v>
      </c>
      <c r="H292" s="33">
        <v>0</v>
      </c>
      <c r="I292" s="33">
        <v>0</v>
      </c>
      <c r="J292" s="33">
        <v>0</v>
      </c>
      <c r="K292" s="33">
        <v>0</v>
      </c>
      <c r="L292" s="33">
        <v>31.22</v>
      </c>
      <c r="M292" s="33">
        <v>20.96</v>
      </c>
      <c r="N292" s="33">
        <v>0</v>
      </c>
      <c r="O292" s="33">
        <v>7.47</v>
      </c>
      <c r="P292" s="33">
        <v>2.8</v>
      </c>
      <c r="Q292" s="33">
        <v>20.96</v>
      </c>
    </row>
    <row r="293" spans="1:17">
      <c r="A293" s="32" t="s">
        <v>909</v>
      </c>
      <c r="C293" s="33">
        <v>3.72</v>
      </c>
      <c r="D293" s="33">
        <v>0</v>
      </c>
      <c r="E293" s="33">
        <v>0</v>
      </c>
      <c r="F293" s="33">
        <v>20.75</v>
      </c>
      <c r="G293" s="33">
        <v>20.75</v>
      </c>
      <c r="H293" s="33">
        <v>0</v>
      </c>
      <c r="I293" s="33">
        <v>0</v>
      </c>
      <c r="J293" s="33">
        <v>0</v>
      </c>
      <c r="K293" s="33">
        <v>0</v>
      </c>
      <c r="L293" s="33">
        <v>20.37</v>
      </c>
      <c r="M293" s="33">
        <v>13.63</v>
      </c>
      <c r="N293" s="33">
        <v>0</v>
      </c>
      <c r="O293" s="33">
        <v>4.91</v>
      </c>
      <c r="P293" s="33">
        <v>1.84</v>
      </c>
      <c r="Q293" s="33">
        <v>13.63</v>
      </c>
    </row>
    <row r="294" spans="1:17">
      <c r="A294" s="32" t="s">
        <v>910</v>
      </c>
      <c r="C294" s="33">
        <v>5.33</v>
      </c>
      <c r="D294" s="33">
        <v>0</v>
      </c>
      <c r="E294" s="33">
        <v>0</v>
      </c>
      <c r="F294" s="33">
        <v>32.22</v>
      </c>
      <c r="G294" s="33">
        <v>32.08</v>
      </c>
      <c r="H294" s="33">
        <v>0.14000000000000001</v>
      </c>
      <c r="I294" s="33">
        <v>0</v>
      </c>
      <c r="J294" s="33">
        <v>0</v>
      </c>
      <c r="K294" s="33">
        <v>0</v>
      </c>
      <c r="L294" s="33">
        <v>31.69</v>
      </c>
      <c r="M294" s="33">
        <v>22.45</v>
      </c>
      <c r="N294" s="33">
        <v>0</v>
      </c>
      <c r="O294" s="33">
        <v>6.73</v>
      </c>
      <c r="P294" s="33">
        <v>2.52</v>
      </c>
      <c r="Q294" s="33">
        <v>22.45</v>
      </c>
    </row>
    <row r="295" spans="1:17">
      <c r="A295" s="32" t="s">
        <v>911</v>
      </c>
      <c r="C295" s="33">
        <v>7.6</v>
      </c>
      <c r="D295" s="33">
        <v>0</v>
      </c>
      <c r="E295" s="33">
        <v>0</v>
      </c>
      <c r="F295" s="33">
        <v>44.71</v>
      </c>
      <c r="G295" s="33">
        <v>44.71</v>
      </c>
      <c r="H295" s="33">
        <v>0</v>
      </c>
      <c r="I295" s="33">
        <v>0</v>
      </c>
      <c r="J295" s="33">
        <v>0</v>
      </c>
      <c r="K295" s="33">
        <v>0</v>
      </c>
      <c r="L295" s="33">
        <v>43.94</v>
      </c>
      <c r="M295" s="33">
        <v>30.56</v>
      </c>
      <c r="N295" s="33">
        <v>0</v>
      </c>
      <c r="O295" s="33">
        <v>9.74</v>
      </c>
      <c r="P295" s="33">
        <v>3.65</v>
      </c>
      <c r="Q295" s="33">
        <v>30.56</v>
      </c>
    </row>
    <row r="296" spans="1:17">
      <c r="A296" s="32" t="s">
        <v>912</v>
      </c>
      <c r="C296" s="33">
        <v>10.19</v>
      </c>
      <c r="D296" s="33">
        <v>0.89</v>
      </c>
      <c r="E296" s="33">
        <v>0</v>
      </c>
      <c r="F296" s="33">
        <v>79.47</v>
      </c>
      <c r="G296" s="33">
        <v>79.47</v>
      </c>
      <c r="H296" s="33">
        <v>0</v>
      </c>
      <c r="I296" s="33">
        <v>0</v>
      </c>
      <c r="J296" s="33">
        <v>0</v>
      </c>
      <c r="K296" s="33">
        <v>0</v>
      </c>
      <c r="L296" s="33">
        <v>77.95</v>
      </c>
      <c r="M296" s="33">
        <v>47.43</v>
      </c>
      <c r="N296" s="33">
        <v>3.95</v>
      </c>
      <c r="O296" s="33">
        <v>19.34</v>
      </c>
      <c r="P296" s="33">
        <v>7.24</v>
      </c>
      <c r="Q296" s="33">
        <v>47.43</v>
      </c>
    </row>
    <row r="297" spans="1:17">
      <c r="A297" s="32" t="s">
        <v>913</v>
      </c>
      <c r="C297" s="33">
        <v>6.02</v>
      </c>
      <c r="D297" s="33">
        <v>0</v>
      </c>
      <c r="E297" s="33">
        <v>0</v>
      </c>
      <c r="F297" s="33">
        <v>31.78</v>
      </c>
      <c r="G297" s="33">
        <v>31.78</v>
      </c>
      <c r="H297" s="33">
        <v>0</v>
      </c>
      <c r="I297" s="33">
        <v>0</v>
      </c>
      <c r="J297" s="33">
        <v>0</v>
      </c>
      <c r="K297" s="33">
        <v>0</v>
      </c>
      <c r="L297" s="33">
        <v>31.13</v>
      </c>
      <c r="M297" s="33">
        <v>19.850000000000001</v>
      </c>
      <c r="N297" s="33">
        <v>0</v>
      </c>
      <c r="O297" s="33">
        <v>8.2100000000000009</v>
      </c>
      <c r="P297" s="33">
        <v>3.07</v>
      </c>
      <c r="Q297" s="33">
        <v>19.850000000000001</v>
      </c>
    </row>
    <row r="298" spans="1:17">
      <c r="A298" s="32" t="s">
        <v>914</v>
      </c>
      <c r="C298" s="33">
        <v>3.58</v>
      </c>
      <c r="D298" s="33">
        <v>0</v>
      </c>
      <c r="E298" s="33">
        <v>0</v>
      </c>
      <c r="F298" s="33">
        <v>20.260000000000002</v>
      </c>
      <c r="G298" s="33">
        <v>20.260000000000002</v>
      </c>
      <c r="H298" s="33">
        <v>0</v>
      </c>
      <c r="I298" s="33">
        <v>0</v>
      </c>
      <c r="J298" s="33">
        <v>0</v>
      </c>
      <c r="K298" s="33">
        <v>0</v>
      </c>
      <c r="L298" s="33">
        <v>19.89</v>
      </c>
      <c r="M298" s="33">
        <v>13.44</v>
      </c>
      <c r="N298" s="33">
        <v>0</v>
      </c>
      <c r="O298" s="33">
        <v>4.6900000000000004</v>
      </c>
      <c r="P298" s="33">
        <v>1.76</v>
      </c>
      <c r="Q298" s="33">
        <v>13.44</v>
      </c>
    </row>
    <row r="299" spans="1:17">
      <c r="A299" s="32" t="s">
        <v>915</v>
      </c>
      <c r="C299" s="33">
        <v>7.26</v>
      </c>
      <c r="D299" s="33">
        <v>0</v>
      </c>
      <c r="E299" s="33">
        <v>0</v>
      </c>
      <c r="F299" s="33">
        <v>41.14</v>
      </c>
      <c r="G299" s="33">
        <v>41.14</v>
      </c>
      <c r="H299" s="33">
        <v>0</v>
      </c>
      <c r="I299" s="33">
        <v>0</v>
      </c>
      <c r="J299" s="33">
        <v>0</v>
      </c>
      <c r="K299" s="33">
        <v>0</v>
      </c>
      <c r="L299" s="33">
        <v>40.39</v>
      </c>
      <c r="M299" s="33">
        <v>27.32</v>
      </c>
      <c r="N299" s="33">
        <v>0</v>
      </c>
      <c r="O299" s="33">
        <v>9.51</v>
      </c>
      <c r="P299" s="33">
        <v>3.56</v>
      </c>
      <c r="Q299" s="33">
        <v>27.32</v>
      </c>
    </row>
    <row r="300" spans="1:17">
      <c r="A300" s="32" t="s">
        <v>916</v>
      </c>
      <c r="C300" s="33">
        <v>7.42</v>
      </c>
      <c r="D300" s="33">
        <v>0</v>
      </c>
      <c r="E300" s="33">
        <v>0</v>
      </c>
      <c r="F300" s="33">
        <v>41.67</v>
      </c>
      <c r="G300" s="33">
        <v>41.67</v>
      </c>
      <c r="H300" s="33">
        <v>0</v>
      </c>
      <c r="I300" s="33">
        <v>0</v>
      </c>
      <c r="J300" s="33">
        <v>0</v>
      </c>
      <c r="K300" s="33">
        <v>0</v>
      </c>
      <c r="L300" s="33">
        <v>40.9</v>
      </c>
      <c r="M300" s="33">
        <v>27.48</v>
      </c>
      <c r="N300" s="33">
        <v>0</v>
      </c>
      <c r="O300" s="33">
        <v>9.77</v>
      </c>
      <c r="P300" s="33">
        <v>3.66</v>
      </c>
      <c r="Q300" s="33">
        <v>27.48</v>
      </c>
    </row>
    <row r="301" spans="1:17">
      <c r="A301" s="32" t="s">
        <v>917</v>
      </c>
      <c r="C301" s="33">
        <v>9.73</v>
      </c>
      <c r="D301" s="33">
        <v>0</v>
      </c>
      <c r="E301" s="33">
        <v>0</v>
      </c>
      <c r="F301" s="33">
        <v>54.86</v>
      </c>
      <c r="G301" s="33">
        <v>54.86</v>
      </c>
      <c r="H301" s="33">
        <v>0</v>
      </c>
      <c r="I301" s="33">
        <v>0</v>
      </c>
      <c r="J301" s="33">
        <v>0</v>
      </c>
      <c r="K301" s="33">
        <v>0</v>
      </c>
      <c r="L301" s="33">
        <v>53.86</v>
      </c>
      <c r="M301" s="33">
        <v>36.299999999999997</v>
      </c>
      <c r="N301" s="33">
        <v>0</v>
      </c>
      <c r="O301" s="33">
        <v>12.78</v>
      </c>
      <c r="P301" s="33">
        <v>4.78</v>
      </c>
      <c r="Q301" s="33">
        <v>36.299999999999997</v>
      </c>
    </row>
    <row r="302" spans="1:17">
      <c r="A302" s="32" t="s">
        <v>918</v>
      </c>
      <c r="C302" s="33">
        <v>11.83</v>
      </c>
      <c r="D302" s="33">
        <v>0</v>
      </c>
      <c r="E302" s="33">
        <v>0</v>
      </c>
      <c r="F302" s="33">
        <v>64.41</v>
      </c>
      <c r="G302" s="33">
        <v>64.41</v>
      </c>
      <c r="H302" s="33">
        <v>0</v>
      </c>
      <c r="I302" s="33">
        <v>0</v>
      </c>
      <c r="J302" s="33">
        <v>0</v>
      </c>
      <c r="K302" s="33">
        <v>0</v>
      </c>
      <c r="L302" s="33">
        <v>63.16</v>
      </c>
      <c r="M302" s="33">
        <v>41.38</v>
      </c>
      <c r="N302" s="33">
        <v>0</v>
      </c>
      <c r="O302" s="33">
        <v>15.85</v>
      </c>
      <c r="P302" s="33">
        <v>5.93</v>
      </c>
      <c r="Q302" s="33">
        <v>41.38</v>
      </c>
    </row>
    <row r="303" spans="1:17">
      <c r="A303" s="32" t="s">
        <v>919</v>
      </c>
      <c r="C303" s="33">
        <v>5</v>
      </c>
      <c r="D303" s="33">
        <v>0</v>
      </c>
      <c r="E303" s="33">
        <v>0</v>
      </c>
      <c r="F303" s="33">
        <v>28.06</v>
      </c>
      <c r="G303" s="33">
        <v>28.06</v>
      </c>
      <c r="H303" s="33">
        <v>0</v>
      </c>
      <c r="I303" s="33">
        <v>0</v>
      </c>
      <c r="J303" s="33">
        <v>0</v>
      </c>
      <c r="K303" s="33">
        <v>0</v>
      </c>
      <c r="L303" s="33">
        <v>27.55</v>
      </c>
      <c r="M303" s="33">
        <v>18.489999999999998</v>
      </c>
      <c r="N303" s="33">
        <v>0</v>
      </c>
      <c r="O303" s="33">
        <v>6.59</v>
      </c>
      <c r="P303" s="33">
        <v>2.4700000000000002</v>
      </c>
      <c r="Q303" s="33">
        <v>18.489999999999998</v>
      </c>
    </row>
    <row r="304" spans="1:17">
      <c r="A304" s="32" t="s">
        <v>920</v>
      </c>
      <c r="C304" s="33">
        <v>6.41</v>
      </c>
      <c r="D304" s="33">
        <v>0</v>
      </c>
      <c r="E304" s="33">
        <v>0</v>
      </c>
      <c r="F304" s="33">
        <v>35.67</v>
      </c>
      <c r="G304" s="33">
        <v>35.67</v>
      </c>
      <c r="H304" s="33">
        <v>0</v>
      </c>
      <c r="I304" s="33">
        <v>0</v>
      </c>
      <c r="J304" s="33">
        <v>0</v>
      </c>
      <c r="K304" s="33">
        <v>0</v>
      </c>
      <c r="L304" s="33">
        <v>35</v>
      </c>
      <c r="M304" s="33">
        <v>23.34</v>
      </c>
      <c r="N304" s="33">
        <v>0</v>
      </c>
      <c r="O304" s="33">
        <v>8.49</v>
      </c>
      <c r="P304" s="33">
        <v>3.18</v>
      </c>
      <c r="Q304" s="33">
        <v>23.34</v>
      </c>
    </row>
    <row r="305" spans="1:17">
      <c r="A305" s="32" t="s">
        <v>921</v>
      </c>
      <c r="C305" s="33">
        <v>13.79</v>
      </c>
      <c r="D305" s="33">
        <v>0</v>
      </c>
      <c r="E305" s="33">
        <v>0</v>
      </c>
      <c r="F305" s="33">
        <v>78.17</v>
      </c>
      <c r="G305" s="33">
        <v>78.17</v>
      </c>
      <c r="H305" s="33">
        <v>0</v>
      </c>
      <c r="I305" s="33">
        <v>0</v>
      </c>
      <c r="J305" s="33">
        <v>0</v>
      </c>
      <c r="K305" s="33">
        <v>0</v>
      </c>
      <c r="L305" s="33">
        <v>76.760000000000005</v>
      </c>
      <c r="M305" s="33">
        <v>51.95</v>
      </c>
      <c r="N305" s="33">
        <v>0</v>
      </c>
      <c r="O305" s="33">
        <v>18.05</v>
      </c>
      <c r="P305" s="33">
        <v>6.76</v>
      </c>
      <c r="Q305" s="33">
        <v>51.95</v>
      </c>
    </row>
    <row r="306" spans="1:17">
      <c r="A306" s="32" t="s">
        <v>922</v>
      </c>
      <c r="C306" s="33">
        <v>10.46</v>
      </c>
      <c r="D306" s="33">
        <v>0</v>
      </c>
      <c r="E306" s="33">
        <v>0</v>
      </c>
      <c r="F306" s="33">
        <v>58.62</v>
      </c>
      <c r="G306" s="33">
        <v>58.62</v>
      </c>
      <c r="H306" s="33">
        <v>0</v>
      </c>
      <c r="I306" s="33">
        <v>0</v>
      </c>
      <c r="J306" s="33">
        <v>0</v>
      </c>
      <c r="K306" s="33">
        <v>0</v>
      </c>
      <c r="L306" s="33">
        <v>57.54</v>
      </c>
      <c r="M306" s="33">
        <v>38.6</v>
      </c>
      <c r="N306" s="33">
        <v>0</v>
      </c>
      <c r="O306" s="33">
        <v>13.79</v>
      </c>
      <c r="P306" s="33">
        <v>5.16</v>
      </c>
      <c r="Q306" s="33">
        <v>38.6</v>
      </c>
    </row>
    <row r="307" spans="1:17">
      <c r="A307" s="32" t="s">
        <v>923</v>
      </c>
      <c r="C307" s="33">
        <v>8.73</v>
      </c>
      <c r="D307" s="33">
        <v>0</v>
      </c>
      <c r="E307" s="33">
        <v>0</v>
      </c>
      <c r="F307" s="33">
        <v>49.25</v>
      </c>
      <c r="G307" s="33">
        <v>49.25</v>
      </c>
      <c r="H307" s="33">
        <v>0</v>
      </c>
      <c r="I307" s="33">
        <v>0</v>
      </c>
      <c r="J307" s="33">
        <v>0</v>
      </c>
      <c r="K307" s="33">
        <v>0</v>
      </c>
      <c r="L307" s="33">
        <v>48.35</v>
      </c>
      <c r="M307" s="33">
        <v>32.6</v>
      </c>
      <c r="N307" s="33">
        <v>0</v>
      </c>
      <c r="O307" s="33">
        <v>11.46</v>
      </c>
      <c r="P307" s="33">
        <v>4.29</v>
      </c>
      <c r="Q307" s="33">
        <v>32.6</v>
      </c>
    </row>
    <row r="308" spans="1:17">
      <c r="A308" s="32" t="s">
        <v>924</v>
      </c>
      <c r="C308" s="33">
        <v>7.95</v>
      </c>
      <c r="D308" s="33">
        <v>0</v>
      </c>
      <c r="E308" s="33">
        <v>0</v>
      </c>
      <c r="F308" s="33">
        <v>44.61</v>
      </c>
      <c r="G308" s="33">
        <v>44.61</v>
      </c>
      <c r="H308" s="33">
        <v>0</v>
      </c>
      <c r="I308" s="33">
        <v>0</v>
      </c>
      <c r="J308" s="33">
        <v>0</v>
      </c>
      <c r="K308" s="33">
        <v>0</v>
      </c>
      <c r="L308" s="33">
        <v>43.78</v>
      </c>
      <c r="M308" s="33">
        <v>29.4</v>
      </c>
      <c r="N308" s="33">
        <v>0</v>
      </c>
      <c r="O308" s="33">
        <v>10.47</v>
      </c>
      <c r="P308" s="33">
        <v>3.92</v>
      </c>
      <c r="Q308" s="33">
        <v>29.4</v>
      </c>
    </row>
    <row r="309" spans="1:17">
      <c r="A309" s="32" t="s">
        <v>925</v>
      </c>
      <c r="C309" s="33">
        <v>7.2</v>
      </c>
      <c r="D309" s="33">
        <v>0</v>
      </c>
      <c r="E309" s="33">
        <v>0</v>
      </c>
      <c r="F309" s="33">
        <v>40.409999999999997</v>
      </c>
      <c r="G309" s="33">
        <v>40.409999999999997</v>
      </c>
      <c r="H309" s="33">
        <v>0</v>
      </c>
      <c r="I309" s="33">
        <v>0</v>
      </c>
      <c r="J309" s="33">
        <v>0</v>
      </c>
      <c r="K309" s="33">
        <v>0</v>
      </c>
      <c r="L309" s="33">
        <v>39.67</v>
      </c>
      <c r="M309" s="33">
        <v>26.63</v>
      </c>
      <c r="N309" s="33">
        <v>0</v>
      </c>
      <c r="O309" s="33">
        <v>9.49</v>
      </c>
      <c r="P309" s="33">
        <v>3.55</v>
      </c>
      <c r="Q309" s="33">
        <v>26.63</v>
      </c>
    </row>
    <row r="310" spans="1:17">
      <c r="A310" s="32" t="s">
        <v>926</v>
      </c>
      <c r="C310" s="33">
        <v>7.1</v>
      </c>
      <c r="D310" s="33">
        <v>0</v>
      </c>
      <c r="E310" s="33">
        <v>0</v>
      </c>
      <c r="F310" s="33">
        <v>39.840000000000003</v>
      </c>
      <c r="G310" s="33">
        <v>39.840000000000003</v>
      </c>
      <c r="H310" s="33">
        <v>0</v>
      </c>
      <c r="I310" s="33">
        <v>0</v>
      </c>
      <c r="J310" s="33">
        <v>0</v>
      </c>
      <c r="K310" s="33">
        <v>0</v>
      </c>
      <c r="L310" s="33">
        <v>39.11</v>
      </c>
      <c r="M310" s="33">
        <v>26.25</v>
      </c>
      <c r="N310" s="33">
        <v>0</v>
      </c>
      <c r="O310" s="33">
        <v>9.36</v>
      </c>
      <c r="P310" s="33">
        <v>3.5</v>
      </c>
      <c r="Q310" s="33">
        <v>26.25</v>
      </c>
    </row>
    <row r="311" spans="1:17">
      <c r="A311" s="32" t="s">
        <v>927</v>
      </c>
      <c r="C311" s="33">
        <v>6.65</v>
      </c>
      <c r="D311" s="33">
        <v>0</v>
      </c>
      <c r="E311" s="33">
        <v>0</v>
      </c>
      <c r="F311" s="33">
        <v>37.270000000000003</v>
      </c>
      <c r="G311" s="33">
        <v>37.270000000000003</v>
      </c>
      <c r="H311" s="33">
        <v>0</v>
      </c>
      <c r="I311" s="33">
        <v>0</v>
      </c>
      <c r="J311" s="33">
        <v>0</v>
      </c>
      <c r="K311" s="33">
        <v>0</v>
      </c>
      <c r="L311" s="33">
        <v>36.58</v>
      </c>
      <c r="M311" s="33">
        <v>24.56</v>
      </c>
      <c r="N311" s="33">
        <v>0</v>
      </c>
      <c r="O311" s="33">
        <v>8.75</v>
      </c>
      <c r="P311" s="33">
        <v>3.28</v>
      </c>
      <c r="Q311" s="33">
        <v>24.56</v>
      </c>
    </row>
    <row r="312" spans="1:17">
      <c r="A312" s="32" t="s">
        <v>928</v>
      </c>
      <c r="C312" s="33">
        <v>18.2</v>
      </c>
      <c r="D312" s="33">
        <v>0</v>
      </c>
      <c r="E312" s="33">
        <v>0</v>
      </c>
      <c r="F312" s="33">
        <v>100.98</v>
      </c>
      <c r="G312" s="33">
        <v>100.98</v>
      </c>
      <c r="H312" s="33">
        <v>0</v>
      </c>
      <c r="I312" s="33">
        <v>0</v>
      </c>
      <c r="J312" s="33">
        <v>0</v>
      </c>
      <c r="K312" s="33">
        <v>0</v>
      </c>
      <c r="L312" s="33">
        <v>99.09</v>
      </c>
      <c r="M312" s="33">
        <v>65.94</v>
      </c>
      <c r="N312" s="33">
        <v>0</v>
      </c>
      <c r="O312" s="33">
        <v>24.12</v>
      </c>
      <c r="P312" s="33">
        <v>9.0299999999999994</v>
      </c>
      <c r="Q312" s="33">
        <v>65.94</v>
      </c>
    </row>
    <row r="313" spans="1:17">
      <c r="A313" s="32" t="s">
        <v>63</v>
      </c>
      <c r="C313" s="33">
        <v>151.51</v>
      </c>
      <c r="D313" s="33">
        <v>10.130000000000001</v>
      </c>
      <c r="E313" s="33">
        <v>0</v>
      </c>
      <c r="F313" s="33">
        <v>942.72</v>
      </c>
      <c r="G313" s="33">
        <v>942.72</v>
      </c>
      <c r="H313" s="33">
        <v>0</v>
      </c>
      <c r="I313" s="33">
        <v>0</v>
      </c>
      <c r="J313" s="33">
        <v>0</v>
      </c>
      <c r="K313" s="33">
        <v>0</v>
      </c>
      <c r="L313" s="33">
        <v>925.46</v>
      </c>
      <c r="M313" s="33">
        <v>601.66999999999996</v>
      </c>
      <c r="N313" s="33">
        <v>21.81</v>
      </c>
      <c r="O313" s="33">
        <v>219.73</v>
      </c>
      <c r="P313" s="33">
        <v>82.25</v>
      </c>
      <c r="Q313" s="33">
        <v>601.66999999999996</v>
      </c>
    </row>
    <row r="314" spans="1:17">
      <c r="A314" s="32" t="s">
        <v>929</v>
      </c>
      <c r="C314" s="33">
        <v>6.78</v>
      </c>
      <c r="D314" s="33">
        <v>0</v>
      </c>
      <c r="E314" s="33">
        <v>0</v>
      </c>
      <c r="F314" s="33">
        <v>38.119999999999997</v>
      </c>
      <c r="G314" s="33">
        <v>38.119999999999997</v>
      </c>
      <c r="H314" s="33">
        <v>0</v>
      </c>
      <c r="I314" s="33">
        <v>0</v>
      </c>
      <c r="J314" s="33">
        <v>0</v>
      </c>
      <c r="K314" s="33">
        <v>0</v>
      </c>
      <c r="L314" s="33">
        <v>37.42</v>
      </c>
      <c r="M314" s="33">
        <v>25.17</v>
      </c>
      <c r="N314" s="33">
        <v>0</v>
      </c>
      <c r="O314" s="33">
        <v>8.91</v>
      </c>
      <c r="P314" s="33">
        <v>3.34</v>
      </c>
      <c r="Q314" s="33">
        <v>25.17</v>
      </c>
    </row>
    <row r="315" spans="1:17">
      <c r="A315" s="32" t="s">
        <v>930</v>
      </c>
      <c r="C315" s="33">
        <v>4.1500000000000004</v>
      </c>
      <c r="D315" s="33">
        <v>0</v>
      </c>
      <c r="E315" s="33">
        <v>0</v>
      </c>
      <c r="F315" s="33">
        <v>23.26</v>
      </c>
      <c r="G315" s="33">
        <v>23.26</v>
      </c>
      <c r="H315" s="33">
        <v>0</v>
      </c>
      <c r="I315" s="33">
        <v>0</v>
      </c>
      <c r="J315" s="33">
        <v>0</v>
      </c>
      <c r="K315" s="33">
        <v>0</v>
      </c>
      <c r="L315" s="33">
        <v>22.83</v>
      </c>
      <c r="M315" s="33">
        <v>15.32</v>
      </c>
      <c r="N315" s="33">
        <v>0</v>
      </c>
      <c r="O315" s="33">
        <v>5.46</v>
      </c>
      <c r="P315" s="33">
        <v>2.04</v>
      </c>
      <c r="Q315" s="33">
        <v>15.32</v>
      </c>
    </row>
    <row r="316" spans="1:17">
      <c r="A316" s="32" t="s">
        <v>931</v>
      </c>
      <c r="C316" s="33">
        <v>3.91</v>
      </c>
      <c r="D316" s="33">
        <v>0</v>
      </c>
      <c r="E316" s="33">
        <v>0</v>
      </c>
      <c r="F316" s="33">
        <v>21.94</v>
      </c>
      <c r="G316" s="33">
        <v>21.94</v>
      </c>
      <c r="H316" s="33">
        <v>0</v>
      </c>
      <c r="I316" s="33">
        <v>0</v>
      </c>
      <c r="J316" s="33">
        <v>0</v>
      </c>
      <c r="K316" s="33">
        <v>0</v>
      </c>
      <c r="L316" s="33">
        <v>21.53</v>
      </c>
      <c r="M316" s="33">
        <v>14.45</v>
      </c>
      <c r="N316" s="33">
        <v>0</v>
      </c>
      <c r="O316" s="33">
        <v>5.15</v>
      </c>
      <c r="P316" s="33">
        <v>1.93</v>
      </c>
      <c r="Q316" s="33">
        <v>14.45</v>
      </c>
    </row>
    <row r="317" spans="1:17">
      <c r="A317" s="32" t="s">
        <v>932</v>
      </c>
      <c r="C317" s="33">
        <v>10.44</v>
      </c>
      <c r="D317" s="33">
        <v>0</v>
      </c>
      <c r="E317" s="33">
        <v>0</v>
      </c>
      <c r="F317" s="33">
        <v>58.33</v>
      </c>
      <c r="G317" s="33">
        <v>58.33</v>
      </c>
      <c r="H317" s="33">
        <v>0</v>
      </c>
      <c r="I317" s="33">
        <v>0</v>
      </c>
      <c r="J317" s="33">
        <v>0</v>
      </c>
      <c r="K317" s="33">
        <v>0</v>
      </c>
      <c r="L317" s="33">
        <v>57.25</v>
      </c>
      <c r="M317" s="33">
        <v>38.31</v>
      </c>
      <c r="N317" s="33">
        <v>0</v>
      </c>
      <c r="O317" s="33">
        <v>13.78</v>
      </c>
      <c r="P317" s="33">
        <v>5.16</v>
      </c>
      <c r="Q317" s="33">
        <v>38.31</v>
      </c>
    </row>
    <row r="318" spans="1:17">
      <c r="A318" s="32" t="s">
        <v>933</v>
      </c>
      <c r="C318" s="33">
        <v>8.8699999999999992</v>
      </c>
      <c r="D318" s="33">
        <v>0</v>
      </c>
      <c r="E318" s="33">
        <v>0</v>
      </c>
      <c r="F318" s="33">
        <v>50.26</v>
      </c>
      <c r="G318" s="33">
        <v>50.26</v>
      </c>
      <c r="H318" s="33">
        <v>0</v>
      </c>
      <c r="I318" s="33">
        <v>0</v>
      </c>
      <c r="J318" s="33">
        <v>0</v>
      </c>
      <c r="K318" s="33">
        <v>0</v>
      </c>
      <c r="L318" s="33">
        <v>49.34</v>
      </c>
      <c r="M318" s="33">
        <v>33.380000000000003</v>
      </c>
      <c r="N318" s="33">
        <v>0</v>
      </c>
      <c r="O318" s="33">
        <v>11.62</v>
      </c>
      <c r="P318" s="33">
        <v>4.3499999999999996</v>
      </c>
      <c r="Q318" s="33">
        <v>33.380000000000003</v>
      </c>
    </row>
    <row r="319" spans="1:17">
      <c r="A319" s="32" t="s">
        <v>934</v>
      </c>
      <c r="C319" s="33">
        <v>8.57</v>
      </c>
      <c r="D319" s="33">
        <v>0</v>
      </c>
      <c r="E319" s="33">
        <v>0</v>
      </c>
      <c r="F319" s="33">
        <v>48.05</v>
      </c>
      <c r="G319" s="33">
        <v>48.05</v>
      </c>
      <c r="H319" s="33">
        <v>0</v>
      </c>
      <c r="I319" s="33">
        <v>0</v>
      </c>
      <c r="J319" s="33">
        <v>0</v>
      </c>
      <c r="K319" s="33">
        <v>0</v>
      </c>
      <c r="L319" s="33">
        <v>47.16</v>
      </c>
      <c r="M319" s="33">
        <v>31.66</v>
      </c>
      <c r="N319" s="33">
        <v>0</v>
      </c>
      <c r="O319" s="33">
        <v>11.28</v>
      </c>
      <c r="P319" s="33">
        <v>4.22</v>
      </c>
      <c r="Q319" s="33">
        <v>31.66</v>
      </c>
    </row>
    <row r="320" spans="1:17">
      <c r="A320" s="32" t="s">
        <v>935</v>
      </c>
      <c r="C320" s="33">
        <v>8.1300000000000008</v>
      </c>
      <c r="D320" s="33">
        <v>0</v>
      </c>
      <c r="E320" s="33">
        <v>0</v>
      </c>
      <c r="F320" s="33">
        <v>45.57</v>
      </c>
      <c r="G320" s="33">
        <v>45.57</v>
      </c>
      <c r="H320" s="33">
        <v>0</v>
      </c>
      <c r="I320" s="33">
        <v>0</v>
      </c>
      <c r="J320" s="33">
        <v>0</v>
      </c>
      <c r="K320" s="33">
        <v>0</v>
      </c>
      <c r="L320" s="33">
        <v>44.73</v>
      </c>
      <c r="M320" s="33">
        <v>30.02</v>
      </c>
      <c r="N320" s="33">
        <v>0</v>
      </c>
      <c r="O320" s="33">
        <v>10.7</v>
      </c>
      <c r="P320" s="33">
        <v>4.01</v>
      </c>
      <c r="Q320" s="33">
        <v>30.02</v>
      </c>
    </row>
    <row r="321" spans="1:17">
      <c r="A321" s="32" t="s">
        <v>936</v>
      </c>
      <c r="C321" s="33">
        <v>8.24</v>
      </c>
      <c r="D321" s="33">
        <v>0</v>
      </c>
      <c r="E321" s="33">
        <v>0</v>
      </c>
      <c r="F321" s="33">
        <v>45.79</v>
      </c>
      <c r="G321" s="33">
        <v>45.79</v>
      </c>
      <c r="H321" s="33">
        <v>0</v>
      </c>
      <c r="I321" s="33">
        <v>0</v>
      </c>
      <c r="J321" s="33">
        <v>0</v>
      </c>
      <c r="K321" s="33">
        <v>0</v>
      </c>
      <c r="L321" s="33">
        <v>44.94</v>
      </c>
      <c r="M321" s="33">
        <v>29.93</v>
      </c>
      <c r="N321" s="33">
        <v>0</v>
      </c>
      <c r="O321" s="33">
        <v>10.92</v>
      </c>
      <c r="P321" s="33">
        <v>4.09</v>
      </c>
      <c r="Q321" s="33">
        <v>29.93</v>
      </c>
    </row>
    <row r="322" spans="1:17">
      <c r="A322" s="32" t="s">
        <v>937</v>
      </c>
      <c r="C322" s="33">
        <v>8.74</v>
      </c>
      <c r="D322" s="33">
        <v>0</v>
      </c>
      <c r="E322" s="33">
        <v>0</v>
      </c>
      <c r="F322" s="33">
        <v>49.02</v>
      </c>
      <c r="G322" s="33">
        <v>49.02</v>
      </c>
      <c r="H322" s="33">
        <v>0</v>
      </c>
      <c r="I322" s="33">
        <v>0</v>
      </c>
      <c r="J322" s="33">
        <v>0</v>
      </c>
      <c r="K322" s="33">
        <v>0</v>
      </c>
      <c r="L322" s="33">
        <v>48.11</v>
      </c>
      <c r="M322" s="33">
        <v>32.29</v>
      </c>
      <c r="N322" s="33">
        <v>0</v>
      </c>
      <c r="O322" s="33">
        <v>11.51</v>
      </c>
      <c r="P322" s="33">
        <v>4.3099999999999996</v>
      </c>
      <c r="Q322" s="33">
        <v>32.29</v>
      </c>
    </row>
    <row r="323" spans="1:17">
      <c r="A323" s="32" t="s">
        <v>938</v>
      </c>
      <c r="C323" s="33">
        <v>10.64</v>
      </c>
      <c r="D323" s="33">
        <v>0</v>
      </c>
      <c r="E323" s="33">
        <v>0</v>
      </c>
      <c r="F323" s="33">
        <v>59.2</v>
      </c>
      <c r="G323" s="33">
        <v>59.2</v>
      </c>
      <c r="H323" s="33">
        <v>0</v>
      </c>
      <c r="I323" s="33">
        <v>0</v>
      </c>
      <c r="J323" s="33">
        <v>0</v>
      </c>
      <c r="K323" s="33">
        <v>0</v>
      </c>
      <c r="L323" s="33">
        <v>58.09</v>
      </c>
      <c r="M323" s="33">
        <v>38.74</v>
      </c>
      <c r="N323" s="33">
        <v>0</v>
      </c>
      <c r="O323" s="33">
        <v>14.08</v>
      </c>
      <c r="P323" s="33">
        <v>5.27</v>
      </c>
      <c r="Q323" s="33">
        <v>38.74</v>
      </c>
    </row>
    <row r="324" spans="1:17">
      <c r="A324" s="32" t="s">
        <v>939</v>
      </c>
      <c r="C324" s="33">
        <v>10.94</v>
      </c>
      <c r="D324" s="33">
        <v>0</v>
      </c>
      <c r="E324" s="33">
        <v>0</v>
      </c>
      <c r="F324" s="33">
        <v>61.23</v>
      </c>
      <c r="G324" s="33">
        <v>61.23</v>
      </c>
      <c r="H324" s="33">
        <v>0</v>
      </c>
      <c r="I324" s="33">
        <v>0</v>
      </c>
      <c r="J324" s="33">
        <v>0</v>
      </c>
      <c r="K324" s="33">
        <v>0</v>
      </c>
      <c r="L324" s="33">
        <v>60.1</v>
      </c>
      <c r="M324" s="33">
        <v>40.270000000000003</v>
      </c>
      <c r="N324" s="33">
        <v>0</v>
      </c>
      <c r="O324" s="33">
        <v>14.43</v>
      </c>
      <c r="P324" s="33">
        <v>5.4</v>
      </c>
      <c r="Q324" s="33">
        <v>40.270000000000003</v>
      </c>
    </row>
    <row r="325" spans="1:17">
      <c r="A325" s="32" t="s">
        <v>940</v>
      </c>
      <c r="C325" s="33">
        <v>9.91</v>
      </c>
      <c r="D325" s="33">
        <v>0</v>
      </c>
      <c r="E325" s="33">
        <v>0</v>
      </c>
      <c r="F325" s="33">
        <v>56.02</v>
      </c>
      <c r="G325" s="33">
        <v>56.02</v>
      </c>
      <c r="H325" s="33">
        <v>0</v>
      </c>
      <c r="I325" s="33">
        <v>0</v>
      </c>
      <c r="J325" s="33">
        <v>0</v>
      </c>
      <c r="K325" s="33">
        <v>0</v>
      </c>
      <c r="L325" s="33">
        <v>55</v>
      </c>
      <c r="M325" s="33">
        <v>37.130000000000003</v>
      </c>
      <c r="N325" s="33">
        <v>0</v>
      </c>
      <c r="O325" s="33">
        <v>13</v>
      </c>
      <c r="P325" s="33">
        <v>4.8600000000000003</v>
      </c>
      <c r="Q325" s="33">
        <v>37.130000000000003</v>
      </c>
    </row>
    <row r="326" spans="1:17">
      <c r="A326" s="32" t="s">
        <v>941</v>
      </c>
      <c r="C326" s="33">
        <v>11.84</v>
      </c>
      <c r="D326" s="33">
        <v>0</v>
      </c>
      <c r="E326" s="33">
        <v>0</v>
      </c>
      <c r="F326" s="33">
        <v>67.08</v>
      </c>
      <c r="G326" s="33">
        <v>67.08</v>
      </c>
      <c r="H326" s="33">
        <v>0</v>
      </c>
      <c r="I326" s="33">
        <v>0</v>
      </c>
      <c r="J326" s="33">
        <v>0</v>
      </c>
      <c r="K326" s="33">
        <v>0</v>
      </c>
      <c r="L326" s="33">
        <v>65.86</v>
      </c>
      <c r="M326" s="33">
        <v>44.55</v>
      </c>
      <c r="N326" s="33">
        <v>0</v>
      </c>
      <c r="O326" s="33">
        <v>15.5</v>
      </c>
      <c r="P326" s="33">
        <v>5.8</v>
      </c>
      <c r="Q326" s="33">
        <v>44.55</v>
      </c>
    </row>
    <row r="327" spans="1:17">
      <c r="A327" s="32" t="s">
        <v>942</v>
      </c>
      <c r="C327" s="33">
        <v>11.13</v>
      </c>
      <c r="D327" s="33">
        <v>0</v>
      </c>
      <c r="E327" s="33">
        <v>0</v>
      </c>
      <c r="F327" s="33">
        <v>65.12</v>
      </c>
      <c r="G327" s="33">
        <v>65.12</v>
      </c>
      <c r="H327" s="33">
        <v>0</v>
      </c>
      <c r="I327" s="33">
        <v>0</v>
      </c>
      <c r="J327" s="33">
        <v>0</v>
      </c>
      <c r="K327" s="33">
        <v>0</v>
      </c>
      <c r="L327" s="33">
        <v>64</v>
      </c>
      <c r="M327" s="33">
        <v>44.34</v>
      </c>
      <c r="N327" s="33">
        <v>0</v>
      </c>
      <c r="O327" s="33">
        <v>14.31</v>
      </c>
      <c r="P327" s="33">
        <v>5.35</v>
      </c>
      <c r="Q327" s="33">
        <v>44.34</v>
      </c>
    </row>
    <row r="328" spans="1:17">
      <c r="A328" s="32" t="s">
        <v>943</v>
      </c>
      <c r="C328" s="33">
        <v>8.92</v>
      </c>
      <c r="D328" s="33">
        <v>0</v>
      </c>
      <c r="E328" s="33">
        <v>0</v>
      </c>
      <c r="F328" s="33">
        <v>48.97</v>
      </c>
      <c r="G328" s="33">
        <v>48.97</v>
      </c>
      <c r="H328" s="33">
        <v>0</v>
      </c>
      <c r="I328" s="33">
        <v>0</v>
      </c>
      <c r="J328" s="33">
        <v>0</v>
      </c>
      <c r="K328" s="33">
        <v>0</v>
      </c>
      <c r="L328" s="33">
        <v>48.04</v>
      </c>
      <c r="M328" s="33">
        <v>31.69</v>
      </c>
      <c r="N328" s="33">
        <v>0</v>
      </c>
      <c r="O328" s="33">
        <v>11.89</v>
      </c>
      <c r="P328" s="33">
        <v>4.45</v>
      </c>
      <c r="Q328" s="33">
        <v>31.69</v>
      </c>
    </row>
    <row r="329" spans="1:17">
      <c r="A329" s="32" t="s">
        <v>944</v>
      </c>
      <c r="C329" s="33">
        <v>7.6</v>
      </c>
      <c r="D329" s="33">
        <v>0</v>
      </c>
      <c r="E329" s="33">
        <v>0</v>
      </c>
      <c r="F329" s="33">
        <v>43.46</v>
      </c>
      <c r="G329" s="33">
        <v>43.46</v>
      </c>
      <c r="H329" s="33">
        <v>0</v>
      </c>
      <c r="I329" s="33">
        <v>0</v>
      </c>
      <c r="J329" s="33">
        <v>0</v>
      </c>
      <c r="K329" s="33">
        <v>0</v>
      </c>
      <c r="L329" s="33">
        <v>42.69</v>
      </c>
      <c r="M329" s="33">
        <v>29.09</v>
      </c>
      <c r="N329" s="33">
        <v>0</v>
      </c>
      <c r="O329" s="33">
        <v>9.89</v>
      </c>
      <c r="P329" s="33">
        <v>3.7</v>
      </c>
      <c r="Q329" s="33">
        <v>29.09</v>
      </c>
    </row>
    <row r="330" spans="1:17">
      <c r="A330" s="32" t="s">
        <v>945</v>
      </c>
      <c r="C330" s="33">
        <v>5.27</v>
      </c>
      <c r="D330" s="33">
        <v>0</v>
      </c>
      <c r="E330" s="33">
        <v>0</v>
      </c>
      <c r="F330" s="33">
        <v>28.83</v>
      </c>
      <c r="G330" s="33">
        <v>28.83</v>
      </c>
      <c r="H330" s="33">
        <v>0</v>
      </c>
      <c r="I330" s="33">
        <v>0</v>
      </c>
      <c r="J330" s="33">
        <v>0</v>
      </c>
      <c r="K330" s="33">
        <v>0</v>
      </c>
      <c r="L330" s="33">
        <v>28.27</v>
      </c>
      <c r="M330" s="33">
        <v>18.600000000000001</v>
      </c>
      <c r="N330" s="33">
        <v>0</v>
      </c>
      <c r="O330" s="33">
        <v>7.04</v>
      </c>
      <c r="P330" s="33">
        <v>2.64</v>
      </c>
      <c r="Q330" s="33">
        <v>18.600000000000001</v>
      </c>
    </row>
    <row r="331" spans="1:17">
      <c r="A331" s="32" t="s">
        <v>946</v>
      </c>
      <c r="C331" s="33">
        <v>7.44</v>
      </c>
      <c r="D331" s="33">
        <v>2.87</v>
      </c>
      <c r="E331" s="33">
        <v>0</v>
      </c>
      <c r="F331" s="33">
        <v>66.150000000000006</v>
      </c>
      <c r="G331" s="33">
        <v>66.150000000000006</v>
      </c>
      <c r="H331" s="33">
        <v>0</v>
      </c>
      <c r="I331" s="33">
        <v>0</v>
      </c>
      <c r="J331" s="33">
        <v>0</v>
      </c>
      <c r="K331" s="33">
        <v>0</v>
      </c>
      <c r="L331" s="33">
        <v>64.92</v>
      </c>
      <c r="M331" s="33">
        <v>37.06</v>
      </c>
      <c r="N331" s="33">
        <v>6.18</v>
      </c>
      <c r="O331" s="33">
        <v>15.78</v>
      </c>
      <c r="P331" s="33">
        <v>5.91</v>
      </c>
      <c r="Q331" s="33">
        <v>37.06</v>
      </c>
    </row>
    <row r="332" spans="1:17">
      <c r="A332" s="32" t="s">
        <v>947</v>
      </c>
      <c r="C332" s="33">
        <v>0</v>
      </c>
      <c r="D332" s="33">
        <v>1.37</v>
      </c>
      <c r="E332" s="33">
        <v>0</v>
      </c>
      <c r="F332" s="33">
        <v>12.45</v>
      </c>
      <c r="G332" s="33">
        <v>12.45</v>
      </c>
      <c r="H332" s="33">
        <v>0</v>
      </c>
      <c r="I332" s="33">
        <v>0</v>
      </c>
      <c r="J332" s="33">
        <v>0</v>
      </c>
      <c r="K332" s="33">
        <v>0</v>
      </c>
      <c r="L332" s="33">
        <v>12.24</v>
      </c>
      <c r="M332" s="33">
        <v>5.49</v>
      </c>
      <c r="N332" s="33">
        <v>2.96</v>
      </c>
      <c r="O332" s="33">
        <v>2.76</v>
      </c>
      <c r="P332" s="33">
        <v>1.03</v>
      </c>
      <c r="Q332" s="33">
        <v>5.49</v>
      </c>
    </row>
    <row r="333" spans="1:17">
      <c r="A333" s="32" t="s">
        <v>948</v>
      </c>
      <c r="C333" s="33">
        <v>0</v>
      </c>
      <c r="D333" s="33">
        <v>1.65</v>
      </c>
      <c r="E333" s="33">
        <v>0</v>
      </c>
      <c r="F333" s="33">
        <v>14.97</v>
      </c>
      <c r="G333" s="33">
        <v>14.97</v>
      </c>
      <c r="H333" s="33">
        <v>0</v>
      </c>
      <c r="I333" s="33">
        <v>0</v>
      </c>
      <c r="J333" s="33">
        <v>0</v>
      </c>
      <c r="K333" s="33">
        <v>0</v>
      </c>
      <c r="L333" s="33">
        <v>14.71</v>
      </c>
      <c r="M333" s="33">
        <v>6.62</v>
      </c>
      <c r="N333" s="33">
        <v>3.55</v>
      </c>
      <c r="O333" s="33">
        <v>3.3</v>
      </c>
      <c r="P333" s="33">
        <v>1.24</v>
      </c>
      <c r="Q333" s="33">
        <v>6.62</v>
      </c>
    </row>
    <row r="334" spans="1:17">
      <c r="A334" s="32" t="s">
        <v>949</v>
      </c>
      <c r="C334" s="33">
        <v>0</v>
      </c>
      <c r="D334" s="33">
        <v>4.24</v>
      </c>
      <c r="E334" s="33">
        <v>0</v>
      </c>
      <c r="F334" s="33">
        <v>38.9</v>
      </c>
      <c r="G334" s="33">
        <v>38.9</v>
      </c>
      <c r="H334" s="33">
        <v>0</v>
      </c>
      <c r="I334" s="33">
        <v>0</v>
      </c>
      <c r="J334" s="33">
        <v>0</v>
      </c>
      <c r="K334" s="33">
        <v>0</v>
      </c>
      <c r="L334" s="33">
        <v>38.24</v>
      </c>
      <c r="M334" s="33">
        <v>17.54</v>
      </c>
      <c r="N334" s="33">
        <v>9.1199999999999992</v>
      </c>
      <c r="O334" s="33">
        <v>8.42</v>
      </c>
      <c r="P334" s="33">
        <v>3.15</v>
      </c>
      <c r="Q334" s="33">
        <v>17.54</v>
      </c>
    </row>
    <row r="335" spans="1:17">
      <c r="A335" s="32" t="s">
        <v>64</v>
      </c>
      <c r="C335" s="33">
        <v>0</v>
      </c>
      <c r="D335" s="33">
        <v>61.41</v>
      </c>
      <c r="E335" s="33">
        <v>20.99</v>
      </c>
      <c r="F335" s="33">
        <v>854.54</v>
      </c>
      <c r="G335" s="33">
        <v>851.12</v>
      </c>
      <c r="H335" s="33">
        <v>3.43</v>
      </c>
      <c r="I335" s="33">
        <v>0</v>
      </c>
      <c r="J335" s="33">
        <v>0</v>
      </c>
      <c r="K335" s="33">
        <v>0</v>
      </c>
      <c r="L335" s="33">
        <v>837.44</v>
      </c>
      <c r="M335" s="33">
        <v>387.91</v>
      </c>
      <c r="N335" s="33">
        <v>193.91</v>
      </c>
      <c r="O335" s="33">
        <v>184.78</v>
      </c>
      <c r="P335" s="33">
        <v>70.84</v>
      </c>
      <c r="Q335" s="33">
        <v>387.91</v>
      </c>
    </row>
    <row r="336" spans="1:17">
      <c r="A336" s="32" t="s">
        <v>950</v>
      </c>
      <c r="C336" s="33">
        <v>0</v>
      </c>
      <c r="D336" s="33">
        <v>8.6999999999999993</v>
      </c>
      <c r="E336" s="33">
        <v>0</v>
      </c>
      <c r="F336" s="33">
        <v>86.95</v>
      </c>
      <c r="G336" s="33">
        <v>86.95</v>
      </c>
      <c r="H336" s="33">
        <v>0</v>
      </c>
      <c r="I336" s="33">
        <v>0</v>
      </c>
      <c r="J336" s="33">
        <v>0</v>
      </c>
      <c r="K336" s="33">
        <v>0</v>
      </c>
      <c r="L336" s="33">
        <v>85.36</v>
      </c>
      <c r="M336" s="33">
        <v>37.909999999999997</v>
      </c>
      <c r="N336" s="33">
        <v>19.63</v>
      </c>
      <c r="O336" s="33">
        <v>20.329999999999998</v>
      </c>
      <c r="P336" s="33">
        <v>7.49</v>
      </c>
      <c r="Q336" s="33">
        <v>37.909999999999997</v>
      </c>
    </row>
    <row r="337" spans="1:17">
      <c r="A337" s="32" t="s">
        <v>951</v>
      </c>
      <c r="C337" s="33">
        <v>0</v>
      </c>
      <c r="D337" s="33">
        <v>3.35</v>
      </c>
      <c r="E337" s="33">
        <v>0</v>
      </c>
      <c r="F337" s="33">
        <v>30.43</v>
      </c>
      <c r="G337" s="33">
        <v>30.43</v>
      </c>
      <c r="H337" s="33">
        <v>0</v>
      </c>
      <c r="I337" s="33">
        <v>0</v>
      </c>
      <c r="J337" s="33">
        <v>0</v>
      </c>
      <c r="K337" s="33">
        <v>0</v>
      </c>
      <c r="L337" s="33">
        <v>29.9</v>
      </c>
      <c r="M337" s="33">
        <v>13.47</v>
      </c>
      <c r="N337" s="33">
        <v>7.21</v>
      </c>
      <c r="O337" s="33">
        <v>6.71</v>
      </c>
      <c r="P337" s="33">
        <v>2.5099999999999998</v>
      </c>
      <c r="Q337" s="33">
        <v>13.47</v>
      </c>
    </row>
    <row r="338" spans="1:17">
      <c r="A338" s="32" t="s">
        <v>952</v>
      </c>
      <c r="C338" s="33">
        <v>0</v>
      </c>
      <c r="D338" s="33">
        <v>6.89</v>
      </c>
      <c r="E338" s="33">
        <v>0</v>
      </c>
      <c r="F338" s="33">
        <v>63.19</v>
      </c>
      <c r="G338" s="33">
        <v>63.19</v>
      </c>
      <c r="H338" s="33">
        <v>0</v>
      </c>
      <c r="I338" s="33">
        <v>0</v>
      </c>
      <c r="J338" s="33">
        <v>0</v>
      </c>
      <c r="K338" s="33">
        <v>0</v>
      </c>
      <c r="L338" s="33">
        <v>62.11</v>
      </c>
      <c r="M338" s="33">
        <v>28.46</v>
      </c>
      <c r="N338" s="33">
        <v>14.83</v>
      </c>
      <c r="O338" s="33">
        <v>13.7</v>
      </c>
      <c r="P338" s="33">
        <v>5.13</v>
      </c>
      <c r="Q338" s="33">
        <v>28.46</v>
      </c>
    </row>
    <row r="339" spans="1:17">
      <c r="A339" s="32" t="s">
        <v>953</v>
      </c>
      <c r="C339" s="33">
        <v>0</v>
      </c>
      <c r="D339" s="33">
        <v>8</v>
      </c>
      <c r="E339" s="33">
        <v>0</v>
      </c>
      <c r="F339" s="33">
        <v>72.48</v>
      </c>
      <c r="G339" s="33">
        <v>72.48</v>
      </c>
      <c r="H339" s="33">
        <v>0</v>
      </c>
      <c r="I339" s="33">
        <v>0</v>
      </c>
      <c r="J339" s="33">
        <v>0</v>
      </c>
      <c r="K339" s="33">
        <v>0</v>
      </c>
      <c r="L339" s="33">
        <v>71.22</v>
      </c>
      <c r="M339" s="33">
        <v>31.95</v>
      </c>
      <c r="N339" s="33">
        <v>17.22</v>
      </c>
      <c r="O339" s="33">
        <v>16.04</v>
      </c>
      <c r="P339" s="33">
        <v>6</v>
      </c>
      <c r="Q339" s="33">
        <v>31.95</v>
      </c>
    </row>
    <row r="340" spans="1:17">
      <c r="A340" s="32" t="s">
        <v>954</v>
      </c>
      <c r="C340" s="33">
        <v>0</v>
      </c>
      <c r="D340" s="33">
        <v>3.1</v>
      </c>
      <c r="E340" s="33">
        <v>0</v>
      </c>
      <c r="F340" s="33">
        <v>28.54</v>
      </c>
      <c r="G340" s="33">
        <v>28.54</v>
      </c>
      <c r="H340" s="33">
        <v>0</v>
      </c>
      <c r="I340" s="33">
        <v>0</v>
      </c>
      <c r="J340" s="33">
        <v>0</v>
      </c>
      <c r="K340" s="33">
        <v>0</v>
      </c>
      <c r="L340" s="33">
        <v>28.06</v>
      </c>
      <c r="M340" s="33">
        <v>12.94</v>
      </c>
      <c r="N340" s="33">
        <v>6.67</v>
      </c>
      <c r="O340" s="33">
        <v>6.15</v>
      </c>
      <c r="P340" s="33">
        <v>2.2999999999999998</v>
      </c>
      <c r="Q340" s="33">
        <v>12.94</v>
      </c>
    </row>
    <row r="341" spans="1:17">
      <c r="A341" s="32" t="s">
        <v>955</v>
      </c>
      <c r="C341" s="33">
        <v>0</v>
      </c>
      <c r="D341" s="33">
        <v>0.98</v>
      </c>
      <c r="E341" s="33">
        <v>3.75</v>
      </c>
      <c r="F341" s="33">
        <v>56.44</v>
      </c>
      <c r="G341" s="33">
        <v>56.44</v>
      </c>
      <c r="H341" s="33">
        <v>0</v>
      </c>
      <c r="I341" s="33">
        <v>0</v>
      </c>
      <c r="J341" s="33">
        <v>0</v>
      </c>
      <c r="K341" s="33">
        <v>0</v>
      </c>
      <c r="L341" s="33">
        <v>55.51</v>
      </c>
      <c r="M341" s="33">
        <v>26.34</v>
      </c>
      <c r="N341" s="33">
        <v>12.96</v>
      </c>
      <c r="O341" s="33">
        <v>11.8</v>
      </c>
      <c r="P341" s="33">
        <v>4.42</v>
      </c>
      <c r="Q341" s="33">
        <v>26.34</v>
      </c>
    </row>
    <row r="342" spans="1:17">
      <c r="A342" s="32" t="s">
        <v>956</v>
      </c>
      <c r="C342" s="33">
        <v>0</v>
      </c>
      <c r="D342" s="33">
        <v>0</v>
      </c>
      <c r="E342" s="33">
        <v>2.6</v>
      </c>
      <c r="F342" s="33">
        <v>32.68</v>
      </c>
      <c r="G342" s="33">
        <v>32.68</v>
      </c>
      <c r="H342" s="33">
        <v>0</v>
      </c>
      <c r="I342" s="33">
        <v>0</v>
      </c>
      <c r="J342" s="33">
        <v>0</v>
      </c>
      <c r="K342" s="33">
        <v>0</v>
      </c>
      <c r="L342" s="33">
        <v>32.159999999999997</v>
      </c>
      <c r="M342" s="33">
        <v>15.79</v>
      </c>
      <c r="N342" s="33">
        <v>7.34</v>
      </c>
      <c r="O342" s="33">
        <v>6.57</v>
      </c>
      <c r="P342" s="33">
        <v>2.46</v>
      </c>
      <c r="Q342" s="33">
        <v>15.79</v>
      </c>
    </row>
    <row r="343" spans="1:17">
      <c r="A343" s="32" t="s">
        <v>957</v>
      </c>
      <c r="C343" s="33">
        <v>0</v>
      </c>
      <c r="D343" s="33">
        <v>0</v>
      </c>
      <c r="E343" s="33">
        <v>3.23</v>
      </c>
      <c r="F343" s="33">
        <v>37.53</v>
      </c>
      <c r="G343" s="33">
        <v>37.53</v>
      </c>
      <c r="H343" s="33">
        <v>0</v>
      </c>
      <c r="I343" s="33">
        <v>0</v>
      </c>
      <c r="J343" s="33">
        <v>0</v>
      </c>
      <c r="K343" s="33">
        <v>0</v>
      </c>
      <c r="L343" s="33">
        <v>36.86</v>
      </c>
      <c r="M343" s="33">
        <v>16.07</v>
      </c>
      <c r="N343" s="33">
        <v>9.06</v>
      </c>
      <c r="O343" s="33">
        <v>8.5299999999999994</v>
      </c>
      <c r="P343" s="33">
        <v>3.19</v>
      </c>
      <c r="Q343" s="33">
        <v>16.07</v>
      </c>
    </row>
    <row r="344" spans="1:17">
      <c r="A344" s="32" t="s">
        <v>958</v>
      </c>
      <c r="C344" s="33">
        <v>0</v>
      </c>
      <c r="D344" s="33">
        <v>0</v>
      </c>
      <c r="E344" s="33">
        <v>1.48</v>
      </c>
      <c r="F344" s="33">
        <v>17.82</v>
      </c>
      <c r="G344" s="33">
        <v>17.82</v>
      </c>
      <c r="H344" s="33">
        <v>0</v>
      </c>
      <c r="I344" s="33">
        <v>0</v>
      </c>
      <c r="J344" s="33">
        <v>0</v>
      </c>
      <c r="K344" s="33">
        <v>0</v>
      </c>
      <c r="L344" s="33">
        <v>17.52</v>
      </c>
      <c r="M344" s="33">
        <v>8.1199999999999992</v>
      </c>
      <c r="N344" s="33">
        <v>4.1500000000000004</v>
      </c>
      <c r="O344" s="33">
        <v>3.82</v>
      </c>
      <c r="P344" s="33">
        <v>1.43</v>
      </c>
      <c r="Q344" s="33">
        <v>8.1199999999999992</v>
      </c>
    </row>
    <row r="345" spans="1:17">
      <c r="A345" s="32" t="s">
        <v>959</v>
      </c>
      <c r="C345" s="33">
        <v>0</v>
      </c>
      <c r="D345" s="33">
        <v>0</v>
      </c>
      <c r="E345" s="33">
        <v>3.59</v>
      </c>
      <c r="F345" s="33">
        <v>41.81</v>
      </c>
      <c r="G345" s="33">
        <v>41.81</v>
      </c>
      <c r="H345" s="33">
        <v>0</v>
      </c>
      <c r="I345" s="33">
        <v>0</v>
      </c>
      <c r="J345" s="33">
        <v>0</v>
      </c>
      <c r="K345" s="33">
        <v>0</v>
      </c>
      <c r="L345" s="33">
        <v>41.05</v>
      </c>
      <c r="M345" s="33">
        <v>18.13</v>
      </c>
      <c r="N345" s="33">
        <v>10.09</v>
      </c>
      <c r="O345" s="33">
        <v>9.35</v>
      </c>
      <c r="P345" s="33">
        <v>3.48</v>
      </c>
      <c r="Q345" s="33">
        <v>18.13</v>
      </c>
    </row>
    <row r="346" spans="1:17">
      <c r="A346" s="32" t="s">
        <v>960</v>
      </c>
      <c r="C346" s="33">
        <v>0</v>
      </c>
      <c r="D346" s="33">
        <v>0</v>
      </c>
      <c r="E346" s="33">
        <v>3.45</v>
      </c>
      <c r="F346" s="33">
        <v>46.45</v>
      </c>
      <c r="G346" s="33">
        <v>45.02</v>
      </c>
      <c r="H346" s="33">
        <v>1.43</v>
      </c>
      <c r="I346" s="33">
        <v>0</v>
      </c>
      <c r="J346" s="33">
        <v>0</v>
      </c>
      <c r="K346" s="33">
        <v>0</v>
      </c>
      <c r="L346" s="33">
        <v>45.77</v>
      </c>
      <c r="M346" s="33">
        <v>25.35</v>
      </c>
      <c r="N346" s="33">
        <v>9.7200000000000006</v>
      </c>
      <c r="O346" s="33">
        <v>7.83</v>
      </c>
      <c r="P346" s="33">
        <v>2.88</v>
      </c>
      <c r="Q346" s="33">
        <v>25.35</v>
      </c>
    </row>
    <row r="347" spans="1:17">
      <c r="A347" s="32" t="s">
        <v>961</v>
      </c>
      <c r="C347" s="33">
        <v>0</v>
      </c>
      <c r="D347" s="33">
        <v>0</v>
      </c>
      <c r="E347" s="33">
        <v>2.5299999999999998</v>
      </c>
      <c r="F347" s="33">
        <v>35.96</v>
      </c>
      <c r="G347" s="33">
        <v>33.96</v>
      </c>
      <c r="H347" s="33">
        <v>1.99</v>
      </c>
      <c r="I347" s="33">
        <v>0</v>
      </c>
      <c r="J347" s="33">
        <v>0</v>
      </c>
      <c r="K347" s="33">
        <v>0</v>
      </c>
      <c r="L347" s="33">
        <v>35.46</v>
      </c>
      <c r="M347" s="33">
        <v>20.58</v>
      </c>
      <c r="N347" s="33">
        <v>7.16</v>
      </c>
      <c r="O347" s="33">
        <v>5.63</v>
      </c>
      <c r="P347" s="33">
        <v>2.08</v>
      </c>
      <c r="Q347" s="33">
        <v>20.58</v>
      </c>
    </row>
    <row r="348" spans="1:17">
      <c r="A348" s="32" t="s">
        <v>962</v>
      </c>
      <c r="C348" s="33">
        <v>0</v>
      </c>
      <c r="D348" s="33">
        <v>7.0000000000000007E-2</v>
      </c>
      <c r="E348" s="33">
        <v>0.36</v>
      </c>
      <c r="F348" s="33">
        <v>7.56</v>
      </c>
      <c r="G348" s="33">
        <v>7.56</v>
      </c>
      <c r="H348" s="33">
        <v>0</v>
      </c>
      <c r="I348" s="33">
        <v>0</v>
      </c>
      <c r="J348" s="33">
        <v>0</v>
      </c>
      <c r="K348" s="33">
        <v>0</v>
      </c>
      <c r="L348" s="33">
        <v>7.36</v>
      </c>
      <c r="M348" s="33">
        <v>3.33</v>
      </c>
      <c r="N348" s="33">
        <v>1.67</v>
      </c>
      <c r="O348" s="33">
        <v>1.68</v>
      </c>
      <c r="P348" s="33">
        <v>0.68</v>
      </c>
      <c r="Q348" s="33">
        <v>3.33</v>
      </c>
    </row>
    <row r="349" spans="1:17">
      <c r="A349" s="32" t="s">
        <v>963</v>
      </c>
      <c r="C349" s="33">
        <v>0</v>
      </c>
      <c r="D349" s="33">
        <v>2.81</v>
      </c>
      <c r="E349" s="33">
        <v>0</v>
      </c>
      <c r="F349" s="33">
        <v>27.35</v>
      </c>
      <c r="G349" s="33">
        <v>27.35</v>
      </c>
      <c r="H349" s="33">
        <v>0</v>
      </c>
      <c r="I349" s="33">
        <v>0</v>
      </c>
      <c r="J349" s="33">
        <v>0</v>
      </c>
      <c r="K349" s="33">
        <v>0</v>
      </c>
      <c r="L349" s="33">
        <v>26.64</v>
      </c>
      <c r="M349" s="33">
        <v>11.83</v>
      </c>
      <c r="N349" s="33">
        <v>6.13</v>
      </c>
      <c r="O349" s="33">
        <v>6.19</v>
      </c>
      <c r="P349" s="33">
        <v>2.4900000000000002</v>
      </c>
      <c r="Q349" s="33">
        <v>11.83</v>
      </c>
    </row>
    <row r="350" spans="1:17">
      <c r="A350" s="32" t="s">
        <v>964</v>
      </c>
      <c r="C350" s="33">
        <v>0</v>
      </c>
      <c r="D350" s="33">
        <v>1.71</v>
      </c>
      <c r="E350" s="33">
        <v>0</v>
      </c>
      <c r="F350" s="33">
        <v>16.670000000000002</v>
      </c>
      <c r="G350" s="33">
        <v>16.670000000000002</v>
      </c>
      <c r="H350" s="33">
        <v>0</v>
      </c>
      <c r="I350" s="33">
        <v>0</v>
      </c>
      <c r="J350" s="33">
        <v>0</v>
      </c>
      <c r="K350" s="33">
        <v>0</v>
      </c>
      <c r="L350" s="33">
        <v>16.239999999999998</v>
      </c>
      <c r="M350" s="33">
        <v>7.22</v>
      </c>
      <c r="N350" s="33">
        <v>3.74</v>
      </c>
      <c r="O350" s="33">
        <v>3.77</v>
      </c>
      <c r="P350" s="33">
        <v>1.52</v>
      </c>
      <c r="Q350" s="33">
        <v>7.22</v>
      </c>
    </row>
    <row r="351" spans="1:17">
      <c r="A351" s="32" t="s">
        <v>965</v>
      </c>
      <c r="C351" s="33">
        <v>0</v>
      </c>
      <c r="D351" s="33">
        <v>3.22</v>
      </c>
      <c r="E351" s="33">
        <v>0</v>
      </c>
      <c r="F351" s="33">
        <v>31.96</v>
      </c>
      <c r="G351" s="33">
        <v>31.96</v>
      </c>
      <c r="H351" s="33">
        <v>0</v>
      </c>
      <c r="I351" s="33">
        <v>0</v>
      </c>
      <c r="J351" s="33">
        <v>0</v>
      </c>
      <c r="K351" s="33">
        <v>0</v>
      </c>
      <c r="L351" s="33">
        <v>31.16</v>
      </c>
      <c r="M351" s="33">
        <v>14.28</v>
      </c>
      <c r="N351" s="33">
        <v>7.03</v>
      </c>
      <c r="O351" s="33">
        <v>7.02</v>
      </c>
      <c r="P351" s="33">
        <v>2.82</v>
      </c>
      <c r="Q351" s="33">
        <v>14.28</v>
      </c>
    </row>
    <row r="352" spans="1:17">
      <c r="A352" s="32" t="s">
        <v>966</v>
      </c>
      <c r="C352" s="33">
        <v>0</v>
      </c>
      <c r="D352" s="33">
        <v>3.04</v>
      </c>
      <c r="E352" s="33">
        <v>0</v>
      </c>
      <c r="F352" s="33">
        <v>29.61</v>
      </c>
      <c r="G352" s="33">
        <v>29.61</v>
      </c>
      <c r="H352" s="33">
        <v>0</v>
      </c>
      <c r="I352" s="33">
        <v>0</v>
      </c>
      <c r="J352" s="33">
        <v>0</v>
      </c>
      <c r="K352" s="33">
        <v>0</v>
      </c>
      <c r="L352" s="33">
        <v>28.85</v>
      </c>
      <c r="M352" s="33">
        <v>12.81</v>
      </c>
      <c r="N352" s="33">
        <v>6.64</v>
      </c>
      <c r="O352" s="33">
        <v>6.7</v>
      </c>
      <c r="P352" s="33">
        <v>2.69</v>
      </c>
      <c r="Q352" s="33">
        <v>12.81</v>
      </c>
    </row>
    <row r="353" spans="1:17">
      <c r="A353" s="32" t="s">
        <v>967</v>
      </c>
      <c r="C353" s="33">
        <v>0</v>
      </c>
      <c r="D353" s="33">
        <v>3.14</v>
      </c>
      <c r="E353" s="33">
        <v>0</v>
      </c>
      <c r="F353" s="33">
        <v>30.81</v>
      </c>
      <c r="G353" s="33">
        <v>30.81</v>
      </c>
      <c r="H353" s="33">
        <v>0</v>
      </c>
      <c r="I353" s="33">
        <v>0</v>
      </c>
      <c r="J353" s="33">
        <v>0</v>
      </c>
      <c r="K353" s="33">
        <v>0</v>
      </c>
      <c r="L353" s="33">
        <v>30.02</v>
      </c>
      <c r="M353" s="33">
        <v>13.52</v>
      </c>
      <c r="N353" s="33">
        <v>6.85</v>
      </c>
      <c r="O353" s="33">
        <v>6.88</v>
      </c>
      <c r="P353" s="33">
        <v>2.77</v>
      </c>
      <c r="Q353" s="33">
        <v>13.52</v>
      </c>
    </row>
    <row r="354" spans="1:17">
      <c r="A354" s="32" t="s">
        <v>968</v>
      </c>
      <c r="C354" s="33">
        <v>0</v>
      </c>
      <c r="D354" s="33">
        <v>1.81</v>
      </c>
      <c r="E354" s="33">
        <v>0</v>
      </c>
      <c r="F354" s="33">
        <v>17.649999999999999</v>
      </c>
      <c r="G354" s="33">
        <v>17.649999999999999</v>
      </c>
      <c r="H354" s="33">
        <v>0</v>
      </c>
      <c r="I354" s="33">
        <v>0</v>
      </c>
      <c r="J354" s="33">
        <v>0</v>
      </c>
      <c r="K354" s="33">
        <v>0</v>
      </c>
      <c r="L354" s="33">
        <v>17.2</v>
      </c>
      <c r="M354" s="33">
        <v>7.67</v>
      </c>
      <c r="N354" s="33">
        <v>3.95</v>
      </c>
      <c r="O354" s="33">
        <v>3.98</v>
      </c>
      <c r="P354" s="33">
        <v>1.6</v>
      </c>
      <c r="Q354" s="33">
        <v>7.67</v>
      </c>
    </row>
    <row r="355" spans="1:17">
      <c r="A355" s="32" t="s">
        <v>969</v>
      </c>
      <c r="C355" s="33">
        <v>0</v>
      </c>
      <c r="D355" s="33">
        <v>1.89</v>
      </c>
      <c r="E355" s="33">
        <v>0</v>
      </c>
      <c r="F355" s="33">
        <v>18.440000000000001</v>
      </c>
      <c r="G355" s="33">
        <v>18.440000000000001</v>
      </c>
      <c r="H355" s="33">
        <v>0</v>
      </c>
      <c r="I355" s="33">
        <v>0</v>
      </c>
      <c r="J355" s="33">
        <v>0</v>
      </c>
      <c r="K355" s="33">
        <v>0</v>
      </c>
      <c r="L355" s="33">
        <v>17.96</v>
      </c>
      <c r="M355" s="33">
        <v>7.98</v>
      </c>
      <c r="N355" s="33">
        <v>4.13</v>
      </c>
      <c r="O355" s="33">
        <v>4.17</v>
      </c>
      <c r="P355" s="33">
        <v>1.68</v>
      </c>
      <c r="Q355" s="33">
        <v>7.98</v>
      </c>
    </row>
    <row r="356" spans="1:17">
      <c r="A356" s="32" t="s">
        <v>970</v>
      </c>
      <c r="C356" s="33">
        <v>0</v>
      </c>
      <c r="D356" s="33">
        <v>2.14</v>
      </c>
      <c r="E356" s="33">
        <v>0</v>
      </c>
      <c r="F356" s="33">
        <v>20.84</v>
      </c>
      <c r="G356" s="33">
        <v>20.84</v>
      </c>
      <c r="H356" s="33">
        <v>0</v>
      </c>
      <c r="I356" s="33">
        <v>0</v>
      </c>
      <c r="J356" s="33">
        <v>0</v>
      </c>
      <c r="K356" s="33">
        <v>0</v>
      </c>
      <c r="L356" s="33">
        <v>20.3</v>
      </c>
      <c r="M356" s="33">
        <v>9.02</v>
      </c>
      <c r="N356" s="33">
        <v>4.67</v>
      </c>
      <c r="O356" s="33">
        <v>4.72</v>
      </c>
      <c r="P356" s="33">
        <v>1.9</v>
      </c>
      <c r="Q356" s="33">
        <v>9.02</v>
      </c>
    </row>
    <row r="357" spans="1:17">
      <c r="A357" s="32" t="s">
        <v>971</v>
      </c>
      <c r="C357" s="33">
        <v>0</v>
      </c>
      <c r="D357" s="33">
        <v>2.88</v>
      </c>
      <c r="E357" s="33">
        <v>0</v>
      </c>
      <c r="F357" s="33">
        <v>28.51</v>
      </c>
      <c r="G357" s="33">
        <v>28.51</v>
      </c>
      <c r="H357" s="33">
        <v>0</v>
      </c>
      <c r="I357" s="33">
        <v>0</v>
      </c>
      <c r="J357" s="33">
        <v>0</v>
      </c>
      <c r="K357" s="33">
        <v>0</v>
      </c>
      <c r="L357" s="33">
        <v>27.79</v>
      </c>
      <c r="M357" s="33">
        <v>12.67</v>
      </c>
      <c r="N357" s="33">
        <v>6.29</v>
      </c>
      <c r="O357" s="33">
        <v>6.3</v>
      </c>
      <c r="P357" s="33">
        <v>2.5299999999999998</v>
      </c>
      <c r="Q357" s="33">
        <v>12.67</v>
      </c>
    </row>
    <row r="358" spans="1:17">
      <c r="A358" s="32" t="s">
        <v>972</v>
      </c>
      <c r="C358" s="33">
        <v>0</v>
      </c>
      <c r="D358" s="33">
        <v>1.81</v>
      </c>
      <c r="E358" s="33">
        <v>0</v>
      </c>
      <c r="F358" s="33">
        <v>17.579999999999998</v>
      </c>
      <c r="G358" s="33">
        <v>17.579999999999998</v>
      </c>
      <c r="H358" s="33">
        <v>0</v>
      </c>
      <c r="I358" s="33">
        <v>0</v>
      </c>
      <c r="J358" s="33">
        <v>0</v>
      </c>
      <c r="K358" s="33">
        <v>0</v>
      </c>
      <c r="L358" s="33">
        <v>17.13</v>
      </c>
      <c r="M358" s="33">
        <v>7.61</v>
      </c>
      <c r="N358" s="33">
        <v>3.94</v>
      </c>
      <c r="O358" s="33">
        <v>3.98</v>
      </c>
      <c r="P358" s="33">
        <v>1.6</v>
      </c>
      <c r="Q358" s="33">
        <v>7.61</v>
      </c>
    </row>
    <row r="359" spans="1:17">
      <c r="A359" s="32" t="s">
        <v>973</v>
      </c>
      <c r="C359" s="33">
        <v>0</v>
      </c>
      <c r="D359" s="33">
        <v>1.81</v>
      </c>
      <c r="E359" s="33">
        <v>0</v>
      </c>
      <c r="F359" s="33">
        <v>17.77</v>
      </c>
      <c r="G359" s="33">
        <v>17.77</v>
      </c>
      <c r="H359" s="33">
        <v>0</v>
      </c>
      <c r="I359" s="33">
        <v>0</v>
      </c>
      <c r="J359" s="33">
        <v>0</v>
      </c>
      <c r="K359" s="33">
        <v>0</v>
      </c>
      <c r="L359" s="33">
        <v>17.32</v>
      </c>
      <c r="M359" s="33">
        <v>7.82</v>
      </c>
      <c r="N359" s="33">
        <v>3.94</v>
      </c>
      <c r="O359" s="33">
        <v>3.96</v>
      </c>
      <c r="P359" s="33">
        <v>1.59</v>
      </c>
      <c r="Q359" s="33">
        <v>7.82</v>
      </c>
    </row>
    <row r="360" spans="1:17">
      <c r="A360" s="32" t="s">
        <v>974</v>
      </c>
      <c r="C360" s="33">
        <v>0</v>
      </c>
      <c r="D360" s="33">
        <v>1.19</v>
      </c>
      <c r="E360" s="33">
        <v>0</v>
      </c>
      <c r="F360" s="33">
        <v>11.6</v>
      </c>
      <c r="G360" s="33">
        <v>11.6</v>
      </c>
      <c r="H360" s="33">
        <v>0</v>
      </c>
      <c r="I360" s="33">
        <v>0</v>
      </c>
      <c r="J360" s="33">
        <v>0</v>
      </c>
      <c r="K360" s="33">
        <v>0</v>
      </c>
      <c r="L360" s="33">
        <v>11.3</v>
      </c>
      <c r="M360" s="33">
        <v>5.0199999999999996</v>
      </c>
      <c r="N360" s="33">
        <v>2.6</v>
      </c>
      <c r="O360" s="33">
        <v>2.62</v>
      </c>
      <c r="P360" s="33">
        <v>1.05</v>
      </c>
      <c r="Q360" s="33">
        <v>5.0199999999999996</v>
      </c>
    </row>
    <row r="361" spans="1:17">
      <c r="A361" s="32" t="s">
        <v>975</v>
      </c>
      <c r="C361" s="33">
        <v>0</v>
      </c>
      <c r="D361" s="33">
        <v>1.24</v>
      </c>
      <c r="E361" s="33">
        <v>0</v>
      </c>
      <c r="F361" s="33">
        <v>12.03</v>
      </c>
      <c r="G361" s="33">
        <v>12.03</v>
      </c>
      <c r="H361" s="33">
        <v>0</v>
      </c>
      <c r="I361" s="33">
        <v>0</v>
      </c>
      <c r="J361" s="33">
        <v>0</v>
      </c>
      <c r="K361" s="33">
        <v>0</v>
      </c>
      <c r="L361" s="33">
        <v>11.72</v>
      </c>
      <c r="M361" s="33">
        <v>5.21</v>
      </c>
      <c r="N361" s="33">
        <v>2.7</v>
      </c>
      <c r="O361" s="33">
        <v>2.72</v>
      </c>
      <c r="P361" s="33">
        <v>1.0900000000000001</v>
      </c>
      <c r="Q361" s="33">
        <v>5.21</v>
      </c>
    </row>
    <row r="362" spans="1:17">
      <c r="A362" s="32" t="s">
        <v>976</v>
      </c>
      <c r="C362" s="33">
        <v>0</v>
      </c>
      <c r="D362" s="33">
        <v>1.64</v>
      </c>
      <c r="E362" s="33">
        <v>0</v>
      </c>
      <c r="F362" s="33">
        <v>15.89</v>
      </c>
      <c r="G362" s="33">
        <v>15.89</v>
      </c>
      <c r="H362" s="33">
        <v>0</v>
      </c>
      <c r="I362" s="33">
        <v>0</v>
      </c>
      <c r="J362" s="33">
        <v>0</v>
      </c>
      <c r="K362" s="33">
        <v>0</v>
      </c>
      <c r="L362" s="33">
        <v>15.47</v>
      </c>
      <c r="M362" s="33">
        <v>6.79</v>
      </c>
      <c r="N362" s="33">
        <v>3.59</v>
      </c>
      <c r="O362" s="33">
        <v>3.63</v>
      </c>
      <c r="P362" s="33">
        <v>1.46</v>
      </c>
      <c r="Q362" s="33">
        <v>6.79</v>
      </c>
    </row>
    <row r="363" spans="1:17">
      <c r="A363" s="32" t="s">
        <v>65</v>
      </c>
      <c r="C363" s="33">
        <v>0</v>
      </c>
      <c r="D363" s="33">
        <v>65.040000000000006</v>
      </c>
      <c r="E363" s="33">
        <v>0</v>
      </c>
      <c r="F363" s="33">
        <v>705.65</v>
      </c>
      <c r="G363" s="33">
        <v>702.65</v>
      </c>
      <c r="H363" s="33">
        <v>3</v>
      </c>
      <c r="I363" s="33">
        <v>0</v>
      </c>
      <c r="J363" s="33">
        <v>0</v>
      </c>
      <c r="K363" s="33">
        <v>0</v>
      </c>
      <c r="L363" s="33">
        <v>688.53</v>
      </c>
      <c r="M363" s="33">
        <v>332.43</v>
      </c>
      <c r="N363" s="33">
        <v>142.54</v>
      </c>
      <c r="O363" s="33">
        <v>153.13</v>
      </c>
      <c r="P363" s="33">
        <v>60.43</v>
      </c>
      <c r="Q363" s="33">
        <v>332.43</v>
      </c>
    </row>
    <row r="364" spans="1:17">
      <c r="A364" s="32" t="s">
        <v>977</v>
      </c>
      <c r="C364" s="33">
        <v>0</v>
      </c>
      <c r="D364" s="33">
        <v>0</v>
      </c>
      <c r="E364" s="33">
        <v>0</v>
      </c>
      <c r="F364" s="33">
        <v>51.81</v>
      </c>
      <c r="G364" s="33">
        <v>51.81</v>
      </c>
      <c r="H364" s="33">
        <v>0</v>
      </c>
      <c r="I364" s="33">
        <v>0</v>
      </c>
      <c r="J364" s="33">
        <v>0</v>
      </c>
      <c r="K364" s="33">
        <v>0</v>
      </c>
      <c r="L364" s="33">
        <v>51.17</v>
      </c>
      <c r="M364" s="33">
        <v>40.049999999999997</v>
      </c>
      <c r="N364" s="33">
        <v>0</v>
      </c>
      <c r="O364" s="33">
        <v>8.61</v>
      </c>
      <c r="P364" s="33">
        <v>2.5099999999999998</v>
      </c>
      <c r="Q364" s="33">
        <v>40.049999999999997</v>
      </c>
    </row>
    <row r="365" spans="1:17">
      <c r="A365" s="32" t="s">
        <v>978</v>
      </c>
      <c r="C365" s="33">
        <v>0</v>
      </c>
      <c r="D365" s="33">
        <v>2.9</v>
      </c>
      <c r="E365" s="33">
        <v>0</v>
      </c>
      <c r="F365" s="33">
        <v>39.69</v>
      </c>
      <c r="G365" s="33">
        <v>39.69</v>
      </c>
      <c r="H365" s="33">
        <v>0</v>
      </c>
      <c r="I365" s="33">
        <v>0</v>
      </c>
      <c r="J365" s="33">
        <v>0</v>
      </c>
      <c r="K365" s="33">
        <v>0</v>
      </c>
      <c r="L365" s="33">
        <v>38.78</v>
      </c>
      <c r="M365" s="33">
        <v>20.23</v>
      </c>
      <c r="N365" s="33">
        <v>6.86</v>
      </c>
      <c r="O365" s="33">
        <v>8.4700000000000006</v>
      </c>
      <c r="P365" s="33">
        <v>3.23</v>
      </c>
      <c r="Q365" s="33">
        <v>20.23</v>
      </c>
    </row>
    <row r="366" spans="1:17">
      <c r="A366" s="32" t="s">
        <v>979</v>
      </c>
      <c r="C366" s="33">
        <v>0</v>
      </c>
      <c r="D366" s="33">
        <v>1.63</v>
      </c>
      <c r="E366" s="33">
        <v>0</v>
      </c>
      <c r="F366" s="33">
        <v>15.91</v>
      </c>
      <c r="G366" s="33">
        <v>15.91</v>
      </c>
      <c r="H366" s="33">
        <v>0</v>
      </c>
      <c r="I366" s="33">
        <v>0</v>
      </c>
      <c r="J366" s="33">
        <v>0</v>
      </c>
      <c r="K366" s="33">
        <v>0</v>
      </c>
      <c r="L366" s="33">
        <v>15.5</v>
      </c>
      <c r="M366" s="33">
        <v>6.92</v>
      </c>
      <c r="N366" s="33">
        <v>3.55</v>
      </c>
      <c r="O366" s="33">
        <v>3.58</v>
      </c>
      <c r="P366" s="33">
        <v>1.44</v>
      </c>
      <c r="Q366" s="33">
        <v>6.92</v>
      </c>
    </row>
    <row r="367" spans="1:17">
      <c r="A367" s="32" t="s">
        <v>980</v>
      </c>
      <c r="C367" s="33">
        <v>0</v>
      </c>
      <c r="D367" s="33">
        <v>1.59</v>
      </c>
      <c r="E367" s="33">
        <v>0</v>
      </c>
      <c r="F367" s="33">
        <v>15.64</v>
      </c>
      <c r="G367" s="33">
        <v>15.64</v>
      </c>
      <c r="H367" s="33">
        <v>0</v>
      </c>
      <c r="I367" s="33">
        <v>0</v>
      </c>
      <c r="J367" s="33">
        <v>0</v>
      </c>
      <c r="K367" s="33">
        <v>0</v>
      </c>
      <c r="L367" s="33">
        <v>15.24</v>
      </c>
      <c r="M367" s="33">
        <v>6.85</v>
      </c>
      <c r="N367" s="33">
        <v>3.48</v>
      </c>
      <c r="O367" s="33">
        <v>3.5</v>
      </c>
      <c r="P367" s="33">
        <v>1.41</v>
      </c>
      <c r="Q367" s="33">
        <v>6.85</v>
      </c>
    </row>
    <row r="368" spans="1:17">
      <c r="A368" s="32" t="s">
        <v>981</v>
      </c>
      <c r="C368" s="33">
        <v>0</v>
      </c>
      <c r="D368" s="33">
        <v>1.1299999999999999</v>
      </c>
      <c r="E368" s="33">
        <v>0</v>
      </c>
      <c r="F368" s="33">
        <v>11.03</v>
      </c>
      <c r="G368" s="33">
        <v>11.03</v>
      </c>
      <c r="H368" s="33">
        <v>0</v>
      </c>
      <c r="I368" s="33">
        <v>0</v>
      </c>
      <c r="J368" s="33">
        <v>0</v>
      </c>
      <c r="K368" s="33">
        <v>0</v>
      </c>
      <c r="L368" s="33">
        <v>10.74</v>
      </c>
      <c r="M368" s="33">
        <v>4.79</v>
      </c>
      <c r="N368" s="33">
        <v>2.4700000000000002</v>
      </c>
      <c r="O368" s="33">
        <v>2.4900000000000002</v>
      </c>
      <c r="P368" s="33">
        <v>1</v>
      </c>
      <c r="Q368" s="33">
        <v>4.79</v>
      </c>
    </row>
    <row r="369" spans="1:17">
      <c r="A369" s="32" t="s">
        <v>982</v>
      </c>
      <c r="C369" s="33">
        <v>0</v>
      </c>
      <c r="D369" s="33">
        <v>2.78</v>
      </c>
      <c r="E369" s="33">
        <v>0</v>
      </c>
      <c r="F369" s="33">
        <v>27.97</v>
      </c>
      <c r="G369" s="33">
        <v>27.97</v>
      </c>
      <c r="H369" s="33">
        <v>0</v>
      </c>
      <c r="I369" s="33">
        <v>0</v>
      </c>
      <c r="J369" s="33">
        <v>0</v>
      </c>
      <c r="K369" s="33">
        <v>0</v>
      </c>
      <c r="L369" s="33">
        <v>27.28</v>
      </c>
      <c r="M369" s="33">
        <v>12.73</v>
      </c>
      <c r="N369" s="33">
        <v>6.08</v>
      </c>
      <c r="O369" s="33">
        <v>6.04</v>
      </c>
      <c r="P369" s="33">
        <v>2.4300000000000002</v>
      </c>
      <c r="Q369" s="33">
        <v>12.73</v>
      </c>
    </row>
    <row r="370" spans="1:17">
      <c r="A370" s="32" t="s">
        <v>983</v>
      </c>
      <c r="C370" s="33">
        <v>0</v>
      </c>
      <c r="D370" s="33">
        <v>0.98</v>
      </c>
      <c r="E370" s="33">
        <v>0</v>
      </c>
      <c r="F370" s="33">
        <v>9.57</v>
      </c>
      <c r="G370" s="33">
        <v>9.57</v>
      </c>
      <c r="H370" s="33">
        <v>0</v>
      </c>
      <c r="I370" s="33">
        <v>0</v>
      </c>
      <c r="J370" s="33">
        <v>0</v>
      </c>
      <c r="K370" s="33">
        <v>0</v>
      </c>
      <c r="L370" s="33">
        <v>9.32</v>
      </c>
      <c r="M370" s="33">
        <v>4.1399999999999997</v>
      </c>
      <c r="N370" s="33">
        <v>2.14</v>
      </c>
      <c r="O370" s="33">
        <v>2.16</v>
      </c>
      <c r="P370" s="33">
        <v>0.87</v>
      </c>
      <c r="Q370" s="33">
        <v>4.1399999999999997</v>
      </c>
    </row>
    <row r="371" spans="1:17">
      <c r="A371" s="32" t="s">
        <v>984</v>
      </c>
      <c r="C371" s="33">
        <v>0</v>
      </c>
      <c r="D371" s="33">
        <v>1.1499999999999999</v>
      </c>
      <c r="E371" s="33">
        <v>0</v>
      </c>
      <c r="F371" s="33">
        <v>11.39</v>
      </c>
      <c r="G371" s="33">
        <v>11.39</v>
      </c>
      <c r="H371" s="33">
        <v>0</v>
      </c>
      <c r="I371" s="33">
        <v>0</v>
      </c>
      <c r="J371" s="33">
        <v>0</v>
      </c>
      <c r="K371" s="33">
        <v>0</v>
      </c>
      <c r="L371" s="33">
        <v>11.11</v>
      </c>
      <c r="M371" s="33">
        <v>5.0599999999999996</v>
      </c>
      <c r="N371" s="33">
        <v>2.52</v>
      </c>
      <c r="O371" s="33">
        <v>2.52</v>
      </c>
      <c r="P371" s="33">
        <v>1.01</v>
      </c>
      <c r="Q371" s="33">
        <v>5.0599999999999996</v>
      </c>
    </row>
    <row r="372" spans="1:17">
      <c r="A372" s="32" t="s">
        <v>985</v>
      </c>
      <c r="C372" s="33">
        <v>0</v>
      </c>
      <c r="D372" s="33">
        <v>1.74</v>
      </c>
      <c r="E372" s="33">
        <v>0</v>
      </c>
      <c r="F372" s="33">
        <v>17.010000000000002</v>
      </c>
      <c r="G372" s="33">
        <v>17.010000000000002</v>
      </c>
      <c r="H372" s="33">
        <v>0</v>
      </c>
      <c r="I372" s="33">
        <v>0</v>
      </c>
      <c r="J372" s="33">
        <v>0</v>
      </c>
      <c r="K372" s="33">
        <v>0</v>
      </c>
      <c r="L372" s="33">
        <v>16.57</v>
      </c>
      <c r="M372" s="33">
        <v>7.41</v>
      </c>
      <c r="N372" s="33">
        <v>3.8</v>
      </c>
      <c r="O372" s="33">
        <v>3.83</v>
      </c>
      <c r="P372" s="33">
        <v>1.54</v>
      </c>
      <c r="Q372" s="33">
        <v>7.41</v>
      </c>
    </row>
    <row r="373" spans="1:17">
      <c r="A373" s="32" t="s">
        <v>986</v>
      </c>
      <c r="C373" s="33">
        <v>0</v>
      </c>
      <c r="D373" s="33">
        <v>2.19</v>
      </c>
      <c r="E373" s="33">
        <v>0</v>
      </c>
      <c r="F373" s="33">
        <v>21.29</v>
      </c>
      <c r="G373" s="33">
        <v>21.29</v>
      </c>
      <c r="H373" s="33">
        <v>0</v>
      </c>
      <c r="I373" s="33">
        <v>0</v>
      </c>
      <c r="J373" s="33">
        <v>0</v>
      </c>
      <c r="K373" s="33">
        <v>0</v>
      </c>
      <c r="L373" s="33">
        <v>20.74</v>
      </c>
      <c r="M373" s="33">
        <v>9.2100000000000009</v>
      </c>
      <c r="N373" s="33">
        <v>4.7699999999999996</v>
      </c>
      <c r="O373" s="33">
        <v>4.82</v>
      </c>
      <c r="P373" s="33">
        <v>1.94</v>
      </c>
      <c r="Q373" s="33">
        <v>9.2100000000000009</v>
      </c>
    </row>
    <row r="374" spans="1:17">
      <c r="A374" s="32" t="s">
        <v>987</v>
      </c>
      <c r="C374" s="33">
        <v>0</v>
      </c>
      <c r="D374" s="33">
        <v>3.26</v>
      </c>
      <c r="E374" s="33">
        <v>0</v>
      </c>
      <c r="F374" s="33">
        <v>30.99</v>
      </c>
      <c r="G374" s="33">
        <v>30.99</v>
      </c>
      <c r="H374" s="33">
        <v>0</v>
      </c>
      <c r="I374" s="33">
        <v>0</v>
      </c>
      <c r="J374" s="33">
        <v>0</v>
      </c>
      <c r="K374" s="33">
        <v>0</v>
      </c>
      <c r="L374" s="33">
        <v>30.16</v>
      </c>
      <c r="M374" s="33">
        <v>12.85</v>
      </c>
      <c r="N374" s="33">
        <v>7.12</v>
      </c>
      <c r="O374" s="33">
        <v>7.27</v>
      </c>
      <c r="P374" s="33">
        <v>2.92</v>
      </c>
      <c r="Q374" s="33">
        <v>12.85</v>
      </c>
    </row>
    <row r="375" spans="1:17">
      <c r="A375" s="32" t="s">
        <v>988</v>
      </c>
      <c r="C375" s="33">
        <v>0</v>
      </c>
      <c r="D375" s="33">
        <v>1.96</v>
      </c>
      <c r="E375" s="33">
        <v>0</v>
      </c>
      <c r="F375" s="33">
        <v>22.49</v>
      </c>
      <c r="G375" s="33">
        <v>21.32</v>
      </c>
      <c r="H375" s="33">
        <v>1.1599999999999999</v>
      </c>
      <c r="I375" s="33">
        <v>0</v>
      </c>
      <c r="J375" s="33">
        <v>0</v>
      </c>
      <c r="K375" s="33">
        <v>0</v>
      </c>
      <c r="L375" s="33">
        <v>22.03</v>
      </c>
      <c r="M375" s="33">
        <v>12.14</v>
      </c>
      <c r="N375" s="33">
        <v>4.3</v>
      </c>
      <c r="O375" s="33">
        <v>3.99</v>
      </c>
      <c r="P375" s="33">
        <v>1.6</v>
      </c>
      <c r="Q375" s="33">
        <v>12.14</v>
      </c>
    </row>
    <row r="376" spans="1:17">
      <c r="A376" s="32" t="s">
        <v>989</v>
      </c>
      <c r="C376" s="33">
        <v>0</v>
      </c>
      <c r="D376" s="33">
        <v>1.86</v>
      </c>
      <c r="E376" s="33">
        <v>0</v>
      </c>
      <c r="F376" s="33">
        <v>21.82</v>
      </c>
      <c r="G376" s="33">
        <v>20.5</v>
      </c>
      <c r="H376" s="33">
        <v>1.32</v>
      </c>
      <c r="I376" s="33">
        <v>0</v>
      </c>
      <c r="J376" s="33">
        <v>0</v>
      </c>
      <c r="K376" s="33">
        <v>0</v>
      </c>
      <c r="L376" s="33">
        <v>21.39</v>
      </c>
      <c r="M376" s="33">
        <v>12.07</v>
      </c>
      <c r="N376" s="33">
        <v>4.08</v>
      </c>
      <c r="O376" s="33">
        <v>3.73</v>
      </c>
      <c r="P376" s="33">
        <v>1.5</v>
      </c>
      <c r="Q376" s="33">
        <v>12.07</v>
      </c>
    </row>
    <row r="377" spans="1:17">
      <c r="A377" s="32" t="s">
        <v>990</v>
      </c>
      <c r="C377" s="33">
        <v>0</v>
      </c>
      <c r="D377" s="33">
        <v>0.66</v>
      </c>
      <c r="E377" s="33">
        <v>0</v>
      </c>
      <c r="F377" s="33">
        <v>6.74</v>
      </c>
      <c r="G377" s="33">
        <v>6.74</v>
      </c>
      <c r="H377" s="33">
        <v>0</v>
      </c>
      <c r="I377" s="33">
        <v>0</v>
      </c>
      <c r="J377" s="33">
        <v>0</v>
      </c>
      <c r="K377" s="33">
        <v>0</v>
      </c>
      <c r="L377" s="33">
        <v>6.58</v>
      </c>
      <c r="M377" s="33">
        <v>3.15</v>
      </c>
      <c r="N377" s="33">
        <v>1.44</v>
      </c>
      <c r="O377" s="33">
        <v>1.42</v>
      </c>
      <c r="P377" s="33">
        <v>0.56999999999999995</v>
      </c>
      <c r="Q377" s="33">
        <v>3.15</v>
      </c>
    </row>
    <row r="378" spans="1:17">
      <c r="A378" s="32" t="s">
        <v>991</v>
      </c>
      <c r="C378" s="33">
        <v>0</v>
      </c>
      <c r="D378" s="33">
        <v>1.05</v>
      </c>
      <c r="E378" s="33">
        <v>0</v>
      </c>
      <c r="F378" s="33">
        <v>11.62</v>
      </c>
      <c r="G378" s="33">
        <v>11.11</v>
      </c>
      <c r="H378" s="33">
        <v>0.51</v>
      </c>
      <c r="I378" s="33">
        <v>0</v>
      </c>
      <c r="J378" s="33">
        <v>0</v>
      </c>
      <c r="K378" s="33">
        <v>0</v>
      </c>
      <c r="L378" s="33">
        <v>11.37</v>
      </c>
      <c r="M378" s="33">
        <v>6.04</v>
      </c>
      <c r="N378" s="33">
        <v>2.2999999999999998</v>
      </c>
      <c r="O378" s="33">
        <v>2.17</v>
      </c>
      <c r="P378" s="33">
        <v>0.87</v>
      </c>
      <c r="Q378" s="33">
        <v>6.04</v>
      </c>
    </row>
    <row r="379" spans="1:17">
      <c r="A379" s="32" t="s">
        <v>992</v>
      </c>
      <c r="C379" s="33">
        <v>0</v>
      </c>
      <c r="D379" s="33">
        <v>2.2200000000000002</v>
      </c>
      <c r="E379" s="33">
        <v>0</v>
      </c>
      <c r="F379" s="33">
        <v>20.92</v>
      </c>
      <c r="G379" s="33">
        <v>20.92</v>
      </c>
      <c r="H379" s="33">
        <v>0</v>
      </c>
      <c r="I379" s="33">
        <v>0</v>
      </c>
      <c r="J379" s="33">
        <v>0</v>
      </c>
      <c r="K379" s="33">
        <v>0</v>
      </c>
      <c r="L379" s="33">
        <v>20.350000000000001</v>
      </c>
      <c r="M379" s="33">
        <v>8.5299999999999994</v>
      </c>
      <c r="N379" s="33">
        <v>4.8499999999999996</v>
      </c>
      <c r="O379" s="33">
        <v>4.9800000000000004</v>
      </c>
      <c r="P379" s="33">
        <v>2</v>
      </c>
      <c r="Q379" s="33">
        <v>8.5299999999999994</v>
      </c>
    </row>
    <row r="380" spans="1:17">
      <c r="A380" s="32" t="s">
        <v>993</v>
      </c>
      <c r="C380" s="33">
        <v>0</v>
      </c>
      <c r="D380" s="33">
        <v>3.09</v>
      </c>
      <c r="E380" s="33">
        <v>0</v>
      </c>
      <c r="F380" s="33">
        <v>30.52</v>
      </c>
      <c r="G380" s="33">
        <v>30.52</v>
      </c>
      <c r="H380" s="33">
        <v>0</v>
      </c>
      <c r="I380" s="33">
        <v>0</v>
      </c>
      <c r="J380" s="33">
        <v>0</v>
      </c>
      <c r="K380" s="33">
        <v>0</v>
      </c>
      <c r="L380" s="33">
        <v>29.75</v>
      </c>
      <c r="M380" s="33">
        <v>13.53</v>
      </c>
      <c r="N380" s="33">
        <v>6.74</v>
      </c>
      <c r="O380" s="33">
        <v>6.76</v>
      </c>
      <c r="P380" s="33">
        <v>2.72</v>
      </c>
      <c r="Q380" s="33">
        <v>13.53</v>
      </c>
    </row>
    <row r="381" spans="1:17">
      <c r="A381" s="32" t="s">
        <v>994</v>
      </c>
      <c r="C381" s="33">
        <v>0</v>
      </c>
      <c r="D381" s="33">
        <v>3.28</v>
      </c>
      <c r="E381" s="33">
        <v>0</v>
      </c>
      <c r="F381" s="33">
        <v>30.33</v>
      </c>
      <c r="G381" s="33">
        <v>30.33</v>
      </c>
      <c r="H381" s="33">
        <v>0</v>
      </c>
      <c r="I381" s="33">
        <v>0</v>
      </c>
      <c r="J381" s="33">
        <v>0</v>
      </c>
      <c r="K381" s="33">
        <v>0</v>
      </c>
      <c r="L381" s="33">
        <v>29.48</v>
      </c>
      <c r="M381" s="33">
        <v>11.95</v>
      </c>
      <c r="N381" s="33">
        <v>7.15</v>
      </c>
      <c r="O381" s="33">
        <v>7.41</v>
      </c>
      <c r="P381" s="33">
        <v>2.98</v>
      </c>
      <c r="Q381" s="33">
        <v>11.95</v>
      </c>
    </row>
    <row r="382" spans="1:17">
      <c r="A382" s="32" t="s">
        <v>995</v>
      </c>
      <c r="C382" s="33">
        <v>0</v>
      </c>
      <c r="D382" s="33">
        <v>2.98</v>
      </c>
      <c r="E382" s="33">
        <v>0</v>
      </c>
      <c r="F382" s="33">
        <v>29.06</v>
      </c>
      <c r="G382" s="33">
        <v>29.06</v>
      </c>
      <c r="H382" s="33">
        <v>0</v>
      </c>
      <c r="I382" s="33">
        <v>0</v>
      </c>
      <c r="J382" s="33">
        <v>0</v>
      </c>
      <c r="K382" s="33">
        <v>0</v>
      </c>
      <c r="L382" s="33">
        <v>28.31</v>
      </c>
      <c r="M382" s="33">
        <v>12.58</v>
      </c>
      <c r="N382" s="33">
        <v>6.51</v>
      </c>
      <c r="O382" s="33">
        <v>6.58</v>
      </c>
      <c r="P382" s="33">
        <v>2.64</v>
      </c>
      <c r="Q382" s="33">
        <v>12.58</v>
      </c>
    </row>
    <row r="383" spans="1:17">
      <c r="A383" s="32" t="s">
        <v>996</v>
      </c>
      <c r="C383" s="33">
        <v>0</v>
      </c>
      <c r="D383" s="33">
        <v>3.89</v>
      </c>
      <c r="E383" s="33">
        <v>0</v>
      </c>
      <c r="F383" s="33">
        <v>35.56</v>
      </c>
      <c r="G383" s="33">
        <v>35.56</v>
      </c>
      <c r="H383" s="33">
        <v>0</v>
      </c>
      <c r="I383" s="33">
        <v>0</v>
      </c>
      <c r="J383" s="33">
        <v>0</v>
      </c>
      <c r="K383" s="33">
        <v>0</v>
      </c>
      <c r="L383" s="33">
        <v>34.549999999999997</v>
      </c>
      <c r="M383" s="33">
        <v>13.71</v>
      </c>
      <c r="N383" s="33">
        <v>8.4700000000000006</v>
      </c>
      <c r="O383" s="33">
        <v>8.82</v>
      </c>
      <c r="P383" s="33">
        <v>3.54</v>
      </c>
      <c r="Q383" s="33">
        <v>13.71</v>
      </c>
    </row>
    <row r="384" spans="1:17">
      <c r="A384" s="32" t="s">
        <v>997</v>
      </c>
      <c r="C384" s="33">
        <v>0</v>
      </c>
      <c r="D384" s="33">
        <v>2.96</v>
      </c>
      <c r="E384" s="33">
        <v>0</v>
      </c>
      <c r="F384" s="33">
        <v>29.82</v>
      </c>
      <c r="G384" s="33">
        <v>29.82</v>
      </c>
      <c r="H384" s="33">
        <v>0</v>
      </c>
      <c r="I384" s="33">
        <v>0</v>
      </c>
      <c r="J384" s="33">
        <v>0</v>
      </c>
      <c r="K384" s="33">
        <v>0</v>
      </c>
      <c r="L384" s="33">
        <v>29.08</v>
      </c>
      <c r="M384" s="33">
        <v>13.64</v>
      </c>
      <c r="N384" s="33">
        <v>6.46</v>
      </c>
      <c r="O384" s="33">
        <v>6.41</v>
      </c>
      <c r="P384" s="33">
        <v>2.58</v>
      </c>
      <c r="Q384" s="33">
        <v>13.64</v>
      </c>
    </row>
    <row r="385" spans="1:17">
      <c r="A385" s="32" t="s">
        <v>998</v>
      </c>
      <c r="C385" s="33">
        <v>0</v>
      </c>
      <c r="D385" s="33">
        <v>2.06</v>
      </c>
      <c r="E385" s="33">
        <v>0</v>
      </c>
      <c r="F385" s="33">
        <v>20.83</v>
      </c>
      <c r="G385" s="33">
        <v>20.83</v>
      </c>
      <c r="H385" s="33">
        <v>0</v>
      </c>
      <c r="I385" s="33">
        <v>0</v>
      </c>
      <c r="J385" s="33">
        <v>0</v>
      </c>
      <c r="K385" s="33">
        <v>0</v>
      </c>
      <c r="L385" s="33">
        <v>20.309999999999999</v>
      </c>
      <c r="M385" s="33">
        <v>9.56</v>
      </c>
      <c r="N385" s="33">
        <v>4.5</v>
      </c>
      <c r="O385" s="33">
        <v>4.46</v>
      </c>
      <c r="P385" s="33">
        <v>1.79</v>
      </c>
      <c r="Q385" s="33">
        <v>9.56</v>
      </c>
    </row>
    <row r="386" spans="1:17">
      <c r="A386" s="32" t="s">
        <v>999</v>
      </c>
      <c r="C386" s="33">
        <v>0</v>
      </c>
      <c r="D386" s="33">
        <v>1.43</v>
      </c>
      <c r="E386" s="33">
        <v>0</v>
      </c>
      <c r="F386" s="33">
        <v>13.77</v>
      </c>
      <c r="G386" s="33">
        <v>13.77</v>
      </c>
      <c r="H386" s="33">
        <v>0</v>
      </c>
      <c r="I386" s="33">
        <v>0</v>
      </c>
      <c r="J386" s="33">
        <v>0</v>
      </c>
      <c r="K386" s="33">
        <v>0</v>
      </c>
      <c r="L386" s="33">
        <v>13.41</v>
      </c>
      <c r="M386" s="33">
        <v>5.87</v>
      </c>
      <c r="N386" s="33">
        <v>3.11</v>
      </c>
      <c r="O386" s="33">
        <v>3.16</v>
      </c>
      <c r="P386" s="33">
        <v>1.27</v>
      </c>
      <c r="Q386" s="33">
        <v>5.87</v>
      </c>
    </row>
    <row r="387" spans="1:17">
      <c r="A387" s="32" t="s">
        <v>1000</v>
      </c>
      <c r="C387" s="33">
        <v>0</v>
      </c>
      <c r="D387" s="33">
        <v>2.87</v>
      </c>
      <c r="E387" s="33">
        <v>0</v>
      </c>
      <c r="F387" s="33">
        <v>26.76</v>
      </c>
      <c r="G387" s="33">
        <v>26.76</v>
      </c>
      <c r="H387" s="33">
        <v>0</v>
      </c>
      <c r="I387" s="33">
        <v>0</v>
      </c>
      <c r="J387" s="33">
        <v>0</v>
      </c>
      <c r="K387" s="33">
        <v>0</v>
      </c>
      <c r="L387" s="33">
        <v>26.03</v>
      </c>
      <c r="M387" s="33">
        <v>10.72</v>
      </c>
      <c r="N387" s="33">
        <v>6.26</v>
      </c>
      <c r="O387" s="33">
        <v>6.46</v>
      </c>
      <c r="P387" s="33">
        <v>2.6</v>
      </c>
      <c r="Q387" s="33">
        <v>10.72</v>
      </c>
    </row>
    <row r="388" spans="1:17">
      <c r="A388" s="32" t="s">
        <v>1001</v>
      </c>
      <c r="C388" s="33">
        <v>0</v>
      </c>
      <c r="D388" s="33">
        <v>0.3</v>
      </c>
      <c r="E388" s="33">
        <v>0</v>
      </c>
      <c r="F388" s="33">
        <v>2.87</v>
      </c>
      <c r="G388" s="33">
        <v>2.87</v>
      </c>
      <c r="H388" s="33">
        <v>0</v>
      </c>
      <c r="I388" s="33">
        <v>0</v>
      </c>
      <c r="J388" s="33">
        <v>0</v>
      </c>
      <c r="K388" s="33">
        <v>0</v>
      </c>
      <c r="L388" s="33">
        <v>2.79</v>
      </c>
      <c r="M388" s="33">
        <v>1.24</v>
      </c>
      <c r="N388" s="33">
        <v>0.64</v>
      </c>
      <c r="O388" s="33">
        <v>0.65</v>
      </c>
      <c r="P388" s="33">
        <v>0.26</v>
      </c>
      <c r="Q388" s="33">
        <v>1.24</v>
      </c>
    </row>
    <row r="389" spans="1:17">
      <c r="A389" s="32" t="s">
        <v>1002</v>
      </c>
      <c r="C389" s="33">
        <v>0</v>
      </c>
      <c r="D389" s="33">
        <v>4.2300000000000004</v>
      </c>
      <c r="E389" s="33">
        <v>0</v>
      </c>
      <c r="F389" s="33">
        <v>43.44</v>
      </c>
      <c r="G389" s="33">
        <v>43.44</v>
      </c>
      <c r="H389" s="33">
        <v>0</v>
      </c>
      <c r="I389" s="33">
        <v>0</v>
      </c>
      <c r="J389" s="33">
        <v>0</v>
      </c>
      <c r="K389" s="33">
        <v>0</v>
      </c>
      <c r="L389" s="33">
        <v>42.4</v>
      </c>
      <c r="M389" s="33">
        <v>20.45</v>
      </c>
      <c r="N389" s="33">
        <v>9.24</v>
      </c>
      <c r="O389" s="33">
        <v>9.07</v>
      </c>
      <c r="P389" s="33">
        <v>3.65</v>
      </c>
      <c r="Q389" s="33">
        <v>20.45</v>
      </c>
    </row>
    <row r="390" spans="1:17">
      <c r="A390" s="32" t="s">
        <v>1003</v>
      </c>
      <c r="C390" s="33">
        <v>0</v>
      </c>
      <c r="D390" s="33">
        <v>3.58</v>
      </c>
      <c r="E390" s="33">
        <v>0</v>
      </c>
      <c r="F390" s="33">
        <v>35.85</v>
      </c>
      <c r="G390" s="33">
        <v>35.85</v>
      </c>
      <c r="H390" s="33">
        <v>0</v>
      </c>
      <c r="I390" s="33">
        <v>0</v>
      </c>
      <c r="J390" s="33">
        <v>0</v>
      </c>
      <c r="K390" s="33">
        <v>0</v>
      </c>
      <c r="L390" s="33">
        <v>34.950000000000003</v>
      </c>
      <c r="M390" s="33">
        <v>16.21</v>
      </c>
      <c r="N390" s="33">
        <v>7.83</v>
      </c>
      <c r="O390" s="33">
        <v>7.79</v>
      </c>
      <c r="P390" s="33">
        <v>3.13</v>
      </c>
      <c r="Q390" s="33">
        <v>16.21</v>
      </c>
    </row>
    <row r="391" spans="1:17">
      <c r="A391" s="32" t="s">
        <v>1004</v>
      </c>
      <c r="C391" s="33">
        <v>0</v>
      </c>
      <c r="D391" s="33">
        <v>4.1500000000000004</v>
      </c>
      <c r="E391" s="33">
        <v>0</v>
      </c>
      <c r="F391" s="33">
        <v>40.75</v>
      </c>
      <c r="G391" s="33">
        <v>40.75</v>
      </c>
      <c r="H391" s="33">
        <v>0</v>
      </c>
      <c r="I391" s="33">
        <v>0</v>
      </c>
      <c r="J391" s="33">
        <v>0</v>
      </c>
      <c r="K391" s="33">
        <v>0</v>
      </c>
      <c r="L391" s="33">
        <v>39.700000000000003</v>
      </c>
      <c r="M391" s="33">
        <v>17.86</v>
      </c>
      <c r="N391" s="33">
        <v>9.06</v>
      </c>
      <c r="O391" s="33">
        <v>9.11</v>
      </c>
      <c r="P391" s="33">
        <v>3.66</v>
      </c>
      <c r="Q391" s="33">
        <v>17.86</v>
      </c>
    </row>
    <row r="392" spans="1:17">
      <c r="A392" s="32" t="s">
        <v>1005</v>
      </c>
      <c r="C392" s="33">
        <v>0</v>
      </c>
      <c r="D392" s="33">
        <v>3.12</v>
      </c>
      <c r="E392" s="33">
        <v>0</v>
      </c>
      <c r="F392" s="33">
        <v>30.22</v>
      </c>
      <c r="G392" s="33">
        <v>30.22</v>
      </c>
      <c r="H392" s="33">
        <v>0</v>
      </c>
      <c r="I392" s="33">
        <v>0</v>
      </c>
      <c r="J392" s="33">
        <v>0</v>
      </c>
      <c r="K392" s="33">
        <v>0</v>
      </c>
      <c r="L392" s="33">
        <v>29.43</v>
      </c>
      <c r="M392" s="33">
        <v>12.95</v>
      </c>
      <c r="N392" s="33">
        <v>6.81</v>
      </c>
      <c r="O392" s="33">
        <v>6.9</v>
      </c>
      <c r="P392" s="33">
        <v>2.77</v>
      </c>
      <c r="Q392" s="33">
        <v>12.95</v>
      </c>
    </row>
    <row r="393" spans="1:17">
      <c r="A393" s="32" t="s">
        <v>66</v>
      </c>
      <c r="C393" s="33">
        <v>0</v>
      </c>
      <c r="D393" s="33">
        <v>49.42</v>
      </c>
      <c r="E393" s="33">
        <v>6.2</v>
      </c>
      <c r="F393" s="33">
        <v>715.97</v>
      </c>
      <c r="G393" s="33">
        <v>715.49</v>
      </c>
      <c r="H393" s="33">
        <v>0.48</v>
      </c>
      <c r="I393" s="33">
        <v>0</v>
      </c>
      <c r="J393" s="33">
        <v>0</v>
      </c>
      <c r="K393" s="33">
        <v>0</v>
      </c>
      <c r="L393" s="33">
        <v>699.05</v>
      </c>
      <c r="M393" s="33">
        <v>348.76</v>
      </c>
      <c r="N393" s="33">
        <v>136.74</v>
      </c>
      <c r="O393" s="33">
        <v>153.61000000000001</v>
      </c>
      <c r="P393" s="33">
        <v>59.94</v>
      </c>
      <c r="Q393" s="33">
        <v>348.76</v>
      </c>
    </row>
    <row r="394" spans="1:17">
      <c r="A394" s="32" t="s">
        <v>1006</v>
      </c>
      <c r="C394" s="33">
        <v>0</v>
      </c>
      <c r="D394" s="33">
        <v>0</v>
      </c>
      <c r="E394" s="33">
        <v>0</v>
      </c>
      <c r="F394" s="33">
        <v>91.28</v>
      </c>
      <c r="G394" s="33">
        <v>91.28</v>
      </c>
      <c r="H394" s="33">
        <v>0</v>
      </c>
      <c r="I394" s="33">
        <v>0</v>
      </c>
      <c r="J394" s="33">
        <v>0</v>
      </c>
      <c r="K394" s="33">
        <v>0</v>
      </c>
      <c r="L394" s="33">
        <v>90.16</v>
      </c>
      <c r="M394" s="33">
        <v>70.63</v>
      </c>
      <c r="N394" s="33">
        <v>0</v>
      </c>
      <c r="O394" s="33">
        <v>15.13</v>
      </c>
      <c r="P394" s="33">
        <v>4.41</v>
      </c>
      <c r="Q394" s="33">
        <v>70.63</v>
      </c>
    </row>
    <row r="395" spans="1:17">
      <c r="A395" s="32" t="s">
        <v>1007</v>
      </c>
      <c r="C395" s="33">
        <v>0</v>
      </c>
      <c r="D395" s="33">
        <v>3.33</v>
      </c>
      <c r="E395" s="33">
        <v>0</v>
      </c>
      <c r="F395" s="33">
        <v>45.29</v>
      </c>
      <c r="G395" s="33">
        <v>45.29</v>
      </c>
      <c r="H395" s="33">
        <v>0</v>
      </c>
      <c r="I395" s="33">
        <v>0</v>
      </c>
      <c r="J395" s="33">
        <v>0</v>
      </c>
      <c r="K395" s="33">
        <v>0</v>
      </c>
      <c r="L395" s="33">
        <v>44.2</v>
      </c>
      <c r="M395" s="33">
        <v>21.79</v>
      </c>
      <c r="N395" s="33">
        <v>8.59</v>
      </c>
      <c r="O395" s="33">
        <v>9.9600000000000009</v>
      </c>
      <c r="P395" s="33">
        <v>3.86</v>
      </c>
      <c r="Q395" s="33">
        <v>21.79</v>
      </c>
    </row>
    <row r="396" spans="1:17">
      <c r="A396" s="32" t="s">
        <v>1008</v>
      </c>
      <c r="C396" s="33">
        <v>0</v>
      </c>
      <c r="D396" s="33">
        <v>4.04</v>
      </c>
      <c r="E396" s="33">
        <v>0</v>
      </c>
      <c r="F396" s="33">
        <v>41.5</v>
      </c>
      <c r="G396" s="33">
        <v>41.5</v>
      </c>
      <c r="H396" s="33">
        <v>0</v>
      </c>
      <c r="I396" s="33">
        <v>0</v>
      </c>
      <c r="J396" s="33">
        <v>0</v>
      </c>
      <c r="K396" s="33">
        <v>0</v>
      </c>
      <c r="L396" s="33">
        <v>40.380000000000003</v>
      </c>
      <c r="M396" s="33">
        <v>17.09</v>
      </c>
      <c r="N396" s="33">
        <v>9.56</v>
      </c>
      <c r="O396" s="33">
        <v>9.7899999999999991</v>
      </c>
      <c r="P396" s="33">
        <v>3.94</v>
      </c>
      <c r="Q396" s="33">
        <v>17.09</v>
      </c>
    </row>
    <row r="397" spans="1:17">
      <c r="A397" s="32" t="s">
        <v>1009</v>
      </c>
      <c r="C397" s="33">
        <v>0</v>
      </c>
      <c r="D397" s="33">
        <v>2.15</v>
      </c>
      <c r="E397" s="33">
        <v>0</v>
      </c>
      <c r="F397" s="33">
        <v>22.85</v>
      </c>
      <c r="G397" s="33">
        <v>22.85</v>
      </c>
      <c r="H397" s="33">
        <v>0</v>
      </c>
      <c r="I397" s="33">
        <v>0</v>
      </c>
      <c r="J397" s="33">
        <v>0</v>
      </c>
      <c r="K397" s="33">
        <v>0</v>
      </c>
      <c r="L397" s="33">
        <v>22.26</v>
      </c>
      <c r="M397" s="33">
        <v>9.98</v>
      </c>
      <c r="N397" s="33">
        <v>5.09</v>
      </c>
      <c r="O397" s="33">
        <v>5.13</v>
      </c>
      <c r="P397" s="33">
        <v>2.06</v>
      </c>
      <c r="Q397" s="33">
        <v>9.98</v>
      </c>
    </row>
    <row r="398" spans="1:17">
      <c r="A398" s="32" t="s">
        <v>1010</v>
      </c>
      <c r="C398" s="33">
        <v>0</v>
      </c>
      <c r="D398" s="33">
        <v>3.9</v>
      </c>
      <c r="E398" s="33">
        <v>0</v>
      </c>
      <c r="F398" s="33">
        <v>39.47</v>
      </c>
      <c r="G398" s="33">
        <v>39.47</v>
      </c>
      <c r="H398" s="33">
        <v>0</v>
      </c>
      <c r="I398" s="33">
        <v>0</v>
      </c>
      <c r="J398" s="33">
        <v>0</v>
      </c>
      <c r="K398" s="33">
        <v>0</v>
      </c>
      <c r="L398" s="33">
        <v>38.380000000000003</v>
      </c>
      <c r="M398" s="33">
        <v>15.79</v>
      </c>
      <c r="N398" s="33">
        <v>9.23</v>
      </c>
      <c r="O398" s="33">
        <v>9.5299999999999994</v>
      </c>
      <c r="P398" s="33">
        <v>3.83</v>
      </c>
      <c r="Q398" s="33">
        <v>15.79</v>
      </c>
    </row>
    <row r="399" spans="1:17">
      <c r="A399" s="32" t="s">
        <v>1011</v>
      </c>
      <c r="C399" s="33">
        <v>0</v>
      </c>
      <c r="D399" s="33">
        <v>2.35</v>
      </c>
      <c r="E399" s="33">
        <v>0</v>
      </c>
      <c r="F399" s="33">
        <v>24.93</v>
      </c>
      <c r="G399" s="33">
        <v>24.93</v>
      </c>
      <c r="H399" s="33">
        <v>0</v>
      </c>
      <c r="I399" s="33">
        <v>0</v>
      </c>
      <c r="J399" s="33">
        <v>0</v>
      </c>
      <c r="K399" s="33">
        <v>0</v>
      </c>
      <c r="L399" s="33">
        <v>24.29</v>
      </c>
      <c r="M399" s="33">
        <v>10.88</v>
      </c>
      <c r="N399" s="33">
        <v>5.56</v>
      </c>
      <c r="O399" s="33">
        <v>5.6</v>
      </c>
      <c r="P399" s="33">
        <v>2.25</v>
      </c>
      <c r="Q399" s="33">
        <v>10.88</v>
      </c>
    </row>
    <row r="400" spans="1:17">
      <c r="A400" s="32" t="s">
        <v>1012</v>
      </c>
      <c r="C400" s="33">
        <v>0</v>
      </c>
      <c r="D400" s="33">
        <v>2.9</v>
      </c>
      <c r="E400" s="33">
        <v>0</v>
      </c>
      <c r="F400" s="33">
        <v>31.5</v>
      </c>
      <c r="G400" s="33">
        <v>31.5</v>
      </c>
      <c r="H400" s="33">
        <v>0</v>
      </c>
      <c r="I400" s="33">
        <v>0</v>
      </c>
      <c r="J400" s="33">
        <v>0</v>
      </c>
      <c r="K400" s="33">
        <v>0</v>
      </c>
      <c r="L400" s="33">
        <v>30.71</v>
      </c>
      <c r="M400" s="33">
        <v>14.23</v>
      </c>
      <c r="N400" s="33">
        <v>6.88</v>
      </c>
      <c r="O400" s="33">
        <v>6.85</v>
      </c>
      <c r="P400" s="33">
        <v>2.75</v>
      </c>
      <c r="Q400" s="33">
        <v>14.23</v>
      </c>
    </row>
    <row r="401" spans="1:17">
      <c r="A401" s="32" t="s">
        <v>1013</v>
      </c>
      <c r="C401" s="33">
        <v>0</v>
      </c>
      <c r="D401" s="33">
        <v>3.61</v>
      </c>
      <c r="E401" s="33">
        <v>0</v>
      </c>
      <c r="F401" s="33">
        <v>38.979999999999997</v>
      </c>
      <c r="G401" s="33">
        <v>38.979999999999997</v>
      </c>
      <c r="H401" s="33">
        <v>0</v>
      </c>
      <c r="I401" s="33">
        <v>0</v>
      </c>
      <c r="J401" s="33">
        <v>0</v>
      </c>
      <c r="K401" s="33">
        <v>0</v>
      </c>
      <c r="L401" s="33">
        <v>38</v>
      </c>
      <c r="M401" s="33">
        <v>17.5</v>
      </c>
      <c r="N401" s="33">
        <v>8.5399999999999991</v>
      </c>
      <c r="O401" s="33">
        <v>8.5299999999999994</v>
      </c>
      <c r="P401" s="33">
        <v>3.43</v>
      </c>
      <c r="Q401" s="33">
        <v>17.5</v>
      </c>
    </row>
    <row r="402" spans="1:17">
      <c r="A402" s="32" t="s">
        <v>1014</v>
      </c>
      <c r="C402" s="33">
        <v>0</v>
      </c>
      <c r="D402" s="33">
        <v>3.18</v>
      </c>
      <c r="E402" s="33">
        <v>0</v>
      </c>
      <c r="F402" s="33">
        <v>33.01</v>
      </c>
      <c r="G402" s="33">
        <v>33.01</v>
      </c>
      <c r="H402" s="33">
        <v>0</v>
      </c>
      <c r="I402" s="33">
        <v>0</v>
      </c>
      <c r="J402" s="33">
        <v>0</v>
      </c>
      <c r="K402" s="33">
        <v>0</v>
      </c>
      <c r="L402" s="33">
        <v>32.130000000000003</v>
      </c>
      <c r="M402" s="33">
        <v>13.84</v>
      </c>
      <c r="N402" s="33">
        <v>7.53</v>
      </c>
      <c r="O402" s="33">
        <v>7.68</v>
      </c>
      <c r="P402" s="33">
        <v>3.09</v>
      </c>
      <c r="Q402" s="33">
        <v>13.84</v>
      </c>
    </row>
    <row r="403" spans="1:17">
      <c r="A403" s="32" t="s">
        <v>1015</v>
      </c>
      <c r="C403" s="33">
        <v>0</v>
      </c>
      <c r="D403" s="33">
        <v>3.23</v>
      </c>
      <c r="E403" s="33">
        <v>0</v>
      </c>
      <c r="F403" s="33">
        <v>35.43</v>
      </c>
      <c r="G403" s="33">
        <v>35.43</v>
      </c>
      <c r="H403" s="33">
        <v>0</v>
      </c>
      <c r="I403" s="33">
        <v>0</v>
      </c>
      <c r="J403" s="33">
        <v>0</v>
      </c>
      <c r="K403" s="33">
        <v>0</v>
      </c>
      <c r="L403" s="33">
        <v>34.56</v>
      </c>
      <c r="M403" s="33">
        <v>16.27</v>
      </c>
      <c r="N403" s="33">
        <v>7.66</v>
      </c>
      <c r="O403" s="33">
        <v>7.59</v>
      </c>
      <c r="P403" s="33">
        <v>3.05</v>
      </c>
      <c r="Q403" s="33">
        <v>16.27</v>
      </c>
    </row>
    <row r="404" spans="1:17">
      <c r="A404" s="32" t="s">
        <v>1016</v>
      </c>
      <c r="C404" s="33">
        <v>0</v>
      </c>
      <c r="D404" s="33">
        <v>3.61</v>
      </c>
      <c r="E404" s="33">
        <v>0</v>
      </c>
      <c r="F404" s="33">
        <v>40.57</v>
      </c>
      <c r="G404" s="33">
        <v>40.57</v>
      </c>
      <c r="H404" s="33">
        <v>0</v>
      </c>
      <c r="I404" s="33">
        <v>0</v>
      </c>
      <c r="J404" s="33">
        <v>0</v>
      </c>
      <c r="K404" s="33">
        <v>0</v>
      </c>
      <c r="L404" s="33">
        <v>39.61</v>
      </c>
      <c r="M404" s="33">
        <v>19.34</v>
      </c>
      <c r="N404" s="33">
        <v>8.5500000000000007</v>
      </c>
      <c r="O404" s="33">
        <v>8.36</v>
      </c>
      <c r="P404" s="33">
        <v>3.36</v>
      </c>
      <c r="Q404" s="33">
        <v>19.34</v>
      </c>
    </row>
    <row r="405" spans="1:17">
      <c r="A405" s="32" t="s">
        <v>1017</v>
      </c>
      <c r="C405" s="33">
        <v>0</v>
      </c>
      <c r="D405" s="33">
        <v>3.28</v>
      </c>
      <c r="E405" s="33">
        <v>0</v>
      </c>
      <c r="F405" s="33">
        <v>34.880000000000003</v>
      </c>
      <c r="G405" s="33">
        <v>34.880000000000003</v>
      </c>
      <c r="H405" s="33">
        <v>0</v>
      </c>
      <c r="I405" s="33">
        <v>0</v>
      </c>
      <c r="J405" s="33">
        <v>0</v>
      </c>
      <c r="K405" s="33">
        <v>0</v>
      </c>
      <c r="L405" s="33">
        <v>33.99</v>
      </c>
      <c r="M405" s="33">
        <v>15.28</v>
      </c>
      <c r="N405" s="33">
        <v>7.76</v>
      </c>
      <c r="O405" s="33">
        <v>7.8</v>
      </c>
      <c r="P405" s="33">
        <v>3.14</v>
      </c>
      <c r="Q405" s="33">
        <v>15.28</v>
      </c>
    </row>
    <row r="406" spans="1:17">
      <c r="A406" s="32" t="s">
        <v>1018</v>
      </c>
      <c r="C406" s="33">
        <v>0</v>
      </c>
      <c r="D406" s="33">
        <v>2.5299999999999998</v>
      </c>
      <c r="E406" s="33">
        <v>0</v>
      </c>
      <c r="F406" s="33">
        <v>26.92</v>
      </c>
      <c r="G406" s="33">
        <v>26.92</v>
      </c>
      <c r="H406" s="33">
        <v>0</v>
      </c>
      <c r="I406" s="33">
        <v>0</v>
      </c>
      <c r="J406" s="33">
        <v>0</v>
      </c>
      <c r="K406" s="33">
        <v>0</v>
      </c>
      <c r="L406" s="33">
        <v>26.23</v>
      </c>
      <c r="M406" s="33">
        <v>11.77</v>
      </c>
      <c r="N406" s="33">
        <v>6</v>
      </c>
      <c r="O406" s="33">
        <v>6.03</v>
      </c>
      <c r="P406" s="33">
        <v>2.4300000000000002</v>
      </c>
      <c r="Q406" s="33">
        <v>11.77</v>
      </c>
    </row>
    <row r="407" spans="1:17">
      <c r="A407" s="32" t="s">
        <v>1019</v>
      </c>
      <c r="C407" s="33">
        <v>0</v>
      </c>
      <c r="D407" s="33">
        <v>2.52</v>
      </c>
      <c r="E407" s="33">
        <v>0</v>
      </c>
      <c r="F407" s="33">
        <v>27.98</v>
      </c>
      <c r="G407" s="33">
        <v>27.98</v>
      </c>
      <c r="H407" s="33">
        <v>0</v>
      </c>
      <c r="I407" s="33">
        <v>0</v>
      </c>
      <c r="J407" s="33">
        <v>0</v>
      </c>
      <c r="K407" s="33">
        <v>0</v>
      </c>
      <c r="L407" s="33">
        <v>27.3</v>
      </c>
      <c r="M407" s="33">
        <v>13.07</v>
      </c>
      <c r="N407" s="33">
        <v>5.98</v>
      </c>
      <c r="O407" s="33">
        <v>5.89</v>
      </c>
      <c r="P407" s="33">
        <v>2.37</v>
      </c>
      <c r="Q407" s="33">
        <v>13.07</v>
      </c>
    </row>
    <row r="408" spans="1:17">
      <c r="A408" s="32" t="s">
        <v>1020</v>
      </c>
      <c r="C408" s="33">
        <v>0</v>
      </c>
      <c r="D408" s="33">
        <v>1.92</v>
      </c>
      <c r="E408" s="33">
        <v>0</v>
      </c>
      <c r="F408" s="33">
        <v>20.41</v>
      </c>
      <c r="G408" s="33">
        <v>20.41</v>
      </c>
      <c r="H408" s="33">
        <v>0</v>
      </c>
      <c r="I408" s="33">
        <v>0</v>
      </c>
      <c r="J408" s="33">
        <v>0</v>
      </c>
      <c r="K408" s="33">
        <v>0</v>
      </c>
      <c r="L408" s="33">
        <v>19.89</v>
      </c>
      <c r="M408" s="33">
        <v>8.91</v>
      </c>
      <c r="N408" s="33">
        <v>4.55</v>
      </c>
      <c r="O408" s="33">
        <v>4.58</v>
      </c>
      <c r="P408" s="33">
        <v>1.84</v>
      </c>
      <c r="Q408" s="33">
        <v>8.91</v>
      </c>
    </row>
    <row r="409" spans="1:17">
      <c r="A409" s="32" t="s">
        <v>1021</v>
      </c>
      <c r="C409" s="33">
        <v>0</v>
      </c>
      <c r="D409" s="33">
        <v>3.58</v>
      </c>
      <c r="E409" s="33">
        <v>0</v>
      </c>
      <c r="F409" s="33">
        <v>37.92</v>
      </c>
      <c r="G409" s="33">
        <v>37.92</v>
      </c>
      <c r="H409" s="33">
        <v>0</v>
      </c>
      <c r="I409" s="33">
        <v>0</v>
      </c>
      <c r="J409" s="33">
        <v>0</v>
      </c>
      <c r="K409" s="33">
        <v>0</v>
      </c>
      <c r="L409" s="33">
        <v>36.950000000000003</v>
      </c>
      <c r="M409" s="33">
        <v>16.510000000000002</v>
      </c>
      <c r="N409" s="33">
        <v>8.4700000000000006</v>
      </c>
      <c r="O409" s="33">
        <v>8.5299999999999994</v>
      </c>
      <c r="P409" s="33">
        <v>3.43</v>
      </c>
      <c r="Q409" s="33">
        <v>16.510000000000002</v>
      </c>
    </row>
    <row r="410" spans="1:17">
      <c r="A410" s="32" t="s">
        <v>1022</v>
      </c>
      <c r="C410" s="33">
        <v>0</v>
      </c>
      <c r="D410" s="33">
        <v>1.53</v>
      </c>
      <c r="E410" s="33">
        <v>0</v>
      </c>
      <c r="F410" s="33">
        <v>16.22</v>
      </c>
      <c r="G410" s="33">
        <v>16.22</v>
      </c>
      <c r="H410" s="33">
        <v>0</v>
      </c>
      <c r="I410" s="33">
        <v>0</v>
      </c>
      <c r="J410" s="33">
        <v>0</v>
      </c>
      <c r="K410" s="33">
        <v>0</v>
      </c>
      <c r="L410" s="33">
        <v>15.8</v>
      </c>
      <c r="M410" s="33">
        <v>7.08</v>
      </c>
      <c r="N410" s="33">
        <v>3.62</v>
      </c>
      <c r="O410" s="33">
        <v>3.64</v>
      </c>
      <c r="P410" s="33">
        <v>1.46</v>
      </c>
      <c r="Q410" s="33">
        <v>7.08</v>
      </c>
    </row>
    <row r="411" spans="1:17">
      <c r="A411" s="32" t="s">
        <v>1023</v>
      </c>
      <c r="C411" s="33">
        <v>0</v>
      </c>
      <c r="D411" s="33">
        <v>0.87</v>
      </c>
      <c r="E411" s="33">
        <v>0</v>
      </c>
      <c r="F411" s="33">
        <v>9.2100000000000009</v>
      </c>
      <c r="G411" s="33">
        <v>9.2100000000000009</v>
      </c>
      <c r="H411" s="33">
        <v>0</v>
      </c>
      <c r="I411" s="33">
        <v>0</v>
      </c>
      <c r="J411" s="33">
        <v>0</v>
      </c>
      <c r="K411" s="33">
        <v>0</v>
      </c>
      <c r="L411" s="33">
        <v>8.9700000000000006</v>
      </c>
      <c r="M411" s="33">
        <v>4</v>
      </c>
      <c r="N411" s="33">
        <v>2.06</v>
      </c>
      <c r="O411" s="33">
        <v>2.0699999999999998</v>
      </c>
      <c r="P411" s="33">
        <v>0.83</v>
      </c>
      <c r="Q411" s="33">
        <v>4</v>
      </c>
    </row>
    <row r="412" spans="1:17">
      <c r="A412" s="32" t="s">
        <v>1024</v>
      </c>
      <c r="C412" s="33">
        <v>0</v>
      </c>
      <c r="D412" s="33">
        <v>0.81</v>
      </c>
      <c r="E412" s="33">
        <v>0</v>
      </c>
      <c r="F412" s="33">
        <v>8.6</v>
      </c>
      <c r="G412" s="33">
        <v>8.6</v>
      </c>
      <c r="H412" s="33">
        <v>0</v>
      </c>
      <c r="I412" s="33">
        <v>0</v>
      </c>
      <c r="J412" s="33">
        <v>0</v>
      </c>
      <c r="K412" s="33">
        <v>0</v>
      </c>
      <c r="L412" s="33">
        <v>8.3800000000000008</v>
      </c>
      <c r="M412" s="33">
        <v>3.75</v>
      </c>
      <c r="N412" s="33">
        <v>1.92</v>
      </c>
      <c r="O412" s="33">
        <v>1.93</v>
      </c>
      <c r="P412" s="33">
        <v>0.78</v>
      </c>
      <c r="Q412" s="33">
        <v>3.75</v>
      </c>
    </row>
    <row r="413" spans="1:17">
      <c r="A413" s="32" t="s">
        <v>1025</v>
      </c>
      <c r="C413" s="33">
        <v>0</v>
      </c>
      <c r="D413" s="33">
        <v>0.08</v>
      </c>
      <c r="E413" s="33">
        <v>0.8</v>
      </c>
      <c r="F413" s="33">
        <v>17.16</v>
      </c>
      <c r="G413" s="33">
        <v>17.16</v>
      </c>
      <c r="H413" s="33">
        <v>0</v>
      </c>
      <c r="I413" s="33">
        <v>0</v>
      </c>
      <c r="J413" s="33">
        <v>0</v>
      </c>
      <c r="K413" s="33">
        <v>0</v>
      </c>
      <c r="L413" s="33">
        <v>16.72</v>
      </c>
      <c r="M413" s="33">
        <v>7.56</v>
      </c>
      <c r="N413" s="33">
        <v>3.81</v>
      </c>
      <c r="O413" s="33">
        <v>3.82</v>
      </c>
      <c r="P413" s="33">
        <v>1.54</v>
      </c>
      <c r="Q413" s="33">
        <v>7.56</v>
      </c>
    </row>
    <row r="414" spans="1:17">
      <c r="A414" s="32" t="s">
        <v>1026</v>
      </c>
      <c r="C414" s="33">
        <v>0</v>
      </c>
      <c r="D414" s="33">
        <v>0</v>
      </c>
      <c r="E414" s="33">
        <v>0.66</v>
      </c>
      <c r="F414" s="33">
        <v>8.58</v>
      </c>
      <c r="G414" s="33">
        <v>8.58</v>
      </c>
      <c r="H414" s="33">
        <v>0</v>
      </c>
      <c r="I414" s="33">
        <v>0</v>
      </c>
      <c r="J414" s="33">
        <v>0</v>
      </c>
      <c r="K414" s="33">
        <v>0</v>
      </c>
      <c r="L414" s="33">
        <v>8.36</v>
      </c>
      <c r="M414" s="33">
        <v>3.81</v>
      </c>
      <c r="N414" s="33">
        <v>1.89</v>
      </c>
      <c r="O414" s="33">
        <v>1.9</v>
      </c>
      <c r="P414" s="33">
        <v>0.76</v>
      </c>
      <c r="Q414" s="33">
        <v>3.81</v>
      </c>
    </row>
    <row r="415" spans="1:17">
      <c r="A415" s="32" t="s">
        <v>1027</v>
      </c>
      <c r="C415" s="33">
        <v>0</v>
      </c>
      <c r="D415" s="33">
        <v>0</v>
      </c>
      <c r="E415" s="33">
        <v>1.7</v>
      </c>
      <c r="F415" s="33">
        <v>21.57</v>
      </c>
      <c r="G415" s="33">
        <v>21.57</v>
      </c>
      <c r="H415" s="33">
        <v>0</v>
      </c>
      <c r="I415" s="33">
        <v>0</v>
      </c>
      <c r="J415" s="33">
        <v>0</v>
      </c>
      <c r="K415" s="33">
        <v>0</v>
      </c>
      <c r="L415" s="33">
        <v>21.01</v>
      </c>
      <c r="M415" s="33">
        <v>9.3000000000000007</v>
      </c>
      <c r="N415" s="33">
        <v>4.8499999999999996</v>
      </c>
      <c r="O415" s="33">
        <v>4.9000000000000004</v>
      </c>
      <c r="P415" s="33">
        <v>1.97</v>
      </c>
      <c r="Q415" s="33">
        <v>9.3000000000000007</v>
      </c>
    </row>
    <row r="416" spans="1:17">
      <c r="A416" s="32" t="s">
        <v>1028</v>
      </c>
      <c r="C416" s="33">
        <v>0</v>
      </c>
      <c r="D416" s="33">
        <v>0</v>
      </c>
      <c r="E416" s="33">
        <v>1.23</v>
      </c>
      <c r="F416" s="33">
        <v>17.579999999999998</v>
      </c>
      <c r="G416" s="33">
        <v>17.170000000000002</v>
      </c>
      <c r="H416" s="33">
        <v>0.41</v>
      </c>
      <c r="I416" s="33">
        <v>0</v>
      </c>
      <c r="J416" s="33">
        <v>0</v>
      </c>
      <c r="K416" s="33">
        <v>0</v>
      </c>
      <c r="L416" s="33">
        <v>17.2</v>
      </c>
      <c r="M416" s="33">
        <v>9.02</v>
      </c>
      <c r="N416" s="33">
        <v>3.51</v>
      </c>
      <c r="O416" s="33">
        <v>3.33</v>
      </c>
      <c r="P416" s="33">
        <v>1.34</v>
      </c>
      <c r="Q416" s="33">
        <v>9.02</v>
      </c>
    </row>
    <row r="417" spans="1:17">
      <c r="A417" s="32" t="s">
        <v>1029</v>
      </c>
      <c r="C417" s="33">
        <v>0</v>
      </c>
      <c r="D417" s="33">
        <v>0</v>
      </c>
      <c r="E417" s="33">
        <v>0.83</v>
      </c>
      <c r="F417" s="33">
        <v>10.77</v>
      </c>
      <c r="G417" s="33">
        <v>10.77</v>
      </c>
      <c r="H417" s="33">
        <v>0</v>
      </c>
      <c r="I417" s="33">
        <v>0</v>
      </c>
      <c r="J417" s="33">
        <v>0</v>
      </c>
      <c r="K417" s="33">
        <v>0</v>
      </c>
      <c r="L417" s="33">
        <v>10.5</v>
      </c>
      <c r="M417" s="33">
        <v>4.78</v>
      </c>
      <c r="N417" s="33">
        <v>2.38</v>
      </c>
      <c r="O417" s="33">
        <v>2.38</v>
      </c>
      <c r="P417" s="33">
        <v>0.96</v>
      </c>
      <c r="Q417" s="33">
        <v>4.78</v>
      </c>
    </row>
    <row r="418" spans="1:17">
      <c r="A418" s="32" t="s">
        <v>1030</v>
      </c>
      <c r="C418" s="33">
        <v>0</v>
      </c>
      <c r="D418" s="33">
        <v>0</v>
      </c>
      <c r="E418" s="33">
        <v>0.97</v>
      </c>
      <c r="F418" s="33">
        <v>13.37</v>
      </c>
      <c r="G418" s="33">
        <v>13.31</v>
      </c>
      <c r="H418" s="33">
        <v>0.06</v>
      </c>
      <c r="I418" s="33">
        <v>0</v>
      </c>
      <c r="J418" s="33">
        <v>0</v>
      </c>
      <c r="K418" s="33">
        <v>0</v>
      </c>
      <c r="L418" s="33">
        <v>13.07</v>
      </c>
      <c r="M418" s="33">
        <v>6.58</v>
      </c>
      <c r="N418" s="33">
        <v>2.76</v>
      </c>
      <c r="O418" s="33">
        <v>2.66</v>
      </c>
      <c r="P418" s="33">
        <v>1.07</v>
      </c>
      <c r="Q418" s="33">
        <v>6.58</v>
      </c>
    </row>
    <row r="419" spans="1:17">
      <c r="A419" s="32" t="s">
        <v>589</v>
      </c>
      <c r="C419" s="33">
        <v>22.85</v>
      </c>
      <c r="D419" s="33">
        <v>228.17</v>
      </c>
      <c r="E419" s="33">
        <v>19.96</v>
      </c>
      <c r="F419" s="33">
        <v>2952.49</v>
      </c>
      <c r="G419" s="33">
        <v>2951</v>
      </c>
      <c r="H419" s="33">
        <v>1.49</v>
      </c>
      <c r="I419" s="33">
        <v>0</v>
      </c>
      <c r="J419" s="33">
        <v>0</v>
      </c>
      <c r="K419" s="33">
        <v>0</v>
      </c>
      <c r="L419" s="33">
        <v>2894.55</v>
      </c>
      <c r="M419" s="33">
        <v>1478.84</v>
      </c>
      <c r="N419" s="33">
        <v>575.57000000000005</v>
      </c>
      <c r="O419" s="33">
        <v>612.16999999999996</v>
      </c>
      <c r="P419" s="33">
        <v>227.97</v>
      </c>
      <c r="Q419" s="33">
        <v>1478.84</v>
      </c>
    </row>
    <row r="420" spans="1:17">
      <c r="A420" s="32" t="s">
        <v>590</v>
      </c>
      <c r="C420" s="33">
        <v>0</v>
      </c>
      <c r="D420" s="33">
        <v>104.94</v>
      </c>
      <c r="E420" s="33">
        <v>0</v>
      </c>
      <c r="F420" s="33">
        <v>1051.6400000000001</v>
      </c>
      <c r="G420" s="33">
        <v>1051.6400000000001</v>
      </c>
      <c r="H420" s="33">
        <v>0</v>
      </c>
      <c r="I420" s="33">
        <v>0</v>
      </c>
      <c r="J420" s="33">
        <v>0</v>
      </c>
      <c r="K420" s="33">
        <v>0</v>
      </c>
      <c r="L420" s="33">
        <v>1032.3599999999999</v>
      </c>
      <c r="M420" s="33">
        <v>481.54</v>
      </c>
      <c r="N420" s="33">
        <v>245.27</v>
      </c>
      <c r="O420" s="33">
        <v>223.73</v>
      </c>
      <c r="P420" s="33">
        <v>81.83</v>
      </c>
      <c r="Q420" s="33">
        <v>481.54</v>
      </c>
    </row>
    <row r="421" spans="1:17">
      <c r="A421" s="32" t="s">
        <v>1031</v>
      </c>
      <c r="C421" s="33">
        <v>0</v>
      </c>
      <c r="D421" s="33">
        <v>0</v>
      </c>
      <c r="E421" s="33">
        <v>0</v>
      </c>
      <c r="F421" s="33">
        <v>8.26</v>
      </c>
      <c r="G421" s="33">
        <v>8.26</v>
      </c>
      <c r="H421" s="33">
        <v>0</v>
      </c>
      <c r="I421" s="33">
        <v>0</v>
      </c>
      <c r="J421" s="33">
        <v>0</v>
      </c>
      <c r="K421" s="33">
        <v>0</v>
      </c>
      <c r="L421" s="33">
        <v>8.16</v>
      </c>
      <c r="M421" s="33">
        <v>6.42</v>
      </c>
      <c r="N421" s="33">
        <v>0</v>
      </c>
      <c r="O421" s="33">
        <v>1.35</v>
      </c>
      <c r="P421" s="33">
        <v>0.39</v>
      </c>
      <c r="Q421" s="33">
        <v>6.42</v>
      </c>
    </row>
    <row r="422" spans="1:17">
      <c r="A422" s="32" t="s">
        <v>1032</v>
      </c>
      <c r="C422" s="33">
        <v>0</v>
      </c>
      <c r="D422" s="33">
        <v>1.49</v>
      </c>
      <c r="E422" s="33">
        <v>0</v>
      </c>
      <c r="F422" s="33">
        <v>41.33</v>
      </c>
      <c r="G422" s="33">
        <v>41.33</v>
      </c>
      <c r="H422" s="33">
        <v>0</v>
      </c>
      <c r="I422" s="33">
        <v>0</v>
      </c>
      <c r="J422" s="33">
        <v>0</v>
      </c>
      <c r="K422" s="33">
        <v>0</v>
      </c>
      <c r="L422" s="33">
        <v>40.72</v>
      </c>
      <c r="M422" s="33">
        <v>25.91</v>
      </c>
      <c r="N422" s="33">
        <v>4.6100000000000003</v>
      </c>
      <c r="O422" s="33">
        <v>7.66</v>
      </c>
      <c r="P422" s="33">
        <v>2.54</v>
      </c>
      <c r="Q422" s="33">
        <v>25.91</v>
      </c>
    </row>
    <row r="423" spans="1:17">
      <c r="A423" s="32" t="s">
        <v>1033</v>
      </c>
      <c r="C423" s="33">
        <v>0</v>
      </c>
      <c r="D423" s="33">
        <v>3.4</v>
      </c>
      <c r="E423" s="33">
        <v>0</v>
      </c>
      <c r="F423" s="33">
        <v>32.99</v>
      </c>
      <c r="G423" s="33">
        <v>32.99</v>
      </c>
      <c r="H423" s="33">
        <v>0</v>
      </c>
      <c r="I423" s="33">
        <v>0</v>
      </c>
      <c r="J423" s="33">
        <v>0</v>
      </c>
      <c r="K423" s="33">
        <v>0</v>
      </c>
      <c r="L423" s="33">
        <v>32.380000000000003</v>
      </c>
      <c r="M423" s="33">
        <v>14.81</v>
      </c>
      <c r="N423" s="33">
        <v>7.92</v>
      </c>
      <c r="O423" s="33">
        <v>7.06</v>
      </c>
      <c r="P423" s="33">
        <v>2.59</v>
      </c>
      <c r="Q423" s="33">
        <v>14.81</v>
      </c>
    </row>
    <row r="424" spans="1:17">
      <c r="A424" s="32" t="s">
        <v>1034</v>
      </c>
      <c r="C424" s="33">
        <v>0</v>
      </c>
      <c r="D424" s="33">
        <v>2.65</v>
      </c>
      <c r="E424" s="33">
        <v>0</v>
      </c>
      <c r="F424" s="33">
        <v>25.64</v>
      </c>
      <c r="G424" s="33">
        <v>25.64</v>
      </c>
      <c r="H424" s="33">
        <v>0</v>
      </c>
      <c r="I424" s="33">
        <v>0</v>
      </c>
      <c r="J424" s="33">
        <v>0</v>
      </c>
      <c r="K424" s="33">
        <v>0</v>
      </c>
      <c r="L424" s="33">
        <v>25.17</v>
      </c>
      <c r="M424" s="33">
        <v>11.5</v>
      </c>
      <c r="N424" s="33">
        <v>6.16</v>
      </c>
      <c r="O424" s="33">
        <v>5.49</v>
      </c>
      <c r="P424" s="33">
        <v>2.02</v>
      </c>
      <c r="Q424" s="33">
        <v>11.5</v>
      </c>
    </row>
    <row r="425" spans="1:17">
      <c r="A425" s="32" t="s">
        <v>1035</v>
      </c>
      <c r="C425" s="33">
        <v>0</v>
      </c>
      <c r="D425" s="33">
        <v>3.72</v>
      </c>
      <c r="E425" s="33">
        <v>0</v>
      </c>
      <c r="F425" s="33">
        <v>35.97</v>
      </c>
      <c r="G425" s="33">
        <v>35.97</v>
      </c>
      <c r="H425" s="33">
        <v>0</v>
      </c>
      <c r="I425" s="33">
        <v>0</v>
      </c>
      <c r="J425" s="33">
        <v>0</v>
      </c>
      <c r="K425" s="33">
        <v>0</v>
      </c>
      <c r="L425" s="33">
        <v>35.31</v>
      </c>
      <c r="M425" s="33">
        <v>16.09</v>
      </c>
      <c r="N425" s="33">
        <v>8.65</v>
      </c>
      <c r="O425" s="33">
        <v>7.73</v>
      </c>
      <c r="P425" s="33">
        <v>2.84</v>
      </c>
      <c r="Q425" s="33">
        <v>16.09</v>
      </c>
    </row>
    <row r="426" spans="1:17">
      <c r="A426" s="32" t="s">
        <v>1036</v>
      </c>
      <c r="C426" s="33">
        <v>0</v>
      </c>
      <c r="D426" s="33">
        <v>3.71</v>
      </c>
      <c r="E426" s="33">
        <v>0</v>
      </c>
      <c r="F426" s="33">
        <v>35.85</v>
      </c>
      <c r="G426" s="33">
        <v>35.85</v>
      </c>
      <c r="H426" s="33">
        <v>0</v>
      </c>
      <c r="I426" s="33">
        <v>0</v>
      </c>
      <c r="J426" s="33">
        <v>0</v>
      </c>
      <c r="K426" s="33">
        <v>0</v>
      </c>
      <c r="L426" s="33">
        <v>35.18</v>
      </c>
      <c r="M426" s="33">
        <v>16.03</v>
      </c>
      <c r="N426" s="33">
        <v>8.6199999999999992</v>
      </c>
      <c r="O426" s="33">
        <v>7.7</v>
      </c>
      <c r="P426" s="33">
        <v>2.83</v>
      </c>
      <c r="Q426" s="33">
        <v>16.03</v>
      </c>
    </row>
    <row r="427" spans="1:17">
      <c r="A427" s="32" t="s">
        <v>1037</v>
      </c>
      <c r="C427" s="33">
        <v>0</v>
      </c>
      <c r="D427" s="33">
        <v>3.78</v>
      </c>
      <c r="E427" s="33">
        <v>0</v>
      </c>
      <c r="F427" s="33">
        <v>37.86</v>
      </c>
      <c r="G427" s="33">
        <v>37.86</v>
      </c>
      <c r="H427" s="33">
        <v>0</v>
      </c>
      <c r="I427" s="33">
        <v>0</v>
      </c>
      <c r="J427" s="33">
        <v>0</v>
      </c>
      <c r="K427" s="33">
        <v>0</v>
      </c>
      <c r="L427" s="33">
        <v>37.19</v>
      </c>
      <c r="M427" s="33">
        <v>17.86</v>
      </c>
      <c r="N427" s="33">
        <v>8.82</v>
      </c>
      <c r="O427" s="33">
        <v>7.69</v>
      </c>
      <c r="P427" s="33">
        <v>2.82</v>
      </c>
      <c r="Q427" s="33">
        <v>17.86</v>
      </c>
    </row>
    <row r="428" spans="1:17">
      <c r="A428" s="32" t="s">
        <v>1038</v>
      </c>
      <c r="C428" s="33">
        <v>0</v>
      </c>
      <c r="D428" s="33">
        <v>4.47</v>
      </c>
      <c r="E428" s="33">
        <v>0</v>
      </c>
      <c r="F428" s="33">
        <v>43.26</v>
      </c>
      <c r="G428" s="33">
        <v>43.26</v>
      </c>
      <c r="H428" s="33">
        <v>0</v>
      </c>
      <c r="I428" s="33">
        <v>0</v>
      </c>
      <c r="J428" s="33">
        <v>0</v>
      </c>
      <c r="K428" s="33">
        <v>0</v>
      </c>
      <c r="L428" s="33">
        <v>42.46</v>
      </c>
      <c r="M428" s="33">
        <v>19.38</v>
      </c>
      <c r="N428" s="33">
        <v>10.4</v>
      </c>
      <c r="O428" s="33">
        <v>9.27</v>
      </c>
      <c r="P428" s="33">
        <v>3.41</v>
      </c>
      <c r="Q428" s="33">
        <v>19.38</v>
      </c>
    </row>
    <row r="429" spans="1:17">
      <c r="A429" s="32" t="s">
        <v>1039</v>
      </c>
      <c r="C429" s="33">
        <v>0</v>
      </c>
      <c r="D429" s="33">
        <v>4.12</v>
      </c>
      <c r="E429" s="33">
        <v>0</v>
      </c>
      <c r="F429" s="33">
        <v>39.74</v>
      </c>
      <c r="G429" s="33">
        <v>39.74</v>
      </c>
      <c r="H429" s="33">
        <v>0</v>
      </c>
      <c r="I429" s="33">
        <v>0</v>
      </c>
      <c r="J429" s="33">
        <v>0</v>
      </c>
      <c r="K429" s="33">
        <v>0</v>
      </c>
      <c r="L429" s="33">
        <v>39</v>
      </c>
      <c r="M429" s="33">
        <v>17.670000000000002</v>
      </c>
      <c r="N429" s="33">
        <v>9.59</v>
      </c>
      <c r="O429" s="33">
        <v>8.59</v>
      </c>
      <c r="P429" s="33">
        <v>3.15</v>
      </c>
      <c r="Q429" s="33">
        <v>17.670000000000002</v>
      </c>
    </row>
    <row r="430" spans="1:17">
      <c r="A430" s="32" t="s">
        <v>1040</v>
      </c>
      <c r="C430" s="33">
        <v>0</v>
      </c>
      <c r="D430" s="33">
        <v>5.29</v>
      </c>
      <c r="E430" s="33">
        <v>0</v>
      </c>
      <c r="F430" s="33">
        <v>50.92</v>
      </c>
      <c r="G430" s="33">
        <v>50.92</v>
      </c>
      <c r="H430" s="33">
        <v>0</v>
      </c>
      <c r="I430" s="33">
        <v>0</v>
      </c>
      <c r="J430" s="33">
        <v>0</v>
      </c>
      <c r="K430" s="33">
        <v>0</v>
      </c>
      <c r="L430" s="33">
        <v>49.96</v>
      </c>
      <c r="M430" s="33">
        <v>22.57</v>
      </c>
      <c r="N430" s="33">
        <v>12.31</v>
      </c>
      <c r="O430" s="33">
        <v>11.03</v>
      </c>
      <c r="P430" s="33">
        <v>4.05</v>
      </c>
      <c r="Q430" s="33">
        <v>22.57</v>
      </c>
    </row>
    <row r="431" spans="1:17">
      <c r="A431" s="32" t="s">
        <v>1041</v>
      </c>
      <c r="C431" s="33">
        <v>0</v>
      </c>
      <c r="D431" s="33">
        <v>5.24</v>
      </c>
      <c r="E431" s="33">
        <v>0</v>
      </c>
      <c r="F431" s="33">
        <v>51.7</v>
      </c>
      <c r="G431" s="33">
        <v>51.7</v>
      </c>
      <c r="H431" s="33">
        <v>0</v>
      </c>
      <c r="I431" s="33">
        <v>0</v>
      </c>
      <c r="J431" s="33">
        <v>0</v>
      </c>
      <c r="K431" s="33">
        <v>0</v>
      </c>
      <c r="L431" s="33">
        <v>50.78</v>
      </c>
      <c r="M431" s="33">
        <v>23.9</v>
      </c>
      <c r="N431" s="33">
        <v>12.2</v>
      </c>
      <c r="O431" s="33">
        <v>10.73</v>
      </c>
      <c r="P431" s="33">
        <v>3.94</v>
      </c>
      <c r="Q431" s="33">
        <v>23.9</v>
      </c>
    </row>
    <row r="432" spans="1:17">
      <c r="A432" s="32" t="s">
        <v>1042</v>
      </c>
      <c r="C432" s="33">
        <v>0</v>
      </c>
      <c r="D432" s="33">
        <v>1.17</v>
      </c>
      <c r="E432" s="33">
        <v>0</v>
      </c>
      <c r="F432" s="33">
        <v>11.55</v>
      </c>
      <c r="G432" s="33">
        <v>11.55</v>
      </c>
      <c r="H432" s="33">
        <v>0</v>
      </c>
      <c r="I432" s="33">
        <v>0</v>
      </c>
      <c r="J432" s="33">
        <v>0</v>
      </c>
      <c r="K432" s="33">
        <v>0</v>
      </c>
      <c r="L432" s="33">
        <v>11.35</v>
      </c>
      <c r="M432" s="33">
        <v>5.31</v>
      </c>
      <c r="N432" s="33">
        <v>2.73</v>
      </c>
      <c r="O432" s="33">
        <v>2.41</v>
      </c>
      <c r="P432" s="33">
        <v>0.89</v>
      </c>
      <c r="Q432" s="33">
        <v>5.31</v>
      </c>
    </row>
    <row r="433" spans="1:17">
      <c r="A433" s="32" t="s">
        <v>1043</v>
      </c>
      <c r="C433" s="33">
        <v>0</v>
      </c>
      <c r="D433" s="33">
        <v>7.79</v>
      </c>
      <c r="E433" s="33">
        <v>0</v>
      </c>
      <c r="F433" s="33">
        <v>77.8</v>
      </c>
      <c r="G433" s="33">
        <v>77.8</v>
      </c>
      <c r="H433" s="33">
        <v>0</v>
      </c>
      <c r="I433" s="33">
        <v>0</v>
      </c>
      <c r="J433" s="33">
        <v>0</v>
      </c>
      <c r="K433" s="33">
        <v>0</v>
      </c>
      <c r="L433" s="33">
        <v>76.430000000000007</v>
      </c>
      <c r="M433" s="33">
        <v>36.64</v>
      </c>
      <c r="N433" s="33">
        <v>18.14</v>
      </c>
      <c r="O433" s="33">
        <v>15.83</v>
      </c>
      <c r="P433" s="33">
        <v>5.82</v>
      </c>
      <c r="Q433" s="33">
        <v>36.64</v>
      </c>
    </row>
    <row r="434" spans="1:17">
      <c r="A434" s="32" t="s">
        <v>1044</v>
      </c>
      <c r="C434" s="33">
        <v>0</v>
      </c>
      <c r="D434" s="33">
        <v>4.32</v>
      </c>
      <c r="E434" s="33">
        <v>0</v>
      </c>
      <c r="F434" s="33">
        <v>41.39</v>
      </c>
      <c r="G434" s="33">
        <v>41.39</v>
      </c>
      <c r="H434" s="33">
        <v>0</v>
      </c>
      <c r="I434" s="33">
        <v>0</v>
      </c>
      <c r="J434" s="33">
        <v>0</v>
      </c>
      <c r="K434" s="33">
        <v>0</v>
      </c>
      <c r="L434" s="33">
        <v>40.61</v>
      </c>
      <c r="M434" s="33">
        <v>18.25</v>
      </c>
      <c r="N434" s="33">
        <v>10.039999999999999</v>
      </c>
      <c r="O434" s="33">
        <v>9.01</v>
      </c>
      <c r="P434" s="33">
        <v>3.31</v>
      </c>
      <c r="Q434" s="33">
        <v>18.25</v>
      </c>
    </row>
    <row r="435" spans="1:17">
      <c r="A435" s="32" t="s">
        <v>1045</v>
      </c>
      <c r="C435" s="33">
        <v>0</v>
      </c>
      <c r="D435" s="33">
        <v>4.6100000000000003</v>
      </c>
      <c r="E435" s="33">
        <v>0</v>
      </c>
      <c r="F435" s="33">
        <v>45.18</v>
      </c>
      <c r="G435" s="33">
        <v>45.18</v>
      </c>
      <c r="H435" s="33">
        <v>0</v>
      </c>
      <c r="I435" s="33">
        <v>0</v>
      </c>
      <c r="J435" s="33">
        <v>0</v>
      </c>
      <c r="K435" s="33">
        <v>0</v>
      </c>
      <c r="L435" s="33">
        <v>44.36</v>
      </c>
      <c r="M435" s="33">
        <v>20.65</v>
      </c>
      <c r="N435" s="33">
        <v>10.73</v>
      </c>
      <c r="O435" s="33">
        <v>9.49</v>
      </c>
      <c r="P435" s="33">
        <v>3.49</v>
      </c>
      <c r="Q435" s="33">
        <v>20.65</v>
      </c>
    </row>
    <row r="436" spans="1:17">
      <c r="A436" s="32" t="s">
        <v>1046</v>
      </c>
      <c r="C436" s="33">
        <v>0</v>
      </c>
      <c r="D436" s="33">
        <v>4.49</v>
      </c>
      <c r="E436" s="33">
        <v>0</v>
      </c>
      <c r="F436" s="33">
        <v>46.4</v>
      </c>
      <c r="G436" s="33">
        <v>46.4</v>
      </c>
      <c r="H436" s="33">
        <v>0</v>
      </c>
      <c r="I436" s="33">
        <v>0</v>
      </c>
      <c r="J436" s="33">
        <v>0</v>
      </c>
      <c r="K436" s="33">
        <v>0</v>
      </c>
      <c r="L436" s="33">
        <v>45.63</v>
      </c>
      <c r="M436" s="33">
        <v>22.97</v>
      </c>
      <c r="N436" s="33">
        <v>10.47</v>
      </c>
      <c r="O436" s="33">
        <v>8.91</v>
      </c>
      <c r="P436" s="33">
        <v>3.28</v>
      </c>
      <c r="Q436" s="33">
        <v>22.97</v>
      </c>
    </row>
    <row r="437" spans="1:17">
      <c r="A437" s="32" t="s">
        <v>1047</v>
      </c>
      <c r="C437" s="33">
        <v>0</v>
      </c>
      <c r="D437" s="33">
        <v>3.58</v>
      </c>
      <c r="E437" s="33">
        <v>0</v>
      </c>
      <c r="F437" s="33">
        <v>38.06</v>
      </c>
      <c r="G437" s="33">
        <v>38.06</v>
      </c>
      <c r="H437" s="33">
        <v>0</v>
      </c>
      <c r="I437" s="33">
        <v>0</v>
      </c>
      <c r="J437" s="33">
        <v>0</v>
      </c>
      <c r="K437" s="33">
        <v>0</v>
      </c>
      <c r="L437" s="33">
        <v>37.46</v>
      </c>
      <c r="M437" s="33">
        <v>19.559999999999999</v>
      </c>
      <c r="N437" s="33">
        <v>8.36</v>
      </c>
      <c r="O437" s="33">
        <v>6.97</v>
      </c>
      <c r="P437" s="33">
        <v>2.56</v>
      </c>
      <c r="Q437" s="33">
        <v>19.559999999999999</v>
      </c>
    </row>
    <row r="438" spans="1:17">
      <c r="A438" s="32" t="s">
        <v>1048</v>
      </c>
      <c r="C438" s="33">
        <v>0</v>
      </c>
      <c r="D438" s="33">
        <v>5.13</v>
      </c>
      <c r="E438" s="33">
        <v>0</v>
      </c>
      <c r="F438" s="33">
        <v>51.99</v>
      </c>
      <c r="G438" s="33">
        <v>51.99</v>
      </c>
      <c r="H438" s="33">
        <v>0</v>
      </c>
      <c r="I438" s="33">
        <v>0</v>
      </c>
      <c r="J438" s="33">
        <v>0</v>
      </c>
      <c r="K438" s="33">
        <v>0</v>
      </c>
      <c r="L438" s="33">
        <v>51.1</v>
      </c>
      <c r="M438" s="33">
        <v>24.97</v>
      </c>
      <c r="N438" s="33">
        <v>11.97</v>
      </c>
      <c r="O438" s="33">
        <v>10.35</v>
      </c>
      <c r="P438" s="33">
        <v>3.8</v>
      </c>
      <c r="Q438" s="33">
        <v>24.97</v>
      </c>
    </row>
    <row r="439" spans="1:17">
      <c r="A439" s="32" t="s">
        <v>1049</v>
      </c>
      <c r="C439" s="33">
        <v>0</v>
      </c>
      <c r="D439" s="33">
        <v>4.47</v>
      </c>
      <c r="E439" s="33">
        <v>0</v>
      </c>
      <c r="F439" s="33">
        <v>40.79</v>
      </c>
      <c r="G439" s="33">
        <v>40.79</v>
      </c>
      <c r="H439" s="33">
        <v>0</v>
      </c>
      <c r="I439" s="33">
        <v>0</v>
      </c>
      <c r="J439" s="33">
        <v>0</v>
      </c>
      <c r="K439" s="33">
        <v>0</v>
      </c>
      <c r="L439" s="33">
        <v>39.96</v>
      </c>
      <c r="M439" s="33">
        <v>16.39</v>
      </c>
      <c r="N439" s="33">
        <v>10.38</v>
      </c>
      <c r="O439" s="33">
        <v>9.65</v>
      </c>
      <c r="P439" s="33">
        <v>3.54</v>
      </c>
      <c r="Q439" s="33">
        <v>16.39</v>
      </c>
    </row>
    <row r="440" spans="1:17">
      <c r="A440" s="32" t="s">
        <v>1050</v>
      </c>
      <c r="C440" s="33">
        <v>0</v>
      </c>
      <c r="D440" s="33">
        <v>4.1900000000000004</v>
      </c>
      <c r="E440" s="33">
        <v>0</v>
      </c>
      <c r="F440" s="33">
        <v>38.840000000000003</v>
      </c>
      <c r="G440" s="33">
        <v>38.840000000000003</v>
      </c>
      <c r="H440" s="33">
        <v>0</v>
      </c>
      <c r="I440" s="33">
        <v>0</v>
      </c>
      <c r="J440" s="33">
        <v>0</v>
      </c>
      <c r="K440" s="33">
        <v>0</v>
      </c>
      <c r="L440" s="33">
        <v>38.07</v>
      </c>
      <c r="M440" s="33">
        <v>16.09</v>
      </c>
      <c r="N440" s="33">
        <v>9.74</v>
      </c>
      <c r="O440" s="33">
        <v>8.9499999999999993</v>
      </c>
      <c r="P440" s="33">
        <v>3.29</v>
      </c>
      <c r="Q440" s="33">
        <v>16.09</v>
      </c>
    </row>
    <row r="441" spans="1:17">
      <c r="A441" s="32" t="s">
        <v>1051</v>
      </c>
      <c r="C441" s="33">
        <v>0</v>
      </c>
      <c r="D441" s="33">
        <v>2.78</v>
      </c>
      <c r="E441" s="33">
        <v>0</v>
      </c>
      <c r="F441" s="33">
        <v>27.25</v>
      </c>
      <c r="G441" s="33">
        <v>27.25</v>
      </c>
      <c r="H441" s="33">
        <v>0</v>
      </c>
      <c r="I441" s="33">
        <v>0</v>
      </c>
      <c r="J441" s="33">
        <v>0</v>
      </c>
      <c r="K441" s="33">
        <v>0</v>
      </c>
      <c r="L441" s="33">
        <v>26.76</v>
      </c>
      <c r="M441" s="33">
        <v>12.43</v>
      </c>
      <c r="N441" s="33">
        <v>6.48</v>
      </c>
      <c r="O441" s="33">
        <v>5.74</v>
      </c>
      <c r="P441" s="33">
        <v>2.11</v>
      </c>
      <c r="Q441" s="33">
        <v>12.43</v>
      </c>
    </row>
    <row r="442" spans="1:17">
      <c r="A442" s="32" t="s">
        <v>1052</v>
      </c>
      <c r="C442" s="33">
        <v>0</v>
      </c>
      <c r="D442" s="33">
        <v>2.85</v>
      </c>
      <c r="E442" s="33">
        <v>0</v>
      </c>
      <c r="F442" s="33">
        <v>27.88</v>
      </c>
      <c r="G442" s="33">
        <v>27.88</v>
      </c>
      <c r="H442" s="33">
        <v>0</v>
      </c>
      <c r="I442" s="33">
        <v>0</v>
      </c>
      <c r="J442" s="33">
        <v>0</v>
      </c>
      <c r="K442" s="33">
        <v>0</v>
      </c>
      <c r="L442" s="33">
        <v>27.37</v>
      </c>
      <c r="M442" s="33">
        <v>12.73</v>
      </c>
      <c r="N442" s="33">
        <v>6.63</v>
      </c>
      <c r="O442" s="33">
        <v>5.86</v>
      </c>
      <c r="P442" s="33">
        <v>2.15</v>
      </c>
      <c r="Q442" s="33">
        <v>12.73</v>
      </c>
    </row>
    <row r="443" spans="1:17">
      <c r="A443" s="32" t="s">
        <v>1053</v>
      </c>
      <c r="C443" s="33">
        <v>0</v>
      </c>
      <c r="D443" s="33">
        <v>4.5999999999999996</v>
      </c>
      <c r="E443" s="33">
        <v>0</v>
      </c>
      <c r="F443" s="33">
        <v>44.63</v>
      </c>
      <c r="G443" s="33">
        <v>44.63</v>
      </c>
      <c r="H443" s="33">
        <v>0</v>
      </c>
      <c r="I443" s="33">
        <v>0</v>
      </c>
      <c r="J443" s="33">
        <v>0</v>
      </c>
      <c r="K443" s="33">
        <v>0</v>
      </c>
      <c r="L443" s="33">
        <v>43.81</v>
      </c>
      <c r="M443" s="33">
        <v>20.04</v>
      </c>
      <c r="N443" s="33">
        <v>10.71</v>
      </c>
      <c r="O443" s="33">
        <v>9.5500000000000007</v>
      </c>
      <c r="P443" s="33">
        <v>3.51</v>
      </c>
      <c r="Q443" s="33">
        <v>20.04</v>
      </c>
    </row>
    <row r="444" spans="1:17">
      <c r="A444" s="32" t="s">
        <v>1054</v>
      </c>
      <c r="C444" s="33">
        <v>0</v>
      </c>
      <c r="D444" s="33">
        <v>4.09</v>
      </c>
      <c r="E444" s="33">
        <v>0</v>
      </c>
      <c r="F444" s="33">
        <v>38.01</v>
      </c>
      <c r="G444" s="33">
        <v>38.01</v>
      </c>
      <c r="H444" s="33">
        <v>0</v>
      </c>
      <c r="I444" s="33">
        <v>0</v>
      </c>
      <c r="J444" s="33">
        <v>0</v>
      </c>
      <c r="K444" s="33">
        <v>0</v>
      </c>
      <c r="L444" s="33">
        <v>37.25</v>
      </c>
      <c r="M444" s="33">
        <v>15.84</v>
      </c>
      <c r="N444" s="33">
        <v>9.5</v>
      </c>
      <c r="O444" s="33">
        <v>8.7200000000000006</v>
      </c>
      <c r="P444" s="33">
        <v>3.2</v>
      </c>
      <c r="Q444" s="33">
        <v>15.84</v>
      </c>
    </row>
    <row r="445" spans="1:17">
      <c r="A445" s="32" t="s">
        <v>1055</v>
      </c>
      <c r="C445" s="33">
        <v>0</v>
      </c>
      <c r="D445" s="33">
        <v>2.34</v>
      </c>
      <c r="E445" s="33">
        <v>0</v>
      </c>
      <c r="F445" s="33">
        <v>21.84</v>
      </c>
      <c r="G445" s="33">
        <v>21.84</v>
      </c>
      <c r="H445" s="33">
        <v>0</v>
      </c>
      <c r="I445" s="33">
        <v>0</v>
      </c>
      <c r="J445" s="33">
        <v>0</v>
      </c>
      <c r="K445" s="33">
        <v>0</v>
      </c>
      <c r="L445" s="33">
        <v>21.41</v>
      </c>
      <c r="M445" s="33">
        <v>9.15</v>
      </c>
      <c r="N445" s="33">
        <v>5.44</v>
      </c>
      <c r="O445" s="33">
        <v>4.9800000000000004</v>
      </c>
      <c r="P445" s="33">
        <v>1.83</v>
      </c>
      <c r="Q445" s="33">
        <v>9.15</v>
      </c>
    </row>
    <row r="446" spans="1:17">
      <c r="A446" s="32" t="s">
        <v>1056</v>
      </c>
      <c r="C446" s="33">
        <v>0</v>
      </c>
      <c r="D446" s="33">
        <v>3.03</v>
      </c>
      <c r="E446" s="33">
        <v>0</v>
      </c>
      <c r="F446" s="33">
        <v>27.68</v>
      </c>
      <c r="G446" s="33">
        <v>27.68</v>
      </c>
      <c r="H446" s="33">
        <v>0</v>
      </c>
      <c r="I446" s="33">
        <v>0</v>
      </c>
      <c r="J446" s="33">
        <v>0</v>
      </c>
      <c r="K446" s="33">
        <v>0</v>
      </c>
      <c r="L446" s="33">
        <v>27.12</v>
      </c>
      <c r="M446" s="33">
        <v>11.21</v>
      </c>
      <c r="N446" s="33">
        <v>7.02</v>
      </c>
      <c r="O446" s="33">
        <v>6.51</v>
      </c>
      <c r="P446" s="33">
        <v>2.39</v>
      </c>
      <c r="Q446" s="33">
        <v>11.21</v>
      </c>
    </row>
    <row r="447" spans="1:17">
      <c r="A447" s="32" t="s">
        <v>1057</v>
      </c>
      <c r="C447" s="33">
        <v>0</v>
      </c>
      <c r="D447" s="33">
        <v>7.61</v>
      </c>
      <c r="E447" s="33">
        <v>0</v>
      </c>
      <c r="F447" s="33">
        <v>68.819999999999993</v>
      </c>
      <c r="G447" s="33">
        <v>68.819999999999993</v>
      </c>
      <c r="H447" s="33">
        <v>0</v>
      </c>
      <c r="I447" s="33">
        <v>0</v>
      </c>
      <c r="J447" s="33">
        <v>0</v>
      </c>
      <c r="K447" s="33">
        <v>0</v>
      </c>
      <c r="L447" s="33">
        <v>67.39</v>
      </c>
      <c r="M447" s="33">
        <v>27.17</v>
      </c>
      <c r="N447" s="33">
        <v>17.649999999999999</v>
      </c>
      <c r="O447" s="33">
        <v>16.5</v>
      </c>
      <c r="P447" s="33">
        <v>6.06</v>
      </c>
      <c r="Q447" s="33">
        <v>27.17</v>
      </c>
    </row>
    <row r="448" spans="1:17">
      <c r="A448" s="32" t="s">
        <v>591</v>
      </c>
      <c r="C448" s="33">
        <v>0</v>
      </c>
      <c r="D448" s="33">
        <v>94.56</v>
      </c>
      <c r="E448" s="33">
        <v>0</v>
      </c>
      <c r="F448" s="33">
        <v>1082.3900000000001</v>
      </c>
      <c r="G448" s="33">
        <v>1081.92</v>
      </c>
      <c r="H448" s="33">
        <v>0.47</v>
      </c>
      <c r="I448" s="33">
        <v>0</v>
      </c>
      <c r="J448" s="33">
        <v>0</v>
      </c>
      <c r="K448" s="33">
        <v>0</v>
      </c>
      <c r="L448" s="33">
        <v>1063.1300000000001</v>
      </c>
      <c r="M448" s="33">
        <v>569.20000000000005</v>
      </c>
      <c r="N448" s="33">
        <v>204.35</v>
      </c>
      <c r="O448" s="33">
        <v>212.24</v>
      </c>
      <c r="P448" s="33">
        <v>77.33</v>
      </c>
      <c r="Q448" s="33">
        <v>569.20000000000005</v>
      </c>
    </row>
    <row r="449" spans="1:17">
      <c r="A449" s="32" t="s">
        <v>1058</v>
      </c>
      <c r="C449" s="33">
        <v>0</v>
      </c>
      <c r="D449" s="33">
        <v>0</v>
      </c>
      <c r="E449" s="33">
        <v>0</v>
      </c>
      <c r="F449" s="33">
        <v>148.66999999999999</v>
      </c>
      <c r="G449" s="33">
        <v>148.66999999999999</v>
      </c>
      <c r="H449" s="33">
        <v>0</v>
      </c>
      <c r="I449" s="33">
        <v>0</v>
      </c>
      <c r="J449" s="33">
        <v>0</v>
      </c>
      <c r="K449" s="33">
        <v>0</v>
      </c>
      <c r="L449" s="33">
        <v>146.85</v>
      </c>
      <c r="M449" s="33">
        <v>114.89</v>
      </c>
      <c r="N449" s="33">
        <v>0</v>
      </c>
      <c r="O449" s="33">
        <v>24.75</v>
      </c>
      <c r="P449" s="33">
        <v>7.21</v>
      </c>
      <c r="Q449" s="33">
        <v>114.89</v>
      </c>
    </row>
    <row r="450" spans="1:17">
      <c r="A450" s="32" t="s">
        <v>1059</v>
      </c>
      <c r="C450" s="33">
        <v>0</v>
      </c>
      <c r="D450" s="33">
        <v>0</v>
      </c>
      <c r="E450" s="33">
        <v>0</v>
      </c>
      <c r="F450" s="33">
        <v>19.52</v>
      </c>
      <c r="G450" s="33">
        <v>19.5</v>
      </c>
      <c r="H450" s="33">
        <v>0.01</v>
      </c>
      <c r="I450" s="33">
        <v>0</v>
      </c>
      <c r="J450" s="33">
        <v>0</v>
      </c>
      <c r="K450" s="33">
        <v>0</v>
      </c>
      <c r="L450" s="33">
        <v>19.309999999999999</v>
      </c>
      <c r="M450" s="33">
        <v>15.63</v>
      </c>
      <c r="N450" s="33">
        <v>0</v>
      </c>
      <c r="O450" s="33">
        <v>2.85</v>
      </c>
      <c r="P450" s="33">
        <v>0.83</v>
      </c>
      <c r="Q450" s="33">
        <v>15.63</v>
      </c>
    </row>
    <row r="451" spans="1:17">
      <c r="A451" s="32" t="s">
        <v>1060</v>
      </c>
      <c r="C451" s="33">
        <v>0</v>
      </c>
      <c r="D451" s="33">
        <v>2.7</v>
      </c>
      <c r="E451" s="33">
        <v>0</v>
      </c>
      <c r="F451" s="33">
        <v>42.54</v>
      </c>
      <c r="G451" s="33">
        <v>42.39</v>
      </c>
      <c r="H451" s="33">
        <v>0.15</v>
      </c>
      <c r="I451" s="33">
        <v>0</v>
      </c>
      <c r="J451" s="33">
        <v>0</v>
      </c>
      <c r="K451" s="33">
        <v>0</v>
      </c>
      <c r="L451" s="33">
        <v>41.94</v>
      </c>
      <c r="M451" s="33">
        <v>25.88</v>
      </c>
      <c r="N451" s="33">
        <v>6.24</v>
      </c>
      <c r="O451" s="33">
        <v>7.29</v>
      </c>
      <c r="P451" s="33">
        <v>2.5299999999999998</v>
      </c>
      <c r="Q451" s="33">
        <v>25.88</v>
      </c>
    </row>
    <row r="452" spans="1:17">
      <c r="A452" s="32" t="s">
        <v>1061</v>
      </c>
      <c r="C452" s="33">
        <v>0</v>
      </c>
      <c r="D452" s="33">
        <v>3.94</v>
      </c>
      <c r="E452" s="33">
        <v>0</v>
      </c>
      <c r="F452" s="33">
        <v>34.950000000000003</v>
      </c>
      <c r="G452" s="33">
        <v>34.950000000000003</v>
      </c>
      <c r="H452" s="33">
        <v>0</v>
      </c>
      <c r="I452" s="33">
        <v>0</v>
      </c>
      <c r="J452" s="33">
        <v>0</v>
      </c>
      <c r="K452" s="33">
        <v>0</v>
      </c>
      <c r="L452" s="33">
        <v>34.299999999999997</v>
      </c>
      <c r="M452" s="33">
        <v>15.5</v>
      </c>
      <c r="N452" s="33">
        <v>8.4499999999999993</v>
      </c>
      <c r="O452" s="33">
        <v>7.57</v>
      </c>
      <c r="P452" s="33">
        <v>2.78</v>
      </c>
      <c r="Q452" s="33">
        <v>15.5</v>
      </c>
    </row>
    <row r="453" spans="1:17">
      <c r="A453" s="32" t="s">
        <v>1062</v>
      </c>
      <c r="C453" s="33">
        <v>0</v>
      </c>
      <c r="D453" s="33">
        <v>6.34</v>
      </c>
      <c r="E453" s="33">
        <v>0</v>
      </c>
      <c r="F453" s="33">
        <v>61.89</v>
      </c>
      <c r="G453" s="33">
        <v>61.89</v>
      </c>
      <c r="H453" s="33">
        <v>0</v>
      </c>
      <c r="I453" s="33">
        <v>0</v>
      </c>
      <c r="J453" s="33">
        <v>0</v>
      </c>
      <c r="K453" s="33">
        <v>0</v>
      </c>
      <c r="L453" s="33">
        <v>60.9</v>
      </c>
      <c r="M453" s="33">
        <v>31.63</v>
      </c>
      <c r="N453" s="33">
        <v>13.65</v>
      </c>
      <c r="O453" s="33">
        <v>11.43</v>
      </c>
      <c r="P453" s="33">
        <v>4.2</v>
      </c>
      <c r="Q453" s="33">
        <v>31.63</v>
      </c>
    </row>
    <row r="454" spans="1:17">
      <c r="A454" s="32" t="s">
        <v>1063</v>
      </c>
      <c r="C454" s="33">
        <v>0</v>
      </c>
      <c r="D454" s="33">
        <v>4.16</v>
      </c>
      <c r="E454" s="33">
        <v>0</v>
      </c>
      <c r="F454" s="33">
        <v>39.840000000000003</v>
      </c>
      <c r="G454" s="33">
        <v>39.840000000000003</v>
      </c>
      <c r="H454" s="33">
        <v>0</v>
      </c>
      <c r="I454" s="33">
        <v>0</v>
      </c>
      <c r="J454" s="33">
        <v>0</v>
      </c>
      <c r="K454" s="33">
        <v>0</v>
      </c>
      <c r="L454" s="33">
        <v>39.18</v>
      </c>
      <c r="M454" s="33">
        <v>19.850000000000001</v>
      </c>
      <c r="N454" s="33">
        <v>8.9499999999999993</v>
      </c>
      <c r="O454" s="33">
        <v>7.59</v>
      </c>
      <c r="P454" s="33">
        <v>2.79</v>
      </c>
      <c r="Q454" s="33">
        <v>19.850000000000001</v>
      </c>
    </row>
    <row r="455" spans="1:17">
      <c r="A455" s="32" t="s">
        <v>1064</v>
      </c>
      <c r="C455" s="33">
        <v>0</v>
      </c>
      <c r="D455" s="33">
        <v>2.95</v>
      </c>
      <c r="E455" s="33">
        <v>0</v>
      </c>
      <c r="F455" s="33">
        <v>26.62</v>
      </c>
      <c r="G455" s="33">
        <v>26.62</v>
      </c>
      <c r="H455" s="33">
        <v>0</v>
      </c>
      <c r="I455" s="33">
        <v>0</v>
      </c>
      <c r="J455" s="33">
        <v>0</v>
      </c>
      <c r="K455" s="33">
        <v>0</v>
      </c>
      <c r="L455" s="33">
        <v>26.13</v>
      </c>
      <c r="M455" s="33">
        <v>12.12</v>
      </c>
      <c r="N455" s="33">
        <v>6.34</v>
      </c>
      <c r="O455" s="33">
        <v>5.61</v>
      </c>
      <c r="P455" s="33">
        <v>2.06</v>
      </c>
      <c r="Q455" s="33">
        <v>12.12</v>
      </c>
    </row>
    <row r="456" spans="1:17">
      <c r="A456" s="32" t="s">
        <v>1065</v>
      </c>
      <c r="C456" s="33">
        <v>0</v>
      </c>
      <c r="D456" s="33">
        <v>4.6900000000000004</v>
      </c>
      <c r="E456" s="33">
        <v>0</v>
      </c>
      <c r="F456" s="33">
        <v>43.13</v>
      </c>
      <c r="G456" s="33">
        <v>43.13</v>
      </c>
      <c r="H456" s="33">
        <v>0</v>
      </c>
      <c r="I456" s="33">
        <v>0</v>
      </c>
      <c r="J456" s="33">
        <v>0</v>
      </c>
      <c r="K456" s="33">
        <v>0</v>
      </c>
      <c r="L456" s="33">
        <v>42.37</v>
      </c>
      <c r="M456" s="33">
        <v>20.260000000000002</v>
      </c>
      <c r="N456" s="33">
        <v>10.07</v>
      </c>
      <c r="O456" s="33">
        <v>8.8000000000000007</v>
      </c>
      <c r="P456" s="33">
        <v>3.23</v>
      </c>
      <c r="Q456" s="33">
        <v>20.260000000000002</v>
      </c>
    </row>
    <row r="457" spans="1:17">
      <c r="A457" s="32" t="s">
        <v>1066</v>
      </c>
      <c r="C457" s="33">
        <v>0</v>
      </c>
      <c r="D457" s="33">
        <v>3.18</v>
      </c>
      <c r="E457" s="33">
        <v>0</v>
      </c>
      <c r="F457" s="33">
        <v>28.77</v>
      </c>
      <c r="G457" s="33">
        <v>28.77</v>
      </c>
      <c r="H457" s="33">
        <v>0</v>
      </c>
      <c r="I457" s="33">
        <v>0</v>
      </c>
      <c r="J457" s="33">
        <v>0</v>
      </c>
      <c r="K457" s="33">
        <v>0</v>
      </c>
      <c r="L457" s="33">
        <v>28.25</v>
      </c>
      <c r="M457" s="33">
        <v>13.17</v>
      </c>
      <c r="N457" s="33">
        <v>6.83</v>
      </c>
      <c r="O457" s="33">
        <v>6.04</v>
      </c>
      <c r="P457" s="33">
        <v>2.2200000000000002</v>
      </c>
      <c r="Q457" s="33">
        <v>13.17</v>
      </c>
    </row>
    <row r="458" spans="1:17">
      <c r="A458" s="32" t="s">
        <v>1067</v>
      </c>
      <c r="C458" s="33">
        <v>0</v>
      </c>
      <c r="D458" s="33">
        <v>2.42</v>
      </c>
      <c r="E458" s="33">
        <v>0</v>
      </c>
      <c r="F458" s="33">
        <v>22.18</v>
      </c>
      <c r="G458" s="33">
        <v>22.18</v>
      </c>
      <c r="H458" s="33">
        <v>0</v>
      </c>
      <c r="I458" s="33">
        <v>0</v>
      </c>
      <c r="J458" s="33">
        <v>0</v>
      </c>
      <c r="K458" s="33">
        <v>0</v>
      </c>
      <c r="L458" s="33">
        <v>21.79</v>
      </c>
      <c r="M458" s="33">
        <v>10.4</v>
      </c>
      <c r="N458" s="33">
        <v>5.19</v>
      </c>
      <c r="O458" s="33">
        <v>4.54</v>
      </c>
      <c r="P458" s="33">
        <v>1.67</v>
      </c>
      <c r="Q458" s="33">
        <v>10.4</v>
      </c>
    </row>
    <row r="459" spans="1:17">
      <c r="A459" s="32" t="s">
        <v>1068</v>
      </c>
      <c r="C459" s="33">
        <v>0</v>
      </c>
      <c r="D459" s="33">
        <v>3.36</v>
      </c>
      <c r="E459" s="33">
        <v>0</v>
      </c>
      <c r="F459" s="33">
        <v>31.07</v>
      </c>
      <c r="G459" s="33">
        <v>31.07</v>
      </c>
      <c r="H459" s="33">
        <v>0</v>
      </c>
      <c r="I459" s="33">
        <v>0</v>
      </c>
      <c r="J459" s="33">
        <v>0</v>
      </c>
      <c r="K459" s="33">
        <v>0</v>
      </c>
      <c r="L459" s="33">
        <v>30.53</v>
      </c>
      <c r="M459" s="33">
        <v>14.76</v>
      </c>
      <c r="N459" s="33">
        <v>7.21</v>
      </c>
      <c r="O459" s="33">
        <v>6.27</v>
      </c>
      <c r="P459" s="33">
        <v>2.2999999999999998</v>
      </c>
      <c r="Q459" s="33">
        <v>14.76</v>
      </c>
    </row>
    <row r="460" spans="1:17">
      <c r="A460" s="32" t="s">
        <v>1069</v>
      </c>
      <c r="C460" s="33">
        <v>0</v>
      </c>
      <c r="D460" s="33">
        <v>3.3</v>
      </c>
      <c r="E460" s="33">
        <v>0</v>
      </c>
      <c r="F460" s="33">
        <v>30.63</v>
      </c>
      <c r="G460" s="33">
        <v>30.63</v>
      </c>
      <c r="H460" s="33">
        <v>0</v>
      </c>
      <c r="I460" s="33">
        <v>0</v>
      </c>
      <c r="J460" s="33">
        <v>0</v>
      </c>
      <c r="K460" s="33">
        <v>0</v>
      </c>
      <c r="L460" s="33">
        <v>30.1</v>
      </c>
      <c r="M460" s="33">
        <v>14.61</v>
      </c>
      <c r="N460" s="33">
        <v>7.09</v>
      </c>
      <c r="O460" s="33">
        <v>6.15</v>
      </c>
      <c r="P460" s="33">
        <v>2.2599999999999998</v>
      </c>
      <c r="Q460" s="33">
        <v>14.61</v>
      </c>
    </row>
    <row r="461" spans="1:17">
      <c r="A461" s="32" t="s">
        <v>1070</v>
      </c>
      <c r="C461" s="33">
        <v>0</v>
      </c>
      <c r="D461" s="33">
        <v>4.29</v>
      </c>
      <c r="E461" s="33">
        <v>0</v>
      </c>
      <c r="F461" s="33">
        <v>41.52</v>
      </c>
      <c r="G461" s="33">
        <v>41.47</v>
      </c>
      <c r="H461" s="33">
        <v>0.05</v>
      </c>
      <c r="I461" s="33">
        <v>0</v>
      </c>
      <c r="J461" s="33">
        <v>0</v>
      </c>
      <c r="K461" s="33">
        <v>0</v>
      </c>
      <c r="L461" s="33">
        <v>40.85</v>
      </c>
      <c r="M461" s="33">
        <v>20.97</v>
      </c>
      <c r="N461" s="33">
        <v>9.23</v>
      </c>
      <c r="O461" s="33">
        <v>7.78</v>
      </c>
      <c r="P461" s="33">
        <v>2.86</v>
      </c>
      <c r="Q461" s="33">
        <v>20.97</v>
      </c>
    </row>
    <row r="462" spans="1:17">
      <c r="A462" s="32" t="s">
        <v>1071</v>
      </c>
      <c r="C462" s="33">
        <v>0</v>
      </c>
      <c r="D462" s="33">
        <v>1.32</v>
      </c>
      <c r="E462" s="33">
        <v>0</v>
      </c>
      <c r="F462" s="33">
        <v>12.66</v>
      </c>
      <c r="G462" s="33">
        <v>12.6</v>
      </c>
      <c r="H462" s="33">
        <v>0.06</v>
      </c>
      <c r="I462" s="33">
        <v>0</v>
      </c>
      <c r="J462" s="33">
        <v>0</v>
      </c>
      <c r="K462" s="33">
        <v>0</v>
      </c>
      <c r="L462" s="33">
        <v>12.45</v>
      </c>
      <c r="M462" s="33">
        <v>6.29</v>
      </c>
      <c r="N462" s="33">
        <v>2.85</v>
      </c>
      <c r="O462" s="33">
        <v>2.42</v>
      </c>
      <c r="P462" s="33">
        <v>0.89</v>
      </c>
      <c r="Q462" s="33">
        <v>6.29</v>
      </c>
    </row>
    <row r="463" spans="1:17">
      <c r="A463" s="32" t="s">
        <v>1072</v>
      </c>
      <c r="C463" s="33">
        <v>0</v>
      </c>
      <c r="D463" s="33">
        <v>4.8099999999999996</v>
      </c>
      <c r="E463" s="33">
        <v>0</v>
      </c>
      <c r="F463" s="33">
        <v>43.71</v>
      </c>
      <c r="G463" s="33">
        <v>43.71</v>
      </c>
      <c r="H463" s="33">
        <v>0</v>
      </c>
      <c r="I463" s="33">
        <v>0</v>
      </c>
      <c r="J463" s="33">
        <v>0</v>
      </c>
      <c r="K463" s="33">
        <v>0</v>
      </c>
      <c r="L463" s="33">
        <v>42.92</v>
      </c>
      <c r="M463" s="33">
        <v>20.14</v>
      </c>
      <c r="N463" s="33">
        <v>10.33</v>
      </c>
      <c r="O463" s="33">
        <v>9.11</v>
      </c>
      <c r="P463" s="33">
        <v>3.35</v>
      </c>
      <c r="Q463" s="33">
        <v>20.14</v>
      </c>
    </row>
    <row r="464" spans="1:17">
      <c r="A464" s="32" t="s">
        <v>1073</v>
      </c>
      <c r="C464" s="33">
        <v>0</v>
      </c>
      <c r="D464" s="33">
        <v>3.71</v>
      </c>
      <c r="E464" s="33">
        <v>0</v>
      </c>
      <c r="F464" s="33">
        <v>33.520000000000003</v>
      </c>
      <c r="G464" s="33">
        <v>33.520000000000003</v>
      </c>
      <c r="H464" s="33">
        <v>0</v>
      </c>
      <c r="I464" s="33">
        <v>0</v>
      </c>
      <c r="J464" s="33">
        <v>0</v>
      </c>
      <c r="K464" s="33">
        <v>0</v>
      </c>
      <c r="L464" s="33">
        <v>32.909999999999997</v>
      </c>
      <c r="M464" s="33">
        <v>15.31</v>
      </c>
      <c r="N464" s="33">
        <v>7.96</v>
      </c>
      <c r="O464" s="33">
        <v>7.05</v>
      </c>
      <c r="P464" s="33">
        <v>2.59</v>
      </c>
      <c r="Q464" s="33">
        <v>15.31</v>
      </c>
    </row>
    <row r="465" spans="1:17">
      <c r="A465" s="32" t="s">
        <v>1074</v>
      </c>
      <c r="C465" s="33">
        <v>0</v>
      </c>
      <c r="D465" s="33">
        <v>4.4800000000000004</v>
      </c>
      <c r="E465" s="33">
        <v>0</v>
      </c>
      <c r="F465" s="33">
        <v>42.22</v>
      </c>
      <c r="G465" s="33">
        <v>42.22</v>
      </c>
      <c r="H465" s="33">
        <v>0</v>
      </c>
      <c r="I465" s="33">
        <v>0</v>
      </c>
      <c r="J465" s="33">
        <v>0</v>
      </c>
      <c r="K465" s="33">
        <v>0</v>
      </c>
      <c r="L465" s="33">
        <v>41.5</v>
      </c>
      <c r="M465" s="33">
        <v>20.54</v>
      </c>
      <c r="N465" s="33">
        <v>9.64</v>
      </c>
      <c r="O465" s="33">
        <v>8.2799999999999994</v>
      </c>
      <c r="P465" s="33">
        <v>3.04</v>
      </c>
      <c r="Q465" s="33">
        <v>20.54</v>
      </c>
    </row>
    <row r="466" spans="1:17">
      <c r="A466" s="32" t="s">
        <v>1075</v>
      </c>
      <c r="C466" s="33">
        <v>0</v>
      </c>
      <c r="D466" s="33">
        <v>3.47</v>
      </c>
      <c r="E466" s="33">
        <v>0</v>
      </c>
      <c r="F466" s="33">
        <v>33.43</v>
      </c>
      <c r="G466" s="33">
        <v>33.43</v>
      </c>
      <c r="H466" s="33">
        <v>0</v>
      </c>
      <c r="I466" s="33">
        <v>0</v>
      </c>
      <c r="J466" s="33">
        <v>0</v>
      </c>
      <c r="K466" s="33">
        <v>0</v>
      </c>
      <c r="L466" s="33">
        <v>32.880000000000003</v>
      </c>
      <c r="M466" s="33">
        <v>16.8</v>
      </c>
      <c r="N466" s="33">
        <v>7.46</v>
      </c>
      <c r="O466" s="33">
        <v>6.3</v>
      </c>
      <c r="P466" s="33">
        <v>2.3199999999999998</v>
      </c>
      <c r="Q466" s="33">
        <v>16.8</v>
      </c>
    </row>
    <row r="467" spans="1:17">
      <c r="A467" s="32" t="s">
        <v>1076</v>
      </c>
      <c r="C467" s="33">
        <v>0</v>
      </c>
      <c r="D467" s="33">
        <v>6.11</v>
      </c>
      <c r="E467" s="33">
        <v>0</v>
      </c>
      <c r="F467" s="33">
        <v>60.32</v>
      </c>
      <c r="G467" s="33">
        <v>60.32</v>
      </c>
      <c r="H467" s="33">
        <v>0</v>
      </c>
      <c r="I467" s="33">
        <v>0</v>
      </c>
      <c r="J467" s="33">
        <v>0</v>
      </c>
      <c r="K467" s="33">
        <v>0</v>
      </c>
      <c r="L467" s="33">
        <v>59.38</v>
      </c>
      <c r="M467" s="33">
        <v>31.25</v>
      </c>
      <c r="N467" s="33">
        <v>13.17</v>
      </c>
      <c r="O467" s="33">
        <v>10.94</v>
      </c>
      <c r="P467" s="33">
        <v>4.0199999999999996</v>
      </c>
      <c r="Q467" s="33">
        <v>31.25</v>
      </c>
    </row>
    <row r="468" spans="1:17">
      <c r="A468" s="32" t="s">
        <v>1077</v>
      </c>
      <c r="C468" s="33">
        <v>0</v>
      </c>
      <c r="D468" s="33">
        <v>7.27</v>
      </c>
      <c r="E468" s="33">
        <v>0</v>
      </c>
      <c r="F468" s="33">
        <v>66.650000000000006</v>
      </c>
      <c r="G468" s="33">
        <v>66.650000000000006</v>
      </c>
      <c r="H468" s="33">
        <v>0</v>
      </c>
      <c r="I468" s="33">
        <v>0</v>
      </c>
      <c r="J468" s="33">
        <v>0</v>
      </c>
      <c r="K468" s="33">
        <v>0</v>
      </c>
      <c r="L468" s="33">
        <v>65.47</v>
      </c>
      <c r="M468" s="33">
        <v>31.17</v>
      </c>
      <c r="N468" s="33">
        <v>15.61</v>
      </c>
      <c r="O468" s="33">
        <v>13.67</v>
      </c>
      <c r="P468" s="33">
        <v>5.0199999999999996</v>
      </c>
      <c r="Q468" s="33">
        <v>31.17</v>
      </c>
    </row>
    <row r="469" spans="1:17">
      <c r="A469" s="32" t="s">
        <v>1078</v>
      </c>
      <c r="C469" s="33">
        <v>0</v>
      </c>
      <c r="D469" s="33">
        <v>1.1399999999999999</v>
      </c>
      <c r="E469" s="33">
        <v>0</v>
      </c>
      <c r="F469" s="33">
        <v>10.08</v>
      </c>
      <c r="G469" s="33">
        <v>10.08</v>
      </c>
      <c r="H469" s="33">
        <v>0</v>
      </c>
      <c r="I469" s="33">
        <v>0</v>
      </c>
      <c r="J469" s="33">
        <v>0</v>
      </c>
      <c r="K469" s="33">
        <v>0</v>
      </c>
      <c r="L469" s="33">
        <v>9.8699999999999992</v>
      </c>
      <c r="M469" s="33">
        <v>4.32</v>
      </c>
      <c r="N469" s="33">
        <v>2.44</v>
      </c>
      <c r="O469" s="33">
        <v>2.27</v>
      </c>
      <c r="P469" s="33">
        <v>0.85</v>
      </c>
      <c r="Q469" s="33">
        <v>4.32</v>
      </c>
    </row>
    <row r="470" spans="1:17">
      <c r="A470" s="32" t="s">
        <v>1079</v>
      </c>
      <c r="C470" s="33">
        <v>0</v>
      </c>
      <c r="D470" s="33">
        <v>1.5</v>
      </c>
      <c r="E470" s="33">
        <v>0</v>
      </c>
      <c r="F470" s="33">
        <v>14.12</v>
      </c>
      <c r="G470" s="33">
        <v>14.12</v>
      </c>
      <c r="H470" s="33">
        <v>0</v>
      </c>
      <c r="I470" s="33">
        <v>0</v>
      </c>
      <c r="J470" s="33">
        <v>0</v>
      </c>
      <c r="K470" s="33">
        <v>0</v>
      </c>
      <c r="L470" s="33">
        <v>13.73</v>
      </c>
      <c r="M470" s="33">
        <v>5.73</v>
      </c>
      <c r="N470" s="33">
        <v>3.28</v>
      </c>
      <c r="O470" s="33">
        <v>3.37</v>
      </c>
      <c r="P470" s="33">
        <v>1.35</v>
      </c>
      <c r="Q470" s="33">
        <v>5.73</v>
      </c>
    </row>
    <row r="471" spans="1:17">
      <c r="A471" s="32" t="s">
        <v>1080</v>
      </c>
      <c r="C471" s="33">
        <v>0</v>
      </c>
      <c r="D471" s="33">
        <v>1.75</v>
      </c>
      <c r="E471" s="33">
        <v>0</v>
      </c>
      <c r="F471" s="33">
        <v>16</v>
      </c>
      <c r="G471" s="33">
        <v>16</v>
      </c>
      <c r="H471" s="33">
        <v>0</v>
      </c>
      <c r="I471" s="33">
        <v>0</v>
      </c>
      <c r="J471" s="33">
        <v>0</v>
      </c>
      <c r="K471" s="33">
        <v>0</v>
      </c>
      <c r="L471" s="33">
        <v>15.55</v>
      </c>
      <c r="M471" s="33">
        <v>6.19</v>
      </c>
      <c r="N471" s="33">
        <v>3.8</v>
      </c>
      <c r="O471" s="33">
        <v>3.96</v>
      </c>
      <c r="P471" s="33">
        <v>1.59</v>
      </c>
      <c r="Q471" s="33">
        <v>6.19</v>
      </c>
    </row>
    <row r="472" spans="1:17">
      <c r="A472" s="32" t="s">
        <v>1081</v>
      </c>
      <c r="C472" s="33">
        <v>0</v>
      </c>
      <c r="D472" s="33">
        <v>1.64</v>
      </c>
      <c r="E472" s="33">
        <v>0</v>
      </c>
      <c r="F472" s="33">
        <v>17.260000000000002</v>
      </c>
      <c r="G472" s="33">
        <v>17.21</v>
      </c>
      <c r="H472" s="33">
        <v>0.05</v>
      </c>
      <c r="I472" s="33">
        <v>0</v>
      </c>
      <c r="J472" s="33">
        <v>0</v>
      </c>
      <c r="K472" s="33">
        <v>0</v>
      </c>
      <c r="L472" s="33">
        <v>16.86</v>
      </c>
      <c r="M472" s="33">
        <v>8.42</v>
      </c>
      <c r="N472" s="33">
        <v>3.58</v>
      </c>
      <c r="O472" s="33">
        <v>3.47</v>
      </c>
      <c r="P472" s="33">
        <v>1.39</v>
      </c>
      <c r="Q472" s="33">
        <v>8.42</v>
      </c>
    </row>
    <row r="473" spans="1:17">
      <c r="A473" s="32" t="s">
        <v>1082</v>
      </c>
      <c r="C473" s="33">
        <v>0</v>
      </c>
      <c r="D473" s="33">
        <v>2.14</v>
      </c>
      <c r="E473" s="33">
        <v>0</v>
      </c>
      <c r="F473" s="33">
        <v>23.62</v>
      </c>
      <c r="G473" s="33">
        <v>23.48</v>
      </c>
      <c r="H473" s="33">
        <v>0.14000000000000001</v>
      </c>
      <c r="I473" s="33">
        <v>0</v>
      </c>
      <c r="J473" s="33">
        <v>0</v>
      </c>
      <c r="K473" s="33">
        <v>0</v>
      </c>
      <c r="L473" s="33">
        <v>23.11</v>
      </c>
      <c r="M473" s="33">
        <v>12.21</v>
      </c>
      <c r="N473" s="33">
        <v>4.6900000000000004</v>
      </c>
      <c r="O473" s="33">
        <v>4.43</v>
      </c>
      <c r="P473" s="33">
        <v>1.78</v>
      </c>
      <c r="Q473" s="33">
        <v>12.21</v>
      </c>
    </row>
    <row r="474" spans="1:17">
      <c r="A474" s="32" t="s">
        <v>1083</v>
      </c>
      <c r="C474" s="33">
        <v>0</v>
      </c>
      <c r="D474" s="33">
        <v>2.5099999999999998</v>
      </c>
      <c r="E474" s="33">
        <v>0</v>
      </c>
      <c r="F474" s="33">
        <v>24.85</v>
      </c>
      <c r="G474" s="33">
        <v>24.85</v>
      </c>
      <c r="H474" s="33">
        <v>0</v>
      </c>
      <c r="I474" s="33">
        <v>0</v>
      </c>
      <c r="J474" s="33">
        <v>0</v>
      </c>
      <c r="K474" s="33">
        <v>0</v>
      </c>
      <c r="L474" s="33">
        <v>24.22</v>
      </c>
      <c r="M474" s="33">
        <v>11.07</v>
      </c>
      <c r="N474" s="33">
        <v>5.47</v>
      </c>
      <c r="O474" s="33">
        <v>5.48</v>
      </c>
      <c r="P474" s="33">
        <v>2.2000000000000002</v>
      </c>
      <c r="Q474" s="33">
        <v>11.07</v>
      </c>
    </row>
    <row r="475" spans="1:17">
      <c r="A475" s="32" t="s">
        <v>1084</v>
      </c>
      <c r="C475" s="33">
        <v>0</v>
      </c>
      <c r="D475" s="33">
        <v>1.5</v>
      </c>
      <c r="E475" s="33">
        <v>0</v>
      </c>
      <c r="F475" s="33">
        <v>14.37</v>
      </c>
      <c r="G475" s="33">
        <v>14.37</v>
      </c>
      <c r="H475" s="33">
        <v>0</v>
      </c>
      <c r="I475" s="33">
        <v>0</v>
      </c>
      <c r="J475" s="33">
        <v>0</v>
      </c>
      <c r="K475" s="33">
        <v>0</v>
      </c>
      <c r="L475" s="33">
        <v>13.99</v>
      </c>
      <c r="M475" s="33">
        <v>6.06</v>
      </c>
      <c r="N475" s="33">
        <v>3.27</v>
      </c>
      <c r="O475" s="33">
        <v>3.32</v>
      </c>
      <c r="P475" s="33">
        <v>1.34</v>
      </c>
      <c r="Q475" s="33">
        <v>6.06</v>
      </c>
    </row>
    <row r="476" spans="1:17">
      <c r="A476" s="32" t="s">
        <v>1085</v>
      </c>
      <c r="C476" s="33">
        <v>0</v>
      </c>
      <c r="D476" s="33">
        <v>2.15</v>
      </c>
      <c r="E476" s="33">
        <v>0</v>
      </c>
      <c r="F476" s="33">
        <v>20.53</v>
      </c>
      <c r="G476" s="33">
        <v>20.53</v>
      </c>
      <c r="H476" s="33">
        <v>0</v>
      </c>
      <c r="I476" s="33">
        <v>0</v>
      </c>
      <c r="J476" s="33">
        <v>0</v>
      </c>
      <c r="K476" s="33">
        <v>0</v>
      </c>
      <c r="L476" s="33">
        <v>19.98</v>
      </c>
      <c r="M476" s="33">
        <v>8.6199999999999992</v>
      </c>
      <c r="N476" s="33">
        <v>4.68</v>
      </c>
      <c r="O476" s="33">
        <v>4.7699999999999996</v>
      </c>
      <c r="P476" s="33">
        <v>1.92</v>
      </c>
      <c r="Q476" s="33">
        <v>8.6199999999999992</v>
      </c>
    </row>
    <row r="477" spans="1:17">
      <c r="A477" s="32" t="s">
        <v>1086</v>
      </c>
      <c r="C477" s="33">
        <v>0</v>
      </c>
      <c r="D477" s="33">
        <v>4.55</v>
      </c>
      <c r="E477" s="33">
        <v>0</v>
      </c>
      <c r="F477" s="33">
        <v>45.21</v>
      </c>
      <c r="G477" s="33">
        <v>45.21</v>
      </c>
      <c r="H477" s="33">
        <v>0</v>
      </c>
      <c r="I477" s="33">
        <v>0</v>
      </c>
      <c r="J477" s="33">
        <v>0</v>
      </c>
      <c r="K477" s="33">
        <v>0</v>
      </c>
      <c r="L477" s="33">
        <v>44.07</v>
      </c>
      <c r="M477" s="33">
        <v>20.22</v>
      </c>
      <c r="N477" s="33">
        <v>9.93</v>
      </c>
      <c r="O477" s="33">
        <v>9.93</v>
      </c>
      <c r="P477" s="33">
        <v>3.99</v>
      </c>
      <c r="Q477" s="33">
        <v>20.22</v>
      </c>
    </row>
    <row r="478" spans="1:17">
      <c r="A478" s="32" t="s">
        <v>1087</v>
      </c>
      <c r="C478" s="33">
        <v>0</v>
      </c>
      <c r="D478" s="33">
        <v>3.18</v>
      </c>
      <c r="E478" s="33">
        <v>0</v>
      </c>
      <c r="F478" s="33">
        <v>32.51</v>
      </c>
      <c r="G478" s="33">
        <v>32.51</v>
      </c>
      <c r="H478" s="33">
        <v>0</v>
      </c>
      <c r="I478" s="33">
        <v>0</v>
      </c>
      <c r="J478" s="33">
        <v>0</v>
      </c>
      <c r="K478" s="33">
        <v>0</v>
      </c>
      <c r="L478" s="33">
        <v>31.73</v>
      </c>
      <c r="M478" s="33">
        <v>15.19</v>
      </c>
      <c r="N478" s="33">
        <v>6.95</v>
      </c>
      <c r="O478" s="33">
        <v>6.84</v>
      </c>
      <c r="P478" s="33">
        <v>2.75</v>
      </c>
      <c r="Q478" s="33">
        <v>15.19</v>
      </c>
    </row>
    <row r="479" spans="1:17">
      <c r="A479" s="32" t="s">
        <v>592</v>
      </c>
      <c r="C479" s="33">
        <v>22.85</v>
      </c>
      <c r="D479" s="33">
        <v>28.67</v>
      </c>
      <c r="E479" s="33">
        <v>19.96</v>
      </c>
      <c r="F479" s="33">
        <v>818.45</v>
      </c>
      <c r="G479" s="33">
        <v>817.43</v>
      </c>
      <c r="H479" s="33">
        <v>1.03</v>
      </c>
      <c r="I479" s="33">
        <v>0</v>
      </c>
      <c r="J479" s="33">
        <v>0</v>
      </c>
      <c r="K479" s="33">
        <v>0</v>
      </c>
      <c r="L479" s="33">
        <v>799.06</v>
      </c>
      <c r="M479" s="33">
        <v>428.1</v>
      </c>
      <c r="N479" s="33">
        <v>125.95</v>
      </c>
      <c r="O479" s="33">
        <v>176.2</v>
      </c>
      <c r="P479" s="33">
        <v>68.81</v>
      </c>
      <c r="Q479" s="33">
        <v>428.1</v>
      </c>
    </row>
    <row r="480" spans="1:17">
      <c r="A480" s="32" t="s">
        <v>1088</v>
      </c>
      <c r="C480" s="33">
        <v>0</v>
      </c>
      <c r="D480" s="33">
        <v>0</v>
      </c>
      <c r="E480" s="33">
        <v>0</v>
      </c>
      <c r="F480" s="33">
        <v>44.09</v>
      </c>
      <c r="G480" s="33">
        <v>44.06</v>
      </c>
      <c r="H480" s="33">
        <v>0.03</v>
      </c>
      <c r="I480" s="33">
        <v>0</v>
      </c>
      <c r="J480" s="33">
        <v>0</v>
      </c>
      <c r="K480" s="33">
        <v>0</v>
      </c>
      <c r="L480" s="33">
        <v>43.61</v>
      </c>
      <c r="M480" s="33">
        <v>35.229999999999997</v>
      </c>
      <c r="N480" s="33">
        <v>0</v>
      </c>
      <c r="O480" s="33">
        <v>6.49</v>
      </c>
      <c r="P480" s="33">
        <v>1.89</v>
      </c>
      <c r="Q480" s="33">
        <v>35.229999999999997</v>
      </c>
    </row>
    <row r="481" spans="1:17">
      <c r="A481" s="32" t="s">
        <v>1089</v>
      </c>
      <c r="C481" s="33">
        <v>0</v>
      </c>
      <c r="D481" s="33">
        <v>0</v>
      </c>
      <c r="E481" s="33">
        <v>0</v>
      </c>
      <c r="F481" s="33">
        <v>38.04</v>
      </c>
      <c r="G481" s="33">
        <v>38.04</v>
      </c>
      <c r="H481" s="33">
        <v>0</v>
      </c>
      <c r="I481" s="33">
        <v>0</v>
      </c>
      <c r="J481" s="33">
        <v>0</v>
      </c>
      <c r="K481" s="33">
        <v>0</v>
      </c>
      <c r="L481" s="33">
        <v>37.57</v>
      </c>
      <c r="M481" s="33">
        <v>29.19</v>
      </c>
      <c r="N481" s="33">
        <v>0</v>
      </c>
      <c r="O481" s="33">
        <v>6.48</v>
      </c>
      <c r="P481" s="33">
        <v>1.89</v>
      </c>
      <c r="Q481" s="33">
        <v>29.19</v>
      </c>
    </row>
    <row r="482" spans="1:17">
      <c r="A482" s="32" t="s">
        <v>1090</v>
      </c>
      <c r="C482" s="33">
        <v>0</v>
      </c>
      <c r="D482" s="33">
        <v>0.75</v>
      </c>
      <c r="E482" s="33">
        <v>0</v>
      </c>
      <c r="F482" s="33">
        <v>34.81</v>
      </c>
      <c r="G482" s="33">
        <v>34.81</v>
      </c>
      <c r="H482" s="33">
        <v>0</v>
      </c>
      <c r="I482" s="33">
        <v>0</v>
      </c>
      <c r="J482" s="33">
        <v>0</v>
      </c>
      <c r="K482" s="33">
        <v>0</v>
      </c>
      <c r="L482" s="33">
        <v>34.28</v>
      </c>
      <c r="M482" s="33">
        <v>24.14</v>
      </c>
      <c r="N482" s="33">
        <v>1.79</v>
      </c>
      <c r="O482" s="33">
        <v>6.31</v>
      </c>
      <c r="P482" s="33">
        <v>2.04</v>
      </c>
      <c r="Q482" s="33">
        <v>24.14</v>
      </c>
    </row>
    <row r="483" spans="1:17">
      <c r="A483" s="32" t="s">
        <v>1091</v>
      </c>
      <c r="C483" s="33">
        <v>0</v>
      </c>
      <c r="D483" s="33">
        <v>1.07</v>
      </c>
      <c r="E483" s="33">
        <v>0</v>
      </c>
      <c r="F483" s="33">
        <v>10.44</v>
      </c>
      <c r="G483" s="33">
        <v>10.44</v>
      </c>
      <c r="H483" s="33">
        <v>0</v>
      </c>
      <c r="I483" s="33">
        <v>0</v>
      </c>
      <c r="J483" s="33">
        <v>0</v>
      </c>
      <c r="K483" s="33">
        <v>0</v>
      </c>
      <c r="L483" s="33">
        <v>10.17</v>
      </c>
      <c r="M483" s="33">
        <v>4.51</v>
      </c>
      <c r="N483" s="33">
        <v>2.34</v>
      </c>
      <c r="O483" s="33">
        <v>2.37</v>
      </c>
      <c r="P483" s="33">
        <v>0.95</v>
      </c>
      <c r="Q483" s="33">
        <v>4.51</v>
      </c>
    </row>
    <row r="484" spans="1:17">
      <c r="A484" s="32" t="s">
        <v>1092</v>
      </c>
      <c r="C484" s="33">
        <v>0</v>
      </c>
      <c r="D484" s="33">
        <v>1.45</v>
      </c>
      <c r="E484" s="33">
        <v>0</v>
      </c>
      <c r="F484" s="33">
        <v>14.15</v>
      </c>
      <c r="G484" s="33">
        <v>14.15</v>
      </c>
      <c r="H484" s="33">
        <v>0</v>
      </c>
      <c r="I484" s="33">
        <v>0</v>
      </c>
      <c r="J484" s="33">
        <v>0</v>
      </c>
      <c r="K484" s="33">
        <v>0</v>
      </c>
      <c r="L484" s="33">
        <v>13.78</v>
      </c>
      <c r="M484" s="33">
        <v>6.17</v>
      </c>
      <c r="N484" s="33">
        <v>3.16</v>
      </c>
      <c r="O484" s="33">
        <v>3.18</v>
      </c>
      <c r="P484" s="33">
        <v>1.28</v>
      </c>
      <c r="Q484" s="33">
        <v>6.17</v>
      </c>
    </row>
    <row r="485" spans="1:17">
      <c r="A485" s="32" t="s">
        <v>1093</v>
      </c>
      <c r="C485" s="33">
        <v>0</v>
      </c>
      <c r="D485" s="33">
        <v>3.41</v>
      </c>
      <c r="E485" s="33">
        <v>0</v>
      </c>
      <c r="F485" s="33">
        <v>33.19</v>
      </c>
      <c r="G485" s="33">
        <v>33.19</v>
      </c>
      <c r="H485" s="33">
        <v>0</v>
      </c>
      <c r="I485" s="33">
        <v>0</v>
      </c>
      <c r="J485" s="33">
        <v>0</v>
      </c>
      <c r="K485" s="33">
        <v>0</v>
      </c>
      <c r="L485" s="33">
        <v>32.33</v>
      </c>
      <c r="M485" s="33">
        <v>14.36</v>
      </c>
      <c r="N485" s="33">
        <v>7.44</v>
      </c>
      <c r="O485" s="33">
        <v>7.51</v>
      </c>
      <c r="P485" s="33">
        <v>3.02</v>
      </c>
      <c r="Q485" s="33">
        <v>14.36</v>
      </c>
    </row>
    <row r="486" spans="1:17">
      <c r="A486" s="32" t="s">
        <v>1094</v>
      </c>
      <c r="C486" s="33">
        <v>0</v>
      </c>
      <c r="D486" s="33">
        <v>2.95</v>
      </c>
      <c r="E486" s="33">
        <v>0</v>
      </c>
      <c r="F486" s="33">
        <v>28.57</v>
      </c>
      <c r="G486" s="33">
        <v>28.57</v>
      </c>
      <c r="H486" s="33">
        <v>0</v>
      </c>
      <c r="I486" s="33">
        <v>0</v>
      </c>
      <c r="J486" s="33">
        <v>0</v>
      </c>
      <c r="K486" s="33">
        <v>0</v>
      </c>
      <c r="L486" s="33">
        <v>27.83</v>
      </c>
      <c r="M486" s="33">
        <v>12.27</v>
      </c>
      <c r="N486" s="33">
        <v>6.43</v>
      </c>
      <c r="O486" s="33">
        <v>6.51</v>
      </c>
      <c r="P486" s="33">
        <v>2.62</v>
      </c>
      <c r="Q486" s="33">
        <v>12.27</v>
      </c>
    </row>
    <row r="487" spans="1:17">
      <c r="A487" s="32" t="s">
        <v>1095</v>
      </c>
      <c r="C487" s="33">
        <v>0</v>
      </c>
      <c r="D487" s="33">
        <v>1.52</v>
      </c>
      <c r="E487" s="33">
        <v>0</v>
      </c>
      <c r="F487" s="33">
        <v>14.65</v>
      </c>
      <c r="G487" s="33">
        <v>14.65</v>
      </c>
      <c r="H487" s="33">
        <v>0</v>
      </c>
      <c r="I487" s="33">
        <v>0</v>
      </c>
      <c r="J487" s="33">
        <v>0</v>
      </c>
      <c r="K487" s="33">
        <v>0</v>
      </c>
      <c r="L487" s="33">
        <v>14.27</v>
      </c>
      <c r="M487" s="33">
        <v>6.26</v>
      </c>
      <c r="N487" s="33">
        <v>3.31</v>
      </c>
      <c r="O487" s="33">
        <v>3.35</v>
      </c>
      <c r="P487" s="33">
        <v>1.35</v>
      </c>
      <c r="Q487" s="33">
        <v>6.26</v>
      </c>
    </row>
    <row r="488" spans="1:17">
      <c r="A488" s="32" t="s">
        <v>1096</v>
      </c>
      <c r="C488" s="33">
        <v>0</v>
      </c>
      <c r="D488" s="33">
        <v>1.75</v>
      </c>
      <c r="E488" s="33">
        <v>0</v>
      </c>
      <c r="F488" s="33">
        <v>17.39</v>
      </c>
      <c r="G488" s="33">
        <v>17.39</v>
      </c>
      <c r="H488" s="33">
        <v>0</v>
      </c>
      <c r="I488" s="33">
        <v>0</v>
      </c>
      <c r="J488" s="33">
        <v>0</v>
      </c>
      <c r="K488" s="33">
        <v>0</v>
      </c>
      <c r="L488" s="33">
        <v>16.96</v>
      </c>
      <c r="M488" s="33">
        <v>7.79</v>
      </c>
      <c r="N488" s="33">
        <v>3.82</v>
      </c>
      <c r="O488" s="33">
        <v>3.81</v>
      </c>
      <c r="P488" s="33">
        <v>1.53</v>
      </c>
      <c r="Q488" s="33">
        <v>7.79</v>
      </c>
    </row>
    <row r="489" spans="1:17">
      <c r="A489" s="32" t="s">
        <v>1097</v>
      </c>
      <c r="C489" s="33">
        <v>0</v>
      </c>
      <c r="D489" s="33">
        <v>1.35</v>
      </c>
      <c r="E489" s="33">
        <v>0</v>
      </c>
      <c r="F489" s="33">
        <v>13.44</v>
      </c>
      <c r="G489" s="33">
        <v>13.44</v>
      </c>
      <c r="H489" s="33">
        <v>0</v>
      </c>
      <c r="I489" s="33">
        <v>0</v>
      </c>
      <c r="J489" s="33">
        <v>0</v>
      </c>
      <c r="K489" s="33">
        <v>0</v>
      </c>
      <c r="L489" s="33">
        <v>13.1</v>
      </c>
      <c r="M489" s="33">
        <v>6.01</v>
      </c>
      <c r="N489" s="33">
        <v>2.95</v>
      </c>
      <c r="O489" s="33">
        <v>2.95</v>
      </c>
      <c r="P489" s="33">
        <v>1.19</v>
      </c>
      <c r="Q489" s="33">
        <v>6.01</v>
      </c>
    </row>
    <row r="490" spans="1:17">
      <c r="A490" s="32" t="s">
        <v>1098</v>
      </c>
      <c r="C490" s="33">
        <v>0</v>
      </c>
      <c r="D490" s="33">
        <v>3.58</v>
      </c>
      <c r="E490" s="33">
        <v>0</v>
      </c>
      <c r="F490" s="33">
        <v>34.93</v>
      </c>
      <c r="G490" s="33">
        <v>34.93</v>
      </c>
      <c r="H490" s="33">
        <v>0</v>
      </c>
      <c r="I490" s="33">
        <v>0</v>
      </c>
      <c r="J490" s="33">
        <v>0</v>
      </c>
      <c r="K490" s="33">
        <v>0</v>
      </c>
      <c r="L490" s="33">
        <v>34.020000000000003</v>
      </c>
      <c r="M490" s="33">
        <v>15.15</v>
      </c>
      <c r="N490" s="33">
        <v>7.82</v>
      </c>
      <c r="O490" s="33">
        <v>7.89</v>
      </c>
      <c r="P490" s="33">
        <v>3.17</v>
      </c>
      <c r="Q490" s="33">
        <v>15.15</v>
      </c>
    </row>
    <row r="491" spans="1:17">
      <c r="A491" s="32" t="s">
        <v>1099</v>
      </c>
      <c r="C491" s="33">
        <v>0</v>
      </c>
      <c r="D491" s="33">
        <v>2.72</v>
      </c>
      <c r="E491" s="33">
        <v>0</v>
      </c>
      <c r="F491" s="33">
        <v>26.52</v>
      </c>
      <c r="G491" s="33">
        <v>26.52</v>
      </c>
      <c r="H491" s="33">
        <v>0</v>
      </c>
      <c r="I491" s="33">
        <v>0</v>
      </c>
      <c r="J491" s="33">
        <v>0</v>
      </c>
      <c r="K491" s="33">
        <v>0</v>
      </c>
      <c r="L491" s="33">
        <v>25.84</v>
      </c>
      <c r="M491" s="33">
        <v>11.52</v>
      </c>
      <c r="N491" s="33">
        <v>5.93</v>
      </c>
      <c r="O491" s="33">
        <v>5.98</v>
      </c>
      <c r="P491" s="33">
        <v>2.4</v>
      </c>
      <c r="Q491" s="33">
        <v>11.52</v>
      </c>
    </row>
    <row r="492" spans="1:17">
      <c r="A492" s="32" t="s">
        <v>1100</v>
      </c>
      <c r="C492" s="33">
        <v>0</v>
      </c>
      <c r="D492" s="33">
        <v>1.04</v>
      </c>
      <c r="E492" s="33">
        <v>0</v>
      </c>
      <c r="F492" s="33">
        <v>10.130000000000001</v>
      </c>
      <c r="G492" s="33">
        <v>10.130000000000001</v>
      </c>
      <c r="H492" s="33">
        <v>0</v>
      </c>
      <c r="I492" s="33">
        <v>0</v>
      </c>
      <c r="J492" s="33">
        <v>0</v>
      </c>
      <c r="K492" s="33">
        <v>0</v>
      </c>
      <c r="L492" s="33">
        <v>9.86</v>
      </c>
      <c r="M492" s="33">
        <v>4.38</v>
      </c>
      <c r="N492" s="33">
        <v>2.27</v>
      </c>
      <c r="O492" s="33">
        <v>2.29</v>
      </c>
      <c r="P492" s="33">
        <v>0.92</v>
      </c>
      <c r="Q492" s="33">
        <v>4.38</v>
      </c>
    </row>
    <row r="493" spans="1:17">
      <c r="A493" s="32" t="s">
        <v>1101</v>
      </c>
      <c r="C493" s="33">
        <v>0</v>
      </c>
      <c r="D493" s="33">
        <v>2.59</v>
      </c>
      <c r="E493" s="33">
        <v>0</v>
      </c>
      <c r="F493" s="33">
        <v>25.26</v>
      </c>
      <c r="G493" s="33">
        <v>25.26</v>
      </c>
      <c r="H493" s="33">
        <v>0</v>
      </c>
      <c r="I493" s="33">
        <v>0</v>
      </c>
      <c r="J493" s="33">
        <v>0</v>
      </c>
      <c r="K493" s="33">
        <v>0</v>
      </c>
      <c r="L493" s="33">
        <v>24.6</v>
      </c>
      <c r="M493" s="33">
        <v>10.94</v>
      </c>
      <c r="N493" s="33">
        <v>5.66</v>
      </c>
      <c r="O493" s="33">
        <v>5.71</v>
      </c>
      <c r="P493" s="33">
        <v>2.2999999999999998</v>
      </c>
      <c r="Q493" s="33">
        <v>10.94</v>
      </c>
    </row>
    <row r="494" spans="1:17">
      <c r="A494" s="32" t="s">
        <v>1102</v>
      </c>
      <c r="C494" s="33">
        <v>0</v>
      </c>
      <c r="D494" s="33">
        <v>1.1100000000000001</v>
      </c>
      <c r="E494" s="33">
        <v>0</v>
      </c>
      <c r="F494" s="33">
        <v>9.66</v>
      </c>
      <c r="G494" s="33">
        <v>9.66</v>
      </c>
      <c r="H494" s="33">
        <v>0</v>
      </c>
      <c r="I494" s="33">
        <v>0</v>
      </c>
      <c r="J494" s="33">
        <v>0</v>
      </c>
      <c r="K494" s="33">
        <v>0</v>
      </c>
      <c r="L494" s="33">
        <v>9.41</v>
      </c>
      <c r="M494" s="33">
        <v>3.67</v>
      </c>
      <c r="N494" s="33">
        <v>2.39</v>
      </c>
      <c r="O494" s="33">
        <v>2.41</v>
      </c>
      <c r="P494" s="33">
        <v>0.94</v>
      </c>
      <c r="Q494" s="33">
        <v>3.67</v>
      </c>
    </row>
    <row r="495" spans="1:17">
      <c r="A495" s="32" t="s">
        <v>1103</v>
      </c>
      <c r="C495" s="33">
        <v>0</v>
      </c>
      <c r="D495" s="33">
        <v>1.96</v>
      </c>
      <c r="E495" s="33">
        <v>0</v>
      </c>
      <c r="F495" s="33">
        <v>30.85</v>
      </c>
      <c r="G495" s="33">
        <v>30.85</v>
      </c>
      <c r="H495" s="33">
        <v>0</v>
      </c>
      <c r="I495" s="33">
        <v>0</v>
      </c>
      <c r="J495" s="33">
        <v>0</v>
      </c>
      <c r="K495" s="33">
        <v>0</v>
      </c>
      <c r="L495" s="33">
        <v>30.11</v>
      </c>
      <c r="M495" s="33">
        <v>13.63</v>
      </c>
      <c r="N495" s="33">
        <v>6.98</v>
      </c>
      <c r="O495" s="33">
        <v>6.82</v>
      </c>
      <c r="P495" s="33">
        <v>2.69</v>
      </c>
      <c r="Q495" s="33">
        <v>13.63</v>
      </c>
    </row>
    <row r="496" spans="1:17">
      <c r="A496" s="32" t="s">
        <v>1104</v>
      </c>
      <c r="C496" s="33">
        <v>0</v>
      </c>
      <c r="D496" s="33">
        <v>0.99</v>
      </c>
      <c r="E496" s="33">
        <v>0</v>
      </c>
      <c r="F496" s="33">
        <v>16.16</v>
      </c>
      <c r="G496" s="33">
        <v>16.16</v>
      </c>
      <c r="H496" s="33">
        <v>0</v>
      </c>
      <c r="I496" s="33">
        <v>0</v>
      </c>
      <c r="J496" s="33">
        <v>0</v>
      </c>
      <c r="K496" s="33">
        <v>0</v>
      </c>
      <c r="L496" s="33">
        <v>15.76</v>
      </c>
      <c r="M496" s="33">
        <v>7.29</v>
      </c>
      <c r="N496" s="33">
        <v>3.53</v>
      </c>
      <c r="O496" s="33">
        <v>3.52</v>
      </c>
      <c r="P496" s="33">
        <v>1.41</v>
      </c>
      <c r="Q496" s="33">
        <v>7.29</v>
      </c>
    </row>
    <row r="497" spans="1:17">
      <c r="A497" s="32" t="s">
        <v>1105</v>
      </c>
      <c r="C497" s="33">
        <v>0</v>
      </c>
      <c r="D497" s="33">
        <v>0.44</v>
      </c>
      <c r="E497" s="33">
        <v>0.1</v>
      </c>
      <c r="F497" s="33">
        <v>18.100000000000001</v>
      </c>
      <c r="G497" s="33">
        <v>17.64</v>
      </c>
      <c r="H497" s="33">
        <v>0.46</v>
      </c>
      <c r="I497" s="33">
        <v>0</v>
      </c>
      <c r="J497" s="33">
        <v>0</v>
      </c>
      <c r="K497" s="33">
        <v>0</v>
      </c>
      <c r="L497" s="33">
        <v>17.72</v>
      </c>
      <c r="M497" s="33">
        <v>9.5500000000000007</v>
      </c>
      <c r="N497" s="33">
        <v>3.53</v>
      </c>
      <c r="O497" s="33">
        <v>3.31</v>
      </c>
      <c r="P497" s="33">
        <v>1.33</v>
      </c>
      <c r="Q497" s="33">
        <v>9.5500000000000007</v>
      </c>
    </row>
    <row r="498" spans="1:17">
      <c r="A498" s="32" t="s">
        <v>1106</v>
      </c>
      <c r="C498" s="33">
        <v>0</v>
      </c>
      <c r="D498" s="33">
        <v>0</v>
      </c>
      <c r="E498" s="33">
        <v>0.36</v>
      </c>
      <c r="F498" s="33">
        <v>5.56</v>
      </c>
      <c r="G498" s="33">
        <v>5.24</v>
      </c>
      <c r="H498" s="33">
        <v>0.32</v>
      </c>
      <c r="I498" s="33">
        <v>0</v>
      </c>
      <c r="J498" s="33">
        <v>0</v>
      </c>
      <c r="K498" s="33">
        <v>0</v>
      </c>
      <c r="L498" s="33">
        <v>5.46</v>
      </c>
      <c r="M498" s="33">
        <v>3.14</v>
      </c>
      <c r="N498" s="33">
        <v>1.02</v>
      </c>
      <c r="O498" s="33">
        <v>0.92</v>
      </c>
      <c r="P498" s="33">
        <v>0.37</v>
      </c>
      <c r="Q498" s="33">
        <v>3.14</v>
      </c>
    </row>
    <row r="499" spans="1:17">
      <c r="A499" s="32" t="s">
        <v>1107</v>
      </c>
      <c r="C499" s="33">
        <v>0</v>
      </c>
      <c r="D499" s="33">
        <v>0</v>
      </c>
      <c r="E499" s="33">
        <v>2.48</v>
      </c>
      <c r="F499" s="33">
        <v>35.51</v>
      </c>
      <c r="G499" s="33">
        <v>35.29</v>
      </c>
      <c r="H499" s="33">
        <v>0.22</v>
      </c>
      <c r="I499" s="33">
        <v>0</v>
      </c>
      <c r="J499" s="33">
        <v>0</v>
      </c>
      <c r="K499" s="33">
        <v>0</v>
      </c>
      <c r="L499" s="33">
        <v>34.74</v>
      </c>
      <c r="M499" s="33">
        <v>18.27</v>
      </c>
      <c r="N499" s="33">
        <v>7.08</v>
      </c>
      <c r="O499" s="33">
        <v>6.7</v>
      </c>
      <c r="P499" s="33">
        <v>2.69</v>
      </c>
      <c r="Q499" s="33">
        <v>18.27</v>
      </c>
    </row>
    <row r="500" spans="1:17">
      <c r="A500" s="32" t="s">
        <v>1108</v>
      </c>
      <c r="C500" s="33">
        <v>0</v>
      </c>
      <c r="D500" s="33">
        <v>0</v>
      </c>
      <c r="E500" s="33">
        <v>2.35</v>
      </c>
      <c r="F500" s="33">
        <v>30.46</v>
      </c>
      <c r="G500" s="33">
        <v>30.46</v>
      </c>
      <c r="H500" s="33">
        <v>0</v>
      </c>
      <c r="I500" s="33">
        <v>0</v>
      </c>
      <c r="J500" s="33">
        <v>0</v>
      </c>
      <c r="K500" s="33">
        <v>0</v>
      </c>
      <c r="L500" s="33">
        <v>29.69</v>
      </c>
      <c r="M500" s="33">
        <v>13.6</v>
      </c>
      <c r="N500" s="33">
        <v>6.7</v>
      </c>
      <c r="O500" s="33">
        <v>6.7</v>
      </c>
      <c r="P500" s="33">
        <v>2.69</v>
      </c>
      <c r="Q500" s="33">
        <v>13.6</v>
      </c>
    </row>
    <row r="501" spans="1:17">
      <c r="A501" s="32" t="s">
        <v>1109</v>
      </c>
      <c r="C501" s="33">
        <v>0</v>
      </c>
      <c r="D501" s="33">
        <v>0</v>
      </c>
      <c r="E501" s="33">
        <v>2.66</v>
      </c>
      <c r="F501" s="33">
        <v>33.43</v>
      </c>
      <c r="G501" s="33">
        <v>33.43</v>
      </c>
      <c r="H501" s="33">
        <v>0</v>
      </c>
      <c r="I501" s="33">
        <v>0</v>
      </c>
      <c r="J501" s="33">
        <v>0</v>
      </c>
      <c r="K501" s="33">
        <v>0</v>
      </c>
      <c r="L501" s="33">
        <v>32.549999999999997</v>
      </c>
      <c r="M501" s="33">
        <v>14.21</v>
      </c>
      <c r="N501" s="33">
        <v>7.57</v>
      </c>
      <c r="O501" s="33">
        <v>7.68</v>
      </c>
      <c r="P501" s="33">
        <v>3.09</v>
      </c>
      <c r="Q501" s="33">
        <v>14.21</v>
      </c>
    </row>
    <row r="502" spans="1:17">
      <c r="A502" s="32" t="s">
        <v>1110</v>
      </c>
      <c r="C502" s="33">
        <v>0</v>
      </c>
      <c r="D502" s="33">
        <v>0</v>
      </c>
      <c r="E502" s="33">
        <v>1.81</v>
      </c>
      <c r="F502" s="33">
        <v>23.32</v>
      </c>
      <c r="G502" s="33">
        <v>23.32</v>
      </c>
      <c r="H502" s="33">
        <v>0</v>
      </c>
      <c r="I502" s="33">
        <v>0</v>
      </c>
      <c r="J502" s="33">
        <v>0</v>
      </c>
      <c r="K502" s="33">
        <v>0</v>
      </c>
      <c r="L502" s="33">
        <v>22.73</v>
      </c>
      <c r="M502" s="33">
        <v>10.35</v>
      </c>
      <c r="N502" s="33">
        <v>5.15</v>
      </c>
      <c r="O502" s="33">
        <v>5.16</v>
      </c>
      <c r="P502" s="33">
        <v>2.0699999999999998</v>
      </c>
      <c r="Q502" s="33">
        <v>10.35</v>
      </c>
    </row>
    <row r="503" spans="1:17">
      <c r="A503" s="32" t="s">
        <v>1111</v>
      </c>
      <c r="C503" s="33">
        <v>0</v>
      </c>
      <c r="D503" s="33">
        <v>0</v>
      </c>
      <c r="E503" s="33">
        <v>1.81</v>
      </c>
      <c r="F503" s="33">
        <v>23.32</v>
      </c>
      <c r="G503" s="33">
        <v>23.32</v>
      </c>
      <c r="H503" s="33">
        <v>0</v>
      </c>
      <c r="I503" s="33">
        <v>0</v>
      </c>
      <c r="J503" s="33">
        <v>0</v>
      </c>
      <c r="K503" s="33">
        <v>0</v>
      </c>
      <c r="L503" s="33">
        <v>22.73</v>
      </c>
      <c r="M503" s="33">
        <v>10.35</v>
      </c>
      <c r="N503" s="33">
        <v>5.15</v>
      </c>
      <c r="O503" s="33">
        <v>5.16</v>
      </c>
      <c r="P503" s="33">
        <v>2.0699999999999998</v>
      </c>
      <c r="Q503" s="33">
        <v>10.35</v>
      </c>
    </row>
    <row r="504" spans="1:17">
      <c r="A504" s="32" t="s">
        <v>1112</v>
      </c>
      <c r="C504" s="33">
        <v>0</v>
      </c>
      <c r="D504" s="33">
        <v>0</v>
      </c>
      <c r="E504" s="33">
        <v>1.89</v>
      </c>
      <c r="F504" s="33">
        <v>24.43</v>
      </c>
      <c r="G504" s="33">
        <v>24.43</v>
      </c>
      <c r="H504" s="33">
        <v>0</v>
      </c>
      <c r="I504" s="33">
        <v>0</v>
      </c>
      <c r="J504" s="33">
        <v>0</v>
      </c>
      <c r="K504" s="33">
        <v>0</v>
      </c>
      <c r="L504" s="33">
        <v>23.81</v>
      </c>
      <c r="M504" s="33">
        <v>10.84</v>
      </c>
      <c r="N504" s="33">
        <v>5.39</v>
      </c>
      <c r="O504" s="33">
        <v>5.4</v>
      </c>
      <c r="P504" s="33">
        <v>2.17</v>
      </c>
      <c r="Q504" s="33">
        <v>10.84</v>
      </c>
    </row>
    <row r="505" spans="1:17">
      <c r="A505" s="32" t="s">
        <v>1113</v>
      </c>
      <c r="C505" s="33">
        <v>0</v>
      </c>
      <c r="D505" s="33">
        <v>0</v>
      </c>
      <c r="E505" s="33">
        <v>1.89</v>
      </c>
      <c r="F505" s="33">
        <v>24.43</v>
      </c>
      <c r="G505" s="33">
        <v>24.43</v>
      </c>
      <c r="H505" s="33">
        <v>0</v>
      </c>
      <c r="I505" s="33">
        <v>0</v>
      </c>
      <c r="J505" s="33">
        <v>0</v>
      </c>
      <c r="K505" s="33">
        <v>0</v>
      </c>
      <c r="L505" s="33">
        <v>23.81</v>
      </c>
      <c r="M505" s="33">
        <v>10.84</v>
      </c>
      <c r="N505" s="33">
        <v>5.39</v>
      </c>
      <c r="O505" s="33">
        <v>5.4</v>
      </c>
      <c r="P505" s="33">
        <v>2.17</v>
      </c>
      <c r="Q505" s="33">
        <v>10.84</v>
      </c>
    </row>
    <row r="506" spans="1:17">
      <c r="A506" s="32" t="s">
        <v>1114</v>
      </c>
      <c r="C506" s="33">
        <v>0</v>
      </c>
      <c r="D506" s="33">
        <v>0</v>
      </c>
      <c r="E506" s="33">
        <v>1.1399999999999999</v>
      </c>
      <c r="F506" s="33">
        <v>14.74</v>
      </c>
      <c r="G506" s="33">
        <v>14.74</v>
      </c>
      <c r="H506" s="33">
        <v>0</v>
      </c>
      <c r="I506" s="33">
        <v>0</v>
      </c>
      <c r="J506" s="33">
        <v>0</v>
      </c>
      <c r="K506" s="33">
        <v>0</v>
      </c>
      <c r="L506" s="33">
        <v>14.37</v>
      </c>
      <c r="M506" s="33">
        <v>6.55</v>
      </c>
      <c r="N506" s="33">
        <v>3.25</v>
      </c>
      <c r="O506" s="33">
        <v>3.26</v>
      </c>
      <c r="P506" s="33">
        <v>1.31</v>
      </c>
      <c r="Q506" s="33">
        <v>6.55</v>
      </c>
    </row>
    <row r="507" spans="1:17">
      <c r="A507" s="32" t="s">
        <v>1115</v>
      </c>
      <c r="C507" s="33">
        <v>0</v>
      </c>
      <c r="D507" s="33">
        <v>0</v>
      </c>
      <c r="E507" s="33">
        <v>0.66</v>
      </c>
      <c r="F507" s="33">
        <v>8.52</v>
      </c>
      <c r="G507" s="33">
        <v>8.52</v>
      </c>
      <c r="H507" s="33">
        <v>0</v>
      </c>
      <c r="I507" s="33">
        <v>0</v>
      </c>
      <c r="J507" s="33">
        <v>0</v>
      </c>
      <c r="K507" s="33">
        <v>0</v>
      </c>
      <c r="L507" s="33">
        <v>8.3000000000000007</v>
      </c>
      <c r="M507" s="33">
        <v>3.78</v>
      </c>
      <c r="N507" s="33">
        <v>1.88</v>
      </c>
      <c r="O507" s="33">
        <v>1.88</v>
      </c>
      <c r="P507" s="33">
        <v>0.76</v>
      </c>
      <c r="Q507" s="33">
        <v>3.78</v>
      </c>
    </row>
    <row r="508" spans="1:17">
      <c r="A508" s="32" t="s">
        <v>1116</v>
      </c>
      <c r="C508" s="33">
        <v>0</v>
      </c>
      <c r="D508" s="33">
        <v>0</v>
      </c>
      <c r="E508" s="33">
        <v>1.74</v>
      </c>
      <c r="F508" s="33">
        <v>22.47</v>
      </c>
      <c r="G508" s="33">
        <v>22.47</v>
      </c>
      <c r="H508" s="33">
        <v>0</v>
      </c>
      <c r="I508" s="33">
        <v>0</v>
      </c>
      <c r="J508" s="33">
        <v>0</v>
      </c>
      <c r="K508" s="33">
        <v>0</v>
      </c>
      <c r="L508" s="33">
        <v>21.9</v>
      </c>
      <c r="M508" s="33">
        <v>9.98</v>
      </c>
      <c r="N508" s="33">
        <v>4.96</v>
      </c>
      <c r="O508" s="33">
        <v>4.97</v>
      </c>
      <c r="P508" s="33">
        <v>2</v>
      </c>
      <c r="Q508" s="33">
        <v>9.98</v>
      </c>
    </row>
    <row r="509" spans="1:17">
      <c r="A509" s="32" t="s">
        <v>1117</v>
      </c>
      <c r="C509" s="33">
        <v>1.33</v>
      </c>
      <c r="D509" s="33">
        <v>0</v>
      </c>
      <c r="E509" s="33">
        <v>1.07</v>
      </c>
      <c r="F509" s="33">
        <v>21.81</v>
      </c>
      <c r="G509" s="33">
        <v>21.81</v>
      </c>
      <c r="H509" s="33">
        <v>0</v>
      </c>
      <c r="I509" s="33">
        <v>0</v>
      </c>
      <c r="J509" s="33">
        <v>0</v>
      </c>
      <c r="K509" s="33">
        <v>0</v>
      </c>
      <c r="L509" s="33">
        <v>21.25</v>
      </c>
      <c r="M509" s="33">
        <v>11.24</v>
      </c>
      <c r="N509" s="33">
        <v>3.04</v>
      </c>
      <c r="O509" s="33">
        <v>4.97</v>
      </c>
      <c r="P509" s="33">
        <v>2</v>
      </c>
      <c r="Q509" s="33">
        <v>11.24</v>
      </c>
    </row>
    <row r="510" spans="1:17">
      <c r="A510" s="32" t="s">
        <v>1118</v>
      </c>
      <c r="C510" s="33">
        <v>4.5</v>
      </c>
      <c r="D510" s="33">
        <v>0</v>
      </c>
      <c r="E510" s="33">
        <v>0</v>
      </c>
      <c r="F510" s="33">
        <v>27.21</v>
      </c>
      <c r="G510" s="33">
        <v>27.21</v>
      </c>
      <c r="H510" s="33">
        <v>0</v>
      </c>
      <c r="I510" s="33">
        <v>0</v>
      </c>
      <c r="J510" s="33">
        <v>0</v>
      </c>
      <c r="K510" s="33">
        <v>0</v>
      </c>
      <c r="L510" s="33">
        <v>26.46</v>
      </c>
      <c r="M510" s="33">
        <v>17.34</v>
      </c>
      <c r="N510" s="33">
        <v>0</v>
      </c>
      <c r="O510" s="33">
        <v>6.51</v>
      </c>
      <c r="P510" s="33">
        <v>2.62</v>
      </c>
      <c r="Q510" s="33">
        <v>17.34</v>
      </c>
    </row>
    <row r="511" spans="1:17">
      <c r="A511" s="32" t="s">
        <v>1119</v>
      </c>
      <c r="C511" s="33">
        <v>4.16</v>
      </c>
      <c r="D511" s="33">
        <v>0</v>
      </c>
      <c r="E511" s="33">
        <v>0</v>
      </c>
      <c r="F511" s="33">
        <v>25.11</v>
      </c>
      <c r="G511" s="33">
        <v>25.11</v>
      </c>
      <c r="H511" s="33">
        <v>0</v>
      </c>
      <c r="I511" s="33">
        <v>0</v>
      </c>
      <c r="J511" s="33">
        <v>0</v>
      </c>
      <c r="K511" s="33">
        <v>0</v>
      </c>
      <c r="L511" s="33">
        <v>24.42</v>
      </c>
      <c r="M511" s="33">
        <v>16</v>
      </c>
      <c r="N511" s="33">
        <v>0</v>
      </c>
      <c r="O511" s="33">
        <v>6</v>
      </c>
      <c r="P511" s="33">
        <v>2.41</v>
      </c>
      <c r="Q511" s="33">
        <v>16</v>
      </c>
    </row>
    <row r="512" spans="1:17">
      <c r="A512" s="32" t="s">
        <v>1120</v>
      </c>
      <c r="C512" s="33">
        <v>5.1100000000000003</v>
      </c>
      <c r="D512" s="33">
        <v>0</v>
      </c>
      <c r="E512" s="33">
        <v>0</v>
      </c>
      <c r="F512" s="33">
        <v>30.86</v>
      </c>
      <c r="G512" s="33">
        <v>30.86</v>
      </c>
      <c r="H512" s="33">
        <v>0</v>
      </c>
      <c r="I512" s="33">
        <v>0</v>
      </c>
      <c r="J512" s="33">
        <v>0</v>
      </c>
      <c r="K512" s="33">
        <v>0</v>
      </c>
      <c r="L512" s="33">
        <v>30.02</v>
      </c>
      <c r="M512" s="33">
        <v>19.670000000000002</v>
      </c>
      <c r="N512" s="33">
        <v>0</v>
      </c>
      <c r="O512" s="33">
        <v>7.38</v>
      </c>
      <c r="P512" s="33">
        <v>2.97</v>
      </c>
      <c r="Q512" s="33">
        <v>19.670000000000002</v>
      </c>
    </row>
    <row r="513" spans="1:17">
      <c r="A513" s="32" t="s">
        <v>1121</v>
      </c>
      <c r="C513" s="33">
        <v>4.07</v>
      </c>
      <c r="D513" s="33">
        <v>0</v>
      </c>
      <c r="E513" s="33">
        <v>0</v>
      </c>
      <c r="F513" s="33">
        <v>24.57</v>
      </c>
      <c r="G513" s="33">
        <v>24.57</v>
      </c>
      <c r="H513" s="33">
        <v>0</v>
      </c>
      <c r="I513" s="33">
        <v>0</v>
      </c>
      <c r="J513" s="33">
        <v>0</v>
      </c>
      <c r="K513" s="33">
        <v>0</v>
      </c>
      <c r="L513" s="33">
        <v>23.89</v>
      </c>
      <c r="M513" s="33">
        <v>15.66</v>
      </c>
      <c r="N513" s="33">
        <v>0</v>
      </c>
      <c r="O513" s="33">
        <v>5.88</v>
      </c>
      <c r="P513" s="33">
        <v>2.36</v>
      </c>
      <c r="Q513" s="33">
        <v>15.66</v>
      </c>
    </row>
    <row r="514" spans="1:17">
      <c r="A514" s="32" t="s">
        <v>1122</v>
      </c>
      <c r="C514" s="33">
        <v>2.11</v>
      </c>
      <c r="D514" s="33">
        <v>0</v>
      </c>
      <c r="E514" s="33">
        <v>0</v>
      </c>
      <c r="F514" s="33">
        <v>12.75</v>
      </c>
      <c r="G514" s="33">
        <v>12.75</v>
      </c>
      <c r="H514" s="33">
        <v>0</v>
      </c>
      <c r="I514" s="33">
        <v>0</v>
      </c>
      <c r="J514" s="33">
        <v>0</v>
      </c>
      <c r="K514" s="33">
        <v>0</v>
      </c>
      <c r="L514" s="33">
        <v>12.41</v>
      </c>
      <c r="M514" s="33">
        <v>8.1300000000000008</v>
      </c>
      <c r="N514" s="33">
        <v>0</v>
      </c>
      <c r="O514" s="33">
        <v>3.05</v>
      </c>
      <c r="P514" s="33">
        <v>1.23</v>
      </c>
      <c r="Q514" s="33">
        <v>8.1300000000000008</v>
      </c>
    </row>
    <row r="515" spans="1:17">
      <c r="A515" s="32" t="s">
        <v>1123</v>
      </c>
      <c r="C515" s="33">
        <v>1.58</v>
      </c>
      <c r="D515" s="33">
        <v>0</v>
      </c>
      <c r="E515" s="33">
        <v>0</v>
      </c>
      <c r="F515" s="33">
        <v>9.5399999999999991</v>
      </c>
      <c r="G515" s="33">
        <v>9.5399999999999991</v>
      </c>
      <c r="H515" s="33">
        <v>0</v>
      </c>
      <c r="I515" s="33">
        <v>0</v>
      </c>
      <c r="J515" s="33">
        <v>0</v>
      </c>
      <c r="K515" s="33">
        <v>0</v>
      </c>
      <c r="L515" s="33">
        <v>9.2799999999999994</v>
      </c>
      <c r="M515" s="33">
        <v>6.08</v>
      </c>
      <c r="N515" s="33">
        <v>0</v>
      </c>
      <c r="O515" s="33">
        <v>2.2799999999999998</v>
      </c>
      <c r="P515" s="33">
        <v>0.92</v>
      </c>
      <c r="Q515" s="33">
        <v>6.08</v>
      </c>
    </row>
    <row r="516" spans="1:17">
      <c r="A516" s="32" t="s">
        <v>593</v>
      </c>
      <c r="C516" s="33">
        <v>22.01</v>
      </c>
      <c r="D516" s="33">
        <v>347.01</v>
      </c>
      <c r="E516" s="33">
        <v>32.29</v>
      </c>
      <c r="F516" s="33">
        <v>5773.13</v>
      </c>
      <c r="G516" s="33">
        <v>5770.21</v>
      </c>
      <c r="H516" s="33">
        <v>2.93</v>
      </c>
      <c r="I516" s="33">
        <v>0</v>
      </c>
      <c r="J516" s="33">
        <v>0</v>
      </c>
      <c r="K516" s="33">
        <v>0</v>
      </c>
      <c r="L516" s="33">
        <v>5676.06</v>
      </c>
      <c r="M516" s="33">
        <v>3294.51</v>
      </c>
      <c r="N516" s="33">
        <v>843.17</v>
      </c>
      <c r="O516" s="33">
        <v>1141.7</v>
      </c>
      <c r="P516" s="33">
        <v>396.67</v>
      </c>
      <c r="Q516" s="33">
        <v>3294.51</v>
      </c>
    </row>
    <row r="517" spans="1:17">
      <c r="A517" s="32" t="s">
        <v>594</v>
      </c>
      <c r="C517" s="33">
        <v>22.01</v>
      </c>
      <c r="D517" s="33">
        <v>47.33</v>
      </c>
      <c r="E517" s="33">
        <v>20.04</v>
      </c>
      <c r="F517" s="33">
        <v>847.48</v>
      </c>
      <c r="G517" s="33">
        <v>847.48</v>
      </c>
      <c r="H517" s="33">
        <v>0</v>
      </c>
      <c r="I517" s="33">
        <v>0</v>
      </c>
      <c r="J517" s="33">
        <v>0</v>
      </c>
      <c r="K517" s="33">
        <v>0</v>
      </c>
      <c r="L517" s="33">
        <v>828.33</v>
      </c>
      <c r="M517" s="33">
        <v>402.98</v>
      </c>
      <c r="N517" s="33">
        <v>163.89</v>
      </c>
      <c r="O517" s="33">
        <v>188.71</v>
      </c>
      <c r="P517" s="33">
        <v>72.75</v>
      </c>
      <c r="Q517" s="33">
        <v>402.98</v>
      </c>
    </row>
    <row r="518" spans="1:17">
      <c r="A518" s="32" t="s">
        <v>1124</v>
      </c>
      <c r="C518" s="33">
        <v>0.52</v>
      </c>
      <c r="D518" s="33">
        <v>0</v>
      </c>
      <c r="E518" s="33">
        <v>0</v>
      </c>
      <c r="F518" s="33">
        <v>13.38</v>
      </c>
      <c r="G518" s="33">
        <v>13.38</v>
      </c>
      <c r="H518" s="33">
        <v>0</v>
      </c>
      <c r="I518" s="33">
        <v>0</v>
      </c>
      <c r="J518" s="33">
        <v>0</v>
      </c>
      <c r="K518" s="33">
        <v>0</v>
      </c>
      <c r="L518" s="33">
        <v>13.12</v>
      </c>
      <c r="M518" s="33">
        <v>9.36</v>
      </c>
      <c r="N518" s="33">
        <v>0</v>
      </c>
      <c r="O518" s="33">
        <v>2.8</v>
      </c>
      <c r="P518" s="33">
        <v>0.97</v>
      </c>
      <c r="Q518" s="33">
        <v>9.36</v>
      </c>
    </row>
    <row r="519" spans="1:17">
      <c r="A519" s="32" t="s">
        <v>1125</v>
      </c>
      <c r="C519" s="33">
        <v>2.1</v>
      </c>
      <c r="D519" s="33">
        <v>0</v>
      </c>
      <c r="E519" s="33">
        <v>0</v>
      </c>
      <c r="F519" s="33">
        <v>12.78</v>
      </c>
      <c r="G519" s="33">
        <v>12.78</v>
      </c>
      <c r="H519" s="33">
        <v>0</v>
      </c>
      <c r="I519" s="33">
        <v>0</v>
      </c>
      <c r="J519" s="33">
        <v>0</v>
      </c>
      <c r="K519" s="33">
        <v>0</v>
      </c>
      <c r="L519" s="33">
        <v>12.43</v>
      </c>
      <c r="M519" s="33">
        <v>8.2100000000000009</v>
      </c>
      <c r="N519" s="33">
        <v>0</v>
      </c>
      <c r="O519" s="33">
        <v>3.02</v>
      </c>
      <c r="P519" s="33">
        <v>1.21</v>
      </c>
      <c r="Q519" s="33">
        <v>8.2100000000000009</v>
      </c>
    </row>
    <row r="520" spans="1:17">
      <c r="A520" s="32" t="s">
        <v>1126</v>
      </c>
      <c r="C520" s="33">
        <v>4.07</v>
      </c>
      <c r="D520" s="33">
        <v>0</v>
      </c>
      <c r="E520" s="33">
        <v>0</v>
      </c>
      <c r="F520" s="33">
        <v>25.01</v>
      </c>
      <c r="G520" s="33">
        <v>25.01</v>
      </c>
      <c r="H520" s="33">
        <v>0</v>
      </c>
      <c r="I520" s="33">
        <v>0</v>
      </c>
      <c r="J520" s="33">
        <v>0</v>
      </c>
      <c r="K520" s="33">
        <v>0</v>
      </c>
      <c r="L520" s="33">
        <v>24.34</v>
      </c>
      <c r="M520" s="33">
        <v>16.16</v>
      </c>
      <c r="N520" s="33">
        <v>0</v>
      </c>
      <c r="O520" s="33">
        <v>5.83</v>
      </c>
      <c r="P520" s="33">
        <v>2.34</v>
      </c>
      <c r="Q520" s="33">
        <v>16.16</v>
      </c>
    </row>
    <row r="521" spans="1:17">
      <c r="A521" s="32" t="s">
        <v>1127</v>
      </c>
      <c r="C521" s="33">
        <v>5.0999999999999996</v>
      </c>
      <c r="D521" s="33">
        <v>0</v>
      </c>
      <c r="E521" s="33">
        <v>0</v>
      </c>
      <c r="F521" s="33">
        <v>30.87</v>
      </c>
      <c r="G521" s="33">
        <v>30.87</v>
      </c>
      <c r="H521" s="33">
        <v>0</v>
      </c>
      <c r="I521" s="33">
        <v>0</v>
      </c>
      <c r="J521" s="33">
        <v>0</v>
      </c>
      <c r="K521" s="33">
        <v>0</v>
      </c>
      <c r="L521" s="33">
        <v>30.03</v>
      </c>
      <c r="M521" s="33">
        <v>19.690000000000001</v>
      </c>
      <c r="N521" s="33">
        <v>0</v>
      </c>
      <c r="O521" s="33">
        <v>7.37</v>
      </c>
      <c r="P521" s="33">
        <v>2.96</v>
      </c>
      <c r="Q521" s="33">
        <v>19.690000000000001</v>
      </c>
    </row>
    <row r="522" spans="1:17">
      <c r="A522" s="32" t="s">
        <v>1128</v>
      </c>
      <c r="C522" s="33">
        <v>4.1399999999999997</v>
      </c>
      <c r="D522" s="33">
        <v>0</v>
      </c>
      <c r="E522" s="33">
        <v>0</v>
      </c>
      <c r="F522" s="33">
        <v>24.99</v>
      </c>
      <c r="G522" s="33">
        <v>24.99</v>
      </c>
      <c r="H522" s="33">
        <v>0</v>
      </c>
      <c r="I522" s="33">
        <v>0</v>
      </c>
      <c r="J522" s="33">
        <v>0</v>
      </c>
      <c r="K522" s="33">
        <v>0</v>
      </c>
      <c r="L522" s="33">
        <v>24.31</v>
      </c>
      <c r="M522" s="33">
        <v>15.9</v>
      </c>
      <c r="N522" s="33">
        <v>0</v>
      </c>
      <c r="O522" s="33">
        <v>5.99</v>
      </c>
      <c r="P522" s="33">
        <v>2.41</v>
      </c>
      <c r="Q522" s="33">
        <v>15.9</v>
      </c>
    </row>
    <row r="523" spans="1:17">
      <c r="A523" s="32" t="s">
        <v>1129</v>
      </c>
      <c r="C523" s="33">
        <v>4.5</v>
      </c>
      <c r="D523" s="33">
        <v>0</v>
      </c>
      <c r="E523" s="33">
        <v>0</v>
      </c>
      <c r="F523" s="33">
        <v>27.11</v>
      </c>
      <c r="G523" s="33">
        <v>27.11</v>
      </c>
      <c r="H523" s="33">
        <v>0</v>
      </c>
      <c r="I523" s="33">
        <v>0</v>
      </c>
      <c r="J523" s="33">
        <v>0</v>
      </c>
      <c r="K523" s="33">
        <v>0</v>
      </c>
      <c r="L523" s="33">
        <v>26.37</v>
      </c>
      <c r="M523" s="33">
        <v>17.25</v>
      </c>
      <c r="N523" s="33">
        <v>0</v>
      </c>
      <c r="O523" s="33">
        <v>6.5</v>
      </c>
      <c r="P523" s="33">
        <v>2.61</v>
      </c>
      <c r="Q523" s="33">
        <v>17.25</v>
      </c>
    </row>
    <row r="524" spans="1:17">
      <c r="A524" s="32" t="s">
        <v>1130</v>
      </c>
      <c r="C524" s="33">
        <v>1.58</v>
      </c>
      <c r="D524" s="33">
        <v>0</v>
      </c>
      <c r="E524" s="33">
        <v>0.68</v>
      </c>
      <c r="F524" s="33">
        <v>21.58</v>
      </c>
      <c r="G524" s="33">
        <v>21.58</v>
      </c>
      <c r="H524" s="33">
        <v>0</v>
      </c>
      <c r="I524" s="33">
        <v>0</v>
      </c>
      <c r="J524" s="33">
        <v>0</v>
      </c>
      <c r="K524" s="33">
        <v>0</v>
      </c>
      <c r="L524" s="33">
        <v>21.01</v>
      </c>
      <c r="M524" s="33">
        <v>11.72</v>
      </c>
      <c r="N524" s="33">
        <v>2.31</v>
      </c>
      <c r="O524" s="33">
        <v>4.9800000000000004</v>
      </c>
      <c r="P524" s="33">
        <v>2</v>
      </c>
      <c r="Q524" s="33">
        <v>11.72</v>
      </c>
    </row>
    <row r="525" spans="1:17">
      <c r="A525" s="32" t="s">
        <v>1131</v>
      </c>
      <c r="C525" s="33">
        <v>0</v>
      </c>
      <c r="D525" s="33">
        <v>0</v>
      </c>
      <c r="E525" s="33">
        <v>1.74</v>
      </c>
      <c r="F525" s="33">
        <v>22.51</v>
      </c>
      <c r="G525" s="33">
        <v>22.51</v>
      </c>
      <c r="H525" s="33">
        <v>0</v>
      </c>
      <c r="I525" s="33">
        <v>0</v>
      </c>
      <c r="J525" s="33">
        <v>0</v>
      </c>
      <c r="K525" s="33">
        <v>0</v>
      </c>
      <c r="L525" s="33">
        <v>21.94</v>
      </c>
      <c r="M525" s="33">
        <v>9.99</v>
      </c>
      <c r="N525" s="33">
        <v>4.97</v>
      </c>
      <c r="O525" s="33">
        <v>4.9800000000000004</v>
      </c>
      <c r="P525" s="33">
        <v>2</v>
      </c>
      <c r="Q525" s="33">
        <v>9.99</v>
      </c>
    </row>
    <row r="526" spans="1:17">
      <c r="A526" s="32" t="s">
        <v>1132</v>
      </c>
      <c r="C526" s="33">
        <v>0</v>
      </c>
      <c r="D526" s="33">
        <v>0</v>
      </c>
      <c r="E526" s="33">
        <v>0.67</v>
      </c>
      <c r="F526" s="33">
        <v>8.64</v>
      </c>
      <c r="G526" s="33">
        <v>8.64</v>
      </c>
      <c r="H526" s="33">
        <v>0</v>
      </c>
      <c r="I526" s="33">
        <v>0</v>
      </c>
      <c r="J526" s="33">
        <v>0</v>
      </c>
      <c r="K526" s="33">
        <v>0</v>
      </c>
      <c r="L526" s="33">
        <v>8.42</v>
      </c>
      <c r="M526" s="33">
        <v>3.84</v>
      </c>
      <c r="N526" s="33">
        <v>1.91</v>
      </c>
      <c r="O526" s="33">
        <v>1.91</v>
      </c>
      <c r="P526" s="33">
        <v>0.77</v>
      </c>
      <c r="Q526" s="33">
        <v>3.84</v>
      </c>
    </row>
    <row r="527" spans="1:17">
      <c r="A527" s="32" t="s">
        <v>1133</v>
      </c>
      <c r="C527" s="33">
        <v>0</v>
      </c>
      <c r="D527" s="33">
        <v>0</v>
      </c>
      <c r="E527" s="33">
        <v>1.1499999999999999</v>
      </c>
      <c r="F527" s="33">
        <v>14.8</v>
      </c>
      <c r="G527" s="33">
        <v>14.8</v>
      </c>
      <c r="H527" s="33">
        <v>0</v>
      </c>
      <c r="I527" s="33">
        <v>0</v>
      </c>
      <c r="J527" s="33">
        <v>0</v>
      </c>
      <c r="K527" s="33">
        <v>0</v>
      </c>
      <c r="L527" s="33">
        <v>14.42</v>
      </c>
      <c r="M527" s="33">
        <v>6.55</v>
      </c>
      <c r="N527" s="33">
        <v>3.27</v>
      </c>
      <c r="O527" s="33">
        <v>3.28</v>
      </c>
      <c r="P527" s="33">
        <v>1.32</v>
      </c>
      <c r="Q527" s="33">
        <v>6.55</v>
      </c>
    </row>
    <row r="528" spans="1:17">
      <c r="A528" s="32" t="s">
        <v>1134</v>
      </c>
      <c r="C528" s="33">
        <v>0</v>
      </c>
      <c r="D528" s="33">
        <v>0</v>
      </c>
      <c r="E528" s="33">
        <v>1.89</v>
      </c>
      <c r="F528" s="33">
        <v>24.54</v>
      </c>
      <c r="G528" s="33">
        <v>24.54</v>
      </c>
      <c r="H528" s="33">
        <v>0</v>
      </c>
      <c r="I528" s="33">
        <v>0</v>
      </c>
      <c r="J528" s="33">
        <v>0</v>
      </c>
      <c r="K528" s="33">
        <v>0</v>
      </c>
      <c r="L528" s="33">
        <v>23.92</v>
      </c>
      <c r="M528" s="33">
        <v>10.96</v>
      </c>
      <c r="N528" s="33">
        <v>5.4</v>
      </c>
      <c r="O528" s="33">
        <v>5.4</v>
      </c>
      <c r="P528" s="33">
        <v>2.17</v>
      </c>
      <c r="Q528" s="33">
        <v>10.96</v>
      </c>
    </row>
    <row r="529" spans="1:17">
      <c r="A529" s="32" t="s">
        <v>1135</v>
      </c>
      <c r="C529" s="33">
        <v>0</v>
      </c>
      <c r="D529" s="33">
        <v>0</v>
      </c>
      <c r="E529" s="33">
        <v>1.89</v>
      </c>
      <c r="F529" s="33">
        <v>24.25</v>
      </c>
      <c r="G529" s="33">
        <v>24.25</v>
      </c>
      <c r="H529" s="33">
        <v>0</v>
      </c>
      <c r="I529" s="33">
        <v>0</v>
      </c>
      <c r="J529" s="33">
        <v>0</v>
      </c>
      <c r="K529" s="33">
        <v>0</v>
      </c>
      <c r="L529" s="33">
        <v>23.64</v>
      </c>
      <c r="M529" s="33">
        <v>10.7</v>
      </c>
      <c r="N529" s="33">
        <v>5.38</v>
      </c>
      <c r="O529" s="33">
        <v>5.4</v>
      </c>
      <c r="P529" s="33">
        <v>2.17</v>
      </c>
      <c r="Q529" s="33">
        <v>10.7</v>
      </c>
    </row>
    <row r="530" spans="1:17">
      <c r="A530" s="32" t="s">
        <v>1136</v>
      </c>
      <c r="C530" s="33">
        <v>0</v>
      </c>
      <c r="D530" s="33">
        <v>0</v>
      </c>
      <c r="E530" s="33">
        <v>3.15</v>
      </c>
      <c r="F530" s="33">
        <v>40.69</v>
      </c>
      <c r="G530" s="33">
        <v>40.69</v>
      </c>
      <c r="H530" s="33">
        <v>0</v>
      </c>
      <c r="I530" s="33">
        <v>0</v>
      </c>
      <c r="J530" s="33">
        <v>0</v>
      </c>
      <c r="K530" s="33">
        <v>0</v>
      </c>
      <c r="L530" s="33">
        <v>39.659999999999997</v>
      </c>
      <c r="M530" s="33">
        <v>18.13</v>
      </c>
      <c r="N530" s="33">
        <v>8.9600000000000009</v>
      </c>
      <c r="O530" s="33">
        <v>8.9700000000000006</v>
      </c>
      <c r="P530" s="33">
        <v>3.6</v>
      </c>
      <c r="Q530" s="33">
        <v>18.13</v>
      </c>
    </row>
    <row r="531" spans="1:17">
      <c r="A531" s="32" t="s">
        <v>1137</v>
      </c>
      <c r="C531" s="33">
        <v>0</v>
      </c>
      <c r="D531" s="33">
        <v>0</v>
      </c>
      <c r="E531" s="33">
        <v>3.04</v>
      </c>
      <c r="F531" s="33">
        <v>36.49</v>
      </c>
      <c r="G531" s="33">
        <v>36.49</v>
      </c>
      <c r="H531" s="33">
        <v>0</v>
      </c>
      <c r="I531" s="33">
        <v>0</v>
      </c>
      <c r="J531" s="33">
        <v>0</v>
      </c>
      <c r="K531" s="33">
        <v>0</v>
      </c>
      <c r="L531" s="33">
        <v>35.46</v>
      </c>
      <c r="M531" s="33">
        <v>14.26</v>
      </c>
      <c r="N531" s="33">
        <v>8.6300000000000008</v>
      </c>
      <c r="O531" s="33">
        <v>8.9700000000000006</v>
      </c>
      <c r="P531" s="33">
        <v>3.6</v>
      </c>
      <c r="Q531" s="33">
        <v>14.26</v>
      </c>
    </row>
    <row r="532" spans="1:17">
      <c r="A532" s="32" t="s">
        <v>1138</v>
      </c>
      <c r="C532" s="33">
        <v>0</v>
      </c>
      <c r="D532" s="33">
        <v>0</v>
      </c>
      <c r="E532" s="33">
        <v>2.35</v>
      </c>
      <c r="F532" s="33">
        <v>30.81</v>
      </c>
      <c r="G532" s="33">
        <v>30.81</v>
      </c>
      <c r="H532" s="33">
        <v>0</v>
      </c>
      <c r="I532" s="33">
        <v>0</v>
      </c>
      <c r="J532" s="33">
        <v>0</v>
      </c>
      <c r="K532" s="33">
        <v>0</v>
      </c>
      <c r="L532" s="33">
        <v>30.04</v>
      </c>
      <c r="M532" s="33">
        <v>13.98</v>
      </c>
      <c r="N532" s="33">
        <v>6.71</v>
      </c>
      <c r="O532" s="33">
        <v>6.67</v>
      </c>
      <c r="P532" s="33">
        <v>2.68</v>
      </c>
      <c r="Q532" s="33">
        <v>13.98</v>
      </c>
    </row>
    <row r="533" spans="1:17">
      <c r="A533" s="32" t="s">
        <v>1139</v>
      </c>
      <c r="C533" s="33">
        <v>0</v>
      </c>
      <c r="D533" s="33">
        <v>0</v>
      </c>
      <c r="E533" s="33">
        <v>2.36</v>
      </c>
      <c r="F533" s="33">
        <v>30.96</v>
      </c>
      <c r="G533" s="33">
        <v>30.96</v>
      </c>
      <c r="H533" s="33">
        <v>0</v>
      </c>
      <c r="I533" s="33">
        <v>0</v>
      </c>
      <c r="J533" s="33">
        <v>0</v>
      </c>
      <c r="K533" s="33">
        <v>0</v>
      </c>
      <c r="L533" s="33">
        <v>30.19</v>
      </c>
      <c r="M533" s="33">
        <v>14.11</v>
      </c>
      <c r="N533" s="33">
        <v>6.72</v>
      </c>
      <c r="O533" s="33">
        <v>6.67</v>
      </c>
      <c r="P533" s="33">
        <v>2.68</v>
      </c>
      <c r="Q533" s="33">
        <v>14.11</v>
      </c>
    </row>
    <row r="534" spans="1:17">
      <c r="A534" s="32" t="s">
        <v>1140</v>
      </c>
      <c r="C534" s="33">
        <v>0</v>
      </c>
      <c r="D534" s="33">
        <v>0</v>
      </c>
      <c r="E534" s="33">
        <v>0.28999999999999998</v>
      </c>
      <c r="F534" s="33">
        <v>3.91</v>
      </c>
      <c r="G534" s="33">
        <v>3.91</v>
      </c>
      <c r="H534" s="33">
        <v>0</v>
      </c>
      <c r="I534" s="33">
        <v>0</v>
      </c>
      <c r="J534" s="33">
        <v>0</v>
      </c>
      <c r="K534" s="33">
        <v>0</v>
      </c>
      <c r="L534" s="33">
        <v>3.82</v>
      </c>
      <c r="M534" s="33">
        <v>1.86</v>
      </c>
      <c r="N534" s="33">
        <v>0.83</v>
      </c>
      <c r="O534" s="33">
        <v>0.81</v>
      </c>
      <c r="P534" s="33">
        <v>0.32</v>
      </c>
      <c r="Q534" s="33">
        <v>1.86</v>
      </c>
    </row>
    <row r="535" spans="1:17">
      <c r="A535" s="32" t="s">
        <v>1141</v>
      </c>
      <c r="C535" s="33">
        <v>0</v>
      </c>
      <c r="D535" s="33">
        <v>0.09</v>
      </c>
      <c r="E535" s="33">
        <v>0.83</v>
      </c>
      <c r="F535" s="33">
        <v>17.12</v>
      </c>
      <c r="G535" s="33">
        <v>17.12</v>
      </c>
      <c r="H535" s="33">
        <v>0</v>
      </c>
      <c r="I535" s="33">
        <v>0</v>
      </c>
      <c r="J535" s="33">
        <v>0</v>
      </c>
      <c r="K535" s="33">
        <v>0</v>
      </c>
      <c r="L535" s="33">
        <v>16.73</v>
      </c>
      <c r="M535" s="33">
        <v>8.49</v>
      </c>
      <c r="N535" s="33">
        <v>3.51</v>
      </c>
      <c r="O535" s="33">
        <v>3.38</v>
      </c>
      <c r="P535" s="33">
        <v>1.36</v>
      </c>
      <c r="Q535" s="33">
        <v>8.49</v>
      </c>
    </row>
    <row r="536" spans="1:17">
      <c r="A536" s="32" t="s">
        <v>1142</v>
      </c>
      <c r="C536" s="33">
        <v>0</v>
      </c>
      <c r="D536" s="33">
        <v>1.03</v>
      </c>
      <c r="E536" s="33">
        <v>0</v>
      </c>
      <c r="F536" s="33">
        <v>16.940000000000001</v>
      </c>
      <c r="G536" s="33">
        <v>16.940000000000001</v>
      </c>
      <c r="H536" s="33">
        <v>0</v>
      </c>
      <c r="I536" s="33">
        <v>0</v>
      </c>
      <c r="J536" s="33">
        <v>0</v>
      </c>
      <c r="K536" s="33">
        <v>0</v>
      </c>
      <c r="L536" s="33">
        <v>16.52</v>
      </c>
      <c r="M536" s="33">
        <v>7.7</v>
      </c>
      <c r="N536" s="33">
        <v>3.69</v>
      </c>
      <c r="O536" s="33">
        <v>3.66</v>
      </c>
      <c r="P536" s="33">
        <v>1.47</v>
      </c>
      <c r="Q536" s="33">
        <v>7.7</v>
      </c>
    </row>
    <row r="537" spans="1:17">
      <c r="A537" s="32" t="s">
        <v>1143</v>
      </c>
      <c r="C537" s="33">
        <v>0</v>
      </c>
      <c r="D537" s="33">
        <v>1.54</v>
      </c>
      <c r="E537" s="33">
        <v>0</v>
      </c>
      <c r="F537" s="33">
        <v>23.77</v>
      </c>
      <c r="G537" s="33">
        <v>23.77</v>
      </c>
      <c r="H537" s="33">
        <v>0</v>
      </c>
      <c r="I537" s="33">
        <v>0</v>
      </c>
      <c r="J537" s="33">
        <v>0</v>
      </c>
      <c r="K537" s="33">
        <v>0</v>
      </c>
      <c r="L537" s="33">
        <v>23.12</v>
      </c>
      <c r="M537" s="33">
        <v>9.77</v>
      </c>
      <c r="N537" s="33">
        <v>5.48</v>
      </c>
      <c r="O537" s="33">
        <v>5.62</v>
      </c>
      <c r="P537" s="33">
        <v>2.2599999999999998</v>
      </c>
      <c r="Q537" s="33">
        <v>9.77</v>
      </c>
    </row>
    <row r="538" spans="1:17">
      <c r="A538" s="32" t="s">
        <v>1144</v>
      </c>
      <c r="C538" s="33">
        <v>0</v>
      </c>
      <c r="D538" s="33">
        <v>0.65</v>
      </c>
      <c r="E538" s="33">
        <v>0</v>
      </c>
      <c r="F538" s="33">
        <v>7.95</v>
      </c>
      <c r="G538" s="33">
        <v>7.95</v>
      </c>
      <c r="H538" s="33">
        <v>0</v>
      </c>
      <c r="I538" s="33">
        <v>0</v>
      </c>
      <c r="J538" s="33">
        <v>0</v>
      </c>
      <c r="K538" s="33">
        <v>0</v>
      </c>
      <c r="L538" s="33">
        <v>7.77</v>
      </c>
      <c r="M538" s="33">
        <v>3.54</v>
      </c>
      <c r="N538" s="33">
        <v>1.82</v>
      </c>
      <c r="O538" s="33">
        <v>1.74</v>
      </c>
      <c r="P538" s="33">
        <v>0.68</v>
      </c>
      <c r="Q538" s="33">
        <v>3.54</v>
      </c>
    </row>
    <row r="539" spans="1:17">
      <c r="A539" s="32" t="s">
        <v>1145</v>
      </c>
      <c r="C539" s="33">
        <v>0</v>
      </c>
      <c r="D539" s="33">
        <v>3.8</v>
      </c>
      <c r="E539" s="33">
        <v>0</v>
      </c>
      <c r="F539" s="33">
        <v>33.729999999999997</v>
      </c>
      <c r="G539" s="33">
        <v>33.729999999999997</v>
      </c>
      <c r="H539" s="33">
        <v>0</v>
      </c>
      <c r="I539" s="33">
        <v>0</v>
      </c>
      <c r="J539" s="33">
        <v>0</v>
      </c>
      <c r="K539" s="33">
        <v>0</v>
      </c>
      <c r="L539" s="33">
        <v>33.1</v>
      </c>
      <c r="M539" s="33">
        <v>14.95</v>
      </c>
      <c r="N539" s="33">
        <v>8.15</v>
      </c>
      <c r="O539" s="33">
        <v>7.3</v>
      </c>
      <c r="P539" s="33">
        <v>2.68</v>
      </c>
      <c r="Q539" s="33">
        <v>14.95</v>
      </c>
    </row>
    <row r="540" spans="1:17">
      <c r="A540" s="32" t="s">
        <v>1146</v>
      </c>
      <c r="C540" s="33">
        <v>0</v>
      </c>
      <c r="D540" s="33">
        <v>2.65</v>
      </c>
      <c r="E540" s="33">
        <v>0</v>
      </c>
      <c r="F540" s="33">
        <v>23.51</v>
      </c>
      <c r="G540" s="33">
        <v>23.51</v>
      </c>
      <c r="H540" s="33">
        <v>0</v>
      </c>
      <c r="I540" s="33">
        <v>0</v>
      </c>
      <c r="J540" s="33">
        <v>0</v>
      </c>
      <c r="K540" s="33">
        <v>0</v>
      </c>
      <c r="L540" s="33">
        <v>23.07</v>
      </c>
      <c r="M540" s="33">
        <v>10.41</v>
      </c>
      <c r="N540" s="33">
        <v>5.69</v>
      </c>
      <c r="O540" s="33">
        <v>5.0999999999999996</v>
      </c>
      <c r="P540" s="33">
        <v>1.87</v>
      </c>
      <c r="Q540" s="33">
        <v>10.41</v>
      </c>
    </row>
    <row r="541" spans="1:17">
      <c r="A541" s="32" t="s">
        <v>1147</v>
      </c>
      <c r="C541" s="33">
        <v>0</v>
      </c>
      <c r="D541" s="33">
        <v>6.04</v>
      </c>
      <c r="E541" s="33">
        <v>0</v>
      </c>
      <c r="F541" s="33">
        <v>54.07</v>
      </c>
      <c r="G541" s="33">
        <v>54.07</v>
      </c>
      <c r="H541" s="33">
        <v>0</v>
      </c>
      <c r="I541" s="33">
        <v>0</v>
      </c>
      <c r="J541" s="33">
        <v>0</v>
      </c>
      <c r="K541" s="33">
        <v>0</v>
      </c>
      <c r="L541" s="33">
        <v>53.07</v>
      </c>
      <c r="M541" s="33">
        <v>24.35</v>
      </c>
      <c r="N541" s="33">
        <v>12.95</v>
      </c>
      <c r="O541" s="33">
        <v>11.53</v>
      </c>
      <c r="P541" s="33">
        <v>4.24</v>
      </c>
      <c r="Q541" s="33">
        <v>24.35</v>
      </c>
    </row>
    <row r="542" spans="1:17">
      <c r="A542" s="32" t="s">
        <v>1148</v>
      </c>
      <c r="C542" s="33">
        <v>0</v>
      </c>
      <c r="D542" s="33">
        <v>4.71</v>
      </c>
      <c r="E542" s="33">
        <v>0</v>
      </c>
      <c r="F542" s="33">
        <v>41.78</v>
      </c>
      <c r="G542" s="33">
        <v>41.78</v>
      </c>
      <c r="H542" s="33">
        <v>0</v>
      </c>
      <c r="I542" s="33">
        <v>0</v>
      </c>
      <c r="J542" s="33">
        <v>0</v>
      </c>
      <c r="K542" s="33">
        <v>0</v>
      </c>
      <c r="L542" s="33">
        <v>41</v>
      </c>
      <c r="M542" s="33">
        <v>18.53</v>
      </c>
      <c r="N542" s="33">
        <v>10.1</v>
      </c>
      <c r="O542" s="33">
        <v>9.0399999999999991</v>
      </c>
      <c r="P542" s="33">
        <v>3.32</v>
      </c>
      <c r="Q542" s="33">
        <v>18.53</v>
      </c>
    </row>
    <row r="543" spans="1:17">
      <c r="A543" s="32" t="s">
        <v>1149</v>
      </c>
      <c r="C543" s="33">
        <v>0</v>
      </c>
      <c r="D543" s="33">
        <v>3.84</v>
      </c>
      <c r="E543" s="33">
        <v>0</v>
      </c>
      <c r="F543" s="33">
        <v>34.03</v>
      </c>
      <c r="G543" s="33">
        <v>34.03</v>
      </c>
      <c r="H543" s="33">
        <v>0</v>
      </c>
      <c r="I543" s="33">
        <v>0</v>
      </c>
      <c r="J543" s="33">
        <v>0</v>
      </c>
      <c r="K543" s="33">
        <v>0</v>
      </c>
      <c r="L543" s="33">
        <v>33.4</v>
      </c>
      <c r="M543" s="33">
        <v>15.09</v>
      </c>
      <c r="N543" s="33">
        <v>8.23</v>
      </c>
      <c r="O543" s="33">
        <v>7.37</v>
      </c>
      <c r="P543" s="33">
        <v>2.71</v>
      </c>
      <c r="Q543" s="33">
        <v>15.09</v>
      </c>
    </row>
    <row r="544" spans="1:17">
      <c r="A544" s="32" t="s">
        <v>1150</v>
      </c>
      <c r="C544" s="33">
        <v>0</v>
      </c>
      <c r="D544" s="33">
        <v>2.95</v>
      </c>
      <c r="E544" s="33">
        <v>0</v>
      </c>
      <c r="F544" s="33">
        <v>26.16</v>
      </c>
      <c r="G544" s="33">
        <v>26.16</v>
      </c>
      <c r="H544" s="33">
        <v>0</v>
      </c>
      <c r="I544" s="33">
        <v>0</v>
      </c>
      <c r="J544" s="33">
        <v>0</v>
      </c>
      <c r="K544" s="33">
        <v>0</v>
      </c>
      <c r="L544" s="33">
        <v>25.67</v>
      </c>
      <c r="M544" s="33">
        <v>11.6</v>
      </c>
      <c r="N544" s="33">
        <v>6.33</v>
      </c>
      <c r="O544" s="33">
        <v>5.67</v>
      </c>
      <c r="P544" s="33">
        <v>2.08</v>
      </c>
      <c r="Q544" s="33">
        <v>11.6</v>
      </c>
    </row>
    <row r="545" spans="1:17">
      <c r="A545" s="32" t="s">
        <v>1151</v>
      </c>
      <c r="C545" s="33">
        <v>0</v>
      </c>
      <c r="D545" s="33">
        <v>6.33</v>
      </c>
      <c r="E545" s="33">
        <v>0</v>
      </c>
      <c r="F545" s="33">
        <v>53.88</v>
      </c>
      <c r="G545" s="33">
        <v>53.88</v>
      </c>
      <c r="H545" s="33">
        <v>0</v>
      </c>
      <c r="I545" s="33">
        <v>0</v>
      </c>
      <c r="J545" s="33">
        <v>0</v>
      </c>
      <c r="K545" s="33">
        <v>0</v>
      </c>
      <c r="L545" s="33">
        <v>52.8</v>
      </c>
      <c r="M545" s="33">
        <v>22.21</v>
      </c>
      <c r="N545" s="33">
        <v>13.54</v>
      </c>
      <c r="O545" s="33">
        <v>12.47</v>
      </c>
      <c r="P545" s="33">
        <v>4.58</v>
      </c>
      <c r="Q545" s="33">
        <v>22.21</v>
      </c>
    </row>
    <row r="546" spans="1:17">
      <c r="A546" s="32" t="s">
        <v>1152</v>
      </c>
      <c r="C546" s="33">
        <v>0</v>
      </c>
      <c r="D546" s="33">
        <v>2.15</v>
      </c>
      <c r="E546" s="33">
        <v>0</v>
      </c>
      <c r="F546" s="33">
        <v>19.079999999999998</v>
      </c>
      <c r="G546" s="33">
        <v>19.079999999999998</v>
      </c>
      <c r="H546" s="33">
        <v>0</v>
      </c>
      <c r="I546" s="33">
        <v>0</v>
      </c>
      <c r="J546" s="33">
        <v>0</v>
      </c>
      <c r="K546" s="33">
        <v>0</v>
      </c>
      <c r="L546" s="33">
        <v>18.73</v>
      </c>
      <c r="M546" s="33">
        <v>8.4600000000000009</v>
      </c>
      <c r="N546" s="33">
        <v>4.6100000000000003</v>
      </c>
      <c r="O546" s="33">
        <v>4.13</v>
      </c>
      <c r="P546" s="33">
        <v>1.52</v>
      </c>
      <c r="Q546" s="33">
        <v>8.4600000000000009</v>
      </c>
    </row>
    <row r="547" spans="1:17">
      <c r="A547" s="32" t="s">
        <v>1153</v>
      </c>
      <c r="C547" s="33">
        <v>0</v>
      </c>
      <c r="D547" s="33">
        <v>1.87</v>
      </c>
      <c r="E547" s="33">
        <v>0</v>
      </c>
      <c r="F547" s="33">
        <v>16.5</v>
      </c>
      <c r="G547" s="33">
        <v>16.5</v>
      </c>
      <c r="H547" s="33">
        <v>0</v>
      </c>
      <c r="I547" s="33">
        <v>0</v>
      </c>
      <c r="J547" s="33">
        <v>0</v>
      </c>
      <c r="K547" s="33">
        <v>0</v>
      </c>
      <c r="L547" s="33">
        <v>16.190000000000001</v>
      </c>
      <c r="M547" s="33">
        <v>7.29</v>
      </c>
      <c r="N547" s="33">
        <v>4</v>
      </c>
      <c r="O547" s="33">
        <v>3.59</v>
      </c>
      <c r="P547" s="33">
        <v>1.32</v>
      </c>
      <c r="Q547" s="33">
        <v>7.29</v>
      </c>
    </row>
    <row r="548" spans="1:17">
      <c r="A548" s="32" t="s">
        <v>1154</v>
      </c>
      <c r="C548" s="33">
        <v>0</v>
      </c>
      <c r="D548" s="33">
        <v>2.2999999999999998</v>
      </c>
      <c r="E548" s="33">
        <v>0</v>
      </c>
      <c r="F548" s="33">
        <v>20.440000000000001</v>
      </c>
      <c r="G548" s="33">
        <v>20.440000000000001</v>
      </c>
      <c r="H548" s="33">
        <v>0</v>
      </c>
      <c r="I548" s="33">
        <v>0</v>
      </c>
      <c r="J548" s="33">
        <v>0</v>
      </c>
      <c r="K548" s="33">
        <v>0</v>
      </c>
      <c r="L548" s="33">
        <v>20.059999999999999</v>
      </c>
      <c r="M548" s="33">
        <v>9.11</v>
      </c>
      <c r="N548" s="33">
        <v>4.93</v>
      </c>
      <c r="O548" s="33">
        <v>4.4000000000000004</v>
      </c>
      <c r="P548" s="33">
        <v>1.62</v>
      </c>
      <c r="Q548" s="33">
        <v>9.11</v>
      </c>
    </row>
    <row r="549" spans="1:17">
      <c r="A549" s="32" t="s">
        <v>1155</v>
      </c>
      <c r="C549" s="33">
        <v>0</v>
      </c>
      <c r="D549" s="33">
        <v>2.2999999999999998</v>
      </c>
      <c r="E549" s="33">
        <v>0</v>
      </c>
      <c r="F549" s="33">
        <v>20.420000000000002</v>
      </c>
      <c r="G549" s="33">
        <v>20.420000000000002</v>
      </c>
      <c r="H549" s="33">
        <v>0</v>
      </c>
      <c r="I549" s="33">
        <v>0</v>
      </c>
      <c r="J549" s="33">
        <v>0</v>
      </c>
      <c r="K549" s="33">
        <v>0</v>
      </c>
      <c r="L549" s="33">
        <v>20.03</v>
      </c>
      <c r="M549" s="33">
        <v>9.0500000000000007</v>
      </c>
      <c r="N549" s="33">
        <v>4.9400000000000004</v>
      </c>
      <c r="O549" s="33">
        <v>4.42</v>
      </c>
      <c r="P549" s="33">
        <v>1.62</v>
      </c>
      <c r="Q549" s="33">
        <v>9.0500000000000007</v>
      </c>
    </row>
    <row r="550" spans="1:17">
      <c r="A550" s="32" t="s">
        <v>1156</v>
      </c>
      <c r="C550" s="33">
        <v>0</v>
      </c>
      <c r="D550" s="33">
        <v>1.58</v>
      </c>
      <c r="E550" s="33">
        <v>0</v>
      </c>
      <c r="F550" s="33">
        <v>14.02</v>
      </c>
      <c r="G550" s="33">
        <v>14.02</v>
      </c>
      <c r="H550" s="33">
        <v>0</v>
      </c>
      <c r="I550" s="33">
        <v>0</v>
      </c>
      <c r="J550" s="33">
        <v>0</v>
      </c>
      <c r="K550" s="33">
        <v>0</v>
      </c>
      <c r="L550" s="33">
        <v>13.76</v>
      </c>
      <c r="M550" s="33">
        <v>6.22</v>
      </c>
      <c r="N550" s="33">
        <v>3.39</v>
      </c>
      <c r="O550" s="33">
        <v>3.04</v>
      </c>
      <c r="P550" s="33">
        <v>1.1200000000000001</v>
      </c>
      <c r="Q550" s="33">
        <v>6.22</v>
      </c>
    </row>
    <row r="551" spans="1:17">
      <c r="A551" s="32" t="s">
        <v>1157</v>
      </c>
      <c r="C551" s="33">
        <v>0</v>
      </c>
      <c r="D551" s="33">
        <v>3.48</v>
      </c>
      <c r="E551" s="33">
        <v>0</v>
      </c>
      <c r="F551" s="33">
        <v>30.75</v>
      </c>
      <c r="G551" s="33">
        <v>30.75</v>
      </c>
      <c r="H551" s="33">
        <v>0</v>
      </c>
      <c r="I551" s="33">
        <v>0</v>
      </c>
      <c r="J551" s="33">
        <v>0</v>
      </c>
      <c r="K551" s="33">
        <v>0</v>
      </c>
      <c r="L551" s="33">
        <v>30.18</v>
      </c>
      <c r="M551" s="33">
        <v>13.55</v>
      </c>
      <c r="N551" s="33">
        <v>7.46</v>
      </c>
      <c r="O551" s="33">
        <v>6.7</v>
      </c>
      <c r="P551" s="33">
        <v>2.46</v>
      </c>
      <c r="Q551" s="33">
        <v>13.55</v>
      </c>
    </row>
    <row r="552" spans="1:17">
      <c r="A552" s="32" t="s">
        <v>595</v>
      </c>
      <c r="C552" s="33">
        <v>0</v>
      </c>
      <c r="D552" s="33">
        <v>65.13</v>
      </c>
      <c r="E552" s="33">
        <v>0</v>
      </c>
      <c r="F552" s="33">
        <v>1336.72</v>
      </c>
      <c r="G552" s="33">
        <v>1336.72</v>
      </c>
      <c r="H552" s="33">
        <v>0</v>
      </c>
      <c r="I552" s="33">
        <v>0</v>
      </c>
      <c r="J552" s="33">
        <v>0</v>
      </c>
      <c r="K552" s="33">
        <v>0</v>
      </c>
      <c r="L552" s="33">
        <v>1316.74</v>
      </c>
      <c r="M552" s="33">
        <v>845.09</v>
      </c>
      <c r="N552" s="33">
        <v>139.58000000000001</v>
      </c>
      <c r="O552" s="33">
        <v>249.76</v>
      </c>
      <c r="P552" s="33">
        <v>82.3</v>
      </c>
      <c r="Q552" s="33">
        <v>845.09</v>
      </c>
    </row>
    <row r="553" spans="1:17">
      <c r="A553" s="32" t="s">
        <v>1158</v>
      </c>
      <c r="C553" s="33">
        <v>0</v>
      </c>
      <c r="D553" s="33">
        <v>0</v>
      </c>
      <c r="E553" s="33">
        <v>0</v>
      </c>
      <c r="F553" s="33">
        <v>14.67</v>
      </c>
      <c r="G553" s="33">
        <v>14.67</v>
      </c>
      <c r="H553" s="33">
        <v>0</v>
      </c>
      <c r="I553" s="33">
        <v>0</v>
      </c>
      <c r="J553" s="33">
        <v>0</v>
      </c>
      <c r="K553" s="33">
        <v>0</v>
      </c>
      <c r="L553" s="33">
        <v>14.49</v>
      </c>
      <c r="M553" s="33">
        <v>11.44</v>
      </c>
      <c r="N553" s="33">
        <v>0</v>
      </c>
      <c r="O553" s="33">
        <v>2.37</v>
      </c>
      <c r="P553" s="33">
        <v>0.69</v>
      </c>
      <c r="Q553" s="33">
        <v>11.44</v>
      </c>
    </row>
    <row r="554" spans="1:17">
      <c r="A554" s="32" t="s">
        <v>1159</v>
      </c>
      <c r="C554" s="33">
        <v>0</v>
      </c>
      <c r="D554" s="33">
        <v>0</v>
      </c>
      <c r="E554" s="33">
        <v>0</v>
      </c>
      <c r="F554" s="33">
        <v>46.88</v>
      </c>
      <c r="G554" s="33">
        <v>46.88</v>
      </c>
      <c r="H554" s="33">
        <v>0</v>
      </c>
      <c r="I554" s="33">
        <v>0</v>
      </c>
      <c r="J554" s="33">
        <v>0</v>
      </c>
      <c r="K554" s="33">
        <v>0</v>
      </c>
      <c r="L554" s="33">
        <v>46.33</v>
      </c>
      <c r="M554" s="33">
        <v>36.58</v>
      </c>
      <c r="N554" s="33">
        <v>0</v>
      </c>
      <c r="O554" s="33">
        <v>7.54</v>
      </c>
      <c r="P554" s="33">
        <v>2.2000000000000002</v>
      </c>
      <c r="Q554" s="33">
        <v>36.58</v>
      </c>
    </row>
    <row r="555" spans="1:17">
      <c r="A555" s="32" t="s">
        <v>67</v>
      </c>
      <c r="C555" s="33">
        <v>0</v>
      </c>
      <c r="D555" s="33">
        <v>0</v>
      </c>
      <c r="E555" s="33">
        <v>0</v>
      </c>
      <c r="F555" s="33">
        <v>28.47</v>
      </c>
      <c r="G555" s="33">
        <v>28.47</v>
      </c>
      <c r="H555" s="33">
        <v>0</v>
      </c>
      <c r="I555" s="33">
        <v>0</v>
      </c>
      <c r="J555" s="33">
        <v>0</v>
      </c>
      <c r="K555" s="33">
        <v>0</v>
      </c>
      <c r="L555" s="33">
        <v>28.12</v>
      </c>
      <c r="M555" s="33">
        <v>21.95</v>
      </c>
      <c r="N555" s="33">
        <v>0</v>
      </c>
      <c r="O555" s="33">
        <v>4.78</v>
      </c>
      <c r="P555" s="33">
        <v>1.39</v>
      </c>
      <c r="Q555" s="33">
        <v>21.95</v>
      </c>
    </row>
    <row r="556" spans="1:17">
      <c r="A556" s="32" t="s">
        <v>68</v>
      </c>
      <c r="C556" s="33">
        <v>0</v>
      </c>
      <c r="D556" s="33">
        <v>0</v>
      </c>
      <c r="E556" s="33">
        <v>0</v>
      </c>
      <c r="F556" s="33">
        <v>23.16</v>
      </c>
      <c r="G556" s="33">
        <v>23.16</v>
      </c>
      <c r="H556" s="33">
        <v>0</v>
      </c>
      <c r="I556" s="33">
        <v>0</v>
      </c>
      <c r="J556" s="33">
        <v>0</v>
      </c>
      <c r="K556" s="33">
        <v>0</v>
      </c>
      <c r="L556" s="33">
        <v>22.87</v>
      </c>
      <c r="M556" s="33">
        <v>17.850000000000001</v>
      </c>
      <c r="N556" s="33">
        <v>0</v>
      </c>
      <c r="O556" s="33">
        <v>3.89</v>
      </c>
      <c r="P556" s="33">
        <v>1.1299999999999999</v>
      </c>
      <c r="Q556" s="33">
        <v>17.850000000000001</v>
      </c>
    </row>
    <row r="557" spans="1:17">
      <c r="A557" s="32" t="s">
        <v>69</v>
      </c>
      <c r="C557" s="33">
        <v>0</v>
      </c>
      <c r="D557" s="33">
        <v>0</v>
      </c>
      <c r="E557" s="33">
        <v>0</v>
      </c>
      <c r="F557" s="33">
        <v>23.09</v>
      </c>
      <c r="G557" s="33">
        <v>23.09</v>
      </c>
      <c r="H557" s="33">
        <v>0</v>
      </c>
      <c r="I557" s="33">
        <v>0</v>
      </c>
      <c r="J557" s="33">
        <v>0</v>
      </c>
      <c r="K557" s="33">
        <v>0</v>
      </c>
      <c r="L557" s="33">
        <v>22.81</v>
      </c>
      <c r="M557" s="33">
        <v>17.8</v>
      </c>
      <c r="N557" s="33">
        <v>0</v>
      </c>
      <c r="O557" s="33">
        <v>3.87</v>
      </c>
      <c r="P557" s="33">
        <v>1.1299999999999999</v>
      </c>
      <c r="Q557" s="33">
        <v>17.8</v>
      </c>
    </row>
    <row r="558" spans="1:17">
      <c r="A558" s="32" t="s">
        <v>70</v>
      </c>
      <c r="C558" s="33">
        <v>0</v>
      </c>
      <c r="D558" s="33">
        <v>0</v>
      </c>
      <c r="E558" s="33">
        <v>0</v>
      </c>
      <c r="F558" s="33">
        <v>23.08</v>
      </c>
      <c r="G558" s="33">
        <v>23.08</v>
      </c>
      <c r="H558" s="33">
        <v>0</v>
      </c>
      <c r="I558" s="33">
        <v>0</v>
      </c>
      <c r="J558" s="33">
        <v>0</v>
      </c>
      <c r="K558" s="33">
        <v>0</v>
      </c>
      <c r="L558" s="33">
        <v>22.79</v>
      </c>
      <c r="M558" s="33">
        <v>17.77</v>
      </c>
      <c r="N558" s="33">
        <v>0</v>
      </c>
      <c r="O558" s="33">
        <v>3.89</v>
      </c>
      <c r="P558" s="33">
        <v>1.1299999999999999</v>
      </c>
      <c r="Q558" s="33">
        <v>17.77</v>
      </c>
    </row>
    <row r="559" spans="1:17">
      <c r="A559" s="32" t="s">
        <v>71</v>
      </c>
      <c r="C559" s="33">
        <v>0</v>
      </c>
      <c r="D559" s="33">
        <v>0</v>
      </c>
      <c r="E559" s="33">
        <v>0</v>
      </c>
      <c r="F559" s="33">
        <v>21.6</v>
      </c>
      <c r="G559" s="33">
        <v>21.6</v>
      </c>
      <c r="H559" s="33">
        <v>0</v>
      </c>
      <c r="I559" s="33">
        <v>0</v>
      </c>
      <c r="J559" s="33">
        <v>0</v>
      </c>
      <c r="K559" s="33">
        <v>0</v>
      </c>
      <c r="L559" s="33">
        <v>21.34</v>
      </c>
      <c r="M559" s="33">
        <v>16.66</v>
      </c>
      <c r="N559" s="33">
        <v>0</v>
      </c>
      <c r="O559" s="33">
        <v>3.62</v>
      </c>
      <c r="P559" s="33">
        <v>1.06</v>
      </c>
      <c r="Q559" s="33">
        <v>16.66</v>
      </c>
    </row>
    <row r="560" spans="1:17">
      <c r="A560" s="32" t="s">
        <v>72</v>
      </c>
      <c r="C560" s="33">
        <v>0</v>
      </c>
      <c r="D560" s="33">
        <v>0</v>
      </c>
      <c r="E560" s="33">
        <v>0</v>
      </c>
      <c r="F560" s="33">
        <v>20.74</v>
      </c>
      <c r="G560" s="33">
        <v>20.74</v>
      </c>
      <c r="H560" s="33">
        <v>0</v>
      </c>
      <c r="I560" s="33">
        <v>0</v>
      </c>
      <c r="J560" s="33">
        <v>0</v>
      </c>
      <c r="K560" s="33">
        <v>0</v>
      </c>
      <c r="L560" s="33">
        <v>20.48</v>
      </c>
      <c r="M560" s="33">
        <v>16</v>
      </c>
      <c r="N560" s="33">
        <v>0</v>
      </c>
      <c r="O560" s="33">
        <v>3.47</v>
      </c>
      <c r="P560" s="33">
        <v>1.01</v>
      </c>
      <c r="Q560" s="33">
        <v>16</v>
      </c>
    </row>
    <row r="561" spans="1:17">
      <c r="A561" s="32" t="s">
        <v>73</v>
      </c>
      <c r="C561" s="33">
        <v>0</v>
      </c>
      <c r="D561" s="33">
        <v>0</v>
      </c>
      <c r="E561" s="33">
        <v>0</v>
      </c>
      <c r="F561" s="33">
        <v>13.19</v>
      </c>
      <c r="G561" s="33">
        <v>13.19</v>
      </c>
      <c r="H561" s="33">
        <v>0</v>
      </c>
      <c r="I561" s="33">
        <v>0</v>
      </c>
      <c r="J561" s="33">
        <v>0</v>
      </c>
      <c r="K561" s="33">
        <v>0</v>
      </c>
      <c r="L561" s="33">
        <v>13.03</v>
      </c>
      <c r="M561" s="33">
        <v>10.17</v>
      </c>
      <c r="N561" s="33">
        <v>0</v>
      </c>
      <c r="O561" s="33">
        <v>2.21</v>
      </c>
      <c r="P561" s="33">
        <v>0.65</v>
      </c>
      <c r="Q561" s="33">
        <v>10.17</v>
      </c>
    </row>
    <row r="562" spans="1:17">
      <c r="A562" s="32" t="s">
        <v>74</v>
      </c>
      <c r="C562" s="33">
        <v>0</v>
      </c>
      <c r="D562" s="33">
        <v>0</v>
      </c>
      <c r="E562" s="33">
        <v>0</v>
      </c>
      <c r="F562" s="33">
        <v>19.41</v>
      </c>
      <c r="G562" s="33">
        <v>19.41</v>
      </c>
      <c r="H562" s="33">
        <v>0</v>
      </c>
      <c r="I562" s="33">
        <v>0</v>
      </c>
      <c r="J562" s="33">
        <v>0</v>
      </c>
      <c r="K562" s="33">
        <v>0</v>
      </c>
      <c r="L562" s="33">
        <v>19.170000000000002</v>
      </c>
      <c r="M562" s="33">
        <v>14.97</v>
      </c>
      <c r="N562" s="33">
        <v>0</v>
      </c>
      <c r="O562" s="33">
        <v>3.26</v>
      </c>
      <c r="P562" s="33">
        <v>0.95</v>
      </c>
      <c r="Q562" s="33">
        <v>14.97</v>
      </c>
    </row>
    <row r="563" spans="1:17">
      <c r="A563" s="32" t="s">
        <v>75</v>
      </c>
      <c r="C563" s="33">
        <v>0</v>
      </c>
      <c r="D563" s="33">
        <v>0</v>
      </c>
      <c r="E563" s="33">
        <v>0</v>
      </c>
      <c r="F563" s="33">
        <v>17.13</v>
      </c>
      <c r="G563" s="33">
        <v>17.13</v>
      </c>
      <c r="H563" s="33">
        <v>0</v>
      </c>
      <c r="I563" s="33">
        <v>0</v>
      </c>
      <c r="J563" s="33">
        <v>0</v>
      </c>
      <c r="K563" s="33">
        <v>0</v>
      </c>
      <c r="L563" s="33">
        <v>16.920000000000002</v>
      </c>
      <c r="M563" s="33">
        <v>13.24</v>
      </c>
      <c r="N563" s="33">
        <v>0</v>
      </c>
      <c r="O563" s="33">
        <v>2.85</v>
      </c>
      <c r="P563" s="33">
        <v>0.83</v>
      </c>
      <c r="Q563" s="33">
        <v>13.24</v>
      </c>
    </row>
    <row r="564" spans="1:17">
      <c r="A564" s="32" t="s">
        <v>76</v>
      </c>
      <c r="C564" s="33">
        <v>0</v>
      </c>
      <c r="D564" s="33">
        <v>0</v>
      </c>
      <c r="E564" s="33">
        <v>0</v>
      </c>
      <c r="F564" s="33">
        <v>18.600000000000001</v>
      </c>
      <c r="G564" s="33">
        <v>18.600000000000001</v>
      </c>
      <c r="H564" s="33">
        <v>0</v>
      </c>
      <c r="I564" s="33">
        <v>0</v>
      </c>
      <c r="J564" s="33">
        <v>0</v>
      </c>
      <c r="K564" s="33">
        <v>0</v>
      </c>
      <c r="L564" s="33">
        <v>18.38</v>
      </c>
      <c r="M564" s="33">
        <v>14.57</v>
      </c>
      <c r="N564" s="33">
        <v>0</v>
      </c>
      <c r="O564" s="33">
        <v>2.95</v>
      </c>
      <c r="P564" s="33">
        <v>0.86</v>
      </c>
      <c r="Q564" s="33">
        <v>14.57</v>
      </c>
    </row>
    <row r="565" spans="1:17">
      <c r="A565" s="32" t="s">
        <v>77</v>
      </c>
      <c r="C565" s="33">
        <v>0</v>
      </c>
      <c r="D565" s="33">
        <v>0</v>
      </c>
      <c r="E565" s="33">
        <v>0</v>
      </c>
      <c r="F565" s="33">
        <v>16.09</v>
      </c>
      <c r="G565" s="33">
        <v>16.09</v>
      </c>
      <c r="H565" s="33">
        <v>0</v>
      </c>
      <c r="I565" s="33">
        <v>0</v>
      </c>
      <c r="J565" s="33">
        <v>0</v>
      </c>
      <c r="K565" s="33">
        <v>0</v>
      </c>
      <c r="L565" s="33">
        <v>15.92</v>
      </c>
      <c r="M565" s="33">
        <v>12.86</v>
      </c>
      <c r="N565" s="33">
        <v>0</v>
      </c>
      <c r="O565" s="33">
        <v>2.37</v>
      </c>
      <c r="P565" s="33">
        <v>0.69</v>
      </c>
      <c r="Q565" s="33">
        <v>12.86</v>
      </c>
    </row>
    <row r="566" spans="1:17">
      <c r="A566" s="32" t="s">
        <v>78</v>
      </c>
      <c r="C566" s="33">
        <v>0</v>
      </c>
      <c r="D566" s="33">
        <v>0</v>
      </c>
      <c r="E566" s="33">
        <v>0</v>
      </c>
      <c r="F566" s="33">
        <v>67.34</v>
      </c>
      <c r="G566" s="33">
        <v>67.34</v>
      </c>
      <c r="H566" s="33">
        <v>0</v>
      </c>
      <c r="I566" s="33">
        <v>0</v>
      </c>
      <c r="J566" s="33">
        <v>0</v>
      </c>
      <c r="K566" s="33">
        <v>0</v>
      </c>
      <c r="L566" s="33">
        <v>66.650000000000006</v>
      </c>
      <c r="M566" s="33">
        <v>54.45</v>
      </c>
      <c r="N566" s="33">
        <v>0</v>
      </c>
      <c r="O566" s="33">
        <v>9.44</v>
      </c>
      <c r="P566" s="33">
        <v>2.75</v>
      </c>
      <c r="Q566" s="33">
        <v>54.45</v>
      </c>
    </row>
    <row r="567" spans="1:17">
      <c r="A567" s="32" t="s">
        <v>79</v>
      </c>
      <c r="C567" s="33">
        <v>0</v>
      </c>
      <c r="D567" s="33">
        <v>0</v>
      </c>
      <c r="E567" s="33">
        <v>0</v>
      </c>
      <c r="F567" s="33">
        <v>60.22</v>
      </c>
      <c r="G567" s="33">
        <v>60.22</v>
      </c>
      <c r="H567" s="33">
        <v>0</v>
      </c>
      <c r="I567" s="33">
        <v>0</v>
      </c>
      <c r="J567" s="33">
        <v>0</v>
      </c>
      <c r="K567" s="33">
        <v>0</v>
      </c>
      <c r="L567" s="33">
        <v>59.58</v>
      </c>
      <c r="M567" s="33">
        <v>48.4</v>
      </c>
      <c r="N567" s="33">
        <v>0</v>
      </c>
      <c r="O567" s="33">
        <v>8.65</v>
      </c>
      <c r="P567" s="33">
        <v>2.52</v>
      </c>
      <c r="Q567" s="33">
        <v>48.4</v>
      </c>
    </row>
    <row r="568" spans="1:17">
      <c r="A568" s="32" t="s">
        <v>80</v>
      </c>
      <c r="C568" s="33">
        <v>0</v>
      </c>
      <c r="D568" s="33">
        <v>0</v>
      </c>
      <c r="E568" s="33">
        <v>0</v>
      </c>
      <c r="F568" s="33">
        <v>53.83</v>
      </c>
      <c r="G568" s="33">
        <v>53.83</v>
      </c>
      <c r="H568" s="33">
        <v>0</v>
      </c>
      <c r="I568" s="33">
        <v>0</v>
      </c>
      <c r="J568" s="33">
        <v>0</v>
      </c>
      <c r="K568" s="33">
        <v>0</v>
      </c>
      <c r="L568" s="33">
        <v>53.19</v>
      </c>
      <c r="M568" s="33">
        <v>42.01</v>
      </c>
      <c r="N568" s="33">
        <v>0</v>
      </c>
      <c r="O568" s="33">
        <v>8.65</v>
      </c>
      <c r="P568" s="33">
        <v>2.52</v>
      </c>
      <c r="Q568" s="33">
        <v>42.01</v>
      </c>
    </row>
    <row r="569" spans="1:17">
      <c r="A569" s="32" t="s">
        <v>81</v>
      </c>
      <c r="C569" s="33">
        <v>0</v>
      </c>
      <c r="D569" s="33">
        <v>0</v>
      </c>
      <c r="E569" s="33">
        <v>0</v>
      </c>
      <c r="F569" s="33">
        <v>40.99</v>
      </c>
      <c r="G569" s="33">
        <v>40.99</v>
      </c>
      <c r="H569" s="33">
        <v>0</v>
      </c>
      <c r="I569" s="33">
        <v>0</v>
      </c>
      <c r="J569" s="33">
        <v>0</v>
      </c>
      <c r="K569" s="33">
        <v>0</v>
      </c>
      <c r="L569" s="33">
        <v>40.46</v>
      </c>
      <c r="M569" s="33">
        <v>31.26</v>
      </c>
      <c r="N569" s="33">
        <v>0</v>
      </c>
      <c r="O569" s="33">
        <v>7.13</v>
      </c>
      <c r="P569" s="33">
        <v>2.08</v>
      </c>
      <c r="Q569" s="33">
        <v>31.26</v>
      </c>
    </row>
    <row r="570" spans="1:17">
      <c r="A570" s="32" t="s">
        <v>82</v>
      </c>
      <c r="C570" s="33">
        <v>0</v>
      </c>
      <c r="D570" s="33">
        <v>0</v>
      </c>
      <c r="E570" s="33">
        <v>0</v>
      </c>
      <c r="F570" s="33">
        <v>35.26</v>
      </c>
      <c r="G570" s="33">
        <v>35.26</v>
      </c>
      <c r="H570" s="33">
        <v>0</v>
      </c>
      <c r="I570" s="33">
        <v>0</v>
      </c>
      <c r="J570" s="33">
        <v>0</v>
      </c>
      <c r="K570" s="33">
        <v>0</v>
      </c>
      <c r="L570" s="33">
        <v>34.729999999999997</v>
      </c>
      <c r="M570" s="33">
        <v>25.53</v>
      </c>
      <c r="N570" s="33">
        <v>0</v>
      </c>
      <c r="O570" s="33">
        <v>7.13</v>
      </c>
      <c r="P570" s="33">
        <v>2.08</v>
      </c>
      <c r="Q570" s="33">
        <v>25.53</v>
      </c>
    </row>
    <row r="571" spans="1:17">
      <c r="A571" s="32" t="s">
        <v>83</v>
      </c>
      <c r="C571" s="33">
        <v>0</v>
      </c>
      <c r="D571" s="33">
        <v>0</v>
      </c>
      <c r="E571" s="33">
        <v>0</v>
      </c>
      <c r="F571" s="33">
        <v>12.24</v>
      </c>
      <c r="G571" s="33">
        <v>12.24</v>
      </c>
      <c r="H571" s="33">
        <v>0</v>
      </c>
      <c r="I571" s="33">
        <v>0</v>
      </c>
      <c r="J571" s="33">
        <v>0</v>
      </c>
      <c r="K571" s="33">
        <v>0</v>
      </c>
      <c r="L571" s="33">
        <v>12.07</v>
      </c>
      <c r="M571" s="33">
        <v>9</v>
      </c>
      <c r="N571" s="33">
        <v>0</v>
      </c>
      <c r="O571" s="33">
        <v>2.37</v>
      </c>
      <c r="P571" s="33">
        <v>0.69</v>
      </c>
      <c r="Q571" s="33">
        <v>9</v>
      </c>
    </row>
    <row r="572" spans="1:17">
      <c r="A572" s="32" t="s">
        <v>84</v>
      </c>
      <c r="C572" s="33">
        <v>0</v>
      </c>
      <c r="D572" s="33">
        <v>0</v>
      </c>
      <c r="E572" s="33">
        <v>0</v>
      </c>
      <c r="F572" s="33">
        <v>24.61</v>
      </c>
      <c r="G572" s="33">
        <v>24.61</v>
      </c>
      <c r="H572" s="33">
        <v>0</v>
      </c>
      <c r="I572" s="33">
        <v>0</v>
      </c>
      <c r="J572" s="33">
        <v>0</v>
      </c>
      <c r="K572" s="33">
        <v>0</v>
      </c>
      <c r="L572" s="33">
        <v>24.31</v>
      </c>
      <c r="M572" s="33">
        <v>19.07</v>
      </c>
      <c r="N572" s="33">
        <v>0</v>
      </c>
      <c r="O572" s="33">
        <v>4.0599999999999996</v>
      </c>
      <c r="P572" s="33">
        <v>1.18</v>
      </c>
      <c r="Q572" s="33">
        <v>19.07</v>
      </c>
    </row>
    <row r="573" spans="1:17">
      <c r="A573" s="32" t="s">
        <v>85</v>
      </c>
      <c r="C573" s="33">
        <v>0</v>
      </c>
      <c r="D573" s="33">
        <v>0</v>
      </c>
      <c r="E573" s="33">
        <v>0</v>
      </c>
      <c r="F573" s="33">
        <v>25.84</v>
      </c>
      <c r="G573" s="33">
        <v>25.84</v>
      </c>
      <c r="H573" s="33">
        <v>0</v>
      </c>
      <c r="I573" s="33">
        <v>0</v>
      </c>
      <c r="J573" s="33">
        <v>0</v>
      </c>
      <c r="K573" s="33">
        <v>0</v>
      </c>
      <c r="L573" s="33">
        <v>25.52</v>
      </c>
      <c r="M573" s="33">
        <v>19.920000000000002</v>
      </c>
      <c r="N573" s="33">
        <v>0</v>
      </c>
      <c r="O573" s="33">
        <v>4.33</v>
      </c>
      <c r="P573" s="33">
        <v>1.26</v>
      </c>
      <c r="Q573" s="33">
        <v>19.920000000000002</v>
      </c>
    </row>
    <row r="574" spans="1:17">
      <c r="A574" s="32" t="s">
        <v>86</v>
      </c>
      <c r="C574" s="33">
        <v>0</v>
      </c>
      <c r="D574" s="33">
        <v>0</v>
      </c>
      <c r="E574" s="33">
        <v>0</v>
      </c>
      <c r="F574" s="33">
        <v>25.41</v>
      </c>
      <c r="G574" s="33">
        <v>25.41</v>
      </c>
      <c r="H574" s="33">
        <v>0</v>
      </c>
      <c r="I574" s="33">
        <v>0</v>
      </c>
      <c r="J574" s="33">
        <v>0</v>
      </c>
      <c r="K574" s="33">
        <v>0</v>
      </c>
      <c r="L574" s="33">
        <v>25.1</v>
      </c>
      <c r="M574" s="33">
        <v>19.62</v>
      </c>
      <c r="N574" s="33">
        <v>0</v>
      </c>
      <c r="O574" s="33">
        <v>4.24</v>
      </c>
      <c r="P574" s="33">
        <v>1.24</v>
      </c>
      <c r="Q574" s="33">
        <v>19.62</v>
      </c>
    </row>
    <row r="575" spans="1:17">
      <c r="A575" s="32" t="s">
        <v>87</v>
      </c>
      <c r="C575" s="33">
        <v>0</v>
      </c>
      <c r="D575" s="33">
        <v>0</v>
      </c>
      <c r="E575" s="33">
        <v>0</v>
      </c>
      <c r="F575" s="33">
        <v>27.75</v>
      </c>
      <c r="G575" s="33">
        <v>27.75</v>
      </c>
      <c r="H575" s="33">
        <v>0</v>
      </c>
      <c r="I575" s="33">
        <v>0</v>
      </c>
      <c r="J575" s="33">
        <v>0</v>
      </c>
      <c r="K575" s="33">
        <v>0</v>
      </c>
      <c r="L575" s="33">
        <v>27.41</v>
      </c>
      <c r="M575" s="33">
        <v>21.4</v>
      </c>
      <c r="N575" s="33">
        <v>0</v>
      </c>
      <c r="O575" s="33">
        <v>4.6500000000000004</v>
      </c>
      <c r="P575" s="33">
        <v>1.36</v>
      </c>
      <c r="Q575" s="33">
        <v>21.4</v>
      </c>
    </row>
    <row r="576" spans="1:17">
      <c r="A576" s="32" t="s">
        <v>88</v>
      </c>
      <c r="C576" s="33">
        <v>0</v>
      </c>
      <c r="D576" s="33">
        <v>0</v>
      </c>
      <c r="E576" s="33">
        <v>0</v>
      </c>
      <c r="F576" s="33">
        <v>25.62</v>
      </c>
      <c r="G576" s="33">
        <v>25.62</v>
      </c>
      <c r="H576" s="33">
        <v>0</v>
      </c>
      <c r="I576" s="33">
        <v>0</v>
      </c>
      <c r="J576" s="33">
        <v>0</v>
      </c>
      <c r="K576" s="33">
        <v>0</v>
      </c>
      <c r="L576" s="33">
        <v>25.3</v>
      </c>
      <c r="M576" s="33">
        <v>19.809999999999999</v>
      </c>
      <c r="N576" s="33">
        <v>0</v>
      </c>
      <c r="O576" s="33">
        <v>4.25</v>
      </c>
      <c r="P576" s="33">
        <v>1.24</v>
      </c>
      <c r="Q576" s="33">
        <v>19.809999999999999</v>
      </c>
    </row>
    <row r="577" spans="1:17">
      <c r="A577" s="32" t="s">
        <v>89</v>
      </c>
      <c r="C577" s="33">
        <v>0</v>
      </c>
      <c r="D577" s="33">
        <v>0</v>
      </c>
      <c r="E577" s="33">
        <v>0</v>
      </c>
      <c r="F577" s="33">
        <v>27.14</v>
      </c>
      <c r="G577" s="33">
        <v>27.14</v>
      </c>
      <c r="H577" s="33">
        <v>0</v>
      </c>
      <c r="I577" s="33">
        <v>0</v>
      </c>
      <c r="J577" s="33">
        <v>0</v>
      </c>
      <c r="K577" s="33">
        <v>0</v>
      </c>
      <c r="L577" s="33">
        <v>26.81</v>
      </c>
      <c r="M577" s="33">
        <v>20.97</v>
      </c>
      <c r="N577" s="33">
        <v>0</v>
      </c>
      <c r="O577" s="33">
        <v>4.5199999999999996</v>
      </c>
      <c r="P577" s="33">
        <v>1.32</v>
      </c>
      <c r="Q577" s="33">
        <v>20.97</v>
      </c>
    </row>
    <row r="578" spans="1:17">
      <c r="A578" s="32" t="s">
        <v>90</v>
      </c>
      <c r="C578" s="33">
        <v>0</v>
      </c>
      <c r="D578" s="33">
        <v>0</v>
      </c>
      <c r="E578" s="33">
        <v>0</v>
      </c>
      <c r="F578" s="33">
        <v>33.14</v>
      </c>
      <c r="G578" s="33">
        <v>33.14</v>
      </c>
      <c r="H578" s="33">
        <v>0</v>
      </c>
      <c r="I578" s="33">
        <v>0</v>
      </c>
      <c r="J578" s="33">
        <v>0</v>
      </c>
      <c r="K578" s="33">
        <v>0</v>
      </c>
      <c r="L578" s="33">
        <v>32.71</v>
      </c>
      <c r="M578" s="33">
        <v>25.09</v>
      </c>
      <c r="N578" s="33">
        <v>0</v>
      </c>
      <c r="O578" s="33">
        <v>5.9</v>
      </c>
      <c r="P578" s="33">
        <v>1.72</v>
      </c>
      <c r="Q578" s="33">
        <v>25.09</v>
      </c>
    </row>
    <row r="579" spans="1:17">
      <c r="A579" s="32" t="s">
        <v>1160</v>
      </c>
      <c r="C579" s="33">
        <v>0</v>
      </c>
      <c r="D579" s="33">
        <v>2.69</v>
      </c>
      <c r="E579" s="33">
        <v>0</v>
      </c>
      <c r="F579" s="33">
        <v>37.64</v>
      </c>
      <c r="G579" s="33">
        <v>37.64</v>
      </c>
      <c r="H579" s="33">
        <v>0</v>
      </c>
      <c r="I579" s="33">
        <v>0</v>
      </c>
      <c r="J579" s="33">
        <v>0</v>
      </c>
      <c r="K579" s="33">
        <v>0</v>
      </c>
      <c r="L579" s="33">
        <v>37.020000000000003</v>
      </c>
      <c r="M579" s="33">
        <v>21.2</v>
      </c>
      <c r="N579" s="33">
        <v>5.77</v>
      </c>
      <c r="O579" s="33">
        <v>7.48</v>
      </c>
      <c r="P579" s="33">
        <v>2.57</v>
      </c>
      <c r="Q579" s="33">
        <v>21.2</v>
      </c>
    </row>
    <row r="580" spans="1:17">
      <c r="A580" s="32" t="s">
        <v>1161</v>
      </c>
      <c r="C580" s="33">
        <v>0</v>
      </c>
      <c r="D580" s="33">
        <v>4.46</v>
      </c>
      <c r="E580" s="33">
        <v>0</v>
      </c>
      <c r="F580" s="33">
        <v>39.56</v>
      </c>
      <c r="G580" s="33">
        <v>39.56</v>
      </c>
      <c r="H580" s="33">
        <v>0</v>
      </c>
      <c r="I580" s="33">
        <v>0</v>
      </c>
      <c r="J580" s="33">
        <v>0</v>
      </c>
      <c r="K580" s="33">
        <v>0</v>
      </c>
      <c r="L580" s="33">
        <v>38.82</v>
      </c>
      <c r="M580" s="33">
        <v>17.54</v>
      </c>
      <c r="N580" s="33">
        <v>9.56</v>
      </c>
      <c r="O580" s="33">
        <v>8.57</v>
      </c>
      <c r="P580" s="33">
        <v>3.15</v>
      </c>
      <c r="Q580" s="33">
        <v>17.54</v>
      </c>
    </row>
    <row r="581" spans="1:17">
      <c r="A581" s="32" t="s">
        <v>1162</v>
      </c>
      <c r="C581" s="33">
        <v>0</v>
      </c>
      <c r="D581" s="33">
        <v>6.79</v>
      </c>
      <c r="E581" s="33">
        <v>0</v>
      </c>
      <c r="F581" s="33">
        <v>59.52</v>
      </c>
      <c r="G581" s="33">
        <v>59.52</v>
      </c>
      <c r="H581" s="33">
        <v>0</v>
      </c>
      <c r="I581" s="33">
        <v>0</v>
      </c>
      <c r="J581" s="33">
        <v>0</v>
      </c>
      <c r="K581" s="33">
        <v>0</v>
      </c>
      <c r="L581" s="33">
        <v>58.39</v>
      </c>
      <c r="M581" s="33">
        <v>25.86</v>
      </c>
      <c r="N581" s="33">
        <v>14.55</v>
      </c>
      <c r="O581" s="33">
        <v>13.14</v>
      </c>
      <c r="P581" s="33">
        <v>4.83</v>
      </c>
      <c r="Q581" s="33">
        <v>25.86</v>
      </c>
    </row>
    <row r="582" spans="1:17">
      <c r="A582" s="32" t="s">
        <v>1163</v>
      </c>
      <c r="C582" s="33">
        <v>0</v>
      </c>
      <c r="D582" s="33">
        <v>3.5</v>
      </c>
      <c r="E582" s="33">
        <v>0</v>
      </c>
      <c r="F582" s="33">
        <v>30.94</v>
      </c>
      <c r="G582" s="33">
        <v>30.94</v>
      </c>
      <c r="H582" s="33">
        <v>0</v>
      </c>
      <c r="I582" s="33">
        <v>0</v>
      </c>
      <c r="J582" s="33">
        <v>0</v>
      </c>
      <c r="K582" s="33">
        <v>0</v>
      </c>
      <c r="L582" s="33">
        <v>30.36</v>
      </c>
      <c r="M582" s="33">
        <v>13.65</v>
      </c>
      <c r="N582" s="33">
        <v>7.5</v>
      </c>
      <c r="O582" s="33">
        <v>6.73</v>
      </c>
      <c r="P582" s="33">
        <v>2.4700000000000002</v>
      </c>
      <c r="Q582" s="33">
        <v>13.65</v>
      </c>
    </row>
    <row r="583" spans="1:17">
      <c r="A583" s="32" t="s">
        <v>1164</v>
      </c>
      <c r="C583" s="33">
        <v>0</v>
      </c>
      <c r="D583" s="33">
        <v>2.11</v>
      </c>
      <c r="E583" s="33">
        <v>0</v>
      </c>
      <c r="F583" s="33">
        <v>18.54</v>
      </c>
      <c r="G583" s="33">
        <v>18.54</v>
      </c>
      <c r="H583" s="33">
        <v>0</v>
      </c>
      <c r="I583" s="33">
        <v>0</v>
      </c>
      <c r="J583" s="33">
        <v>0</v>
      </c>
      <c r="K583" s="33">
        <v>0</v>
      </c>
      <c r="L583" s="33">
        <v>18.190000000000001</v>
      </c>
      <c r="M583" s="33">
        <v>8.1300000000000008</v>
      </c>
      <c r="N583" s="33">
        <v>4.51</v>
      </c>
      <c r="O583" s="33">
        <v>4.0599999999999996</v>
      </c>
      <c r="P583" s="33">
        <v>1.49</v>
      </c>
      <c r="Q583" s="33">
        <v>8.1300000000000008</v>
      </c>
    </row>
    <row r="584" spans="1:17">
      <c r="A584" s="32" t="s">
        <v>1165</v>
      </c>
      <c r="C584" s="33">
        <v>0</v>
      </c>
      <c r="D584" s="33">
        <v>5.37</v>
      </c>
      <c r="E584" s="33">
        <v>0</v>
      </c>
      <c r="F584" s="33">
        <v>47.6</v>
      </c>
      <c r="G584" s="33">
        <v>47.6</v>
      </c>
      <c r="H584" s="33">
        <v>0</v>
      </c>
      <c r="I584" s="33">
        <v>0</v>
      </c>
      <c r="J584" s="33">
        <v>0</v>
      </c>
      <c r="K584" s="33">
        <v>0</v>
      </c>
      <c r="L584" s="33">
        <v>46.71</v>
      </c>
      <c r="M584" s="33">
        <v>21.07</v>
      </c>
      <c r="N584" s="33">
        <v>11.52</v>
      </c>
      <c r="O584" s="33">
        <v>10.32</v>
      </c>
      <c r="P584" s="33">
        <v>3.79</v>
      </c>
      <c r="Q584" s="33">
        <v>21.07</v>
      </c>
    </row>
    <row r="585" spans="1:17">
      <c r="A585" s="32" t="s">
        <v>1166</v>
      </c>
      <c r="C585" s="33">
        <v>0</v>
      </c>
      <c r="D585" s="33">
        <v>9.6300000000000008</v>
      </c>
      <c r="E585" s="33">
        <v>0</v>
      </c>
      <c r="F585" s="33">
        <v>86.03</v>
      </c>
      <c r="G585" s="33">
        <v>86.03</v>
      </c>
      <c r="H585" s="33">
        <v>0</v>
      </c>
      <c r="I585" s="33">
        <v>0</v>
      </c>
      <c r="J585" s="33">
        <v>0</v>
      </c>
      <c r="K585" s="33">
        <v>0</v>
      </c>
      <c r="L585" s="33">
        <v>84.44</v>
      </c>
      <c r="M585" s="33">
        <v>38.619999999999997</v>
      </c>
      <c r="N585" s="33">
        <v>20.65</v>
      </c>
      <c r="O585" s="33">
        <v>18.399999999999999</v>
      </c>
      <c r="P585" s="33">
        <v>6.76</v>
      </c>
      <c r="Q585" s="33">
        <v>38.619999999999997</v>
      </c>
    </row>
    <row r="586" spans="1:17">
      <c r="A586" s="32" t="s">
        <v>1167</v>
      </c>
      <c r="C586" s="33">
        <v>0</v>
      </c>
      <c r="D586" s="33">
        <v>3.48</v>
      </c>
      <c r="E586" s="33">
        <v>0</v>
      </c>
      <c r="F586" s="33">
        <v>30.87</v>
      </c>
      <c r="G586" s="33">
        <v>30.87</v>
      </c>
      <c r="H586" s="33">
        <v>0</v>
      </c>
      <c r="I586" s="33">
        <v>0</v>
      </c>
      <c r="J586" s="33">
        <v>0</v>
      </c>
      <c r="K586" s="33">
        <v>0</v>
      </c>
      <c r="L586" s="33">
        <v>30.29</v>
      </c>
      <c r="M586" s="33">
        <v>13.69</v>
      </c>
      <c r="N586" s="33">
        <v>7.46</v>
      </c>
      <c r="O586" s="33">
        <v>6.69</v>
      </c>
      <c r="P586" s="33">
        <v>2.46</v>
      </c>
      <c r="Q586" s="33">
        <v>13.69</v>
      </c>
    </row>
    <row r="587" spans="1:17">
      <c r="A587" s="32" t="s">
        <v>1168</v>
      </c>
      <c r="C587" s="33">
        <v>0</v>
      </c>
      <c r="D587" s="33">
        <v>2.75</v>
      </c>
      <c r="E587" s="33">
        <v>0</v>
      </c>
      <c r="F587" s="33">
        <v>24.41</v>
      </c>
      <c r="G587" s="33">
        <v>24.41</v>
      </c>
      <c r="H587" s="33">
        <v>0</v>
      </c>
      <c r="I587" s="33">
        <v>0</v>
      </c>
      <c r="J587" s="33">
        <v>0</v>
      </c>
      <c r="K587" s="33">
        <v>0</v>
      </c>
      <c r="L587" s="33">
        <v>23.96</v>
      </c>
      <c r="M587" s="33">
        <v>10.83</v>
      </c>
      <c r="N587" s="33">
        <v>5.9</v>
      </c>
      <c r="O587" s="33">
        <v>5.29</v>
      </c>
      <c r="P587" s="33">
        <v>1.94</v>
      </c>
      <c r="Q587" s="33">
        <v>10.83</v>
      </c>
    </row>
    <row r="588" spans="1:17">
      <c r="A588" s="32" t="s">
        <v>1169</v>
      </c>
      <c r="C588" s="33">
        <v>0</v>
      </c>
      <c r="D588" s="33">
        <v>3.44</v>
      </c>
      <c r="E588" s="33">
        <v>0</v>
      </c>
      <c r="F588" s="33">
        <v>30.9</v>
      </c>
      <c r="G588" s="33">
        <v>30.9</v>
      </c>
      <c r="H588" s="33">
        <v>0</v>
      </c>
      <c r="I588" s="33">
        <v>0</v>
      </c>
      <c r="J588" s="33">
        <v>0</v>
      </c>
      <c r="K588" s="33">
        <v>0</v>
      </c>
      <c r="L588" s="33">
        <v>30.33</v>
      </c>
      <c r="M588" s="33">
        <v>14.01</v>
      </c>
      <c r="N588" s="33">
        <v>7.37</v>
      </c>
      <c r="O588" s="33">
        <v>6.54</v>
      </c>
      <c r="P588" s="33">
        <v>2.4</v>
      </c>
      <c r="Q588" s="33">
        <v>14.01</v>
      </c>
    </row>
    <row r="589" spans="1:17">
      <c r="A589" s="32" t="s">
        <v>1170</v>
      </c>
      <c r="C589" s="33">
        <v>0</v>
      </c>
      <c r="D589" s="33">
        <v>2.9</v>
      </c>
      <c r="E589" s="33">
        <v>0</v>
      </c>
      <c r="F589" s="33">
        <v>25.76</v>
      </c>
      <c r="G589" s="33">
        <v>25.76</v>
      </c>
      <c r="H589" s="33">
        <v>0</v>
      </c>
      <c r="I589" s="33">
        <v>0</v>
      </c>
      <c r="J589" s="33">
        <v>0</v>
      </c>
      <c r="K589" s="33">
        <v>0</v>
      </c>
      <c r="L589" s="33">
        <v>25.28</v>
      </c>
      <c r="M589" s="33">
        <v>11.43</v>
      </c>
      <c r="N589" s="33">
        <v>6.23</v>
      </c>
      <c r="O589" s="33">
        <v>5.58</v>
      </c>
      <c r="P589" s="33">
        <v>2.0499999999999998</v>
      </c>
      <c r="Q589" s="33">
        <v>11.43</v>
      </c>
    </row>
    <row r="590" spans="1:17">
      <c r="A590" s="32" t="s">
        <v>1171</v>
      </c>
      <c r="C590" s="33">
        <v>0</v>
      </c>
      <c r="D590" s="33">
        <v>3.68</v>
      </c>
      <c r="E590" s="33">
        <v>0</v>
      </c>
      <c r="F590" s="33">
        <v>33.1</v>
      </c>
      <c r="G590" s="33">
        <v>33.1</v>
      </c>
      <c r="H590" s="33">
        <v>0</v>
      </c>
      <c r="I590" s="33">
        <v>0</v>
      </c>
      <c r="J590" s="33">
        <v>0</v>
      </c>
      <c r="K590" s="33">
        <v>0</v>
      </c>
      <c r="L590" s="33">
        <v>32.49</v>
      </c>
      <c r="M590" s="33">
        <v>15.01</v>
      </c>
      <c r="N590" s="33">
        <v>7.9</v>
      </c>
      <c r="O590" s="33">
        <v>7.01</v>
      </c>
      <c r="P590" s="33">
        <v>2.58</v>
      </c>
      <c r="Q590" s="33">
        <v>15.01</v>
      </c>
    </row>
    <row r="591" spans="1:17">
      <c r="A591" s="32" t="s">
        <v>1172</v>
      </c>
      <c r="C591" s="33">
        <v>0</v>
      </c>
      <c r="D591" s="33">
        <v>5.65</v>
      </c>
      <c r="E591" s="33">
        <v>0</v>
      </c>
      <c r="F591" s="33">
        <v>49.95</v>
      </c>
      <c r="G591" s="33">
        <v>49.95</v>
      </c>
      <c r="H591" s="33">
        <v>0</v>
      </c>
      <c r="I591" s="33">
        <v>0</v>
      </c>
      <c r="J591" s="33">
        <v>0</v>
      </c>
      <c r="K591" s="33">
        <v>0</v>
      </c>
      <c r="L591" s="33">
        <v>49.01</v>
      </c>
      <c r="M591" s="33">
        <v>22.05</v>
      </c>
      <c r="N591" s="33">
        <v>12.1</v>
      </c>
      <c r="O591" s="33">
        <v>10.86</v>
      </c>
      <c r="P591" s="33">
        <v>3.99</v>
      </c>
      <c r="Q591" s="33">
        <v>22.05</v>
      </c>
    </row>
    <row r="592" spans="1:17">
      <c r="A592" s="32" t="s">
        <v>1173</v>
      </c>
      <c r="C592" s="33">
        <v>0</v>
      </c>
      <c r="D592" s="33">
        <v>6.77</v>
      </c>
      <c r="E592" s="33">
        <v>0</v>
      </c>
      <c r="F592" s="33">
        <v>59.9</v>
      </c>
      <c r="G592" s="33">
        <v>59.9</v>
      </c>
      <c r="H592" s="33">
        <v>0</v>
      </c>
      <c r="I592" s="33">
        <v>0</v>
      </c>
      <c r="J592" s="33">
        <v>0</v>
      </c>
      <c r="K592" s="33">
        <v>0</v>
      </c>
      <c r="L592" s="33">
        <v>58.77</v>
      </c>
      <c r="M592" s="33">
        <v>26.48</v>
      </c>
      <c r="N592" s="33">
        <v>14.5</v>
      </c>
      <c r="O592" s="33">
        <v>13.01</v>
      </c>
      <c r="P592" s="33">
        <v>4.78</v>
      </c>
      <c r="Q592" s="33">
        <v>26.48</v>
      </c>
    </row>
    <row r="593" spans="1:17">
      <c r="A593" s="32" t="s">
        <v>1174</v>
      </c>
      <c r="C593" s="33">
        <v>0</v>
      </c>
      <c r="D593" s="33">
        <v>1.89</v>
      </c>
      <c r="E593" s="33">
        <v>0</v>
      </c>
      <c r="F593" s="33">
        <v>16.5</v>
      </c>
      <c r="G593" s="33">
        <v>16.5</v>
      </c>
      <c r="H593" s="33">
        <v>0</v>
      </c>
      <c r="I593" s="33">
        <v>0</v>
      </c>
      <c r="J593" s="33">
        <v>0</v>
      </c>
      <c r="K593" s="33">
        <v>0</v>
      </c>
      <c r="L593" s="33">
        <v>16.190000000000001</v>
      </c>
      <c r="M593" s="33">
        <v>7.11</v>
      </c>
      <c r="N593" s="33">
        <v>4.05</v>
      </c>
      <c r="O593" s="33">
        <v>3.67</v>
      </c>
      <c r="P593" s="33">
        <v>1.35</v>
      </c>
      <c r="Q593" s="33">
        <v>7.11</v>
      </c>
    </row>
    <row r="594" spans="1:17">
      <c r="A594" s="32" t="s">
        <v>596</v>
      </c>
      <c r="C594" s="33">
        <v>0</v>
      </c>
      <c r="D594" s="33">
        <v>81.489999999999995</v>
      </c>
      <c r="E594" s="33">
        <v>0</v>
      </c>
      <c r="F594" s="33">
        <v>1185.93</v>
      </c>
      <c r="G594" s="33">
        <v>1185.93</v>
      </c>
      <c r="H594" s="33">
        <v>0</v>
      </c>
      <c r="I594" s="33">
        <v>0</v>
      </c>
      <c r="J594" s="33">
        <v>0</v>
      </c>
      <c r="K594" s="33">
        <v>0</v>
      </c>
      <c r="L594" s="33">
        <v>1166.73</v>
      </c>
      <c r="M594" s="33">
        <v>678.43</v>
      </c>
      <c r="N594" s="33">
        <v>174.66</v>
      </c>
      <c r="O594" s="33">
        <v>233.65</v>
      </c>
      <c r="P594" s="33">
        <v>79.989999999999995</v>
      </c>
      <c r="Q594" s="33">
        <v>678.43</v>
      </c>
    </row>
    <row r="595" spans="1:17">
      <c r="A595" s="32" t="s">
        <v>91</v>
      </c>
      <c r="C595" s="33">
        <v>0</v>
      </c>
      <c r="D595" s="33">
        <v>0</v>
      </c>
      <c r="E595" s="33">
        <v>0</v>
      </c>
      <c r="F595" s="33">
        <v>25.78</v>
      </c>
      <c r="G595" s="33">
        <v>25.78</v>
      </c>
      <c r="H595" s="33">
        <v>0</v>
      </c>
      <c r="I595" s="33">
        <v>0</v>
      </c>
      <c r="J595" s="33">
        <v>0</v>
      </c>
      <c r="K595" s="33">
        <v>0</v>
      </c>
      <c r="L595" s="33">
        <v>25.46</v>
      </c>
      <c r="M595" s="33">
        <v>19.88</v>
      </c>
      <c r="N595" s="33">
        <v>0</v>
      </c>
      <c r="O595" s="33">
        <v>4.33</v>
      </c>
      <c r="P595" s="33">
        <v>1.26</v>
      </c>
      <c r="Q595" s="33">
        <v>19.88</v>
      </c>
    </row>
    <row r="596" spans="1:17">
      <c r="A596" s="32" t="s">
        <v>92</v>
      </c>
      <c r="C596" s="33">
        <v>0</v>
      </c>
      <c r="D596" s="33">
        <v>0</v>
      </c>
      <c r="E596" s="33">
        <v>0</v>
      </c>
      <c r="F596" s="33">
        <v>41.84</v>
      </c>
      <c r="G596" s="33">
        <v>41.84</v>
      </c>
      <c r="H596" s="33">
        <v>0</v>
      </c>
      <c r="I596" s="33">
        <v>0</v>
      </c>
      <c r="J596" s="33">
        <v>0</v>
      </c>
      <c r="K596" s="33">
        <v>0</v>
      </c>
      <c r="L596" s="33">
        <v>41.33</v>
      </c>
      <c r="M596" s="33">
        <v>32.340000000000003</v>
      </c>
      <c r="N596" s="33">
        <v>0</v>
      </c>
      <c r="O596" s="33">
        <v>6.96</v>
      </c>
      <c r="P596" s="33">
        <v>2.0299999999999998</v>
      </c>
      <c r="Q596" s="33">
        <v>32.340000000000003</v>
      </c>
    </row>
    <row r="597" spans="1:17">
      <c r="A597" s="32" t="s">
        <v>93</v>
      </c>
      <c r="C597" s="33">
        <v>0</v>
      </c>
      <c r="D597" s="33">
        <v>0</v>
      </c>
      <c r="E597" s="33">
        <v>0</v>
      </c>
      <c r="F597" s="33">
        <v>32.47</v>
      </c>
      <c r="G597" s="33">
        <v>32.47</v>
      </c>
      <c r="H597" s="33">
        <v>0</v>
      </c>
      <c r="I597" s="33">
        <v>0</v>
      </c>
      <c r="J597" s="33">
        <v>0</v>
      </c>
      <c r="K597" s="33">
        <v>0</v>
      </c>
      <c r="L597" s="33">
        <v>32.07</v>
      </c>
      <c r="M597" s="33">
        <v>25.03</v>
      </c>
      <c r="N597" s="33">
        <v>0</v>
      </c>
      <c r="O597" s="33">
        <v>5.45</v>
      </c>
      <c r="P597" s="33">
        <v>1.59</v>
      </c>
      <c r="Q597" s="33">
        <v>25.03</v>
      </c>
    </row>
    <row r="598" spans="1:17">
      <c r="A598" s="32" t="s">
        <v>94</v>
      </c>
      <c r="C598" s="33">
        <v>0</v>
      </c>
      <c r="D598" s="33">
        <v>0</v>
      </c>
      <c r="E598" s="33">
        <v>0</v>
      </c>
      <c r="F598" s="33">
        <v>37.020000000000003</v>
      </c>
      <c r="G598" s="33">
        <v>37.020000000000003</v>
      </c>
      <c r="H598" s="33">
        <v>0</v>
      </c>
      <c r="I598" s="33">
        <v>0</v>
      </c>
      <c r="J598" s="33">
        <v>0</v>
      </c>
      <c r="K598" s="33">
        <v>0</v>
      </c>
      <c r="L598" s="33">
        <v>36.57</v>
      </c>
      <c r="M598" s="33">
        <v>28.54</v>
      </c>
      <c r="N598" s="33">
        <v>0</v>
      </c>
      <c r="O598" s="33">
        <v>6.21</v>
      </c>
      <c r="P598" s="33">
        <v>1.81</v>
      </c>
      <c r="Q598" s="33">
        <v>28.54</v>
      </c>
    </row>
    <row r="599" spans="1:17">
      <c r="A599" s="32" t="s">
        <v>95</v>
      </c>
      <c r="C599" s="33">
        <v>0</v>
      </c>
      <c r="D599" s="33">
        <v>0</v>
      </c>
      <c r="E599" s="33">
        <v>0</v>
      </c>
      <c r="F599" s="33">
        <v>109.9</v>
      </c>
      <c r="G599" s="33">
        <v>109.9</v>
      </c>
      <c r="H599" s="33">
        <v>0</v>
      </c>
      <c r="I599" s="33">
        <v>0</v>
      </c>
      <c r="J599" s="33">
        <v>0</v>
      </c>
      <c r="K599" s="33">
        <v>0</v>
      </c>
      <c r="L599" s="33">
        <v>108.58</v>
      </c>
      <c r="M599" s="33">
        <v>85.45</v>
      </c>
      <c r="N599" s="33">
        <v>0</v>
      </c>
      <c r="O599" s="33">
        <v>17.91</v>
      </c>
      <c r="P599" s="33">
        <v>5.22</v>
      </c>
      <c r="Q599" s="33">
        <v>85.45</v>
      </c>
    </row>
    <row r="600" spans="1:17">
      <c r="A600" s="32" t="s">
        <v>96</v>
      </c>
      <c r="C600" s="33">
        <v>0</v>
      </c>
      <c r="D600" s="33">
        <v>0</v>
      </c>
      <c r="E600" s="33">
        <v>0</v>
      </c>
      <c r="F600" s="33">
        <v>54.61</v>
      </c>
      <c r="G600" s="33">
        <v>54.61</v>
      </c>
      <c r="H600" s="33">
        <v>0</v>
      </c>
      <c r="I600" s="33">
        <v>0</v>
      </c>
      <c r="J600" s="33">
        <v>0</v>
      </c>
      <c r="K600" s="33">
        <v>0</v>
      </c>
      <c r="L600" s="33">
        <v>53.93</v>
      </c>
      <c r="M600" s="33">
        <v>41.91</v>
      </c>
      <c r="N600" s="33">
        <v>0</v>
      </c>
      <c r="O600" s="33">
        <v>9.3000000000000007</v>
      </c>
      <c r="P600" s="33">
        <v>2.71</v>
      </c>
      <c r="Q600" s="33">
        <v>41.91</v>
      </c>
    </row>
    <row r="601" spans="1:17">
      <c r="A601" s="32" t="s">
        <v>97</v>
      </c>
      <c r="C601" s="33">
        <v>0</v>
      </c>
      <c r="D601" s="33">
        <v>0</v>
      </c>
      <c r="E601" s="33">
        <v>0</v>
      </c>
      <c r="F601" s="33">
        <v>136.80000000000001</v>
      </c>
      <c r="G601" s="33">
        <v>136.80000000000001</v>
      </c>
      <c r="H601" s="33">
        <v>0</v>
      </c>
      <c r="I601" s="33">
        <v>0</v>
      </c>
      <c r="J601" s="33">
        <v>0</v>
      </c>
      <c r="K601" s="33">
        <v>0</v>
      </c>
      <c r="L601" s="33">
        <v>135.12</v>
      </c>
      <c r="M601" s="33">
        <v>105.66</v>
      </c>
      <c r="N601" s="33">
        <v>0</v>
      </c>
      <c r="O601" s="33">
        <v>22.81</v>
      </c>
      <c r="P601" s="33">
        <v>6.65</v>
      </c>
      <c r="Q601" s="33">
        <v>105.66</v>
      </c>
    </row>
    <row r="602" spans="1:17">
      <c r="A602" s="32" t="s">
        <v>98</v>
      </c>
      <c r="C602" s="33">
        <v>0</v>
      </c>
      <c r="D602" s="33">
        <v>0.54</v>
      </c>
      <c r="E602" s="33">
        <v>0</v>
      </c>
      <c r="F602" s="33">
        <v>29.7</v>
      </c>
      <c r="G602" s="33">
        <v>29.7</v>
      </c>
      <c r="H602" s="33">
        <v>0</v>
      </c>
      <c r="I602" s="33">
        <v>0</v>
      </c>
      <c r="J602" s="33">
        <v>0</v>
      </c>
      <c r="K602" s="33">
        <v>0</v>
      </c>
      <c r="L602" s="33">
        <v>29.31</v>
      </c>
      <c r="M602" s="33">
        <v>21.34</v>
      </c>
      <c r="N602" s="33">
        <v>1.1499999999999999</v>
      </c>
      <c r="O602" s="33">
        <v>5.21</v>
      </c>
      <c r="P602" s="33">
        <v>1.6</v>
      </c>
      <c r="Q602" s="33">
        <v>21.34</v>
      </c>
    </row>
    <row r="603" spans="1:17">
      <c r="A603" s="32" t="s">
        <v>99</v>
      </c>
      <c r="C603" s="33">
        <v>0</v>
      </c>
      <c r="D603" s="33">
        <v>7.21</v>
      </c>
      <c r="E603" s="33">
        <v>0</v>
      </c>
      <c r="F603" s="33">
        <v>63.92</v>
      </c>
      <c r="G603" s="33">
        <v>63.92</v>
      </c>
      <c r="H603" s="33">
        <v>0</v>
      </c>
      <c r="I603" s="33">
        <v>0</v>
      </c>
      <c r="J603" s="33">
        <v>0</v>
      </c>
      <c r="K603" s="33">
        <v>0</v>
      </c>
      <c r="L603" s="33">
        <v>62.73</v>
      </c>
      <c r="M603" s="33">
        <v>28.34</v>
      </c>
      <c r="N603" s="33">
        <v>15.45</v>
      </c>
      <c r="O603" s="33">
        <v>13.84</v>
      </c>
      <c r="P603" s="33">
        <v>5.09</v>
      </c>
      <c r="Q603" s="33">
        <v>28.34</v>
      </c>
    </row>
    <row r="604" spans="1:17">
      <c r="A604" s="32" t="s">
        <v>100</v>
      </c>
      <c r="C604" s="33">
        <v>0</v>
      </c>
      <c r="D604" s="33">
        <v>9.7100000000000009</v>
      </c>
      <c r="E604" s="33">
        <v>0</v>
      </c>
      <c r="F604" s="33">
        <v>85.13</v>
      </c>
      <c r="G604" s="33">
        <v>85.13</v>
      </c>
      <c r="H604" s="33">
        <v>0</v>
      </c>
      <c r="I604" s="33">
        <v>0</v>
      </c>
      <c r="J604" s="33">
        <v>0</v>
      </c>
      <c r="K604" s="33">
        <v>0</v>
      </c>
      <c r="L604" s="33">
        <v>83.5</v>
      </c>
      <c r="M604" s="33">
        <v>37.04</v>
      </c>
      <c r="N604" s="33">
        <v>20.8</v>
      </c>
      <c r="O604" s="33">
        <v>18.77</v>
      </c>
      <c r="P604" s="33">
        <v>6.9</v>
      </c>
      <c r="Q604" s="33">
        <v>37.04</v>
      </c>
    </row>
    <row r="605" spans="1:17">
      <c r="A605" s="32" t="s">
        <v>101</v>
      </c>
      <c r="C605" s="33">
        <v>0</v>
      </c>
      <c r="D605" s="33">
        <v>2.5</v>
      </c>
      <c r="E605" s="33">
        <v>0</v>
      </c>
      <c r="F605" s="33">
        <v>22.92</v>
      </c>
      <c r="G605" s="33">
        <v>22.92</v>
      </c>
      <c r="H605" s="33">
        <v>0</v>
      </c>
      <c r="I605" s="33">
        <v>0</v>
      </c>
      <c r="J605" s="33">
        <v>0</v>
      </c>
      <c r="K605" s="33">
        <v>0</v>
      </c>
      <c r="L605" s="33">
        <v>22.52</v>
      </c>
      <c r="M605" s="33">
        <v>10.73</v>
      </c>
      <c r="N605" s="33">
        <v>5.37</v>
      </c>
      <c r="O605" s="33">
        <v>4.7</v>
      </c>
      <c r="P605" s="33">
        <v>1.73</v>
      </c>
      <c r="Q605" s="33">
        <v>10.73</v>
      </c>
    </row>
    <row r="606" spans="1:17">
      <c r="A606" s="32" t="s">
        <v>102</v>
      </c>
      <c r="C606" s="33">
        <v>0</v>
      </c>
      <c r="D606" s="33">
        <v>2.06</v>
      </c>
      <c r="E606" s="33">
        <v>0</v>
      </c>
      <c r="F606" s="33">
        <v>17.739999999999998</v>
      </c>
      <c r="G606" s="33">
        <v>17.739999999999998</v>
      </c>
      <c r="H606" s="33">
        <v>0</v>
      </c>
      <c r="I606" s="33">
        <v>0</v>
      </c>
      <c r="J606" s="33">
        <v>0</v>
      </c>
      <c r="K606" s="33">
        <v>0</v>
      </c>
      <c r="L606" s="33">
        <v>17.39</v>
      </c>
      <c r="M606" s="33">
        <v>7.47</v>
      </c>
      <c r="N606" s="33">
        <v>4.4000000000000004</v>
      </c>
      <c r="O606" s="33">
        <v>4.04</v>
      </c>
      <c r="P606" s="33">
        <v>1.48</v>
      </c>
      <c r="Q606" s="33">
        <v>7.47</v>
      </c>
    </row>
    <row r="607" spans="1:17">
      <c r="A607" s="32" t="s">
        <v>103</v>
      </c>
      <c r="C607" s="33">
        <v>0</v>
      </c>
      <c r="D607" s="33">
        <v>5.71</v>
      </c>
      <c r="E607" s="33">
        <v>0</v>
      </c>
      <c r="F607" s="33">
        <v>50.46</v>
      </c>
      <c r="G607" s="33">
        <v>50.46</v>
      </c>
      <c r="H607" s="33">
        <v>0</v>
      </c>
      <c r="I607" s="33">
        <v>0</v>
      </c>
      <c r="J607" s="33">
        <v>0</v>
      </c>
      <c r="K607" s="33">
        <v>0</v>
      </c>
      <c r="L607" s="33">
        <v>49.51</v>
      </c>
      <c r="M607" s="33">
        <v>22.26</v>
      </c>
      <c r="N607" s="33">
        <v>12.23</v>
      </c>
      <c r="O607" s="33">
        <v>10.98</v>
      </c>
      <c r="P607" s="33">
        <v>4.03</v>
      </c>
      <c r="Q607" s="33">
        <v>22.26</v>
      </c>
    </row>
    <row r="608" spans="1:17">
      <c r="A608" s="32" t="s">
        <v>104</v>
      </c>
      <c r="C608" s="33">
        <v>0</v>
      </c>
      <c r="D608" s="33">
        <v>6.72</v>
      </c>
      <c r="E608" s="33">
        <v>0</v>
      </c>
      <c r="F608" s="33">
        <v>59.54</v>
      </c>
      <c r="G608" s="33">
        <v>59.54</v>
      </c>
      <c r="H608" s="33">
        <v>0</v>
      </c>
      <c r="I608" s="33">
        <v>0</v>
      </c>
      <c r="J608" s="33">
        <v>0</v>
      </c>
      <c r="K608" s="33">
        <v>0</v>
      </c>
      <c r="L608" s="33">
        <v>58.42</v>
      </c>
      <c r="M608" s="33">
        <v>26.34</v>
      </c>
      <c r="N608" s="33">
        <v>14.41</v>
      </c>
      <c r="O608" s="33">
        <v>12.92</v>
      </c>
      <c r="P608" s="33">
        <v>4.75</v>
      </c>
      <c r="Q608" s="33">
        <v>26.34</v>
      </c>
    </row>
    <row r="609" spans="1:17">
      <c r="A609" s="32" t="s">
        <v>105</v>
      </c>
      <c r="C609" s="33">
        <v>0</v>
      </c>
      <c r="D609" s="33">
        <v>4.7300000000000004</v>
      </c>
      <c r="E609" s="33">
        <v>0</v>
      </c>
      <c r="F609" s="33">
        <v>40.94</v>
      </c>
      <c r="G609" s="33">
        <v>40.94</v>
      </c>
      <c r="H609" s="33">
        <v>0</v>
      </c>
      <c r="I609" s="33">
        <v>0</v>
      </c>
      <c r="J609" s="33">
        <v>0</v>
      </c>
      <c r="K609" s="33">
        <v>0</v>
      </c>
      <c r="L609" s="33">
        <v>40.14</v>
      </c>
      <c r="M609" s="33">
        <v>17.39</v>
      </c>
      <c r="N609" s="33">
        <v>10.130000000000001</v>
      </c>
      <c r="O609" s="33">
        <v>9.23</v>
      </c>
      <c r="P609" s="33">
        <v>3.39</v>
      </c>
      <c r="Q609" s="33">
        <v>17.39</v>
      </c>
    </row>
    <row r="610" spans="1:17">
      <c r="A610" s="32" t="s">
        <v>106</v>
      </c>
      <c r="C610" s="33">
        <v>0</v>
      </c>
      <c r="D610" s="33">
        <v>4.7300000000000004</v>
      </c>
      <c r="E610" s="33">
        <v>0</v>
      </c>
      <c r="F610" s="33">
        <v>41.98</v>
      </c>
      <c r="G610" s="33">
        <v>41.98</v>
      </c>
      <c r="H610" s="33">
        <v>0</v>
      </c>
      <c r="I610" s="33">
        <v>0</v>
      </c>
      <c r="J610" s="33">
        <v>0</v>
      </c>
      <c r="K610" s="33">
        <v>0</v>
      </c>
      <c r="L610" s="33">
        <v>41.19</v>
      </c>
      <c r="M610" s="33">
        <v>18.61</v>
      </c>
      <c r="N610" s="33">
        <v>10.15</v>
      </c>
      <c r="O610" s="33">
        <v>9.09</v>
      </c>
      <c r="P610" s="33">
        <v>3.34</v>
      </c>
      <c r="Q610" s="33">
        <v>18.61</v>
      </c>
    </row>
    <row r="611" spans="1:17">
      <c r="A611" s="32" t="s">
        <v>107</v>
      </c>
      <c r="C611" s="33">
        <v>0</v>
      </c>
      <c r="D611" s="33">
        <v>5.5</v>
      </c>
      <c r="E611" s="33">
        <v>0</v>
      </c>
      <c r="F611" s="33">
        <v>47.76</v>
      </c>
      <c r="G611" s="33">
        <v>47.76</v>
      </c>
      <c r="H611" s="33">
        <v>0</v>
      </c>
      <c r="I611" s="33">
        <v>0</v>
      </c>
      <c r="J611" s="33">
        <v>0</v>
      </c>
      <c r="K611" s="33">
        <v>0</v>
      </c>
      <c r="L611" s="33">
        <v>46.84</v>
      </c>
      <c r="M611" s="33">
        <v>20.399999999999999</v>
      </c>
      <c r="N611" s="33">
        <v>11.78</v>
      </c>
      <c r="O611" s="33">
        <v>10.71</v>
      </c>
      <c r="P611" s="33">
        <v>3.94</v>
      </c>
      <c r="Q611" s="33">
        <v>20.399999999999999</v>
      </c>
    </row>
    <row r="612" spans="1:17">
      <c r="A612" s="32" t="s">
        <v>108</v>
      </c>
      <c r="C612" s="33">
        <v>0</v>
      </c>
      <c r="D612" s="33">
        <v>2.11</v>
      </c>
      <c r="E612" s="33">
        <v>0</v>
      </c>
      <c r="F612" s="33">
        <v>18.760000000000002</v>
      </c>
      <c r="G612" s="33">
        <v>18.760000000000002</v>
      </c>
      <c r="H612" s="33">
        <v>0</v>
      </c>
      <c r="I612" s="33">
        <v>0</v>
      </c>
      <c r="J612" s="33">
        <v>0</v>
      </c>
      <c r="K612" s="33">
        <v>0</v>
      </c>
      <c r="L612" s="33">
        <v>18.420000000000002</v>
      </c>
      <c r="M612" s="33">
        <v>8.3800000000000008</v>
      </c>
      <c r="N612" s="33">
        <v>4.5199999999999996</v>
      </c>
      <c r="O612" s="33">
        <v>4.03</v>
      </c>
      <c r="P612" s="33">
        <v>1.48</v>
      </c>
      <c r="Q612" s="33">
        <v>8.3800000000000008</v>
      </c>
    </row>
    <row r="613" spans="1:17">
      <c r="A613" s="32" t="s">
        <v>109</v>
      </c>
      <c r="C613" s="33">
        <v>0</v>
      </c>
      <c r="D613" s="33">
        <v>4.7699999999999996</v>
      </c>
      <c r="E613" s="33">
        <v>0</v>
      </c>
      <c r="F613" s="33">
        <v>42.03</v>
      </c>
      <c r="G613" s="33">
        <v>42.03</v>
      </c>
      <c r="H613" s="33">
        <v>0</v>
      </c>
      <c r="I613" s="33">
        <v>0</v>
      </c>
      <c r="J613" s="33">
        <v>0</v>
      </c>
      <c r="K613" s="33">
        <v>0</v>
      </c>
      <c r="L613" s="33">
        <v>41.23</v>
      </c>
      <c r="M613" s="33">
        <v>18.440000000000001</v>
      </c>
      <c r="N613" s="33">
        <v>10.220000000000001</v>
      </c>
      <c r="O613" s="33">
        <v>9.1999999999999993</v>
      </c>
      <c r="P613" s="33">
        <v>3.38</v>
      </c>
      <c r="Q613" s="33">
        <v>18.440000000000001</v>
      </c>
    </row>
    <row r="614" spans="1:17">
      <c r="A614" s="32" t="s">
        <v>110</v>
      </c>
      <c r="C614" s="33">
        <v>0</v>
      </c>
      <c r="D614" s="33">
        <v>10.15</v>
      </c>
      <c r="E614" s="33">
        <v>0</v>
      </c>
      <c r="F614" s="33">
        <v>93.25</v>
      </c>
      <c r="G614" s="33">
        <v>93.25</v>
      </c>
      <c r="H614" s="33">
        <v>0</v>
      </c>
      <c r="I614" s="33">
        <v>0</v>
      </c>
      <c r="J614" s="33">
        <v>0</v>
      </c>
      <c r="K614" s="33">
        <v>0</v>
      </c>
      <c r="L614" s="33">
        <v>91.61</v>
      </c>
      <c r="M614" s="33">
        <v>43.78</v>
      </c>
      <c r="N614" s="33">
        <v>21.79</v>
      </c>
      <c r="O614" s="33">
        <v>19.04</v>
      </c>
      <c r="P614" s="33">
        <v>7</v>
      </c>
      <c r="Q614" s="33">
        <v>43.78</v>
      </c>
    </row>
    <row r="615" spans="1:17">
      <c r="A615" s="32" t="s">
        <v>111</v>
      </c>
      <c r="C615" s="33">
        <v>0</v>
      </c>
      <c r="D615" s="33">
        <v>5.79</v>
      </c>
      <c r="E615" s="33">
        <v>0</v>
      </c>
      <c r="F615" s="33">
        <v>51.3</v>
      </c>
      <c r="G615" s="33">
        <v>51.3</v>
      </c>
      <c r="H615" s="33">
        <v>0</v>
      </c>
      <c r="I615" s="33">
        <v>0</v>
      </c>
      <c r="J615" s="33">
        <v>0</v>
      </c>
      <c r="K615" s="33">
        <v>0</v>
      </c>
      <c r="L615" s="33">
        <v>50.34</v>
      </c>
      <c r="M615" s="33">
        <v>22.75</v>
      </c>
      <c r="N615" s="33">
        <v>12.4</v>
      </c>
      <c r="O615" s="33">
        <v>11.11</v>
      </c>
      <c r="P615" s="33">
        <v>4.08</v>
      </c>
      <c r="Q615" s="33">
        <v>22.75</v>
      </c>
    </row>
    <row r="616" spans="1:17">
      <c r="A616" s="32" t="s">
        <v>112</v>
      </c>
      <c r="C616" s="33">
        <v>0</v>
      </c>
      <c r="D616" s="33">
        <v>4.87</v>
      </c>
      <c r="E616" s="33">
        <v>0</v>
      </c>
      <c r="F616" s="33">
        <v>43.1</v>
      </c>
      <c r="G616" s="33">
        <v>43.1</v>
      </c>
      <c r="H616" s="33">
        <v>0</v>
      </c>
      <c r="I616" s="33">
        <v>0</v>
      </c>
      <c r="J616" s="33">
        <v>0</v>
      </c>
      <c r="K616" s="33">
        <v>0</v>
      </c>
      <c r="L616" s="33">
        <v>42.29</v>
      </c>
      <c r="M616" s="33">
        <v>19.02</v>
      </c>
      <c r="N616" s="33">
        <v>10.44</v>
      </c>
      <c r="O616" s="33">
        <v>9.3699999999999992</v>
      </c>
      <c r="P616" s="33">
        <v>3.44</v>
      </c>
      <c r="Q616" s="33">
        <v>19.02</v>
      </c>
    </row>
    <row r="617" spans="1:17">
      <c r="A617" s="32" t="s">
        <v>113</v>
      </c>
      <c r="C617" s="33">
        <v>0</v>
      </c>
      <c r="D617" s="33">
        <v>4.3899999999999997</v>
      </c>
      <c r="E617" s="33">
        <v>0</v>
      </c>
      <c r="F617" s="33">
        <v>38.979999999999997</v>
      </c>
      <c r="G617" s="33">
        <v>38.979999999999997</v>
      </c>
      <c r="H617" s="33">
        <v>0</v>
      </c>
      <c r="I617" s="33">
        <v>0</v>
      </c>
      <c r="J617" s="33">
        <v>0</v>
      </c>
      <c r="K617" s="33">
        <v>0</v>
      </c>
      <c r="L617" s="33">
        <v>38.25</v>
      </c>
      <c r="M617" s="33">
        <v>17.329999999999998</v>
      </c>
      <c r="N617" s="33">
        <v>9.41</v>
      </c>
      <c r="O617" s="33">
        <v>8.42</v>
      </c>
      <c r="P617" s="33">
        <v>3.09</v>
      </c>
      <c r="Q617" s="33">
        <v>17.329999999999998</v>
      </c>
    </row>
    <row r="618" spans="1:17">
      <c r="A618" s="32" t="s">
        <v>597</v>
      </c>
      <c r="C618" s="33">
        <v>0</v>
      </c>
      <c r="D618" s="33">
        <v>63.49</v>
      </c>
      <c r="E618" s="33">
        <v>0</v>
      </c>
      <c r="F618" s="33">
        <v>1291.56</v>
      </c>
      <c r="G618" s="33">
        <v>1288.6400000000001</v>
      </c>
      <c r="H618" s="33">
        <v>2.93</v>
      </c>
      <c r="I618" s="33">
        <v>0</v>
      </c>
      <c r="J618" s="33">
        <v>0</v>
      </c>
      <c r="K618" s="33">
        <v>0</v>
      </c>
      <c r="L618" s="33">
        <v>1272.5</v>
      </c>
      <c r="M618" s="33">
        <v>819.78</v>
      </c>
      <c r="N618" s="33">
        <v>136.1</v>
      </c>
      <c r="O618" s="33">
        <v>238.01</v>
      </c>
      <c r="P618" s="33">
        <v>78.61</v>
      </c>
      <c r="Q618" s="33">
        <v>819.78</v>
      </c>
    </row>
    <row r="619" spans="1:17">
      <c r="A619" s="32" t="s">
        <v>114</v>
      </c>
      <c r="C619" s="33">
        <v>0</v>
      </c>
      <c r="D619" s="33">
        <v>0</v>
      </c>
      <c r="E619" s="33">
        <v>0</v>
      </c>
      <c r="F619" s="33">
        <v>43.77</v>
      </c>
      <c r="G619" s="33">
        <v>43.77</v>
      </c>
      <c r="H619" s="33">
        <v>0</v>
      </c>
      <c r="I619" s="33">
        <v>0</v>
      </c>
      <c r="J619" s="33">
        <v>0</v>
      </c>
      <c r="K619" s="33">
        <v>0</v>
      </c>
      <c r="L619" s="33">
        <v>43.24</v>
      </c>
      <c r="M619" s="33">
        <v>33.86</v>
      </c>
      <c r="N619" s="33">
        <v>0</v>
      </c>
      <c r="O619" s="33">
        <v>7.26</v>
      </c>
      <c r="P619" s="33">
        <v>2.12</v>
      </c>
      <c r="Q619" s="33">
        <v>33.86</v>
      </c>
    </row>
    <row r="620" spans="1:17">
      <c r="A620" s="32" t="s">
        <v>115</v>
      </c>
      <c r="C620" s="33">
        <v>0</v>
      </c>
      <c r="D620" s="33">
        <v>0</v>
      </c>
      <c r="E620" s="33">
        <v>0</v>
      </c>
      <c r="F620" s="33">
        <v>87.93</v>
      </c>
      <c r="G620" s="33">
        <v>85.94</v>
      </c>
      <c r="H620" s="33">
        <v>2</v>
      </c>
      <c r="I620" s="33">
        <v>0</v>
      </c>
      <c r="J620" s="33">
        <v>0</v>
      </c>
      <c r="K620" s="33">
        <v>0</v>
      </c>
      <c r="L620" s="33">
        <v>87.11</v>
      </c>
      <c r="M620" s="33">
        <v>72.709999999999994</v>
      </c>
      <c r="N620" s="33">
        <v>0</v>
      </c>
      <c r="O620" s="33">
        <v>11.15</v>
      </c>
      <c r="P620" s="33">
        <v>3.25</v>
      </c>
      <c r="Q620" s="33">
        <v>72.709999999999994</v>
      </c>
    </row>
    <row r="621" spans="1:17">
      <c r="A621" s="32" t="s">
        <v>116</v>
      </c>
      <c r="C621" s="33">
        <v>0</v>
      </c>
      <c r="D621" s="33">
        <v>0</v>
      </c>
      <c r="E621" s="33">
        <v>0</v>
      </c>
      <c r="F621" s="33">
        <v>51.45</v>
      </c>
      <c r="G621" s="33">
        <v>50.52</v>
      </c>
      <c r="H621" s="33">
        <v>0.93</v>
      </c>
      <c r="I621" s="33">
        <v>0</v>
      </c>
      <c r="J621" s="33">
        <v>0</v>
      </c>
      <c r="K621" s="33">
        <v>0</v>
      </c>
      <c r="L621" s="33">
        <v>50.93</v>
      </c>
      <c r="M621" s="33">
        <v>41.73</v>
      </c>
      <c r="N621" s="33">
        <v>0</v>
      </c>
      <c r="O621" s="33">
        <v>7.13</v>
      </c>
      <c r="P621" s="33">
        <v>2.08</v>
      </c>
      <c r="Q621" s="33">
        <v>41.73</v>
      </c>
    </row>
    <row r="622" spans="1:17">
      <c r="A622" s="32" t="s">
        <v>117</v>
      </c>
      <c r="C622" s="33">
        <v>0</v>
      </c>
      <c r="D622" s="33">
        <v>0</v>
      </c>
      <c r="E622" s="33">
        <v>0</v>
      </c>
      <c r="F622" s="33">
        <v>63.35</v>
      </c>
      <c r="G622" s="33">
        <v>63.35</v>
      </c>
      <c r="H622" s="33">
        <v>0</v>
      </c>
      <c r="I622" s="33">
        <v>0</v>
      </c>
      <c r="J622" s="33">
        <v>0</v>
      </c>
      <c r="K622" s="33">
        <v>0</v>
      </c>
      <c r="L622" s="33">
        <v>62.58</v>
      </c>
      <c r="M622" s="33">
        <v>48.98</v>
      </c>
      <c r="N622" s="33">
        <v>0</v>
      </c>
      <c r="O622" s="33">
        <v>10.53</v>
      </c>
      <c r="P622" s="33">
        <v>3.07</v>
      </c>
      <c r="Q622" s="33">
        <v>48.98</v>
      </c>
    </row>
    <row r="623" spans="1:17">
      <c r="A623" s="32" t="s">
        <v>118</v>
      </c>
      <c r="C623" s="33">
        <v>0</v>
      </c>
      <c r="D623" s="33">
        <v>0</v>
      </c>
      <c r="E623" s="33">
        <v>0</v>
      </c>
      <c r="F623" s="33">
        <v>59.49</v>
      </c>
      <c r="G623" s="33">
        <v>59.49</v>
      </c>
      <c r="H623" s="33">
        <v>0</v>
      </c>
      <c r="I623" s="33">
        <v>0</v>
      </c>
      <c r="J623" s="33">
        <v>0</v>
      </c>
      <c r="K623" s="33">
        <v>0</v>
      </c>
      <c r="L623" s="33">
        <v>58.82</v>
      </c>
      <c r="M623" s="33">
        <v>46.96</v>
      </c>
      <c r="N623" s="33">
        <v>0</v>
      </c>
      <c r="O623" s="33">
        <v>9.18</v>
      </c>
      <c r="P623" s="33">
        <v>2.68</v>
      </c>
      <c r="Q623" s="33">
        <v>46.96</v>
      </c>
    </row>
    <row r="624" spans="1:17">
      <c r="A624" s="32" t="s">
        <v>119</v>
      </c>
      <c r="C624" s="33">
        <v>0</v>
      </c>
      <c r="D624" s="33">
        <v>0</v>
      </c>
      <c r="E624" s="33">
        <v>0</v>
      </c>
      <c r="F624" s="33">
        <v>67.349999999999994</v>
      </c>
      <c r="G624" s="33">
        <v>67.349999999999994</v>
      </c>
      <c r="H624" s="33">
        <v>0</v>
      </c>
      <c r="I624" s="33">
        <v>0</v>
      </c>
      <c r="J624" s="33">
        <v>0</v>
      </c>
      <c r="K624" s="33">
        <v>0</v>
      </c>
      <c r="L624" s="33">
        <v>66.62</v>
      </c>
      <c r="M624" s="33">
        <v>53.81</v>
      </c>
      <c r="N624" s="33">
        <v>0</v>
      </c>
      <c r="O624" s="33">
        <v>9.92</v>
      </c>
      <c r="P624" s="33">
        <v>2.89</v>
      </c>
      <c r="Q624" s="33">
        <v>53.81</v>
      </c>
    </row>
    <row r="625" spans="1:17">
      <c r="A625" s="32" t="s">
        <v>120</v>
      </c>
      <c r="C625" s="33">
        <v>0</v>
      </c>
      <c r="D625" s="33">
        <v>0</v>
      </c>
      <c r="E625" s="33">
        <v>0</v>
      </c>
      <c r="F625" s="33">
        <v>81.73</v>
      </c>
      <c r="G625" s="33">
        <v>81.73</v>
      </c>
      <c r="H625" s="33">
        <v>0</v>
      </c>
      <c r="I625" s="33">
        <v>0</v>
      </c>
      <c r="J625" s="33">
        <v>0</v>
      </c>
      <c r="K625" s="33">
        <v>0</v>
      </c>
      <c r="L625" s="33">
        <v>80.72</v>
      </c>
      <c r="M625" s="33">
        <v>62.97</v>
      </c>
      <c r="N625" s="33">
        <v>0</v>
      </c>
      <c r="O625" s="33">
        <v>13.75</v>
      </c>
      <c r="P625" s="33">
        <v>4.01</v>
      </c>
      <c r="Q625" s="33">
        <v>62.97</v>
      </c>
    </row>
    <row r="626" spans="1:17">
      <c r="A626" s="32" t="s">
        <v>121</v>
      </c>
      <c r="C626" s="33">
        <v>0</v>
      </c>
      <c r="D626" s="33">
        <v>0</v>
      </c>
      <c r="E626" s="33">
        <v>0</v>
      </c>
      <c r="F626" s="33">
        <v>47.9</v>
      </c>
      <c r="G626" s="33">
        <v>47.9</v>
      </c>
      <c r="H626" s="33">
        <v>0</v>
      </c>
      <c r="I626" s="33">
        <v>0</v>
      </c>
      <c r="J626" s="33">
        <v>0</v>
      </c>
      <c r="K626" s="33">
        <v>0</v>
      </c>
      <c r="L626" s="33">
        <v>47.31</v>
      </c>
      <c r="M626" s="33">
        <v>36.979999999999997</v>
      </c>
      <c r="N626" s="33">
        <v>0</v>
      </c>
      <c r="O626" s="33">
        <v>8</v>
      </c>
      <c r="P626" s="33">
        <v>2.33</v>
      </c>
      <c r="Q626" s="33">
        <v>36.979999999999997</v>
      </c>
    </row>
    <row r="627" spans="1:17">
      <c r="A627" s="32" t="s">
        <v>122</v>
      </c>
      <c r="C627" s="33">
        <v>0</v>
      </c>
      <c r="D627" s="33">
        <v>0</v>
      </c>
      <c r="E627" s="33">
        <v>0</v>
      </c>
      <c r="F627" s="33">
        <v>49.67</v>
      </c>
      <c r="G627" s="33">
        <v>49.67</v>
      </c>
      <c r="H627" s="33">
        <v>0</v>
      </c>
      <c r="I627" s="33">
        <v>0</v>
      </c>
      <c r="J627" s="33">
        <v>0</v>
      </c>
      <c r="K627" s="33">
        <v>0</v>
      </c>
      <c r="L627" s="33">
        <v>49.08</v>
      </c>
      <c r="M627" s="33">
        <v>38.619999999999997</v>
      </c>
      <c r="N627" s="33">
        <v>0</v>
      </c>
      <c r="O627" s="33">
        <v>8.09</v>
      </c>
      <c r="P627" s="33">
        <v>2.36</v>
      </c>
      <c r="Q627" s="33">
        <v>38.619999999999997</v>
      </c>
    </row>
    <row r="628" spans="1:17">
      <c r="A628" s="32" t="s">
        <v>123</v>
      </c>
      <c r="C628" s="33">
        <v>0</v>
      </c>
      <c r="D628" s="33">
        <v>0</v>
      </c>
      <c r="E628" s="33">
        <v>0</v>
      </c>
      <c r="F628" s="33">
        <v>91.39</v>
      </c>
      <c r="G628" s="33">
        <v>91.39</v>
      </c>
      <c r="H628" s="33">
        <v>0</v>
      </c>
      <c r="I628" s="33">
        <v>0</v>
      </c>
      <c r="J628" s="33">
        <v>0</v>
      </c>
      <c r="K628" s="33">
        <v>0</v>
      </c>
      <c r="L628" s="33">
        <v>90.16</v>
      </c>
      <c r="M628" s="33">
        <v>68.510000000000005</v>
      </c>
      <c r="N628" s="33">
        <v>0</v>
      </c>
      <c r="O628" s="33">
        <v>16.760000000000002</v>
      </c>
      <c r="P628" s="33">
        <v>4.8899999999999997</v>
      </c>
      <c r="Q628" s="33">
        <v>68.510000000000005</v>
      </c>
    </row>
    <row r="629" spans="1:17">
      <c r="A629" s="32" t="s">
        <v>124</v>
      </c>
      <c r="C629" s="33">
        <v>0</v>
      </c>
      <c r="D629" s="33">
        <v>0</v>
      </c>
      <c r="E629" s="33">
        <v>0</v>
      </c>
      <c r="F629" s="33">
        <v>68.319999999999993</v>
      </c>
      <c r="G629" s="33">
        <v>68.319999999999993</v>
      </c>
      <c r="H629" s="33">
        <v>0</v>
      </c>
      <c r="I629" s="33">
        <v>0</v>
      </c>
      <c r="J629" s="33">
        <v>0</v>
      </c>
      <c r="K629" s="33">
        <v>0</v>
      </c>
      <c r="L629" s="33">
        <v>67.41</v>
      </c>
      <c r="M629" s="33">
        <v>51.38</v>
      </c>
      <c r="N629" s="33">
        <v>0</v>
      </c>
      <c r="O629" s="33">
        <v>12.41</v>
      </c>
      <c r="P629" s="33">
        <v>3.62</v>
      </c>
      <c r="Q629" s="33">
        <v>51.38</v>
      </c>
    </row>
    <row r="630" spans="1:17">
      <c r="A630" s="32" t="s">
        <v>125</v>
      </c>
      <c r="C630" s="33">
        <v>0</v>
      </c>
      <c r="D630" s="33">
        <v>2.17</v>
      </c>
      <c r="E630" s="33">
        <v>0</v>
      </c>
      <c r="F630" s="33">
        <v>32.76</v>
      </c>
      <c r="G630" s="33">
        <v>32.76</v>
      </c>
      <c r="H630" s="33">
        <v>0</v>
      </c>
      <c r="I630" s="33">
        <v>0</v>
      </c>
      <c r="J630" s="33">
        <v>0</v>
      </c>
      <c r="K630" s="33">
        <v>0</v>
      </c>
      <c r="L630" s="33">
        <v>32.229999999999997</v>
      </c>
      <c r="M630" s="33">
        <v>18.87</v>
      </c>
      <c r="N630" s="33">
        <v>4.66</v>
      </c>
      <c r="O630" s="33">
        <v>6.49</v>
      </c>
      <c r="P630" s="33">
        <v>2.21</v>
      </c>
      <c r="Q630" s="33">
        <v>18.87</v>
      </c>
    </row>
    <row r="631" spans="1:17">
      <c r="A631" s="32" t="s">
        <v>126</v>
      </c>
      <c r="C631" s="33">
        <v>0</v>
      </c>
      <c r="D631" s="33">
        <v>3.97</v>
      </c>
      <c r="E631" s="33">
        <v>0</v>
      </c>
      <c r="F631" s="33">
        <v>36.020000000000003</v>
      </c>
      <c r="G631" s="33">
        <v>36.020000000000003</v>
      </c>
      <c r="H631" s="33">
        <v>0</v>
      </c>
      <c r="I631" s="33">
        <v>0</v>
      </c>
      <c r="J631" s="33">
        <v>0</v>
      </c>
      <c r="K631" s="33">
        <v>0</v>
      </c>
      <c r="L631" s="33">
        <v>35.369999999999997</v>
      </c>
      <c r="M631" s="33">
        <v>16.559999999999999</v>
      </c>
      <c r="N631" s="33">
        <v>8.52</v>
      </c>
      <c r="O631" s="33">
        <v>7.52</v>
      </c>
      <c r="P631" s="33">
        <v>2.76</v>
      </c>
      <c r="Q631" s="33">
        <v>16.559999999999999</v>
      </c>
    </row>
    <row r="632" spans="1:17">
      <c r="A632" s="32" t="s">
        <v>127</v>
      </c>
      <c r="C632" s="33">
        <v>0</v>
      </c>
      <c r="D632" s="33">
        <v>7.3</v>
      </c>
      <c r="E632" s="33">
        <v>0</v>
      </c>
      <c r="F632" s="33">
        <v>64.34</v>
      </c>
      <c r="G632" s="33">
        <v>64.34</v>
      </c>
      <c r="H632" s="33">
        <v>0</v>
      </c>
      <c r="I632" s="33">
        <v>0</v>
      </c>
      <c r="J632" s="33">
        <v>0</v>
      </c>
      <c r="K632" s="33">
        <v>0</v>
      </c>
      <c r="L632" s="33">
        <v>63.12</v>
      </c>
      <c r="M632" s="33">
        <v>28.22</v>
      </c>
      <c r="N632" s="33">
        <v>15.64</v>
      </c>
      <c r="O632" s="33">
        <v>14.08</v>
      </c>
      <c r="P632" s="33">
        <v>5.17</v>
      </c>
      <c r="Q632" s="33">
        <v>28.22</v>
      </c>
    </row>
    <row r="633" spans="1:17">
      <c r="A633" s="32" t="s">
        <v>128</v>
      </c>
      <c r="C633" s="33">
        <v>0</v>
      </c>
      <c r="D633" s="33">
        <v>9.59</v>
      </c>
      <c r="E633" s="33">
        <v>0</v>
      </c>
      <c r="F633" s="33">
        <v>85.03</v>
      </c>
      <c r="G633" s="33">
        <v>85.03</v>
      </c>
      <c r="H633" s="33">
        <v>0</v>
      </c>
      <c r="I633" s="33">
        <v>0</v>
      </c>
      <c r="J633" s="33">
        <v>0</v>
      </c>
      <c r="K633" s="33">
        <v>0</v>
      </c>
      <c r="L633" s="33">
        <v>83.44</v>
      </c>
      <c r="M633" s="33">
        <v>37.700000000000003</v>
      </c>
      <c r="N633" s="33">
        <v>20.56</v>
      </c>
      <c r="O633" s="33">
        <v>18.420000000000002</v>
      </c>
      <c r="P633" s="33">
        <v>6.77</v>
      </c>
      <c r="Q633" s="33">
        <v>37.700000000000003</v>
      </c>
    </row>
    <row r="634" spans="1:17">
      <c r="A634" s="32" t="s">
        <v>129</v>
      </c>
      <c r="C634" s="33">
        <v>0</v>
      </c>
      <c r="D634" s="33">
        <v>3.34</v>
      </c>
      <c r="E634" s="33">
        <v>0</v>
      </c>
      <c r="F634" s="33">
        <v>29.65</v>
      </c>
      <c r="G634" s="33">
        <v>29.65</v>
      </c>
      <c r="H634" s="33">
        <v>0</v>
      </c>
      <c r="I634" s="33">
        <v>0</v>
      </c>
      <c r="J634" s="33">
        <v>0</v>
      </c>
      <c r="K634" s="33">
        <v>0</v>
      </c>
      <c r="L634" s="33">
        <v>29.09</v>
      </c>
      <c r="M634" s="33">
        <v>13.15</v>
      </c>
      <c r="N634" s="33">
        <v>7.17</v>
      </c>
      <c r="O634" s="33">
        <v>6.42</v>
      </c>
      <c r="P634" s="33">
        <v>2.36</v>
      </c>
      <c r="Q634" s="33">
        <v>13.15</v>
      </c>
    </row>
    <row r="635" spans="1:17">
      <c r="A635" s="32" t="s">
        <v>130</v>
      </c>
      <c r="C635" s="33">
        <v>0</v>
      </c>
      <c r="D635" s="33">
        <v>3.33</v>
      </c>
      <c r="E635" s="33">
        <v>0</v>
      </c>
      <c r="F635" s="33">
        <v>29.53</v>
      </c>
      <c r="G635" s="33">
        <v>29.53</v>
      </c>
      <c r="H635" s="33">
        <v>0</v>
      </c>
      <c r="I635" s="33">
        <v>0</v>
      </c>
      <c r="J635" s="33">
        <v>0</v>
      </c>
      <c r="K635" s="33">
        <v>0</v>
      </c>
      <c r="L635" s="33">
        <v>28.98</v>
      </c>
      <c r="M635" s="33">
        <v>13.09</v>
      </c>
      <c r="N635" s="33">
        <v>7.14</v>
      </c>
      <c r="O635" s="33">
        <v>6.4</v>
      </c>
      <c r="P635" s="33">
        <v>2.35</v>
      </c>
      <c r="Q635" s="33">
        <v>13.09</v>
      </c>
    </row>
    <row r="636" spans="1:17">
      <c r="A636" s="32" t="s">
        <v>131</v>
      </c>
      <c r="C636" s="33">
        <v>0</v>
      </c>
      <c r="D636" s="33">
        <v>6.03</v>
      </c>
      <c r="E636" s="33">
        <v>0</v>
      </c>
      <c r="F636" s="33">
        <v>53.59</v>
      </c>
      <c r="G636" s="33">
        <v>53.59</v>
      </c>
      <c r="H636" s="33">
        <v>0</v>
      </c>
      <c r="I636" s="33">
        <v>0</v>
      </c>
      <c r="J636" s="33">
        <v>0</v>
      </c>
      <c r="K636" s="33">
        <v>0</v>
      </c>
      <c r="L636" s="33">
        <v>52.59</v>
      </c>
      <c r="M636" s="33">
        <v>23.84</v>
      </c>
      <c r="N636" s="33">
        <v>12.93</v>
      </c>
      <c r="O636" s="33">
        <v>11.57</v>
      </c>
      <c r="P636" s="33">
        <v>4.25</v>
      </c>
      <c r="Q636" s="33">
        <v>23.84</v>
      </c>
    </row>
    <row r="637" spans="1:17">
      <c r="A637" s="32" t="s">
        <v>132</v>
      </c>
      <c r="C637" s="33">
        <v>0</v>
      </c>
      <c r="D637" s="33">
        <v>2.1</v>
      </c>
      <c r="E637" s="33">
        <v>0</v>
      </c>
      <c r="F637" s="33">
        <v>18.739999999999998</v>
      </c>
      <c r="G637" s="33">
        <v>18.739999999999998</v>
      </c>
      <c r="H637" s="33">
        <v>0</v>
      </c>
      <c r="I637" s="33">
        <v>0</v>
      </c>
      <c r="J637" s="33">
        <v>0</v>
      </c>
      <c r="K637" s="33">
        <v>0</v>
      </c>
      <c r="L637" s="33">
        <v>18.39</v>
      </c>
      <c r="M637" s="33">
        <v>8.3699999999999992</v>
      </c>
      <c r="N637" s="33">
        <v>4.51</v>
      </c>
      <c r="O637" s="33">
        <v>4.03</v>
      </c>
      <c r="P637" s="33">
        <v>1.48</v>
      </c>
      <c r="Q637" s="33">
        <v>8.3699999999999992</v>
      </c>
    </row>
    <row r="638" spans="1:17">
      <c r="A638" s="32" t="s">
        <v>133</v>
      </c>
      <c r="C638" s="33">
        <v>0</v>
      </c>
      <c r="D638" s="33">
        <v>6.28</v>
      </c>
      <c r="E638" s="33">
        <v>0</v>
      </c>
      <c r="F638" s="33">
        <v>57.89</v>
      </c>
      <c r="G638" s="33">
        <v>57.89</v>
      </c>
      <c r="H638" s="33">
        <v>0</v>
      </c>
      <c r="I638" s="33">
        <v>0</v>
      </c>
      <c r="J638" s="33">
        <v>0</v>
      </c>
      <c r="K638" s="33">
        <v>0</v>
      </c>
      <c r="L638" s="33">
        <v>56.88</v>
      </c>
      <c r="M638" s="33">
        <v>27.3</v>
      </c>
      <c r="N638" s="33">
        <v>13.49</v>
      </c>
      <c r="O638" s="33">
        <v>11.77</v>
      </c>
      <c r="P638" s="33">
        <v>4.32</v>
      </c>
      <c r="Q638" s="33">
        <v>27.3</v>
      </c>
    </row>
    <row r="639" spans="1:17">
      <c r="A639" s="32" t="s">
        <v>134</v>
      </c>
      <c r="C639" s="33">
        <v>0</v>
      </c>
      <c r="D639" s="33">
        <v>4.18</v>
      </c>
      <c r="E639" s="33">
        <v>0</v>
      </c>
      <c r="F639" s="33">
        <v>37.03</v>
      </c>
      <c r="G639" s="33">
        <v>37.03</v>
      </c>
      <c r="H639" s="33">
        <v>0</v>
      </c>
      <c r="I639" s="33">
        <v>0</v>
      </c>
      <c r="J639" s="33">
        <v>0</v>
      </c>
      <c r="K639" s="33">
        <v>0</v>
      </c>
      <c r="L639" s="33">
        <v>36.340000000000003</v>
      </c>
      <c r="M639" s="33">
        <v>16.420000000000002</v>
      </c>
      <c r="N639" s="33">
        <v>8.9499999999999993</v>
      </c>
      <c r="O639" s="33">
        <v>8.02</v>
      </c>
      <c r="P639" s="33">
        <v>2.95</v>
      </c>
      <c r="Q639" s="33">
        <v>16.420000000000002</v>
      </c>
    </row>
    <row r="640" spans="1:17">
      <c r="A640" s="32" t="s">
        <v>135</v>
      </c>
      <c r="C640" s="33">
        <v>0</v>
      </c>
      <c r="D640" s="33">
        <v>7.42</v>
      </c>
      <c r="E640" s="33">
        <v>0</v>
      </c>
      <c r="F640" s="33">
        <v>65.709999999999994</v>
      </c>
      <c r="G640" s="33">
        <v>65.709999999999994</v>
      </c>
      <c r="H640" s="33">
        <v>0</v>
      </c>
      <c r="I640" s="33">
        <v>0</v>
      </c>
      <c r="J640" s="33">
        <v>0</v>
      </c>
      <c r="K640" s="33">
        <v>0</v>
      </c>
      <c r="L640" s="33">
        <v>64.48</v>
      </c>
      <c r="M640" s="33">
        <v>29.09</v>
      </c>
      <c r="N640" s="33">
        <v>15.9</v>
      </c>
      <c r="O640" s="33">
        <v>14.25</v>
      </c>
      <c r="P640" s="33">
        <v>5.24</v>
      </c>
      <c r="Q640" s="33">
        <v>29.09</v>
      </c>
    </row>
    <row r="641" spans="1:17">
      <c r="A641" s="32" t="s">
        <v>1175</v>
      </c>
      <c r="C641" s="33">
        <v>0</v>
      </c>
      <c r="D641" s="33">
        <v>7.76</v>
      </c>
      <c r="E641" s="33">
        <v>0</v>
      </c>
      <c r="F641" s="33">
        <v>68.91</v>
      </c>
      <c r="G641" s="33">
        <v>68.91</v>
      </c>
      <c r="H641" s="33">
        <v>0</v>
      </c>
      <c r="I641" s="33">
        <v>0</v>
      </c>
      <c r="J641" s="33">
        <v>0</v>
      </c>
      <c r="K641" s="33">
        <v>0</v>
      </c>
      <c r="L641" s="33">
        <v>67.62</v>
      </c>
      <c r="M641" s="33">
        <v>30.65</v>
      </c>
      <c r="N641" s="33">
        <v>16.63</v>
      </c>
      <c r="O641" s="33">
        <v>14.88</v>
      </c>
      <c r="P641" s="33">
        <v>5.47</v>
      </c>
      <c r="Q641" s="33">
        <v>30.65</v>
      </c>
    </row>
    <row r="642" spans="1:17">
      <c r="A642" s="32" t="s">
        <v>598</v>
      </c>
      <c r="C642" s="33">
        <v>0</v>
      </c>
      <c r="D642" s="33">
        <v>89.57</v>
      </c>
      <c r="E642" s="33">
        <v>12.25</v>
      </c>
      <c r="F642" s="33">
        <v>1111.44</v>
      </c>
      <c r="G642" s="33">
        <v>1111.44</v>
      </c>
      <c r="H642" s="33">
        <v>0</v>
      </c>
      <c r="I642" s="33">
        <v>0</v>
      </c>
      <c r="J642" s="33">
        <v>0</v>
      </c>
      <c r="K642" s="33">
        <v>0</v>
      </c>
      <c r="L642" s="33">
        <v>1091.76</v>
      </c>
      <c r="M642" s="33">
        <v>548.23</v>
      </c>
      <c r="N642" s="33">
        <v>228.94</v>
      </c>
      <c r="O642" s="33">
        <v>231.57</v>
      </c>
      <c r="P642" s="33">
        <v>83.03</v>
      </c>
      <c r="Q642" s="33">
        <v>548.23</v>
      </c>
    </row>
    <row r="643" spans="1:17">
      <c r="A643" s="32" t="s">
        <v>136</v>
      </c>
      <c r="C643" s="33">
        <v>0</v>
      </c>
      <c r="D643" s="33">
        <v>0</v>
      </c>
      <c r="E643" s="33">
        <v>0</v>
      </c>
      <c r="F643" s="33">
        <v>70.819999999999993</v>
      </c>
      <c r="G643" s="33">
        <v>70.819999999999993</v>
      </c>
      <c r="H643" s="33">
        <v>0</v>
      </c>
      <c r="I643" s="33">
        <v>0</v>
      </c>
      <c r="J643" s="33">
        <v>0</v>
      </c>
      <c r="K643" s="33">
        <v>0</v>
      </c>
      <c r="L643" s="33">
        <v>69.930000000000007</v>
      </c>
      <c r="M643" s="33">
        <v>54.31</v>
      </c>
      <c r="N643" s="33">
        <v>0</v>
      </c>
      <c r="O643" s="33">
        <v>12.09</v>
      </c>
      <c r="P643" s="33">
        <v>3.53</v>
      </c>
      <c r="Q643" s="33">
        <v>54.31</v>
      </c>
    </row>
    <row r="644" spans="1:17">
      <c r="A644" s="32" t="s">
        <v>137</v>
      </c>
      <c r="C644" s="33">
        <v>0</v>
      </c>
      <c r="D644" s="33">
        <v>0</v>
      </c>
      <c r="E644" s="33">
        <v>0</v>
      </c>
      <c r="F644" s="33">
        <v>53.83</v>
      </c>
      <c r="G644" s="33">
        <v>53.83</v>
      </c>
      <c r="H644" s="33">
        <v>0</v>
      </c>
      <c r="I644" s="33">
        <v>0</v>
      </c>
      <c r="J644" s="33">
        <v>0</v>
      </c>
      <c r="K644" s="33">
        <v>0</v>
      </c>
      <c r="L644" s="33">
        <v>53.17</v>
      </c>
      <c r="M644" s="33">
        <v>41.5</v>
      </c>
      <c r="N644" s="33">
        <v>0</v>
      </c>
      <c r="O644" s="33">
        <v>9.0299999999999994</v>
      </c>
      <c r="P644" s="33">
        <v>2.63</v>
      </c>
      <c r="Q644" s="33">
        <v>41.5</v>
      </c>
    </row>
    <row r="645" spans="1:17">
      <c r="A645" s="32" t="s">
        <v>138</v>
      </c>
      <c r="C645" s="33">
        <v>0</v>
      </c>
      <c r="D645" s="33">
        <v>2.65</v>
      </c>
      <c r="E645" s="33">
        <v>0</v>
      </c>
      <c r="F645" s="33">
        <v>63.71</v>
      </c>
      <c r="G645" s="33">
        <v>63.71</v>
      </c>
      <c r="H645" s="33">
        <v>0</v>
      </c>
      <c r="I645" s="33">
        <v>0</v>
      </c>
      <c r="J645" s="33">
        <v>0</v>
      </c>
      <c r="K645" s="33">
        <v>0</v>
      </c>
      <c r="L645" s="33">
        <v>62.75</v>
      </c>
      <c r="M645" s="33">
        <v>39.96</v>
      </c>
      <c r="N645" s="33">
        <v>6.78</v>
      </c>
      <c r="O645" s="33">
        <v>12.03</v>
      </c>
      <c r="P645" s="33">
        <v>3.97</v>
      </c>
      <c r="Q645" s="33">
        <v>39.96</v>
      </c>
    </row>
    <row r="646" spans="1:17">
      <c r="A646" s="32" t="s">
        <v>139</v>
      </c>
      <c r="C646" s="33">
        <v>0</v>
      </c>
      <c r="D646" s="33">
        <v>0.63</v>
      </c>
      <c r="E646" s="33">
        <v>0</v>
      </c>
      <c r="F646" s="33">
        <v>5.58</v>
      </c>
      <c r="G646" s="33">
        <v>5.58</v>
      </c>
      <c r="H646" s="33">
        <v>0</v>
      </c>
      <c r="I646" s="33">
        <v>0</v>
      </c>
      <c r="J646" s="33">
        <v>0</v>
      </c>
      <c r="K646" s="33">
        <v>0</v>
      </c>
      <c r="L646" s="33">
        <v>5.48</v>
      </c>
      <c r="M646" s="33">
        <v>2.4700000000000002</v>
      </c>
      <c r="N646" s="33">
        <v>1.35</v>
      </c>
      <c r="O646" s="33">
        <v>1.21</v>
      </c>
      <c r="P646" s="33">
        <v>0.44</v>
      </c>
      <c r="Q646" s="33">
        <v>2.4700000000000002</v>
      </c>
    </row>
    <row r="647" spans="1:17">
      <c r="A647" s="32" t="s">
        <v>140</v>
      </c>
      <c r="C647" s="33">
        <v>0</v>
      </c>
      <c r="D647" s="33">
        <v>7.58</v>
      </c>
      <c r="E647" s="33">
        <v>0</v>
      </c>
      <c r="F647" s="33">
        <v>67.010000000000005</v>
      </c>
      <c r="G647" s="33">
        <v>67.010000000000005</v>
      </c>
      <c r="H647" s="33">
        <v>0</v>
      </c>
      <c r="I647" s="33">
        <v>0</v>
      </c>
      <c r="J647" s="33">
        <v>0</v>
      </c>
      <c r="K647" s="33">
        <v>0</v>
      </c>
      <c r="L647" s="33">
        <v>65.75</v>
      </c>
      <c r="M647" s="33">
        <v>29.58</v>
      </c>
      <c r="N647" s="33">
        <v>16.239999999999998</v>
      </c>
      <c r="O647" s="33">
        <v>14.58</v>
      </c>
      <c r="P647" s="33">
        <v>5.36</v>
      </c>
      <c r="Q647" s="33">
        <v>29.58</v>
      </c>
    </row>
    <row r="648" spans="1:17">
      <c r="A648" s="32" t="s">
        <v>141</v>
      </c>
      <c r="C648" s="33">
        <v>0</v>
      </c>
      <c r="D648" s="33">
        <v>4.68</v>
      </c>
      <c r="E648" s="33">
        <v>0</v>
      </c>
      <c r="F648" s="33">
        <v>41.22</v>
      </c>
      <c r="G648" s="33">
        <v>41.22</v>
      </c>
      <c r="H648" s="33">
        <v>0</v>
      </c>
      <c r="I648" s="33">
        <v>0</v>
      </c>
      <c r="J648" s="33">
        <v>0</v>
      </c>
      <c r="K648" s="33">
        <v>0</v>
      </c>
      <c r="L648" s="33">
        <v>40.44</v>
      </c>
      <c r="M648" s="33">
        <v>18.05</v>
      </c>
      <c r="N648" s="33">
        <v>10.039999999999999</v>
      </c>
      <c r="O648" s="33">
        <v>9.0399999999999991</v>
      </c>
      <c r="P648" s="33">
        <v>3.32</v>
      </c>
      <c r="Q648" s="33">
        <v>18.05</v>
      </c>
    </row>
    <row r="649" spans="1:17">
      <c r="A649" s="32" t="s">
        <v>142</v>
      </c>
      <c r="C649" s="33">
        <v>0</v>
      </c>
      <c r="D649" s="33">
        <v>5.2</v>
      </c>
      <c r="E649" s="33">
        <v>0</v>
      </c>
      <c r="F649" s="33">
        <v>46.05</v>
      </c>
      <c r="G649" s="33">
        <v>46.05</v>
      </c>
      <c r="H649" s="33">
        <v>0</v>
      </c>
      <c r="I649" s="33">
        <v>0</v>
      </c>
      <c r="J649" s="33">
        <v>0</v>
      </c>
      <c r="K649" s="33">
        <v>0</v>
      </c>
      <c r="L649" s="33">
        <v>45.19</v>
      </c>
      <c r="M649" s="33">
        <v>20.41</v>
      </c>
      <c r="N649" s="33">
        <v>11.14</v>
      </c>
      <c r="O649" s="33">
        <v>9.98</v>
      </c>
      <c r="P649" s="33">
        <v>3.67</v>
      </c>
      <c r="Q649" s="33">
        <v>20.41</v>
      </c>
    </row>
    <row r="650" spans="1:17">
      <c r="A650" s="32" t="s">
        <v>143</v>
      </c>
      <c r="C650" s="33">
        <v>0</v>
      </c>
      <c r="D650" s="33">
        <v>3.88</v>
      </c>
      <c r="E650" s="33">
        <v>0</v>
      </c>
      <c r="F650" s="33">
        <v>33.72</v>
      </c>
      <c r="G650" s="33">
        <v>33.72</v>
      </c>
      <c r="H650" s="33">
        <v>0</v>
      </c>
      <c r="I650" s="33">
        <v>0</v>
      </c>
      <c r="J650" s="33">
        <v>0</v>
      </c>
      <c r="K650" s="33">
        <v>0</v>
      </c>
      <c r="L650" s="33">
        <v>33.07</v>
      </c>
      <c r="M650" s="33">
        <v>14.47</v>
      </c>
      <c r="N650" s="33">
        <v>8.3000000000000007</v>
      </c>
      <c r="O650" s="33">
        <v>7.53</v>
      </c>
      <c r="P650" s="33">
        <v>2.77</v>
      </c>
      <c r="Q650" s="33">
        <v>14.47</v>
      </c>
    </row>
    <row r="651" spans="1:17">
      <c r="A651" s="32" t="s">
        <v>144</v>
      </c>
      <c r="C651" s="33">
        <v>0</v>
      </c>
      <c r="D651" s="33">
        <v>6.95</v>
      </c>
      <c r="E651" s="33">
        <v>0</v>
      </c>
      <c r="F651" s="33">
        <v>61.68</v>
      </c>
      <c r="G651" s="33">
        <v>61.68</v>
      </c>
      <c r="H651" s="33">
        <v>0</v>
      </c>
      <c r="I651" s="33">
        <v>0</v>
      </c>
      <c r="J651" s="33">
        <v>0</v>
      </c>
      <c r="K651" s="33">
        <v>0</v>
      </c>
      <c r="L651" s="33">
        <v>60.53</v>
      </c>
      <c r="M651" s="33">
        <v>27.37</v>
      </c>
      <c r="N651" s="33">
        <v>14.91</v>
      </c>
      <c r="O651" s="33">
        <v>13.35</v>
      </c>
      <c r="P651" s="33">
        <v>4.9000000000000004</v>
      </c>
      <c r="Q651" s="33">
        <v>27.37</v>
      </c>
    </row>
    <row r="652" spans="1:17">
      <c r="A652" s="32" t="s">
        <v>145</v>
      </c>
      <c r="C652" s="33">
        <v>0</v>
      </c>
      <c r="D652" s="33">
        <v>6.35</v>
      </c>
      <c r="E652" s="33">
        <v>0</v>
      </c>
      <c r="F652" s="33">
        <v>55.87</v>
      </c>
      <c r="G652" s="33">
        <v>55.87</v>
      </c>
      <c r="H652" s="33">
        <v>0</v>
      </c>
      <c r="I652" s="33">
        <v>0</v>
      </c>
      <c r="J652" s="33">
        <v>0</v>
      </c>
      <c r="K652" s="33">
        <v>0</v>
      </c>
      <c r="L652" s="33">
        <v>54.81</v>
      </c>
      <c r="M652" s="33">
        <v>24.44</v>
      </c>
      <c r="N652" s="33">
        <v>13.61</v>
      </c>
      <c r="O652" s="33">
        <v>12.26</v>
      </c>
      <c r="P652" s="33">
        <v>4.51</v>
      </c>
      <c r="Q652" s="33">
        <v>24.44</v>
      </c>
    </row>
    <row r="653" spans="1:17">
      <c r="A653" s="32" t="s">
        <v>146</v>
      </c>
      <c r="C653" s="33">
        <v>0</v>
      </c>
      <c r="D653" s="33">
        <v>4.1100000000000003</v>
      </c>
      <c r="E653" s="33">
        <v>0</v>
      </c>
      <c r="F653" s="33">
        <v>36.380000000000003</v>
      </c>
      <c r="G653" s="33">
        <v>36.380000000000003</v>
      </c>
      <c r="H653" s="33">
        <v>0</v>
      </c>
      <c r="I653" s="33">
        <v>0</v>
      </c>
      <c r="J653" s="33">
        <v>0</v>
      </c>
      <c r="K653" s="33">
        <v>0</v>
      </c>
      <c r="L653" s="33">
        <v>35.700000000000003</v>
      </c>
      <c r="M653" s="33">
        <v>16.07</v>
      </c>
      <c r="N653" s="33">
        <v>8.81</v>
      </c>
      <c r="O653" s="33">
        <v>7.91</v>
      </c>
      <c r="P653" s="33">
        <v>2.91</v>
      </c>
      <c r="Q653" s="33">
        <v>16.07</v>
      </c>
    </row>
    <row r="654" spans="1:17">
      <c r="A654" s="32" t="s">
        <v>147</v>
      </c>
      <c r="C654" s="33">
        <v>0</v>
      </c>
      <c r="D654" s="33">
        <v>3.1</v>
      </c>
      <c r="E654" s="33">
        <v>0</v>
      </c>
      <c r="F654" s="33">
        <v>27.96</v>
      </c>
      <c r="G654" s="33">
        <v>27.96</v>
      </c>
      <c r="H654" s="33">
        <v>0</v>
      </c>
      <c r="I654" s="33">
        <v>0</v>
      </c>
      <c r="J654" s="33">
        <v>0</v>
      </c>
      <c r="K654" s="33">
        <v>0</v>
      </c>
      <c r="L654" s="33">
        <v>27.45</v>
      </c>
      <c r="M654" s="33">
        <v>12.72</v>
      </c>
      <c r="N654" s="33">
        <v>6.66</v>
      </c>
      <c r="O654" s="33">
        <v>5.9</v>
      </c>
      <c r="P654" s="33">
        <v>2.17</v>
      </c>
      <c r="Q654" s="33">
        <v>12.72</v>
      </c>
    </row>
    <row r="655" spans="1:17">
      <c r="A655" s="32" t="s">
        <v>148</v>
      </c>
      <c r="C655" s="33">
        <v>0</v>
      </c>
      <c r="D655" s="33">
        <v>6.5</v>
      </c>
      <c r="E655" s="33">
        <v>0</v>
      </c>
      <c r="F655" s="33">
        <v>57.58</v>
      </c>
      <c r="G655" s="33">
        <v>57.58</v>
      </c>
      <c r="H655" s="33">
        <v>0</v>
      </c>
      <c r="I655" s="33">
        <v>0</v>
      </c>
      <c r="J655" s="33">
        <v>0</v>
      </c>
      <c r="K655" s="33">
        <v>0</v>
      </c>
      <c r="L655" s="33">
        <v>56.5</v>
      </c>
      <c r="M655" s="33">
        <v>25.51</v>
      </c>
      <c r="N655" s="33">
        <v>13.93</v>
      </c>
      <c r="O655" s="33">
        <v>12.48</v>
      </c>
      <c r="P655" s="33">
        <v>4.58</v>
      </c>
      <c r="Q655" s="33">
        <v>25.51</v>
      </c>
    </row>
    <row r="656" spans="1:17">
      <c r="A656" s="32" t="s">
        <v>149</v>
      </c>
      <c r="C656" s="33">
        <v>0</v>
      </c>
      <c r="D656" s="33">
        <v>8.83</v>
      </c>
      <c r="E656" s="33">
        <v>0</v>
      </c>
      <c r="F656" s="33">
        <v>81.22</v>
      </c>
      <c r="G656" s="33">
        <v>81.22</v>
      </c>
      <c r="H656" s="33">
        <v>0</v>
      </c>
      <c r="I656" s="33">
        <v>0</v>
      </c>
      <c r="J656" s="33">
        <v>0</v>
      </c>
      <c r="K656" s="33">
        <v>0</v>
      </c>
      <c r="L656" s="33">
        <v>79.790000000000006</v>
      </c>
      <c r="M656" s="33">
        <v>38.21</v>
      </c>
      <c r="N656" s="33">
        <v>18.95</v>
      </c>
      <c r="O656" s="33">
        <v>16.55</v>
      </c>
      <c r="P656" s="33">
        <v>6.08</v>
      </c>
      <c r="Q656" s="33">
        <v>38.21</v>
      </c>
    </row>
    <row r="657" spans="1:17">
      <c r="A657" s="32" t="s">
        <v>150</v>
      </c>
      <c r="C657" s="33">
        <v>0</v>
      </c>
      <c r="D657" s="33">
        <v>5.15</v>
      </c>
      <c r="E657" s="33">
        <v>0</v>
      </c>
      <c r="F657" s="33">
        <v>45.64</v>
      </c>
      <c r="G657" s="33">
        <v>45.64</v>
      </c>
      <c r="H657" s="33">
        <v>0</v>
      </c>
      <c r="I657" s="33">
        <v>0</v>
      </c>
      <c r="J657" s="33">
        <v>0</v>
      </c>
      <c r="K657" s="33">
        <v>0</v>
      </c>
      <c r="L657" s="33">
        <v>44.78</v>
      </c>
      <c r="M657" s="33">
        <v>20.239999999999998</v>
      </c>
      <c r="N657" s="33">
        <v>11.03</v>
      </c>
      <c r="O657" s="33">
        <v>9.8800000000000008</v>
      </c>
      <c r="P657" s="33">
        <v>3.63</v>
      </c>
      <c r="Q657" s="33">
        <v>20.239999999999998</v>
      </c>
    </row>
    <row r="658" spans="1:17">
      <c r="A658" s="32" t="s">
        <v>151</v>
      </c>
      <c r="C658" s="33">
        <v>0</v>
      </c>
      <c r="D658" s="33">
        <v>7.76</v>
      </c>
      <c r="E658" s="33">
        <v>0</v>
      </c>
      <c r="F658" s="33">
        <v>71.290000000000006</v>
      </c>
      <c r="G658" s="33">
        <v>71.290000000000006</v>
      </c>
      <c r="H658" s="33">
        <v>0</v>
      </c>
      <c r="I658" s="33">
        <v>0</v>
      </c>
      <c r="J658" s="33">
        <v>0</v>
      </c>
      <c r="K658" s="33">
        <v>0</v>
      </c>
      <c r="L658" s="33">
        <v>70.03</v>
      </c>
      <c r="M658" s="33">
        <v>33.479999999999997</v>
      </c>
      <c r="N658" s="33">
        <v>16.649999999999999</v>
      </c>
      <c r="O658" s="33">
        <v>14.55</v>
      </c>
      <c r="P658" s="33">
        <v>5.35</v>
      </c>
      <c r="Q658" s="33">
        <v>33.479999999999997</v>
      </c>
    </row>
    <row r="659" spans="1:17">
      <c r="A659" s="32" t="s">
        <v>152</v>
      </c>
      <c r="C659" s="33">
        <v>0</v>
      </c>
      <c r="D659" s="33">
        <v>2.88</v>
      </c>
      <c r="E659" s="33">
        <v>0</v>
      </c>
      <c r="F659" s="33">
        <v>25.65</v>
      </c>
      <c r="G659" s="33">
        <v>25.65</v>
      </c>
      <c r="H659" s="33">
        <v>0</v>
      </c>
      <c r="I659" s="33">
        <v>0</v>
      </c>
      <c r="J659" s="33">
        <v>0</v>
      </c>
      <c r="K659" s="33">
        <v>0</v>
      </c>
      <c r="L659" s="33">
        <v>25.17</v>
      </c>
      <c r="M659" s="33">
        <v>11.48</v>
      </c>
      <c r="N659" s="33">
        <v>6.17</v>
      </c>
      <c r="O659" s="33">
        <v>5.5</v>
      </c>
      <c r="P659" s="33">
        <v>2.02</v>
      </c>
      <c r="Q659" s="33">
        <v>11.48</v>
      </c>
    </row>
    <row r="660" spans="1:17">
      <c r="A660" s="32" t="s">
        <v>153</v>
      </c>
      <c r="C660" s="33">
        <v>0</v>
      </c>
      <c r="D660" s="33">
        <v>1.9</v>
      </c>
      <c r="E660" s="33">
        <v>0</v>
      </c>
      <c r="F660" s="33">
        <v>16.829999999999998</v>
      </c>
      <c r="G660" s="33">
        <v>16.829999999999998</v>
      </c>
      <c r="H660" s="33">
        <v>0</v>
      </c>
      <c r="I660" s="33">
        <v>0</v>
      </c>
      <c r="J660" s="33">
        <v>0</v>
      </c>
      <c r="K660" s="33">
        <v>0</v>
      </c>
      <c r="L660" s="33">
        <v>16.52</v>
      </c>
      <c r="M660" s="33">
        <v>7.45</v>
      </c>
      <c r="N660" s="33">
        <v>4.07</v>
      </c>
      <c r="O660" s="33">
        <v>3.65</v>
      </c>
      <c r="P660" s="33">
        <v>1.34</v>
      </c>
      <c r="Q660" s="33">
        <v>7.45</v>
      </c>
    </row>
    <row r="661" spans="1:17">
      <c r="A661" s="32" t="s">
        <v>154</v>
      </c>
      <c r="C661" s="33">
        <v>0</v>
      </c>
      <c r="D661" s="33">
        <v>2.54</v>
      </c>
      <c r="E661" s="33">
        <v>0</v>
      </c>
      <c r="F661" s="33">
        <v>22.43</v>
      </c>
      <c r="G661" s="33">
        <v>22.43</v>
      </c>
      <c r="H661" s="33">
        <v>0</v>
      </c>
      <c r="I661" s="33">
        <v>0</v>
      </c>
      <c r="J661" s="33">
        <v>0</v>
      </c>
      <c r="K661" s="33">
        <v>0</v>
      </c>
      <c r="L661" s="33">
        <v>22.01</v>
      </c>
      <c r="M661" s="33">
        <v>9.91</v>
      </c>
      <c r="N661" s="33">
        <v>5.43</v>
      </c>
      <c r="O661" s="33">
        <v>4.88</v>
      </c>
      <c r="P661" s="33">
        <v>1.79</v>
      </c>
      <c r="Q661" s="33">
        <v>9.91</v>
      </c>
    </row>
    <row r="662" spans="1:17">
      <c r="A662" s="32" t="s">
        <v>155</v>
      </c>
      <c r="C662" s="33">
        <v>0</v>
      </c>
      <c r="D662" s="33">
        <v>2.42</v>
      </c>
      <c r="E662" s="33">
        <v>0</v>
      </c>
      <c r="F662" s="33">
        <v>21.17</v>
      </c>
      <c r="G662" s="33">
        <v>21.17</v>
      </c>
      <c r="H662" s="33">
        <v>0</v>
      </c>
      <c r="I662" s="33">
        <v>0</v>
      </c>
      <c r="J662" s="33">
        <v>0</v>
      </c>
      <c r="K662" s="33">
        <v>0</v>
      </c>
      <c r="L662" s="33">
        <v>20.77</v>
      </c>
      <c r="M662" s="33">
        <v>9.1999999999999993</v>
      </c>
      <c r="N662" s="33">
        <v>5.18</v>
      </c>
      <c r="O662" s="33">
        <v>4.68</v>
      </c>
      <c r="P662" s="33">
        <v>1.72</v>
      </c>
      <c r="Q662" s="33">
        <v>9.1999999999999993</v>
      </c>
    </row>
    <row r="663" spans="1:17">
      <c r="A663" s="32" t="s">
        <v>156</v>
      </c>
      <c r="C663" s="33">
        <v>0</v>
      </c>
      <c r="D663" s="33">
        <v>5.08</v>
      </c>
      <c r="E663" s="33">
        <v>0</v>
      </c>
      <c r="F663" s="33">
        <v>43.69</v>
      </c>
      <c r="G663" s="33">
        <v>43.69</v>
      </c>
      <c r="H663" s="33">
        <v>0</v>
      </c>
      <c r="I663" s="33">
        <v>0</v>
      </c>
      <c r="J663" s="33">
        <v>0</v>
      </c>
      <c r="K663" s="33">
        <v>0</v>
      </c>
      <c r="L663" s="33">
        <v>42.83</v>
      </c>
      <c r="M663" s="33">
        <v>18.34</v>
      </c>
      <c r="N663" s="33">
        <v>10.88</v>
      </c>
      <c r="O663" s="33">
        <v>9.9600000000000009</v>
      </c>
      <c r="P663" s="33">
        <v>3.66</v>
      </c>
      <c r="Q663" s="33">
        <v>18.34</v>
      </c>
    </row>
    <row r="664" spans="1:17">
      <c r="A664" s="32" t="s">
        <v>157</v>
      </c>
      <c r="C664" s="33">
        <v>0</v>
      </c>
      <c r="D664" s="33">
        <v>1.39</v>
      </c>
      <c r="E664" s="33">
        <v>0.59</v>
      </c>
      <c r="F664" s="33">
        <v>25.27</v>
      </c>
      <c r="G664" s="33">
        <v>25.27</v>
      </c>
      <c r="H664" s="33">
        <v>0</v>
      </c>
      <c r="I664" s="33">
        <v>0</v>
      </c>
      <c r="J664" s="33">
        <v>0</v>
      </c>
      <c r="K664" s="33">
        <v>0</v>
      </c>
      <c r="L664" s="33">
        <v>24.79</v>
      </c>
      <c r="M664" s="33">
        <v>11.15</v>
      </c>
      <c r="N664" s="33">
        <v>6.13</v>
      </c>
      <c r="O664" s="33">
        <v>5.5</v>
      </c>
      <c r="P664" s="33">
        <v>2.02</v>
      </c>
      <c r="Q664" s="33">
        <v>11.15</v>
      </c>
    </row>
    <row r="665" spans="1:17">
      <c r="A665" s="32" t="s">
        <v>158</v>
      </c>
      <c r="C665" s="33">
        <v>0</v>
      </c>
      <c r="D665" s="33">
        <v>0</v>
      </c>
      <c r="E665" s="33">
        <v>1.0900000000000001</v>
      </c>
      <c r="F665" s="33">
        <v>12.83</v>
      </c>
      <c r="G665" s="33">
        <v>12.83</v>
      </c>
      <c r="H665" s="33">
        <v>0</v>
      </c>
      <c r="I665" s="33">
        <v>0</v>
      </c>
      <c r="J665" s="33">
        <v>0</v>
      </c>
      <c r="K665" s="33">
        <v>0</v>
      </c>
      <c r="L665" s="33">
        <v>12.6</v>
      </c>
      <c r="M665" s="33">
        <v>5.83</v>
      </c>
      <c r="N665" s="33">
        <v>3.06</v>
      </c>
      <c r="O665" s="33">
        <v>2.71</v>
      </c>
      <c r="P665" s="33">
        <v>1</v>
      </c>
      <c r="Q665" s="33">
        <v>5.83</v>
      </c>
    </row>
    <row r="666" spans="1:17">
      <c r="A666" s="32" t="s">
        <v>159</v>
      </c>
      <c r="C666" s="33">
        <v>0</v>
      </c>
      <c r="D666" s="33">
        <v>0</v>
      </c>
      <c r="E666" s="33">
        <v>1.54</v>
      </c>
      <c r="F666" s="33">
        <v>18.079999999999998</v>
      </c>
      <c r="G666" s="33">
        <v>18.079999999999998</v>
      </c>
      <c r="H666" s="33">
        <v>0</v>
      </c>
      <c r="I666" s="33">
        <v>0</v>
      </c>
      <c r="J666" s="33">
        <v>0</v>
      </c>
      <c r="K666" s="33">
        <v>0</v>
      </c>
      <c r="L666" s="33">
        <v>17.75</v>
      </c>
      <c r="M666" s="33">
        <v>8.2200000000000006</v>
      </c>
      <c r="N666" s="33">
        <v>4.3099999999999996</v>
      </c>
      <c r="O666" s="33">
        <v>3.82</v>
      </c>
      <c r="P666" s="33">
        <v>1.4</v>
      </c>
      <c r="Q666" s="33">
        <v>8.2200000000000006</v>
      </c>
    </row>
    <row r="667" spans="1:17">
      <c r="A667" s="32" t="s">
        <v>160</v>
      </c>
      <c r="C667" s="33">
        <v>0</v>
      </c>
      <c r="D667" s="33">
        <v>0</v>
      </c>
      <c r="E667" s="33">
        <v>2.56</v>
      </c>
      <c r="F667" s="33">
        <v>28.86</v>
      </c>
      <c r="G667" s="33">
        <v>28.86</v>
      </c>
      <c r="H667" s="33">
        <v>0</v>
      </c>
      <c r="I667" s="33">
        <v>0</v>
      </c>
      <c r="J667" s="33">
        <v>0</v>
      </c>
      <c r="K667" s="33">
        <v>0</v>
      </c>
      <c r="L667" s="33">
        <v>28.3</v>
      </c>
      <c r="M667" s="33">
        <v>12.19</v>
      </c>
      <c r="N667" s="33">
        <v>7.16</v>
      </c>
      <c r="O667" s="33">
        <v>6.54</v>
      </c>
      <c r="P667" s="33">
        <v>2.4</v>
      </c>
      <c r="Q667" s="33">
        <v>12.19</v>
      </c>
    </row>
    <row r="668" spans="1:17">
      <c r="A668" s="32" t="s">
        <v>161</v>
      </c>
      <c r="C668" s="33">
        <v>0</v>
      </c>
      <c r="D668" s="33">
        <v>0</v>
      </c>
      <c r="E668" s="33">
        <v>2.2400000000000002</v>
      </c>
      <c r="F668" s="33">
        <v>27.18</v>
      </c>
      <c r="G668" s="33">
        <v>27.18</v>
      </c>
      <c r="H668" s="33">
        <v>0</v>
      </c>
      <c r="I668" s="33">
        <v>0</v>
      </c>
      <c r="J668" s="33">
        <v>0</v>
      </c>
      <c r="K668" s="33">
        <v>0</v>
      </c>
      <c r="L668" s="33">
        <v>26.71</v>
      </c>
      <c r="M668" s="33">
        <v>12.98</v>
      </c>
      <c r="N668" s="33">
        <v>6.28</v>
      </c>
      <c r="O668" s="33">
        <v>5.45</v>
      </c>
      <c r="P668" s="33">
        <v>2</v>
      </c>
      <c r="Q668" s="33">
        <v>12.98</v>
      </c>
    </row>
    <row r="669" spans="1:17">
      <c r="A669" s="32" t="s">
        <v>162</v>
      </c>
      <c r="C669" s="33">
        <v>0</v>
      </c>
      <c r="D669" s="33">
        <v>0</v>
      </c>
      <c r="E669" s="33">
        <v>1.78</v>
      </c>
      <c r="F669" s="33">
        <v>20.96</v>
      </c>
      <c r="G669" s="33">
        <v>20.96</v>
      </c>
      <c r="H669" s="33">
        <v>0</v>
      </c>
      <c r="I669" s="33">
        <v>0</v>
      </c>
      <c r="J669" s="33">
        <v>0</v>
      </c>
      <c r="K669" s="33">
        <v>0</v>
      </c>
      <c r="L669" s="33">
        <v>20.58</v>
      </c>
      <c r="M669" s="33">
        <v>9.5299999999999994</v>
      </c>
      <c r="N669" s="33">
        <v>4.99</v>
      </c>
      <c r="O669" s="33">
        <v>4.43</v>
      </c>
      <c r="P669" s="33">
        <v>1.63</v>
      </c>
      <c r="Q669" s="33">
        <v>9.5299999999999994</v>
      </c>
    </row>
    <row r="670" spans="1:17">
      <c r="A670" s="32" t="s">
        <v>163</v>
      </c>
      <c r="C670" s="33">
        <v>0</v>
      </c>
      <c r="D670" s="33">
        <v>0</v>
      </c>
      <c r="E670" s="33">
        <v>2.46</v>
      </c>
      <c r="F670" s="33">
        <v>28.89</v>
      </c>
      <c r="G670" s="33">
        <v>28.89</v>
      </c>
      <c r="H670" s="33">
        <v>0</v>
      </c>
      <c r="I670" s="33">
        <v>0</v>
      </c>
      <c r="J670" s="33">
        <v>0</v>
      </c>
      <c r="K670" s="33">
        <v>0</v>
      </c>
      <c r="L670" s="33">
        <v>28.36</v>
      </c>
      <c r="M670" s="33">
        <v>13.14</v>
      </c>
      <c r="N670" s="33">
        <v>6.88</v>
      </c>
      <c r="O670" s="33">
        <v>6.1</v>
      </c>
      <c r="P670" s="33">
        <v>2.2400000000000002</v>
      </c>
      <c r="Q670" s="33">
        <v>13.14</v>
      </c>
    </row>
    <row r="671" spans="1:17">
      <c r="A671" s="32" t="s">
        <v>599</v>
      </c>
      <c r="C671" s="33">
        <v>180.15</v>
      </c>
      <c r="D671" s="33">
        <v>269.45</v>
      </c>
      <c r="E671" s="33">
        <v>1.52</v>
      </c>
      <c r="F671" s="33">
        <v>3788.98</v>
      </c>
      <c r="G671" s="33">
        <v>3788.98</v>
      </c>
      <c r="H671" s="33">
        <v>0</v>
      </c>
      <c r="I671" s="33">
        <v>0</v>
      </c>
      <c r="J671" s="33">
        <v>0</v>
      </c>
      <c r="K671" s="33">
        <v>0</v>
      </c>
      <c r="L671" s="33">
        <v>3738.83</v>
      </c>
      <c r="M671" s="33">
        <v>2165.66</v>
      </c>
      <c r="N671" s="33">
        <v>587.32000000000005</v>
      </c>
      <c r="O671" s="33">
        <v>770.29</v>
      </c>
      <c r="P671" s="33">
        <v>215.56</v>
      </c>
      <c r="Q671" s="33">
        <v>2165.66</v>
      </c>
    </row>
    <row r="672" spans="1:17">
      <c r="A672" s="32" t="s">
        <v>640</v>
      </c>
      <c r="C672" s="33">
        <v>149.33000000000001</v>
      </c>
      <c r="D672" s="33">
        <v>0</v>
      </c>
      <c r="E672" s="33">
        <v>0</v>
      </c>
      <c r="F672" s="33">
        <v>792.73</v>
      </c>
      <c r="G672" s="33">
        <v>792.73</v>
      </c>
      <c r="H672" s="33">
        <v>0</v>
      </c>
      <c r="I672" s="33">
        <v>0</v>
      </c>
      <c r="J672" s="33">
        <v>0</v>
      </c>
      <c r="K672" s="33">
        <v>0</v>
      </c>
      <c r="L672" s="33">
        <v>782.69</v>
      </c>
      <c r="M672" s="33">
        <v>565.91999999999996</v>
      </c>
      <c r="N672" s="33">
        <v>0</v>
      </c>
      <c r="O672" s="33">
        <v>169.97</v>
      </c>
      <c r="P672" s="33">
        <v>46.8</v>
      </c>
      <c r="Q672" s="33">
        <v>565.91999999999996</v>
      </c>
    </row>
    <row r="673" spans="1:17">
      <c r="A673" s="32" t="s">
        <v>164</v>
      </c>
      <c r="C673" s="33">
        <v>0</v>
      </c>
      <c r="D673" s="33">
        <v>0</v>
      </c>
      <c r="E673" s="33">
        <v>0</v>
      </c>
      <c r="F673" s="33">
        <v>4.68</v>
      </c>
      <c r="G673" s="33">
        <v>4.68</v>
      </c>
      <c r="H673" s="33">
        <v>0</v>
      </c>
      <c r="I673" s="33">
        <v>0</v>
      </c>
      <c r="J673" s="33">
        <v>0</v>
      </c>
      <c r="K673" s="33">
        <v>0</v>
      </c>
      <c r="L673" s="33">
        <v>4.6399999999999997</v>
      </c>
      <c r="M673" s="33">
        <v>3.78</v>
      </c>
      <c r="N673" s="33">
        <v>0</v>
      </c>
      <c r="O673" s="33">
        <v>0.7</v>
      </c>
      <c r="P673" s="33">
        <v>0.16</v>
      </c>
      <c r="Q673" s="33">
        <v>3.78</v>
      </c>
    </row>
    <row r="674" spans="1:17">
      <c r="A674" s="32" t="s">
        <v>165</v>
      </c>
      <c r="C674" s="33">
        <v>0</v>
      </c>
      <c r="D674" s="33">
        <v>0</v>
      </c>
      <c r="E674" s="33">
        <v>0</v>
      </c>
      <c r="F674" s="33">
        <v>8.41</v>
      </c>
      <c r="G674" s="33">
        <v>8.41</v>
      </c>
      <c r="H674" s="33">
        <v>0</v>
      </c>
      <c r="I674" s="33">
        <v>0</v>
      </c>
      <c r="J674" s="33">
        <v>0</v>
      </c>
      <c r="K674" s="33">
        <v>0</v>
      </c>
      <c r="L674" s="33">
        <v>8.33</v>
      </c>
      <c r="M674" s="33">
        <v>6.52</v>
      </c>
      <c r="N674" s="33">
        <v>0</v>
      </c>
      <c r="O674" s="33">
        <v>1.45</v>
      </c>
      <c r="P674" s="33">
        <v>0.36</v>
      </c>
      <c r="Q674" s="33">
        <v>6.52</v>
      </c>
    </row>
    <row r="675" spans="1:17">
      <c r="A675" s="32" t="s">
        <v>166</v>
      </c>
      <c r="C675" s="33">
        <v>2.75</v>
      </c>
      <c r="D675" s="33">
        <v>0</v>
      </c>
      <c r="E675" s="33">
        <v>0</v>
      </c>
      <c r="F675" s="33">
        <v>14.49</v>
      </c>
      <c r="G675" s="33">
        <v>14.49</v>
      </c>
      <c r="H675" s="33">
        <v>0</v>
      </c>
      <c r="I675" s="33">
        <v>0</v>
      </c>
      <c r="J675" s="33">
        <v>0</v>
      </c>
      <c r="K675" s="33">
        <v>0</v>
      </c>
      <c r="L675" s="33">
        <v>14.31</v>
      </c>
      <c r="M675" s="33">
        <v>10.38</v>
      </c>
      <c r="N675" s="33">
        <v>0</v>
      </c>
      <c r="O675" s="33">
        <v>3.08</v>
      </c>
      <c r="P675" s="33">
        <v>0.85</v>
      </c>
      <c r="Q675" s="33">
        <v>10.38</v>
      </c>
    </row>
    <row r="676" spans="1:17">
      <c r="A676" s="32" t="s">
        <v>167</v>
      </c>
      <c r="C676" s="33">
        <v>9.65</v>
      </c>
      <c r="D676" s="33">
        <v>0</v>
      </c>
      <c r="E676" s="33">
        <v>0</v>
      </c>
      <c r="F676" s="33">
        <v>50.82</v>
      </c>
      <c r="G676" s="33">
        <v>50.82</v>
      </c>
      <c r="H676" s="33">
        <v>0</v>
      </c>
      <c r="I676" s="33">
        <v>0</v>
      </c>
      <c r="J676" s="33">
        <v>0</v>
      </c>
      <c r="K676" s="33">
        <v>0</v>
      </c>
      <c r="L676" s="33">
        <v>50.18</v>
      </c>
      <c r="M676" s="33">
        <v>36.409999999999997</v>
      </c>
      <c r="N676" s="33">
        <v>0</v>
      </c>
      <c r="O676" s="33">
        <v>10.79</v>
      </c>
      <c r="P676" s="33">
        <v>2.98</v>
      </c>
      <c r="Q676" s="33">
        <v>36.409999999999997</v>
      </c>
    </row>
    <row r="677" spans="1:17">
      <c r="A677" s="32" t="s">
        <v>168</v>
      </c>
      <c r="C677" s="33">
        <v>1.96</v>
      </c>
      <c r="D677" s="33">
        <v>0</v>
      </c>
      <c r="E677" s="33">
        <v>0</v>
      </c>
      <c r="F677" s="33">
        <v>10.31</v>
      </c>
      <c r="G677" s="33">
        <v>10.31</v>
      </c>
      <c r="H677" s="33">
        <v>0</v>
      </c>
      <c r="I677" s="33">
        <v>0</v>
      </c>
      <c r="J677" s="33">
        <v>0</v>
      </c>
      <c r="K677" s="33">
        <v>0</v>
      </c>
      <c r="L677" s="33">
        <v>10.19</v>
      </c>
      <c r="M677" s="33">
        <v>7.39</v>
      </c>
      <c r="N677" s="33">
        <v>0</v>
      </c>
      <c r="O677" s="33">
        <v>2.19</v>
      </c>
      <c r="P677" s="33">
        <v>0.6</v>
      </c>
      <c r="Q677" s="33">
        <v>7.39</v>
      </c>
    </row>
    <row r="678" spans="1:17">
      <c r="A678" s="32" t="s">
        <v>169</v>
      </c>
      <c r="C678" s="33">
        <v>5.83</v>
      </c>
      <c r="D678" s="33">
        <v>0</v>
      </c>
      <c r="E678" s="33">
        <v>0</v>
      </c>
      <c r="F678" s="33">
        <v>30.13</v>
      </c>
      <c r="G678" s="33">
        <v>30.13</v>
      </c>
      <c r="H678" s="33">
        <v>0</v>
      </c>
      <c r="I678" s="33">
        <v>0</v>
      </c>
      <c r="J678" s="33">
        <v>0</v>
      </c>
      <c r="K678" s="33">
        <v>0</v>
      </c>
      <c r="L678" s="33">
        <v>29.74</v>
      </c>
      <c r="M678" s="33">
        <v>21.32</v>
      </c>
      <c r="N678" s="33">
        <v>0</v>
      </c>
      <c r="O678" s="33">
        <v>6.6</v>
      </c>
      <c r="P678" s="33">
        <v>1.82</v>
      </c>
      <c r="Q678" s="33">
        <v>21.32</v>
      </c>
    </row>
    <row r="679" spans="1:17">
      <c r="A679" s="32" t="s">
        <v>170</v>
      </c>
      <c r="C679" s="33">
        <v>5.59</v>
      </c>
      <c r="D679" s="33">
        <v>0</v>
      </c>
      <c r="E679" s="33">
        <v>0</v>
      </c>
      <c r="F679" s="33">
        <v>26.99</v>
      </c>
      <c r="G679" s="33">
        <v>26.99</v>
      </c>
      <c r="H679" s="33">
        <v>0</v>
      </c>
      <c r="I679" s="33">
        <v>0</v>
      </c>
      <c r="J679" s="33">
        <v>0</v>
      </c>
      <c r="K679" s="33">
        <v>0</v>
      </c>
      <c r="L679" s="33">
        <v>26.6</v>
      </c>
      <c r="M679" s="33">
        <v>18.18</v>
      </c>
      <c r="N679" s="33">
        <v>0</v>
      </c>
      <c r="O679" s="33">
        <v>6.6</v>
      </c>
      <c r="P679" s="33">
        <v>1.82</v>
      </c>
      <c r="Q679" s="33">
        <v>18.18</v>
      </c>
    </row>
    <row r="680" spans="1:17">
      <c r="A680" s="32" t="s">
        <v>171</v>
      </c>
      <c r="C680" s="33">
        <v>2.04</v>
      </c>
      <c r="D680" s="33">
        <v>0</v>
      </c>
      <c r="E680" s="33">
        <v>0</v>
      </c>
      <c r="F680" s="33">
        <v>10.79</v>
      </c>
      <c r="G680" s="33">
        <v>10.79</v>
      </c>
      <c r="H680" s="33">
        <v>0</v>
      </c>
      <c r="I680" s="33">
        <v>0</v>
      </c>
      <c r="J680" s="33">
        <v>0</v>
      </c>
      <c r="K680" s="33">
        <v>0</v>
      </c>
      <c r="L680" s="33">
        <v>10.66</v>
      </c>
      <c r="M680" s="33">
        <v>7.76</v>
      </c>
      <c r="N680" s="33">
        <v>0</v>
      </c>
      <c r="O680" s="33">
        <v>2.27</v>
      </c>
      <c r="P680" s="33">
        <v>0.63</v>
      </c>
      <c r="Q680" s="33">
        <v>7.76</v>
      </c>
    </row>
    <row r="681" spans="1:17">
      <c r="A681" s="32" t="s">
        <v>172</v>
      </c>
      <c r="C681" s="33">
        <v>5.73</v>
      </c>
      <c r="D681" s="33">
        <v>0</v>
      </c>
      <c r="E681" s="33">
        <v>0</v>
      </c>
      <c r="F681" s="33">
        <v>30.84</v>
      </c>
      <c r="G681" s="33">
        <v>30.84</v>
      </c>
      <c r="H681" s="33">
        <v>0</v>
      </c>
      <c r="I681" s="33">
        <v>0</v>
      </c>
      <c r="J681" s="33">
        <v>0</v>
      </c>
      <c r="K681" s="33">
        <v>0</v>
      </c>
      <c r="L681" s="33">
        <v>30.47</v>
      </c>
      <c r="M681" s="33">
        <v>22.4</v>
      </c>
      <c r="N681" s="33">
        <v>0</v>
      </c>
      <c r="O681" s="33">
        <v>6.32</v>
      </c>
      <c r="P681" s="33">
        <v>1.74</v>
      </c>
      <c r="Q681" s="33">
        <v>22.4</v>
      </c>
    </row>
    <row r="682" spans="1:17">
      <c r="A682" s="32" t="s">
        <v>173</v>
      </c>
      <c r="C682" s="33">
        <v>3.98</v>
      </c>
      <c r="D682" s="33">
        <v>0</v>
      </c>
      <c r="E682" s="33">
        <v>0</v>
      </c>
      <c r="F682" s="33">
        <v>21.11</v>
      </c>
      <c r="G682" s="33">
        <v>21.11</v>
      </c>
      <c r="H682" s="33">
        <v>0</v>
      </c>
      <c r="I682" s="33">
        <v>0</v>
      </c>
      <c r="J682" s="33">
        <v>0</v>
      </c>
      <c r="K682" s="33">
        <v>0</v>
      </c>
      <c r="L682" s="33">
        <v>20.85</v>
      </c>
      <c r="M682" s="33">
        <v>15.19</v>
      </c>
      <c r="N682" s="33">
        <v>0</v>
      </c>
      <c r="O682" s="33">
        <v>4.43</v>
      </c>
      <c r="P682" s="33">
        <v>1.22</v>
      </c>
      <c r="Q682" s="33">
        <v>15.19</v>
      </c>
    </row>
    <row r="683" spans="1:17">
      <c r="A683" s="32" t="s">
        <v>174</v>
      </c>
      <c r="C683" s="33">
        <v>3.88</v>
      </c>
      <c r="D683" s="33">
        <v>0</v>
      </c>
      <c r="E683" s="33">
        <v>0</v>
      </c>
      <c r="F683" s="33">
        <v>19.75</v>
      </c>
      <c r="G683" s="33">
        <v>19.75</v>
      </c>
      <c r="H683" s="33">
        <v>0</v>
      </c>
      <c r="I683" s="33">
        <v>0</v>
      </c>
      <c r="J683" s="33">
        <v>0</v>
      </c>
      <c r="K683" s="33">
        <v>0</v>
      </c>
      <c r="L683" s="33">
        <v>19.489999999999998</v>
      </c>
      <c r="M683" s="33">
        <v>13.83</v>
      </c>
      <c r="N683" s="33">
        <v>0</v>
      </c>
      <c r="O683" s="33">
        <v>4.43</v>
      </c>
      <c r="P683" s="33">
        <v>1.22</v>
      </c>
      <c r="Q683" s="33">
        <v>13.83</v>
      </c>
    </row>
    <row r="684" spans="1:17">
      <c r="A684" s="32" t="s">
        <v>175</v>
      </c>
      <c r="C684" s="33">
        <v>3.55</v>
      </c>
      <c r="D684" s="33">
        <v>0</v>
      </c>
      <c r="E684" s="33">
        <v>0</v>
      </c>
      <c r="F684" s="33">
        <v>19.21</v>
      </c>
      <c r="G684" s="33">
        <v>19.21</v>
      </c>
      <c r="H684" s="33">
        <v>0</v>
      </c>
      <c r="I684" s="33">
        <v>0</v>
      </c>
      <c r="J684" s="33">
        <v>0</v>
      </c>
      <c r="K684" s="33">
        <v>0</v>
      </c>
      <c r="L684" s="33">
        <v>18.98</v>
      </c>
      <c r="M684" s="33">
        <v>14</v>
      </c>
      <c r="N684" s="33">
        <v>0</v>
      </c>
      <c r="O684" s="33">
        <v>3.9</v>
      </c>
      <c r="P684" s="33">
        <v>1.08</v>
      </c>
      <c r="Q684" s="33">
        <v>14</v>
      </c>
    </row>
    <row r="685" spans="1:17">
      <c r="A685" s="32" t="s">
        <v>176</v>
      </c>
      <c r="C685" s="33">
        <v>2.29</v>
      </c>
      <c r="D685" s="33">
        <v>0</v>
      </c>
      <c r="E685" s="33">
        <v>0</v>
      </c>
      <c r="F685" s="33">
        <v>12.04</v>
      </c>
      <c r="G685" s="33">
        <v>12.04</v>
      </c>
      <c r="H685" s="33">
        <v>0</v>
      </c>
      <c r="I685" s="33">
        <v>0</v>
      </c>
      <c r="J685" s="33">
        <v>0</v>
      </c>
      <c r="K685" s="33">
        <v>0</v>
      </c>
      <c r="L685" s="33">
        <v>11.88</v>
      </c>
      <c r="M685" s="33">
        <v>8.6199999999999992</v>
      </c>
      <c r="N685" s="33">
        <v>0</v>
      </c>
      <c r="O685" s="33">
        <v>2.56</v>
      </c>
      <c r="P685" s="33">
        <v>0.71</v>
      </c>
      <c r="Q685" s="33">
        <v>8.6199999999999992</v>
      </c>
    </row>
    <row r="686" spans="1:17">
      <c r="A686" s="32" t="s">
        <v>177</v>
      </c>
      <c r="C686" s="33">
        <v>4.59</v>
      </c>
      <c r="D686" s="33">
        <v>0</v>
      </c>
      <c r="E686" s="33">
        <v>0</v>
      </c>
      <c r="F686" s="33">
        <v>24.41</v>
      </c>
      <c r="G686" s="33">
        <v>24.41</v>
      </c>
      <c r="H686" s="33">
        <v>0</v>
      </c>
      <c r="I686" s="33">
        <v>0</v>
      </c>
      <c r="J686" s="33">
        <v>0</v>
      </c>
      <c r="K686" s="33">
        <v>0</v>
      </c>
      <c r="L686" s="33">
        <v>24.1</v>
      </c>
      <c r="M686" s="33">
        <v>17.600000000000001</v>
      </c>
      <c r="N686" s="33">
        <v>0</v>
      </c>
      <c r="O686" s="33">
        <v>5.0999999999999996</v>
      </c>
      <c r="P686" s="33">
        <v>1.41</v>
      </c>
      <c r="Q686" s="33">
        <v>17.600000000000001</v>
      </c>
    </row>
    <row r="687" spans="1:17">
      <c r="A687" s="32" t="s">
        <v>178</v>
      </c>
      <c r="C687" s="33">
        <v>3.02</v>
      </c>
      <c r="D687" s="33">
        <v>0</v>
      </c>
      <c r="E687" s="33">
        <v>0</v>
      </c>
      <c r="F687" s="33">
        <v>15.72</v>
      </c>
      <c r="G687" s="33">
        <v>15.72</v>
      </c>
      <c r="H687" s="33">
        <v>0</v>
      </c>
      <c r="I687" s="33">
        <v>0</v>
      </c>
      <c r="J687" s="33">
        <v>0</v>
      </c>
      <c r="K687" s="33">
        <v>0</v>
      </c>
      <c r="L687" s="33">
        <v>15.52</v>
      </c>
      <c r="M687" s="33">
        <v>11.19</v>
      </c>
      <c r="N687" s="33">
        <v>0</v>
      </c>
      <c r="O687" s="33">
        <v>3.4</v>
      </c>
      <c r="P687" s="33">
        <v>0.94</v>
      </c>
      <c r="Q687" s="33">
        <v>11.19</v>
      </c>
    </row>
    <row r="688" spans="1:17">
      <c r="A688" s="32" t="s">
        <v>179</v>
      </c>
      <c r="C688" s="33">
        <v>4.5599999999999996</v>
      </c>
      <c r="D688" s="33">
        <v>0</v>
      </c>
      <c r="E688" s="33">
        <v>0</v>
      </c>
      <c r="F688" s="33">
        <v>24.03</v>
      </c>
      <c r="G688" s="33">
        <v>24.03</v>
      </c>
      <c r="H688" s="33">
        <v>0</v>
      </c>
      <c r="I688" s="33">
        <v>0</v>
      </c>
      <c r="J688" s="33">
        <v>0</v>
      </c>
      <c r="K688" s="33">
        <v>0</v>
      </c>
      <c r="L688" s="33">
        <v>23.73</v>
      </c>
      <c r="M688" s="33">
        <v>17.22</v>
      </c>
      <c r="N688" s="33">
        <v>0</v>
      </c>
      <c r="O688" s="33">
        <v>5.0999999999999996</v>
      </c>
      <c r="P688" s="33">
        <v>1.41</v>
      </c>
      <c r="Q688" s="33">
        <v>17.22</v>
      </c>
    </row>
    <row r="689" spans="1:17">
      <c r="A689" s="32" t="s">
        <v>180</v>
      </c>
      <c r="C689" s="33">
        <v>3.11</v>
      </c>
      <c r="D689" s="33">
        <v>0</v>
      </c>
      <c r="E689" s="33">
        <v>0</v>
      </c>
      <c r="F689" s="33">
        <v>16.36</v>
      </c>
      <c r="G689" s="33">
        <v>16.36</v>
      </c>
      <c r="H689" s="33">
        <v>0</v>
      </c>
      <c r="I689" s="33">
        <v>0</v>
      </c>
      <c r="J689" s="33">
        <v>0</v>
      </c>
      <c r="K689" s="33">
        <v>0</v>
      </c>
      <c r="L689" s="33">
        <v>16.149999999999999</v>
      </c>
      <c r="M689" s="33">
        <v>11.73</v>
      </c>
      <c r="N689" s="33">
        <v>0</v>
      </c>
      <c r="O689" s="33">
        <v>3.47</v>
      </c>
      <c r="P689" s="33">
        <v>0.96</v>
      </c>
      <c r="Q689" s="33">
        <v>11.73</v>
      </c>
    </row>
    <row r="690" spans="1:17">
      <c r="A690" s="32" t="s">
        <v>181</v>
      </c>
      <c r="C690" s="33">
        <v>6.51</v>
      </c>
      <c r="D690" s="33">
        <v>0</v>
      </c>
      <c r="E690" s="33">
        <v>0</v>
      </c>
      <c r="F690" s="33">
        <v>34.82</v>
      </c>
      <c r="G690" s="33">
        <v>34.82</v>
      </c>
      <c r="H690" s="33">
        <v>0</v>
      </c>
      <c r="I690" s="33">
        <v>0</v>
      </c>
      <c r="J690" s="33">
        <v>0</v>
      </c>
      <c r="K690" s="33">
        <v>0</v>
      </c>
      <c r="L690" s="33">
        <v>34.39</v>
      </c>
      <c r="M690" s="33">
        <v>25.2</v>
      </c>
      <c r="N690" s="33">
        <v>0</v>
      </c>
      <c r="O690" s="33">
        <v>7.21</v>
      </c>
      <c r="P690" s="33">
        <v>1.99</v>
      </c>
      <c r="Q690" s="33">
        <v>25.2</v>
      </c>
    </row>
    <row r="691" spans="1:17">
      <c r="A691" s="32" t="s">
        <v>182</v>
      </c>
      <c r="C691" s="33">
        <v>5.47</v>
      </c>
      <c r="D691" s="33">
        <v>0</v>
      </c>
      <c r="E691" s="33">
        <v>0</v>
      </c>
      <c r="F691" s="33">
        <v>29.08</v>
      </c>
      <c r="G691" s="33">
        <v>29.08</v>
      </c>
      <c r="H691" s="33">
        <v>0</v>
      </c>
      <c r="I691" s="33">
        <v>0</v>
      </c>
      <c r="J691" s="33">
        <v>0</v>
      </c>
      <c r="K691" s="33">
        <v>0</v>
      </c>
      <c r="L691" s="33">
        <v>28.72</v>
      </c>
      <c r="M691" s="33">
        <v>20.97</v>
      </c>
      <c r="N691" s="33">
        <v>0</v>
      </c>
      <c r="O691" s="33">
        <v>6.08</v>
      </c>
      <c r="P691" s="33">
        <v>1.68</v>
      </c>
      <c r="Q691" s="33">
        <v>20.97</v>
      </c>
    </row>
    <row r="692" spans="1:17">
      <c r="A692" s="32" t="s">
        <v>183</v>
      </c>
      <c r="C692" s="33">
        <v>6.64</v>
      </c>
      <c r="D692" s="33">
        <v>0</v>
      </c>
      <c r="E692" s="33">
        <v>0</v>
      </c>
      <c r="F692" s="33">
        <v>33.53</v>
      </c>
      <c r="G692" s="33">
        <v>33.53</v>
      </c>
      <c r="H692" s="33">
        <v>0</v>
      </c>
      <c r="I692" s="33">
        <v>0</v>
      </c>
      <c r="J692" s="33">
        <v>0</v>
      </c>
      <c r="K692" s="33">
        <v>0</v>
      </c>
      <c r="L692" s="33">
        <v>33.08</v>
      </c>
      <c r="M692" s="33">
        <v>23.36</v>
      </c>
      <c r="N692" s="33">
        <v>0</v>
      </c>
      <c r="O692" s="33">
        <v>7.62</v>
      </c>
      <c r="P692" s="33">
        <v>2.1</v>
      </c>
      <c r="Q692" s="33">
        <v>23.36</v>
      </c>
    </row>
    <row r="693" spans="1:17">
      <c r="A693" s="32" t="s">
        <v>184</v>
      </c>
      <c r="C693" s="33">
        <v>5.99</v>
      </c>
      <c r="D693" s="33">
        <v>0</v>
      </c>
      <c r="E693" s="33">
        <v>0</v>
      </c>
      <c r="F693" s="33">
        <v>30.95</v>
      </c>
      <c r="G693" s="33">
        <v>30.95</v>
      </c>
      <c r="H693" s="33">
        <v>0</v>
      </c>
      <c r="I693" s="33">
        <v>0</v>
      </c>
      <c r="J693" s="33">
        <v>0</v>
      </c>
      <c r="K693" s="33">
        <v>0</v>
      </c>
      <c r="L693" s="33">
        <v>30.55</v>
      </c>
      <c r="M693" s="33">
        <v>21.92</v>
      </c>
      <c r="N693" s="33">
        <v>0</v>
      </c>
      <c r="O693" s="33">
        <v>6.77</v>
      </c>
      <c r="P693" s="33">
        <v>1.87</v>
      </c>
      <c r="Q693" s="33">
        <v>21.92</v>
      </c>
    </row>
    <row r="694" spans="1:17">
      <c r="A694" s="32" t="s">
        <v>185</v>
      </c>
      <c r="C694" s="33">
        <v>7</v>
      </c>
      <c r="D694" s="33">
        <v>0</v>
      </c>
      <c r="E694" s="33">
        <v>0</v>
      </c>
      <c r="F694" s="33">
        <v>33.81</v>
      </c>
      <c r="G694" s="33">
        <v>33.81</v>
      </c>
      <c r="H694" s="33">
        <v>0</v>
      </c>
      <c r="I694" s="33">
        <v>0</v>
      </c>
      <c r="J694" s="33">
        <v>0</v>
      </c>
      <c r="K694" s="33">
        <v>0</v>
      </c>
      <c r="L694" s="33">
        <v>33.32</v>
      </c>
      <c r="M694" s="33">
        <v>22.79</v>
      </c>
      <c r="N694" s="33">
        <v>0</v>
      </c>
      <c r="O694" s="33">
        <v>8.26</v>
      </c>
      <c r="P694" s="33">
        <v>2.2799999999999998</v>
      </c>
      <c r="Q694" s="33">
        <v>22.79</v>
      </c>
    </row>
    <row r="695" spans="1:17">
      <c r="A695" s="32" t="s">
        <v>186</v>
      </c>
      <c r="C695" s="33">
        <v>5.28</v>
      </c>
      <c r="D695" s="33">
        <v>0</v>
      </c>
      <c r="E695" s="33">
        <v>0</v>
      </c>
      <c r="F695" s="33">
        <v>27.86</v>
      </c>
      <c r="G695" s="33">
        <v>27.86</v>
      </c>
      <c r="H695" s="33">
        <v>0</v>
      </c>
      <c r="I695" s="33">
        <v>0</v>
      </c>
      <c r="J695" s="33">
        <v>0</v>
      </c>
      <c r="K695" s="33">
        <v>0</v>
      </c>
      <c r="L695" s="33">
        <v>27.51</v>
      </c>
      <c r="M695" s="33">
        <v>19.989999999999998</v>
      </c>
      <c r="N695" s="33">
        <v>0</v>
      </c>
      <c r="O695" s="33">
        <v>5.89</v>
      </c>
      <c r="P695" s="33">
        <v>1.63</v>
      </c>
      <c r="Q695" s="33">
        <v>19.989999999999998</v>
      </c>
    </row>
    <row r="696" spans="1:17">
      <c r="A696" s="32" t="s">
        <v>187</v>
      </c>
      <c r="C696" s="33">
        <v>5.15</v>
      </c>
      <c r="D696" s="33">
        <v>0</v>
      </c>
      <c r="E696" s="33">
        <v>0</v>
      </c>
      <c r="F696" s="33">
        <v>27.11</v>
      </c>
      <c r="G696" s="33">
        <v>27.11</v>
      </c>
      <c r="H696" s="33">
        <v>0</v>
      </c>
      <c r="I696" s="33">
        <v>0</v>
      </c>
      <c r="J696" s="33">
        <v>0</v>
      </c>
      <c r="K696" s="33">
        <v>0</v>
      </c>
      <c r="L696" s="33">
        <v>26.77</v>
      </c>
      <c r="M696" s="33">
        <v>19.43</v>
      </c>
      <c r="N696" s="33">
        <v>0</v>
      </c>
      <c r="O696" s="33">
        <v>5.76</v>
      </c>
      <c r="P696" s="33">
        <v>1.59</v>
      </c>
      <c r="Q696" s="33">
        <v>19.43</v>
      </c>
    </row>
    <row r="697" spans="1:17">
      <c r="A697" s="32" t="s">
        <v>188</v>
      </c>
      <c r="C697" s="33">
        <v>4.1900000000000004</v>
      </c>
      <c r="D697" s="33">
        <v>0</v>
      </c>
      <c r="E697" s="33">
        <v>0</v>
      </c>
      <c r="F697" s="33">
        <v>22.06</v>
      </c>
      <c r="G697" s="33">
        <v>22.06</v>
      </c>
      <c r="H697" s="33">
        <v>0</v>
      </c>
      <c r="I697" s="33">
        <v>0</v>
      </c>
      <c r="J697" s="33">
        <v>0</v>
      </c>
      <c r="K697" s="33">
        <v>0</v>
      </c>
      <c r="L697" s="33">
        <v>21.79</v>
      </c>
      <c r="M697" s="33">
        <v>15.81</v>
      </c>
      <c r="N697" s="33">
        <v>0</v>
      </c>
      <c r="O697" s="33">
        <v>4.6900000000000004</v>
      </c>
      <c r="P697" s="33">
        <v>1.29</v>
      </c>
      <c r="Q697" s="33">
        <v>15.81</v>
      </c>
    </row>
    <row r="698" spans="1:17">
      <c r="A698" s="32" t="s">
        <v>189</v>
      </c>
      <c r="C698" s="33">
        <v>10.96</v>
      </c>
      <c r="D698" s="33">
        <v>0</v>
      </c>
      <c r="E698" s="33">
        <v>0</v>
      </c>
      <c r="F698" s="33">
        <v>57.83</v>
      </c>
      <c r="G698" s="33">
        <v>57.83</v>
      </c>
      <c r="H698" s="33">
        <v>0</v>
      </c>
      <c r="I698" s="33">
        <v>0</v>
      </c>
      <c r="J698" s="33">
        <v>0</v>
      </c>
      <c r="K698" s="33">
        <v>0</v>
      </c>
      <c r="L698" s="33">
        <v>57.1</v>
      </c>
      <c r="M698" s="33">
        <v>41.5</v>
      </c>
      <c r="N698" s="33">
        <v>0</v>
      </c>
      <c r="O698" s="33">
        <v>12.23</v>
      </c>
      <c r="P698" s="33">
        <v>3.37</v>
      </c>
      <c r="Q698" s="33">
        <v>41.5</v>
      </c>
    </row>
    <row r="699" spans="1:17">
      <c r="A699" s="32" t="s">
        <v>190</v>
      </c>
      <c r="C699" s="33">
        <v>2.78</v>
      </c>
      <c r="D699" s="33">
        <v>0</v>
      </c>
      <c r="E699" s="33">
        <v>0</v>
      </c>
      <c r="F699" s="33">
        <v>14.78</v>
      </c>
      <c r="G699" s="33">
        <v>14.78</v>
      </c>
      <c r="H699" s="33">
        <v>0</v>
      </c>
      <c r="I699" s="33">
        <v>0</v>
      </c>
      <c r="J699" s="33">
        <v>0</v>
      </c>
      <c r="K699" s="33">
        <v>0</v>
      </c>
      <c r="L699" s="33">
        <v>14.6</v>
      </c>
      <c r="M699" s="33">
        <v>10.66</v>
      </c>
      <c r="N699" s="33">
        <v>0</v>
      </c>
      <c r="O699" s="33">
        <v>3.08</v>
      </c>
      <c r="P699" s="33">
        <v>0.85</v>
      </c>
      <c r="Q699" s="33">
        <v>10.66</v>
      </c>
    </row>
    <row r="700" spans="1:17">
      <c r="A700" s="32" t="s">
        <v>191</v>
      </c>
      <c r="C700" s="33">
        <v>4.55</v>
      </c>
      <c r="D700" s="33">
        <v>0</v>
      </c>
      <c r="E700" s="33">
        <v>0</v>
      </c>
      <c r="F700" s="33">
        <v>23.99</v>
      </c>
      <c r="G700" s="33">
        <v>23.99</v>
      </c>
      <c r="H700" s="33">
        <v>0</v>
      </c>
      <c r="I700" s="33">
        <v>0</v>
      </c>
      <c r="J700" s="33">
        <v>0</v>
      </c>
      <c r="K700" s="33">
        <v>0</v>
      </c>
      <c r="L700" s="33">
        <v>23.69</v>
      </c>
      <c r="M700" s="33">
        <v>17.21</v>
      </c>
      <c r="N700" s="33">
        <v>0</v>
      </c>
      <c r="O700" s="33">
        <v>5.08</v>
      </c>
      <c r="P700" s="33">
        <v>1.4</v>
      </c>
      <c r="Q700" s="33">
        <v>17.21</v>
      </c>
    </row>
    <row r="701" spans="1:17">
      <c r="A701" s="32" t="s">
        <v>192</v>
      </c>
      <c r="C701" s="33">
        <v>4.3600000000000003</v>
      </c>
      <c r="D701" s="33">
        <v>0</v>
      </c>
      <c r="E701" s="33">
        <v>0</v>
      </c>
      <c r="F701" s="33">
        <v>23.07</v>
      </c>
      <c r="G701" s="33">
        <v>23.07</v>
      </c>
      <c r="H701" s="33">
        <v>0</v>
      </c>
      <c r="I701" s="33">
        <v>0</v>
      </c>
      <c r="J701" s="33">
        <v>0</v>
      </c>
      <c r="K701" s="33">
        <v>0</v>
      </c>
      <c r="L701" s="33">
        <v>22.78</v>
      </c>
      <c r="M701" s="33">
        <v>16.59</v>
      </c>
      <c r="N701" s="33">
        <v>0</v>
      </c>
      <c r="O701" s="33">
        <v>4.8600000000000003</v>
      </c>
      <c r="P701" s="33">
        <v>1.34</v>
      </c>
      <c r="Q701" s="33">
        <v>16.59</v>
      </c>
    </row>
    <row r="702" spans="1:17">
      <c r="A702" s="32" t="s">
        <v>193</v>
      </c>
      <c r="C702" s="33">
        <v>9.4600000000000009</v>
      </c>
      <c r="D702" s="33">
        <v>0</v>
      </c>
      <c r="E702" s="33">
        <v>0</v>
      </c>
      <c r="F702" s="33">
        <v>49.52</v>
      </c>
      <c r="G702" s="33">
        <v>49.52</v>
      </c>
      <c r="H702" s="33">
        <v>0</v>
      </c>
      <c r="I702" s="33">
        <v>0</v>
      </c>
      <c r="J702" s="33">
        <v>0</v>
      </c>
      <c r="K702" s="33">
        <v>0</v>
      </c>
      <c r="L702" s="33">
        <v>48.89</v>
      </c>
      <c r="M702" s="33">
        <v>35.35</v>
      </c>
      <c r="N702" s="33">
        <v>0</v>
      </c>
      <c r="O702" s="33">
        <v>10.62</v>
      </c>
      <c r="P702" s="33">
        <v>2.93</v>
      </c>
      <c r="Q702" s="33">
        <v>35.35</v>
      </c>
    </row>
    <row r="703" spans="1:17">
      <c r="A703" s="32" t="s">
        <v>194</v>
      </c>
      <c r="C703" s="33">
        <v>5.78</v>
      </c>
      <c r="D703" s="33">
        <v>0</v>
      </c>
      <c r="E703" s="33">
        <v>0</v>
      </c>
      <c r="F703" s="33">
        <v>30.41</v>
      </c>
      <c r="G703" s="33">
        <v>30.41</v>
      </c>
      <c r="H703" s="33">
        <v>0</v>
      </c>
      <c r="I703" s="33">
        <v>0</v>
      </c>
      <c r="J703" s="33">
        <v>0</v>
      </c>
      <c r="K703" s="33">
        <v>0</v>
      </c>
      <c r="L703" s="33">
        <v>30.03</v>
      </c>
      <c r="M703" s="33">
        <v>21.79</v>
      </c>
      <c r="N703" s="33">
        <v>0</v>
      </c>
      <c r="O703" s="33">
        <v>6.46</v>
      </c>
      <c r="P703" s="33">
        <v>1.78</v>
      </c>
      <c r="Q703" s="33">
        <v>21.79</v>
      </c>
    </row>
    <row r="704" spans="1:17">
      <c r="A704" s="32" t="s">
        <v>195</v>
      </c>
      <c r="C704" s="33">
        <v>2.65</v>
      </c>
      <c r="D704" s="33">
        <v>0</v>
      </c>
      <c r="E704" s="33">
        <v>0</v>
      </c>
      <c r="F704" s="33">
        <v>13.8</v>
      </c>
      <c r="G704" s="33">
        <v>13.8</v>
      </c>
      <c r="H704" s="33">
        <v>0</v>
      </c>
      <c r="I704" s="33">
        <v>0</v>
      </c>
      <c r="J704" s="33">
        <v>0</v>
      </c>
      <c r="K704" s="33">
        <v>0</v>
      </c>
      <c r="L704" s="33">
        <v>13.63</v>
      </c>
      <c r="M704" s="33">
        <v>9.82</v>
      </c>
      <c r="N704" s="33">
        <v>0</v>
      </c>
      <c r="O704" s="33">
        <v>2.98</v>
      </c>
      <c r="P704" s="33">
        <v>0.82</v>
      </c>
      <c r="Q704" s="33">
        <v>9.82</v>
      </c>
    </row>
    <row r="705" spans="1:17">
      <c r="A705" s="32" t="s">
        <v>641</v>
      </c>
      <c r="C705" s="33">
        <v>30.82</v>
      </c>
      <c r="D705" s="33">
        <v>79.14</v>
      </c>
      <c r="E705" s="33">
        <v>0</v>
      </c>
      <c r="F705" s="33">
        <v>872.13</v>
      </c>
      <c r="G705" s="33">
        <v>872.13</v>
      </c>
      <c r="H705" s="33">
        <v>0</v>
      </c>
      <c r="I705" s="33">
        <v>0</v>
      </c>
      <c r="J705" s="33">
        <v>0</v>
      </c>
      <c r="K705" s="33">
        <v>0</v>
      </c>
      <c r="L705" s="33">
        <v>861.82</v>
      </c>
      <c r="M705" s="33">
        <v>469.74</v>
      </c>
      <c r="N705" s="33">
        <v>169.08</v>
      </c>
      <c r="O705" s="33">
        <v>174.99</v>
      </c>
      <c r="P705" s="33">
        <v>48.01</v>
      </c>
      <c r="Q705" s="33">
        <v>469.74</v>
      </c>
    </row>
    <row r="706" spans="1:17">
      <c r="A706" s="32" t="s">
        <v>196</v>
      </c>
      <c r="C706" s="33">
        <v>2.14</v>
      </c>
      <c r="D706" s="33">
        <v>0</v>
      </c>
      <c r="E706" s="33">
        <v>0</v>
      </c>
      <c r="F706" s="33">
        <v>45.71</v>
      </c>
      <c r="G706" s="33">
        <v>45.71</v>
      </c>
      <c r="H706" s="33">
        <v>0</v>
      </c>
      <c r="I706" s="33">
        <v>0</v>
      </c>
      <c r="J706" s="33">
        <v>0</v>
      </c>
      <c r="K706" s="33">
        <v>0</v>
      </c>
      <c r="L706" s="33">
        <v>45.26</v>
      </c>
      <c r="M706" s="33">
        <v>34.86</v>
      </c>
      <c r="N706" s="33">
        <v>0</v>
      </c>
      <c r="O706" s="33">
        <v>8.36</v>
      </c>
      <c r="P706" s="33">
        <v>2.0499999999999998</v>
      </c>
      <c r="Q706" s="33">
        <v>34.86</v>
      </c>
    </row>
    <row r="707" spans="1:17">
      <c r="A707" s="32" t="s">
        <v>197</v>
      </c>
      <c r="C707" s="33">
        <v>1.78</v>
      </c>
      <c r="D707" s="33">
        <v>0</v>
      </c>
      <c r="E707" s="33">
        <v>0</v>
      </c>
      <c r="F707" s="33">
        <v>9.36</v>
      </c>
      <c r="G707" s="33">
        <v>9.36</v>
      </c>
      <c r="H707" s="33">
        <v>0</v>
      </c>
      <c r="I707" s="33">
        <v>0</v>
      </c>
      <c r="J707" s="33">
        <v>0</v>
      </c>
      <c r="K707" s="33">
        <v>0</v>
      </c>
      <c r="L707" s="33">
        <v>9.25</v>
      </c>
      <c r="M707" s="33">
        <v>6.71</v>
      </c>
      <c r="N707" s="33">
        <v>0</v>
      </c>
      <c r="O707" s="33">
        <v>1.99</v>
      </c>
      <c r="P707" s="33">
        <v>0.55000000000000004</v>
      </c>
      <c r="Q707" s="33">
        <v>6.71</v>
      </c>
    </row>
    <row r="708" spans="1:17">
      <c r="A708" s="32" t="s">
        <v>198</v>
      </c>
      <c r="C708" s="33">
        <v>5.93</v>
      </c>
      <c r="D708" s="33">
        <v>0</v>
      </c>
      <c r="E708" s="33">
        <v>0</v>
      </c>
      <c r="F708" s="33">
        <v>31.22</v>
      </c>
      <c r="G708" s="33">
        <v>31.22</v>
      </c>
      <c r="H708" s="33">
        <v>0</v>
      </c>
      <c r="I708" s="33">
        <v>0</v>
      </c>
      <c r="J708" s="33">
        <v>0</v>
      </c>
      <c r="K708" s="33">
        <v>0</v>
      </c>
      <c r="L708" s="33">
        <v>30.83</v>
      </c>
      <c r="M708" s="33">
        <v>22.37</v>
      </c>
      <c r="N708" s="33">
        <v>0</v>
      </c>
      <c r="O708" s="33">
        <v>6.63</v>
      </c>
      <c r="P708" s="33">
        <v>1.83</v>
      </c>
      <c r="Q708" s="33">
        <v>22.37</v>
      </c>
    </row>
    <row r="709" spans="1:17">
      <c r="A709" s="32" t="s">
        <v>199</v>
      </c>
      <c r="C709" s="33">
        <v>4.97</v>
      </c>
      <c r="D709" s="33">
        <v>0</v>
      </c>
      <c r="E709" s="33">
        <v>0</v>
      </c>
      <c r="F709" s="33">
        <v>26.16</v>
      </c>
      <c r="G709" s="33">
        <v>26.16</v>
      </c>
      <c r="H709" s="33">
        <v>0</v>
      </c>
      <c r="I709" s="33">
        <v>0</v>
      </c>
      <c r="J709" s="33">
        <v>0</v>
      </c>
      <c r="K709" s="33">
        <v>0</v>
      </c>
      <c r="L709" s="33">
        <v>25.84</v>
      </c>
      <c r="M709" s="33">
        <v>18.75</v>
      </c>
      <c r="N709" s="33">
        <v>0</v>
      </c>
      <c r="O709" s="33">
        <v>5.56</v>
      </c>
      <c r="P709" s="33">
        <v>1.53</v>
      </c>
      <c r="Q709" s="33">
        <v>18.75</v>
      </c>
    </row>
    <row r="710" spans="1:17">
      <c r="A710" s="32" t="s">
        <v>200</v>
      </c>
      <c r="C710" s="33">
        <v>4.78</v>
      </c>
      <c r="D710" s="33">
        <v>0</v>
      </c>
      <c r="E710" s="33">
        <v>0</v>
      </c>
      <c r="F710" s="33">
        <v>25.15</v>
      </c>
      <c r="G710" s="33">
        <v>25.15</v>
      </c>
      <c r="H710" s="33">
        <v>0</v>
      </c>
      <c r="I710" s="33">
        <v>0</v>
      </c>
      <c r="J710" s="33">
        <v>0</v>
      </c>
      <c r="K710" s="33">
        <v>0</v>
      </c>
      <c r="L710" s="33">
        <v>24.84</v>
      </c>
      <c r="M710" s="33">
        <v>18.02</v>
      </c>
      <c r="N710" s="33">
        <v>0</v>
      </c>
      <c r="O710" s="33">
        <v>5.34</v>
      </c>
      <c r="P710" s="33">
        <v>1.47</v>
      </c>
      <c r="Q710" s="33">
        <v>18.02</v>
      </c>
    </row>
    <row r="711" spans="1:17">
      <c r="A711" s="32" t="s">
        <v>201</v>
      </c>
      <c r="C711" s="33">
        <v>6.86</v>
      </c>
      <c r="D711" s="33">
        <v>0</v>
      </c>
      <c r="E711" s="33">
        <v>0</v>
      </c>
      <c r="F711" s="33">
        <v>36.39</v>
      </c>
      <c r="G711" s="33">
        <v>36.39</v>
      </c>
      <c r="H711" s="33">
        <v>0</v>
      </c>
      <c r="I711" s="33">
        <v>0</v>
      </c>
      <c r="J711" s="33">
        <v>0</v>
      </c>
      <c r="K711" s="33">
        <v>0</v>
      </c>
      <c r="L711" s="33">
        <v>35.94</v>
      </c>
      <c r="M711" s="33">
        <v>26.21</v>
      </c>
      <c r="N711" s="33">
        <v>0</v>
      </c>
      <c r="O711" s="33">
        <v>7.63</v>
      </c>
      <c r="P711" s="33">
        <v>2.1</v>
      </c>
      <c r="Q711" s="33">
        <v>26.21</v>
      </c>
    </row>
    <row r="712" spans="1:17">
      <c r="A712" s="32" t="s">
        <v>202</v>
      </c>
      <c r="C712" s="33">
        <v>4.3600000000000003</v>
      </c>
      <c r="D712" s="33">
        <v>0.59</v>
      </c>
      <c r="E712" s="33">
        <v>0</v>
      </c>
      <c r="F712" s="33">
        <v>28.59</v>
      </c>
      <c r="G712" s="33">
        <v>28.59</v>
      </c>
      <c r="H712" s="33">
        <v>0</v>
      </c>
      <c r="I712" s="33">
        <v>0</v>
      </c>
      <c r="J712" s="33">
        <v>0</v>
      </c>
      <c r="K712" s="33">
        <v>0</v>
      </c>
      <c r="L712" s="33">
        <v>28.23</v>
      </c>
      <c r="M712" s="33">
        <v>19.079999999999998</v>
      </c>
      <c r="N712" s="33">
        <v>1.38</v>
      </c>
      <c r="O712" s="33">
        <v>6.1</v>
      </c>
      <c r="P712" s="33">
        <v>1.68</v>
      </c>
      <c r="Q712" s="33">
        <v>19.079999999999998</v>
      </c>
    </row>
    <row r="713" spans="1:17">
      <c r="A713" s="32" t="s">
        <v>203</v>
      </c>
      <c r="C713" s="33">
        <v>0</v>
      </c>
      <c r="D713" s="33">
        <v>4.3899999999999997</v>
      </c>
      <c r="E713" s="33">
        <v>0</v>
      </c>
      <c r="F713" s="33">
        <v>36.08</v>
      </c>
      <c r="G713" s="33">
        <v>36.08</v>
      </c>
      <c r="H713" s="33">
        <v>0</v>
      </c>
      <c r="I713" s="33">
        <v>0</v>
      </c>
      <c r="J713" s="33">
        <v>0</v>
      </c>
      <c r="K713" s="33">
        <v>0</v>
      </c>
      <c r="L713" s="33">
        <v>35.619999999999997</v>
      </c>
      <c r="M713" s="33">
        <v>16.5</v>
      </c>
      <c r="N713" s="33">
        <v>9.36</v>
      </c>
      <c r="O713" s="33">
        <v>7.65</v>
      </c>
      <c r="P713" s="33">
        <v>2.11</v>
      </c>
      <c r="Q713" s="33">
        <v>16.5</v>
      </c>
    </row>
    <row r="714" spans="1:17">
      <c r="A714" s="32" t="s">
        <v>204</v>
      </c>
      <c r="C714" s="33">
        <v>0</v>
      </c>
      <c r="D714" s="33">
        <v>2.35</v>
      </c>
      <c r="E714" s="33">
        <v>0</v>
      </c>
      <c r="F714" s="33">
        <v>20.010000000000002</v>
      </c>
      <c r="G714" s="33">
        <v>20.010000000000002</v>
      </c>
      <c r="H714" s="33">
        <v>0</v>
      </c>
      <c r="I714" s="33">
        <v>0</v>
      </c>
      <c r="J714" s="33">
        <v>0</v>
      </c>
      <c r="K714" s="33">
        <v>0</v>
      </c>
      <c r="L714" s="33">
        <v>19.77</v>
      </c>
      <c r="M714" s="33">
        <v>9.67</v>
      </c>
      <c r="N714" s="33">
        <v>5.01</v>
      </c>
      <c r="O714" s="33">
        <v>3.99</v>
      </c>
      <c r="P714" s="33">
        <v>1.1000000000000001</v>
      </c>
      <c r="Q714" s="33">
        <v>9.67</v>
      </c>
    </row>
    <row r="715" spans="1:17">
      <c r="A715" s="32" t="s">
        <v>205</v>
      </c>
      <c r="C715" s="33">
        <v>0</v>
      </c>
      <c r="D715" s="33">
        <v>8.24</v>
      </c>
      <c r="E715" s="33">
        <v>0</v>
      </c>
      <c r="F715" s="33">
        <v>70.17</v>
      </c>
      <c r="G715" s="33">
        <v>70.17</v>
      </c>
      <c r="H715" s="33">
        <v>0</v>
      </c>
      <c r="I715" s="33">
        <v>0</v>
      </c>
      <c r="J715" s="33">
        <v>0</v>
      </c>
      <c r="K715" s="33">
        <v>0</v>
      </c>
      <c r="L715" s="33">
        <v>69.34</v>
      </c>
      <c r="M715" s="33">
        <v>33.89</v>
      </c>
      <c r="N715" s="33">
        <v>17.59</v>
      </c>
      <c r="O715" s="33">
        <v>14</v>
      </c>
      <c r="P715" s="33">
        <v>3.86</v>
      </c>
      <c r="Q715" s="33">
        <v>33.89</v>
      </c>
    </row>
    <row r="716" spans="1:17">
      <c r="A716" s="32" t="s">
        <v>206</v>
      </c>
      <c r="C716" s="33">
        <v>0</v>
      </c>
      <c r="D716" s="33">
        <v>2.5499999999999998</v>
      </c>
      <c r="E716" s="33">
        <v>0</v>
      </c>
      <c r="F716" s="33">
        <v>21.74</v>
      </c>
      <c r="G716" s="33">
        <v>21.74</v>
      </c>
      <c r="H716" s="33">
        <v>0</v>
      </c>
      <c r="I716" s="33">
        <v>0</v>
      </c>
      <c r="J716" s="33">
        <v>0</v>
      </c>
      <c r="K716" s="33">
        <v>0</v>
      </c>
      <c r="L716" s="33">
        <v>21.48</v>
      </c>
      <c r="M716" s="33">
        <v>10.5</v>
      </c>
      <c r="N716" s="33">
        <v>5.45</v>
      </c>
      <c r="O716" s="33">
        <v>4.33</v>
      </c>
      <c r="P716" s="33">
        <v>1.2</v>
      </c>
      <c r="Q716" s="33">
        <v>10.5</v>
      </c>
    </row>
    <row r="717" spans="1:17">
      <c r="A717" s="32" t="s">
        <v>207</v>
      </c>
      <c r="C717" s="33">
        <v>0</v>
      </c>
      <c r="D717" s="33">
        <v>4.68</v>
      </c>
      <c r="E717" s="33">
        <v>0</v>
      </c>
      <c r="F717" s="33">
        <v>39.020000000000003</v>
      </c>
      <c r="G717" s="33">
        <v>39.020000000000003</v>
      </c>
      <c r="H717" s="33">
        <v>0</v>
      </c>
      <c r="I717" s="33">
        <v>0</v>
      </c>
      <c r="J717" s="33">
        <v>0</v>
      </c>
      <c r="K717" s="33">
        <v>0</v>
      </c>
      <c r="L717" s="33">
        <v>38.54</v>
      </c>
      <c r="M717" s="33">
        <v>18.29</v>
      </c>
      <c r="N717" s="33">
        <v>9.98</v>
      </c>
      <c r="O717" s="33">
        <v>8.06</v>
      </c>
      <c r="P717" s="33">
        <v>2.2200000000000002</v>
      </c>
      <c r="Q717" s="33">
        <v>18.29</v>
      </c>
    </row>
    <row r="718" spans="1:17">
      <c r="A718" s="32" t="s">
        <v>208</v>
      </c>
      <c r="C718" s="33">
        <v>0</v>
      </c>
      <c r="D718" s="33">
        <v>10.61</v>
      </c>
      <c r="E718" s="33">
        <v>0</v>
      </c>
      <c r="F718" s="33">
        <v>91.08</v>
      </c>
      <c r="G718" s="33">
        <v>91.08</v>
      </c>
      <c r="H718" s="33">
        <v>0</v>
      </c>
      <c r="I718" s="33">
        <v>0</v>
      </c>
      <c r="J718" s="33">
        <v>0</v>
      </c>
      <c r="K718" s="33">
        <v>0</v>
      </c>
      <c r="L718" s="33">
        <v>90.02</v>
      </c>
      <c r="M718" s="33">
        <v>44.46</v>
      </c>
      <c r="N718" s="33">
        <v>22.67</v>
      </c>
      <c r="O718" s="33">
        <v>17.940000000000001</v>
      </c>
      <c r="P718" s="33">
        <v>4.95</v>
      </c>
      <c r="Q718" s="33">
        <v>44.46</v>
      </c>
    </row>
    <row r="719" spans="1:17">
      <c r="A719" s="32" t="s">
        <v>209</v>
      </c>
      <c r="C719" s="33">
        <v>0</v>
      </c>
      <c r="D719" s="33">
        <v>13.44</v>
      </c>
      <c r="E719" s="33">
        <v>0</v>
      </c>
      <c r="F719" s="33">
        <v>115.04</v>
      </c>
      <c r="G719" s="33">
        <v>115.04</v>
      </c>
      <c r="H719" s="33">
        <v>0</v>
      </c>
      <c r="I719" s="33">
        <v>0</v>
      </c>
      <c r="J719" s="33">
        <v>0</v>
      </c>
      <c r="K719" s="33">
        <v>0</v>
      </c>
      <c r="L719" s="33">
        <v>113.69</v>
      </c>
      <c r="M719" s="33">
        <v>55.94</v>
      </c>
      <c r="N719" s="33">
        <v>28.71</v>
      </c>
      <c r="O719" s="33">
        <v>22.77</v>
      </c>
      <c r="P719" s="33">
        <v>6.28</v>
      </c>
      <c r="Q719" s="33">
        <v>55.94</v>
      </c>
    </row>
    <row r="720" spans="1:17">
      <c r="A720" s="32" t="s">
        <v>210</v>
      </c>
      <c r="C720" s="33">
        <v>0</v>
      </c>
      <c r="D720" s="33">
        <v>3.88</v>
      </c>
      <c r="E720" s="33">
        <v>0</v>
      </c>
      <c r="F720" s="33">
        <v>33.01</v>
      </c>
      <c r="G720" s="33">
        <v>33.01</v>
      </c>
      <c r="H720" s="33">
        <v>0</v>
      </c>
      <c r="I720" s="33">
        <v>0</v>
      </c>
      <c r="J720" s="33">
        <v>0</v>
      </c>
      <c r="K720" s="33">
        <v>0</v>
      </c>
      <c r="L720" s="33">
        <v>32.619999999999997</v>
      </c>
      <c r="M720" s="33">
        <v>15.95</v>
      </c>
      <c r="N720" s="33">
        <v>8.27</v>
      </c>
      <c r="O720" s="33">
        <v>6.58</v>
      </c>
      <c r="P720" s="33">
        <v>1.82</v>
      </c>
      <c r="Q720" s="33">
        <v>15.95</v>
      </c>
    </row>
    <row r="721" spans="1:17">
      <c r="A721" s="32" t="s">
        <v>211</v>
      </c>
      <c r="C721" s="33">
        <v>0</v>
      </c>
      <c r="D721" s="33">
        <v>3.67</v>
      </c>
      <c r="E721" s="33">
        <v>0</v>
      </c>
      <c r="F721" s="33">
        <v>30.57</v>
      </c>
      <c r="G721" s="33">
        <v>30.57</v>
      </c>
      <c r="H721" s="33">
        <v>0</v>
      </c>
      <c r="I721" s="33">
        <v>0</v>
      </c>
      <c r="J721" s="33">
        <v>0</v>
      </c>
      <c r="K721" s="33">
        <v>0</v>
      </c>
      <c r="L721" s="33">
        <v>30.2</v>
      </c>
      <c r="M721" s="33">
        <v>14.27</v>
      </c>
      <c r="N721" s="33">
        <v>7.84</v>
      </c>
      <c r="O721" s="33">
        <v>6.34</v>
      </c>
      <c r="P721" s="33">
        <v>1.75</v>
      </c>
      <c r="Q721" s="33">
        <v>14.27</v>
      </c>
    </row>
    <row r="722" spans="1:17">
      <c r="A722" s="32" t="s">
        <v>212</v>
      </c>
      <c r="C722" s="33">
        <v>0</v>
      </c>
      <c r="D722" s="33">
        <v>3.44</v>
      </c>
      <c r="E722" s="33">
        <v>0</v>
      </c>
      <c r="F722" s="33">
        <v>29.34</v>
      </c>
      <c r="G722" s="33">
        <v>29.34</v>
      </c>
      <c r="H722" s="33">
        <v>0</v>
      </c>
      <c r="I722" s="33">
        <v>0</v>
      </c>
      <c r="J722" s="33">
        <v>0</v>
      </c>
      <c r="K722" s="33">
        <v>0</v>
      </c>
      <c r="L722" s="33">
        <v>28.99</v>
      </c>
      <c r="M722" s="33">
        <v>14.23</v>
      </c>
      <c r="N722" s="33">
        <v>7.34</v>
      </c>
      <c r="O722" s="33">
        <v>5.83</v>
      </c>
      <c r="P722" s="33">
        <v>1.61</v>
      </c>
      <c r="Q722" s="33">
        <v>14.23</v>
      </c>
    </row>
    <row r="723" spans="1:17">
      <c r="A723" s="32" t="s">
        <v>213</v>
      </c>
      <c r="C723" s="33">
        <v>0</v>
      </c>
      <c r="D723" s="33">
        <v>3.08</v>
      </c>
      <c r="E723" s="33">
        <v>0</v>
      </c>
      <c r="F723" s="33">
        <v>26.28</v>
      </c>
      <c r="G723" s="33">
        <v>26.28</v>
      </c>
      <c r="H723" s="33">
        <v>0</v>
      </c>
      <c r="I723" s="33">
        <v>0</v>
      </c>
      <c r="J723" s="33">
        <v>0</v>
      </c>
      <c r="K723" s="33">
        <v>0</v>
      </c>
      <c r="L723" s="33">
        <v>25.97</v>
      </c>
      <c r="M723" s="33">
        <v>12.74</v>
      </c>
      <c r="N723" s="33">
        <v>6.57</v>
      </c>
      <c r="O723" s="33">
        <v>5.22</v>
      </c>
      <c r="P723" s="33">
        <v>1.44</v>
      </c>
      <c r="Q723" s="33">
        <v>12.74</v>
      </c>
    </row>
    <row r="724" spans="1:17">
      <c r="A724" s="32" t="s">
        <v>214</v>
      </c>
      <c r="C724" s="33">
        <v>0</v>
      </c>
      <c r="D724" s="33">
        <v>6.84</v>
      </c>
      <c r="E724" s="33">
        <v>0</v>
      </c>
      <c r="F724" s="33">
        <v>60.75</v>
      </c>
      <c r="G724" s="33">
        <v>60.75</v>
      </c>
      <c r="H724" s="33">
        <v>0</v>
      </c>
      <c r="I724" s="33">
        <v>0</v>
      </c>
      <c r="J724" s="33">
        <v>0</v>
      </c>
      <c r="K724" s="33">
        <v>0</v>
      </c>
      <c r="L724" s="33">
        <v>60.08</v>
      </c>
      <c r="M724" s="33">
        <v>31.01</v>
      </c>
      <c r="N724" s="33">
        <v>14.64</v>
      </c>
      <c r="O724" s="33">
        <v>11.31</v>
      </c>
      <c r="P724" s="33">
        <v>3.12</v>
      </c>
      <c r="Q724" s="33">
        <v>31.01</v>
      </c>
    </row>
    <row r="725" spans="1:17">
      <c r="A725" s="32" t="s">
        <v>215</v>
      </c>
      <c r="C725" s="33">
        <v>0</v>
      </c>
      <c r="D725" s="33">
        <v>2.38</v>
      </c>
      <c r="E725" s="33">
        <v>0</v>
      </c>
      <c r="F725" s="33">
        <v>20.3</v>
      </c>
      <c r="G725" s="33">
        <v>20.3</v>
      </c>
      <c r="H725" s="33">
        <v>0</v>
      </c>
      <c r="I725" s="33">
        <v>0</v>
      </c>
      <c r="J725" s="33">
        <v>0</v>
      </c>
      <c r="K725" s="33">
        <v>0</v>
      </c>
      <c r="L725" s="33">
        <v>20.059999999999999</v>
      </c>
      <c r="M725" s="33">
        <v>9.81</v>
      </c>
      <c r="N725" s="33">
        <v>5.09</v>
      </c>
      <c r="O725" s="33">
        <v>4.05</v>
      </c>
      <c r="P725" s="33">
        <v>1.1200000000000001</v>
      </c>
      <c r="Q725" s="33">
        <v>9.81</v>
      </c>
    </row>
    <row r="726" spans="1:17">
      <c r="A726" s="32" t="s">
        <v>216</v>
      </c>
      <c r="C726" s="33">
        <v>0</v>
      </c>
      <c r="D726" s="33">
        <v>2.19</v>
      </c>
      <c r="E726" s="33">
        <v>0</v>
      </c>
      <c r="F726" s="33">
        <v>18.52</v>
      </c>
      <c r="G726" s="33">
        <v>18.52</v>
      </c>
      <c r="H726" s="33">
        <v>0</v>
      </c>
      <c r="I726" s="33">
        <v>0</v>
      </c>
      <c r="J726" s="33">
        <v>0</v>
      </c>
      <c r="K726" s="33">
        <v>0</v>
      </c>
      <c r="L726" s="33">
        <v>18.3</v>
      </c>
      <c r="M726" s="33">
        <v>8.85</v>
      </c>
      <c r="N726" s="33">
        <v>4.68</v>
      </c>
      <c r="O726" s="33">
        <v>3.74</v>
      </c>
      <c r="P726" s="33">
        <v>1.03</v>
      </c>
      <c r="Q726" s="33">
        <v>8.85</v>
      </c>
    </row>
    <row r="727" spans="1:17">
      <c r="A727" s="32" t="s">
        <v>1176</v>
      </c>
      <c r="C727" s="33">
        <v>0</v>
      </c>
      <c r="D727" s="33">
        <v>1.76</v>
      </c>
      <c r="E727" s="33">
        <v>0</v>
      </c>
      <c r="F727" s="33">
        <v>14.99</v>
      </c>
      <c r="G727" s="33">
        <v>14.99</v>
      </c>
      <c r="H727" s="33">
        <v>0</v>
      </c>
      <c r="I727" s="33">
        <v>0</v>
      </c>
      <c r="J727" s="33">
        <v>0</v>
      </c>
      <c r="K727" s="33">
        <v>0</v>
      </c>
      <c r="L727" s="33">
        <v>14.81</v>
      </c>
      <c r="M727" s="33">
        <v>7.22</v>
      </c>
      <c r="N727" s="33">
        <v>3.76</v>
      </c>
      <c r="O727" s="33">
        <v>3</v>
      </c>
      <c r="P727" s="33">
        <v>0.83</v>
      </c>
      <c r="Q727" s="33">
        <v>7.22</v>
      </c>
    </row>
    <row r="728" spans="1:17">
      <c r="A728" s="32" t="s">
        <v>1177</v>
      </c>
      <c r="C728" s="33">
        <v>0</v>
      </c>
      <c r="D728" s="33">
        <v>1.53</v>
      </c>
      <c r="E728" s="33">
        <v>0</v>
      </c>
      <c r="F728" s="33">
        <v>13.06</v>
      </c>
      <c r="G728" s="33">
        <v>13.06</v>
      </c>
      <c r="H728" s="33">
        <v>0</v>
      </c>
      <c r="I728" s="33">
        <v>0</v>
      </c>
      <c r="J728" s="33">
        <v>0</v>
      </c>
      <c r="K728" s="33">
        <v>0</v>
      </c>
      <c r="L728" s="33">
        <v>12.91</v>
      </c>
      <c r="M728" s="33">
        <v>6.31</v>
      </c>
      <c r="N728" s="33">
        <v>3.27</v>
      </c>
      <c r="O728" s="33">
        <v>2.6</v>
      </c>
      <c r="P728" s="33">
        <v>0.72</v>
      </c>
      <c r="Q728" s="33">
        <v>6.31</v>
      </c>
    </row>
    <row r="729" spans="1:17">
      <c r="A729" s="32" t="s">
        <v>1178</v>
      </c>
      <c r="C729" s="33">
        <v>0</v>
      </c>
      <c r="D729" s="33">
        <v>1.36</v>
      </c>
      <c r="E729" s="33">
        <v>0</v>
      </c>
      <c r="F729" s="33">
        <v>11.56</v>
      </c>
      <c r="G729" s="33">
        <v>11.56</v>
      </c>
      <c r="H729" s="33">
        <v>0</v>
      </c>
      <c r="I729" s="33">
        <v>0</v>
      </c>
      <c r="J729" s="33">
        <v>0</v>
      </c>
      <c r="K729" s="33">
        <v>0</v>
      </c>
      <c r="L729" s="33">
        <v>11.42</v>
      </c>
      <c r="M729" s="33">
        <v>5.58</v>
      </c>
      <c r="N729" s="33">
        <v>2.9</v>
      </c>
      <c r="O729" s="33">
        <v>2.2999999999999998</v>
      </c>
      <c r="P729" s="33">
        <v>0.64</v>
      </c>
      <c r="Q729" s="33">
        <v>5.58</v>
      </c>
    </row>
    <row r="730" spans="1:17">
      <c r="A730" s="32" t="s">
        <v>1179</v>
      </c>
      <c r="C730" s="33">
        <v>0</v>
      </c>
      <c r="D730" s="33">
        <v>2.15</v>
      </c>
      <c r="E730" s="33">
        <v>0</v>
      </c>
      <c r="F730" s="33">
        <v>18.04</v>
      </c>
      <c r="G730" s="33">
        <v>18.04</v>
      </c>
      <c r="H730" s="33">
        <v>0</v>
      </c>
      <c r="I730" s="33">
        <v>0</v>
      </c>
      <c r="J730" s="33">
        <v>0</v>
      </c>
      <c r="K730" s="33">
        <v>0</v>
      </c>
      <c r="L730" s="33">
        <v>17.82</v>
      </c>
      <c r="M730" s="33">
        <v>8.5399999999999991</v>
      </c>
      <c r="N730" s="33">
        <v>4.58</v>
      </c>
      <c r="O730" s="33">
        <v>3.68</v>
      </c>
      <c r="P730" s="33">
        <v>1.02</v>
      </c>
      <c r="Q730" s="33">
        <v>8.5399999999999991</v>
      </c>
    </row>
    <row r="731" spans="1:17">
      <c r="A731" s="32" t="s">
        <v>642</v>
      </c>
      <c r="C731" s="33">
        <v>0</v>
      </c>
      <c r="D731" s="33">
        <v>72.790000000000006</v>
      </c>
      <c r="E731" s="33">
        <v>0</v>
      </c>
      <c r="F731" s="33">
        <v>866.97</v>
      </c>
      <c r="G731" s="33">
        <v>866.97</v>
      </c>
      <c r="H731" s="33">
        <v>0</v>
      </c>
      <c r="I731" s="33">
        <v>0</v>
      </c>
      <c r="J731" s="33">
        <v>0</v>
      </c>
      <c r="K731" s="33">
        <v>0</v>
      </c>
      <c r="L731" s="33">
        <v>856.82</v>
      </c>
      <c r="M731" s="33">
        <v>490.09</v>
      </c>
      <c r="N731" s="33">
        <v>156.88999999999999</v>
      </c>
      <c r="O731" s="33">
        <v>165.17</v>
      </c>
      <c r="P731" s="33">
        <v>44.66</v>
      </c>
      <c r="Q731" s="33">
        <v>490.09</v>
      </c>
    </row>
    <row r="732" spans="1:17">
      <c r="A732" s="32" t="s">
        <v>217</v>
      </c>
      <c r="C732" s="33">
        <v>0</v>
      </c>
      <c r="D732" s="33">
        <v>0</v>
      </c>
      <c r="E732" s="33">
        <v>0</v>
      </c>
      <c r="F732" s="33">
        <v>24.58</v>
      </c>
      <c r="G732" s="33">
        <v>24.58</v>
      </c>
      <c r="H732" s="33">
        <v>0</v>
      </c>
      <c r="I732" s="33">
        <v>0</v>
      </c>
      <c r="J732" s="33">
        <v>0</v>
      </c>
      <c r="K732" s="33">
        <v>0</v>
      </c>
      <c r="L732" s="33">
        <v>24.39</v>
      </c>
      <c r="M732" s="33">
        <v>19.87</v>
      </c>
      <c r="N732" s="33">
        <v>0</v>
      </c>
      <c r="O732" s="33">
        <v>3.69</v>
      </c>
      <c r="P732" s="33">
        <v>0.83</v>
      </c>
      <c r="Q732" s="33">
        <v>19.87</v>
      </c>
    </row>
    <row r="733" spans="1:17">
      <c r="A733" s="32" t="s">
        <v>218</v>
      </c>
      <c r="C733" s="33">
        <v>0</v>
      </c>
      <c r="D733" s="33">
        <v>0</v>
      </c>
      <c r="E733" s="33">
        <v>0</v>
      </c>
      <c r="F733" s="33">
        <v>25.56</v>
      </c>
      <c r="G733" s="33">
        <v>25.56</v>
      </c>
      <c r="H733" s="33">
        <v>0</v>
      </c>
      <c r="I733" s="33">
        <v>0</v>
      </c>
      <c r="J733" s="33">
        <v>0</v>
      </c>
      <c r="K733" s="33">
        <v>0</v>
      </c>
      <c r="L733" s="33">
        <v>25.37</v>
      </c>
      <c r="M733" s="33">
        <v>20.67</v>
      </c>
      <c r="N733" s="33">
        <v>0</v>
      </c>
      <c r="O733" s="33">
        <v>3.84</v>
      </c>
      <c r="P733" s="33">
        <v>0.86</v>
      </c>
      <c r="Q733" s="33">
        <v>20.67</v>
      </c>
    </row>
    <row r="734" spans="1:17">
      <c r="A734" s="32" t="s">
        <v>219</v>
      </c>
      <c r="C734" s="33">
        <v>0</v>
      </c>
      <c r="D734" s="33">
        <v>0</v>
      </c>
      <c r="E734" s="33">
        <v>0</v>
      </c>
      <c r="F734" s="33">
        <v>84</v>
      </c>
      <c r="G734" s="33">
        <v>84</v>
      </c>
      <c r="H734" s="33">
        <v>0</v>
      </c>
      <c r="I734" s="33">
        <v>0</v>
      </c>
      <c r="J734" s="33">
        <v>0</v>
      </c>
      <c r="K734" s="33">
        <v>0</v>
      </c>
      <c r="L734" s="33">
        <v>83.38</v>
      </c>
      <c r="M734" s="33">
        <v>68.010000000000005</v>
      </c>
      <c r="N734" s="33">
        <v>0</v>
      </c>
      <c r="O734" s="33">
        <v>12.54</v>
      </c>
      <c r="P734" s="33">
        <v>2.83</v>
      </c>
      <c r="Q734" s="33">
        <v>68.010000000000005</v>
      </c>
    </row>
    <row r="735" spans="1:17">
      <c r="A735" s="32" t="s">
        <v>220</v>
      </c>
      <c r="C735" s="33">
        <v>0</v>
      </c>
      <c r="D735" s="33">
        <v>0</v>
      </c>
      <c r="E735" s="33">
        <v>0</v>
      </c>
      <c r="F735" s="33">
        <v>24.79</v>
      </c>
      <c r="G735" s="33">
        <v>24.79</v>
      </c>
      <c r="H735" s="33">
        <v>0</v>
      </c>
      <c r="I735" s="33">
        <v>0</v>
      </c>
      <c r="J735" s="33">
        <v>0</v>
      </c>
      <c r="K735" s="33">
        <v>0</v>
      </c>
      <c r="L735" s="33">
        <v>24.61</v>
      </c>
      <c r="M735" s="33">
        <v>20.05</v>
      </c>
      <c r="N735" s="33">
        <v>0</v>
      </c>
      <c r="O735" s="33">
        <v>3.72</v>
      </c>
      <c r="P735" s="33">
        <v>0.84</v>
      </c>
      <c r="Q735" s="33">
        <v>20.05</v>
      </c>
    </row>
    <row r="736" spans="1:17">
      <c r="A736" s="32" t="s">
        <v>221</v>
      </c>
      <c r="C736" s="33">
        <v>0</v>
      </c>
      <c r="D736" s="33">
        <v>0</v>
      </c>
      <c r="E736" s="33">
        <v>0</v>
      </c>
      <c r="F736" s="33">
        <v>22.56</v>
      </c>
      <c r="G736" s="33">
        <v>22.56</v>
      </c>
      <c r="H736" s="33">
        <v>0</v>
      </c>
      <c r="I736" s="33">
        <v>0</v>
      </c>
      <c r="J736" s="33">
        <v>0</v>
      </c>
      <c r="K736" s="33">
        <v>0</v>
      </c>
      <c r="L736" s="33">
        <v>22.39</v>
      </c>
      <c r="M736" s="33">
        <v>18.239999999999998</v>
      </c>
      <c r="N736" s="33">
        <v>0</v>
      </c>
      <c r="O736" s="33">
        <v>3.39</v>
      </c>
      <c r="P736" s="33">
        <v>0.76</v>
      </c>
      <c r="Q736" s="33">
        <v>18.239999999999998</v>
      </c>
    </row>
    <row r="737" spans="1:17">
      <c r="A737" s="32" t="s">
        <v>222</v>
      </c>
      <c r="C737" s="33">
        <v>0</v>
      </c>
      <c r="D737" s="33">
        <v>0</v>
      </c>
      <c r="E737" s="33">
        <v>0</v>
      </c>
      <c r="F737" s="33">
        <v>29.07</v>
      </c>
      <c r="G737" s="33">
        <v>29.07</v>
      </c>
      <c r="H737" s="33">
        <v>0</v>
      </c>
      <c r="I737" s="33">
        <v>0</v>
      </c>
      <c r="J737" s="33">
        <v>0</v>
      </c>
      <c r="K737" s="33">
        <v>0</v>
      </c>
      <c r="L737" s="33">
        <v>28.86</v>
      </c>
      <c r="M737" s="33">
        <v>23.52</v>
      </c>
      <c r="N737" s="33">
        <v>0</v>
      </c>
      <c r="O737" s="33">
        <v>4.3499999999999996</v>
      </c>
      <c r="P737" s="33">
        <v>0.98</v>
      </c>
      <c r="Q737" s="33">
        <v>23.52</v>
      </c>
    </row>
    <row r="738" spans="1:17">
      <c r="A738" s="32" t="s">
        <v>223</v>
      </c>
      <c r="C738" s="33">
        <v>0</v>
      </c>
      <c r="D738" s="33">
        <v>0.74</v>
      </c>
      <c r="E738" s="33">
        <v>0</v>
      </c>
      <c r="F738" s="33">
        <v>31.54</v>
      </c>
      <c r="G738" s="33">
        <v>31.54</v>
      </c>
      <c r="H738" s="33">
        <v>0</v>
      </c>
      <c r="I738" s="33">
        <v>0</v>
      </c>
      <c r="J738" s="33">
        <v>0</v>
      </c>
      <c r="K738" s="33">
        <v>0</v>
      </c>
      <c r="L738" s="33">
        <v>31.27</v>
      </c>
      <c r="M738" s="33">
        <v>22.44</v>
      </c>
      <c r="N738" s="33">
        <v>2.36</v>
      </c>
      <c r="O738" s="33">
        <v>5.2</v>
      </c>
      <c r="P738" s="33">
        <v>1.27</v>
      </c>
      <c r="Q738" s="33">
        <v>22.44</v>
      </c>
    </row>
    <row r="739" spans="1:17">
      <c r="A739" s="32" t="s">
        <v>224</v>
      </c>
      <c r="C739" s="33">
        <v>0</v>
      </c>
      <c r="D739" s="33">
        <v>10</v>
      </c>
      <c r="E739" s="33">
        <v>0</v>
      </c>
      <c r="F739" s="33">
        <v>85.15</v>
      </c>
      <c r="G739" s="33">
        <v>85.15</v>
      </c>
      <c r="H739" s="33">
        <v>0</v>
      </c>
      <c r="I739" s="33">
        <v>0</v>
      </c>
      <c r="J739" s="33">
        <v>0</v>
      </c>
      <c r="K739" s="33">
        <v>0</v>
      </c>
      <c r="L739" s="33">
        <v>84.14</v>
      </c>
      <c r="M739" s="33">
        <v>41.14</v>
      </c>
      <c r="N739" s="33">
        <v>21.34</v>
      </c>
      <c r="O739" s="33">
        <v>16.98</v>
      </c>
      <c r="P739" s="33">
        <v>4.68</v>
      </c>
      <c r="Q739" s="33">
        <v>41.14</v>
      </c>
    </row>
    <row r="740" spans="1:17">
      <c r="A740" s="32" t="s">
        <v>225</v>
      </c>
      <c r="C740" s="33">
        <v>0</v>
      </c>
      <c r="D740" s="33">
        <v>1.92</v>
      </c>
      <c r="E740" s="33">
        <v>0</v>
      </c>
      <c r="F740" s="33">
        <v>16.38</v>
      </c>
      <c r="G740" s="33">
        <v>16.38</v>
      </c>
      <c r="H740" s="33">
        <v>0</v>
      </c>
      <c r="I740" s="33">
        <v>0</v>
      </c>
      <c r="J740" s="33">
        <v>0</v>
      </c>
      <c r="K740" s="33">
        <v>0</v>
      </c>
      <c r="L740" s="33">
        <v>16.190000000000001</v>
      </c>
      <c r="M740" s="33">
        <v>7.92</v>
      </c>
      <c r="N740" s="33">
        <v>4.0999999999999996</v>
      </c>
      <c r="O740" s="33">
        <v>3.26</v>
      </c>
      <c r="P740" s="33">
        <v>0.9</v>
      </c>
      <c r="Q740" s="33">
        <v>7.92</v>
      </c>
    </row>
    <row r="741" spans="1:17">
      <c r="A741" s="32" t="s">
        <v>226</v>
      </c>
      <c r="C741" s="33">
        <v>0</v>
      </c>
      <c r="D741" s="33">
        <v>2.08</v>
      </c>
      <c r="E741" s="33">
        <v>0</v>
      </c>
      <c r="F741" s="33">
        <v>17.760000000000002</v>
      </c>
      <c r="G741" s="33">
        <v>17.760000000000002</v>
      </c>
      <c r="H741" s="33">
        <v>0</v>
      </c>
      <c r="I741" s="33">
        <v>0</v>
      </c>
      <c r="J741" s="33">
        <v>0</v>
      </c>
      <c r="K741" s="33">
        <v>0</v>
      </c>
      <c r="L741" s="33">
        <v>17.559999999999999</v>
      </c>
      <c r="M741" s="33">
        <v>8.6199999999999992</v>
      </c>
      <c r="N741" s="33">
        <v>4.4400000000000004</v>
      </c>
      <c r="O741" s="33">
        <v>3.53</v>
      </c>
      <c r="P741" s="33">
        <v>0.97</v>
      </c>
      <c r="Q741" s="33">
        <v>8.6199999999999992</v>
      </c>
    </row>
    <row r="742" spans="1:17">
      <c r="A742" s="32" t="s">
        <v>227</v>
      </c>
      <c r="C742" s="33">
        <v>0</v>
      </c>
      <c r="D742" s="33">
        <v>1.57</v>
      </c>
      <c r="E742" s="33">
        <v>0</v>
      </c>
      <c r="F742" s="33">
        <v>13.36</v>
      </c>
      <c r="G742" s="33">
        <v>13.36</v>
      </c>
      <c r="H742" s="33">
        <v>0</v>
      </c>
      <c r="I742" s="33">
        <v>0</v>
      </c>
      <c r="J742" s="33">
        <v>0</v>
      </c>
      <c r="K742" s="33">
        <v>0</v>
      </c>
      <c r="L742" s="33">
        <v>13.2</v>
      </c>
      <c r="M742" s="33">
        <v>6.46</v>
      </c>
      <c r="N742" s="33">
        <v>3.35</v>
      </c>
      <c r="O742" s="33">
        <v>2.66</v>
      </c>
      <c r="P742" s="33">
        <v>0.73</v>
      </c>
      <c r="Q742" s="33">
        <v>6.46</v>
      </c>
    </row>
    <row r="743" spans="1:17">
      <c r="A743" s="32" t="s">
        <v>228</v>
      </c>
      <c r="C743" s="33">
        <v>0</v>
      </c>
      <c r="D743" s="33">
        <v>1.51</v>
      </c>
      <c r="E743" s="33">
        <v>0</v>
      </c>
      <c r="F743" s="33">
        <v>12.89</v>
      </c>
      <c r="G743" s="33">
        <v>12.89</v>
      </c>
      <c r="H743" s="33">
        <v>0</v>
      </c>
      <c r="I743" s="33">
        <v>0</v>
      </c>
      <c r="J743" s="33">
        <v>0</v>
      </c>
      <c r="K743" s="33">
        <v>0</v>
      </c>
      <c r="L743" s="33">
        <v>12.74</v>
      </c>
      <c r="M743" s="33">
        <v>6.26</v>
      </c>
      <c r="N743" s="33">
        <v>3.22</v>
      </c>
      <c r="O743" s="33">
        <v>2.56</v>
      </c>
      <c r="P743" s="33">
        <v>0.71</v>
      </c>
      <c r="Q743" s="33">
        <v>6.26</v>
      </c>
    </row>
    <row r="744" spans="1:17">
      <c r="A744" s="32" t="s">
        <v>229</v>
      </c>
      <c r="C744" s="33">
        <v>0</v>
      </c>
      <c r="D744" s="33">
        <v>1.22</v>
      </c>
      <c r="E744" s="33">
        <v>0</v>
      </c>
      <c r="F744" s="33">
        <v>10.4</v>
      </c>
      <c r="G744" s="33">
        <v>10.4</v>
      </c>
      <c r="H744" s="33">
        <v>0</v>
      </c>
      <c r="I744" s="33">
        <v>0</v>
      </c>
      <c r="J744" s="33">
        <v>0</v>
      </c>
      <c r="K744" s="33">
        <v>0</v>
      </c>
      <c r="L744" s="33">
        <v>10.28</v>
      </c>
      <c r="M744" s="33">
        <v>5.0199999999999996</v>
      </c>
      <c r="N744" s="33">
        <v>2.61</v>
      </c>
      <c r="O744" s="33">
        <v>2.0699999999999998</v>
      </c>
      <c r="P744" s="33">
        <v>0.56999999999999995</v>
      </c>
      <c r="Q744" s="33">
        <v>5.0199999999999996</v>
      </c>
    </row>
    <row r="745" spans="1:17">
      <c r="A745" s="32" t="s">
        <v>230</v>
      </c>
      <c r="C745" s="33">
        <v>0</v>
      </c>
      <c r="D745" s="33">
        <v>1.43</v>
      </c>
      <c r="E745" s="33">
        <v>0</v>
      </c>
      <c r="F745" s="33">
        <v>12.14</v>
      </c>
      <c r="G745" s="33">
        <v>12.14</v>
      </c>
      <c r="H745" s="33">
        <v>0</v>
      </c>
      <c r="I745" s="33">
        <v>0</v>
      </c>
      <c r="J745" s="33">
        <v>0</v>
      </c>
      <c r="K745" s="33">
        <v>0</v>
      </c>
      <c r="L745" s="33">
        <v>12</v>
      </c>
      <c r="M745" s="33">
        <v>5.84</v>
      </c>
      <c r="N745" s="33">
        <v>3.05</v>
      </c>
      <c r="O745" s="33">
        <v>2.44</v>
      </c>
      <c r="P745" s="33">
        <v>0.67</v>
      </c>
      <c r="Q745" s="33">
        <v>5.84</v>
      </c>
    </row>
    <row r="746" spans="1:17">
      <c r="A746" s="32" t="s">
        <v>231</v>
      </c>
      <c r="C746" s="33">
        <v>0</v>
      </c>
      <c r="D746" s="33">
        <v>1.06</v>
      </c>
      <c r="E746" s="33">
        <v>0</v>
      </c>
      <c r="F746" s="33">
        <v>9.07</v>
      </c>
      <c r="G746" s="33">
        <v>9.07</v>
      </c>
      <c r="H746" s="33">
        <v>0</v>
      </c>
      <c r="I746" s="33">
        <v>0</v>
      </c>
      <c r="J746" s="33">
        <v>0</v>
      </c>
      <c r="K746" s="33">
        <v>0</v>
      </c>
      <c r="L746" s="33">
        <v>8.9600000000000009</v>
      </c>
      <c r="M746" s="33">
        <v>4.38</v>
      </c>
      <c r="N746" s="33">
        <v>2.27</v>
      </c>
      <c r="O746" s="33">
        <v>1.81</v>
      </c>
      <c r="P746" s="33">
        <v>0.5</v>
      </c>
      <c r="Q746" s="33">
        <v>4.38</v>
      </c>
    </row>
    <row r="747" spans="1:17">
      <c r="A747" s="32" t="s">
        <v>232</v>
      </c>
      <c r="C747" s="33">
        <v>0</v>
      </c>
      <c r="D747" s="33">
        <v>2.08</v>
      </c>
      <c r="E747" s="33">
        <v>0</v>
      </c>
      <c r="F747" s="33">
        <v>17.73</v>
      </c>
      <c r="G747" s="33">
        <v>17.73</v>
      </c>
      <c r="H747" s="33">
        <v>0</v>
      </c>
      <c r="I747" s="33">
        <v>0</v>
      </c>
      <c r="J747" s="33">
        <v>0</v>
      </c>
      <c r="K747" s="33">
        <v>0</v>
      </c>
      <c r="L747" s="33">
        <v>17.52</v>
      </c>
      <c r="M747" s="33">
        <v>8.57</v>
      </c>
      <c r="N747" s="33">
        <v>4.4400000000000004</v>
      </c>
      <c r="O747" s="33">
        <v>3.53</v>
      </c>
      <c r="P747" s="33">
        <v>0.97</v>
      </c>
      <c r="Q747" s="33">
        <v>8.57</v>
      </c>
    </row>
    <row r="748" spans="1:17">
      <c r="A748" s="32" t="s">
        <v>233</v>
      </c>
      <c r="C748" s="33">
        <v>0</v>
      </c>
      <c r="D748" s="33">
        <v>4.2</v>
      </c>
      <c r="E748" s="33">
        <v>0</v>
      </c>
      <c r="F748" s="33">
        <v>35.58</v>
      </c>
      <c r="G748" s="33">
        <v>35.58</v>
      </c>
      <c r="H748" s="33">
        <v>0</v>
      </c>
      <c r="I748" s="33">
        <v>0</v>
      </c>
      <c r="J748" s="33">
        <v>0</v>
      </c>
      <c r="K748" s="33">
        <v>0</v>
      </c>
      <c r="L748" s="33">
        <v>35.15</v>
      </c>
      <c r="M748" s="33">
        <v>17.079999999999998</v>
      </c>
      <c r="N748" s="33">
        <v>8.9600000000000009</v>
      </c>
      <c r="O748" s="33">
        <v>7.15</v>
      </c>
      <c r="P748" s="33">
        <v>1.97</v>
      </c>
      <c r="Q748" s="33">
        <v>17.079999999999998</v>
      </c>
    </row>
    <row r="749" spans="1:17">
      <c r="A749" s="32" t="s">
        <v>234</v>
      </c>
      <c r="C749" s="33">
        <v>0</v>
      </c>
      <c r="D749" s="33">
        <v>3.38</v>
      </c>
      <c r="E749" s="33">
        <v>0</v>
      </c>
      <c r="F749" s="33">
        <v>28.84</v>
      </c>
      <c r="G749" s="33">
        <v>28.84</v>
      </c>
      <c r="H749" s="33">
        <v>0</v>
      </c>
      <c r="I749" s="33">
        <v>0</v>
      </c>
      <c r="J749" s="33">
        <v>0</v>
      </c>
      <c r="K749" s="33">
        <v>0</v>
      </c>
      <c r="L749" s="33">
        <v>28.5</v>
      </c>
      <c r="M749" s="33">
        <v>13.96</v>
      </c>
      <c r="N749" s="33">
        <v>7.22</v>
      </c>
      <c r="O749" s="33">
        <v>5.74</v>
      </c>
      <c r="P749" s="33">
        <v>1.58</v>
      </c>
      <c r="Q749" s="33">
        <v>13.96</v>
      </c>
    </row>
    <row r="750" spans="1:17">
      <c r="A750" s="32" t="s">
        <v>235</v>
      </c>
      <c r="C750" s="33">
        <v>0</v>
      </c>
      <c r="D750" s="33">
        <v>3.6</v>
      </c>
      <c r="E750" s="33">
        <v>0</v>
      </c>
      <c r="F750" s="33">
        <v>30.66</v>
      </c>
      <c r="G750" s="33">
        <v>30.66</v>
      </c>
      <c r="H750" s="33">
        <v>0</v>
      </c>
      <c r="I750" s="33">
        <v>0</v>
      </c>
      <c r="J750" s="33">
        <v>0</v>
      </c>
      <c r="K750" s="33">
        <v>0</v>
      </c>
      <c r="L750" s="33">
        <v>30.3</v>
      </c>
      <c r="M750" s="33">
        <v>14.82</v>
      </c>
      <c r="N750" s="33">
        <v>7.68</v>
      </c>
      <c r="O750" s="33">
        <v>6.11</v>
      </c>
      <c r="P750" s="33">
        <v>1.69</v>
      </c>
      <c r="Q750" s="33">
        <v>14.82</v>
      </c>
    </row>
    <row r="751" spans="1:17">
      <c r="A751" s="32" t="s">
        <v>236</v>
      </c>
      <c r="C751" s="33">
        <v>0</v>
      </c>
      <c r="D751" s="33">
        <v>3.15</v>
      </c>
      <c r="E751" s="33">
        <v>0</v>
      </c>
      <c r="F751" s="33">
        <v>26.72</v>
      </c>
      <c r="G751" s="33">
        <v>26.72</v>
      </c>
      <c r="H751" s="33">
        <v>0</v>
      </c>
      <c r="I751" s="33">
        <v>0</v>
      </c>
      <c r="J751" s="33">
        <v>0</v>
      </c>
      <c r="K751" s="33">
        <v>0</v>
      </c>
      <c r="L751" s="33">
        <v>26.4</v>
      </c>
      <c r="M751" s="33">
        <v>12.81</v>
      </c>
      <c r="N751" s="33">
        <v>6.73</v>
      </c>
      <c r="O751" s="33">
        <v>5.38</v>
      </c>
      <c r="P751" s="33">
        <v>1.48</v>
      </c>
      <c r="Q751" s="33">
        <v>12.81</v>
      </c>
    </row>
    <row r="752" spans="1:17">
      <c r="A752" s="32" t="s">
        <v>237</v>
      </c>
      <c r="C752" s="33">
        <v>0</v>
      </c>
      <c r="D752" s="33">
        <v>3.83</v>
      </c>
      <c r="E752" s="33">
        <v>0</v>
      </c>
      <c r="F752" s="33">
        <v>31.37</v>
      </c>
      <c r="G752" s="33">
        <v>31.37</v>
      </c>
      <c r="H752" s="33">
        <v>0</v>
      </c>
      <c r="I752" s="33">
        <v>0</v>
      </c>
      <c r="J752" s="33">
        <v>0</v>
      </c>
      <c r="K752" s="33">
        <v>0</v>
      </c>
      <c r="L752" s="33">
        <v>30.97</v>
      </c>
      <c r="M752" s="33">
        <v>14.29</v>
      </c>
      <c r="N752" s="33">
        <v>8.16</v>
      </c>
      <c r="O752" s="33">
        <v>6.68</v>
      </c>
      <c r="P752" s="33">
        <v>1.84</v>
      </c>
      <c r="Q752" s="33">
        <v>14.29</v>
      </c>
    </row>
    <row r="753" spans="1:17">
      <c r="A753" s="32" t="s">
        <v>238</v>
      </c>
      <c r="C753" s="33">
        <v>0</v>
      </c>
      <c r="D753" s="33">
        <v>5.28</v>
      </c>
      <c r="E753" s="33">
        <v>0</v>
      </c>
      <c r="F753" s="33">
        <v>44.72</v>
      </c>
      <c r="G753" s="33">
        <v>44.72</v>
      </c>
      <c r="H753" s="33">
        <v>0</v>
      </c>
      <c r="I753" s="33">
        <v>0</v>
      </c>
      <c r="J753" s="33">
        <v>0</v>
      </c>
      <c r="K753" s="33">
        <v>0</v>
      </c>
      <c r="L753" s="33">
        <v>44.19</v>
      </c>
      <c r="M753" s="33">
        <v>21.41</v>
      </c>
      <c r="N753" s="33">
        <v>11.28</v>
      </c>
      <c r="O753" s="33">
        <v>9.01</v>
      </c>
      <c r="P753" s="33">
        <v>2.4900000000000002</v>
      </c>
      <c r="Q753" s="33">
        <v>21.41</v>
      </c>
    </row>
    <row r="754" spans="1:17">
      <c r="A754" s="32" t="s">
        <v>239</v>
      </c>
      <c r="C754" s="33">
        <v>0</v>
      </c>
      <c r="D754" s="33">
        <v>3.79</v>
      </c>
      <c r="E754" s="33">
        <v>0</v>
      </c>
      <c r="F754" s="33">
        <v>32.869999999999997</v>
      </c>
      <c r="G754" s="33">
        <v>32.869999999999997</v>
      </c>
      <c r="H754" s="33">
        <v>0</v>
      </c>
      <c r="I754" s="33">
        <v>0</v>
      </c>
      <c r="J754" s="33">
        <v>0</v>
      </c>
      <c r="K754" s="33">
        <v>0</v>
      </c>
      <c r="L754" s="33">
        <v>32.49</v>
      </c>
      <c r="M754" s="33">
        <v>16.260000000000002</v>
      </c>
      <c r="N754" s="33">
        <v>8.1</v>
      </c>
      <c r="O754" s="33">
        <v>6.37</v>
      </c>
      <c r="P754" s="33">
        <v>1.76</v>
      </c>
      <c r="Q754" s="33">
        <v>16.260000000000002</v>
      </c>
    </row>
    <row r="755" spans="1:17">
      <c r="A755" s="32" t="s">
        <v>240</v>
      </c>
      <c r="C755" s="33">
        <v>0</v>
      </c>
      <c r="D755" s="33">
        <v>2.1</v>
      </c>
      <c r="E755" s="33">
        <v>0</v>
      </c>
      <c r="F755" s="33">
        <v>17.86</v>
      </c>
      <c r="G755" s="33">
        <v>17.86</v>
      </c>
      <c r="H755" s="33">
        <v>0</v>
      </c>
      <c r="I755" s="33">
        <v>0</v>
      </c>
      <c r="J755" s="33">
        <v>0</v>
      </c>
      <c r="K755" s="33">
        <v>0</v>
      </c>
      <c r="L755" s="33">
        <v>17.64</v>
      </c>
      <c r="M755" s="33">
        <v>8.6300000000000008</v>
      </c>
      <c r="N755" s="33">
        <v>4.47</v>
      </c>
      <c r="O755" s="33">
        <v>3.56</v>
      </c>
      <c r="P755" s="33">
        <v>0.98</v>
      </c>
      <c r="Q755" s="33">
        <v>8.6300000000000008</v>
      </c>
    </row>
    <row r="756" spans="1:17">
      <c r="A756" s="32" t="s">
        <v>1180</v>
      </c>
      <c r="C756" s="33">
        <v>0</v>
      </c>
      <c r="D756" s="33">
        <v>1.65</v>
      </c>
      <c r="E756" s="33">
        <v>0</v>
      </c>
      <c r="F756" s="33">
        <v>15.03</v>
      </c>
      <c r="G756" s="33">
        <v>15.03</v>
      </c>
      <c r="H756" s="33">
        <v>0</v>
      </c>
      <c r="I756" s="33">
        <v>0</v>
      </c>
      <c r="J756" s="33">
        <v>0</v>
      </c>
      <c r="K756" s="33">
        <v>0</v>
      </c>
      <c r="L756" s="33">
        <v>14.82</v>
      </c>
      <c r="M756" s="33">
        <v>7.37</v>
      </c>
      <c r="N756" s="33">
        <v>3.56</v>
      </c>
      <c r="O756" s="33">
        <v>3.02</v>
      </c>
      <c r="P756" s="33">
        <v>0.87</v>
      </c>
      <c r="Q756" s="33">
        <v>7.37</v>
      </c>
    </row>
    <row r="757" spans="1:17">
      <c r="A757" s="32" t="s">
        <v>1181</v>
      </c>
      <c r="C757" s="33">
        <v>0</v>
      </c>
      <c r="D757" s="33">
        <v>1.69</v>
      </c>
      <c r="E757" s="33">
        <v>0</v>
      </c>
      <c r="F757" s="33">
        <v>15.79</v>
      </c>
      <c r="G757" s="33">
        <v>15.79</v>
      </c>
      <c r="H757" s="33">
        <v>0</v>
      </c>
      <c r="I757" s="33">
        <v>0</v>
      </c>
      <c r="J757" s="33">
        <v>0</v>
      </c>
      <c r="K757" s="33">
        <v>0</v>
      </c>
      <c r="L757" s="33">
        <v>15.53</v>
      </c>
      <c r="M757" s="33">
        <v>7.47</v>
      </c>
      <c r="N757" s="33">
        <v>3.68</v>
      </c>
      <c r="O757" s="33">
        <v>3.37</v>
      </c>
      <c r="P757" s="33">
        <v>1.01</v>
      </c>
      <c r="Q757" s="33">
        <v>7.47</v>
      </c>
    </row>
    <row r="758" spans="1:17">
      <c r="A758" s="32" t="s">
        <v>1182</v>
      </c>
      <c r="C758" s="33">
        <v>0</v>
      </c>
      <c r="D758" s="33">
        <v>1.3</v>
      </c>
      <c r="E758" s="33">
        <v>0</v>
      </c>
      <c r="F758" s="33">
        <v>12.18</v>
      </c>
      <c r="G758" s="33">
        <v>12.18</v>
      </c>
      <c r="H758" s="33">
        <v>0</v>
      </c>
      <c r="I758" s="33">
        <v>0</v>
      </c>
      <c r="J758" s="33">
        <v>0</v>
      </c>
      <c r="K758" s="33">
        <v>0</v>
      </c>
      <c r="L758" s="33">
        <v>11.98</v>
      </c>
      <c r="M758" s="33">
        <v>5.78</v>
      </c>
      <c r="N758" s="33">
        <v>2.83</v>
      </c>
      <c r="O758" s="33">
        <v>2.59</v>
      </c>
      <c r="P758" s="33">
        <v>0.77</v>
      </c>
      <c r="Q758" s="33">
        <v>5.78</v>
      </c>
    </row>
    <row r="759" spans="1:17">
      <c r="A759" s="32" t="s">
        <v>1183</v>
      </c>
      <c r="C759" s="33">
        <v>0</v>
      </c>
      <c r="D759" s="33">
        <v>1.55</v>
      </c>
      <c r="E759" s="33">
        <v>0</v>
      </c>
      <c r="F759" s="33">
        <v>14.08</v>
      </c>
      <c r="G759" s="33">
        <v>14.08</v>
      </c>
      <c r="H759" s="33">
        <v>0</v>
      </c>
      <c r="I759" s="33">
        <v>0</v>
      </c>
      <c r="J759" s="33">
        <v>0</v>
      </c>
      <c r="K759" s="33">
        <v>0</v>
      </c>
      <c r="L759" s="33">
        <v>13.84</v>
      </c>
      <c r="M759" s="33">
        <v>6.43</v>
      </c>
      <c r="N759" s="33">
        <v>3.36</v>
      </c>
      <c r="O759" s="33">
        <v>3.12</v>
      </c>
      <c r="P759" s="33">
        <v>0.93</v>
      </c>
      <c r="Q759" s="33">
        <v>6.43</v>
      </c>
    </row>
    <row r="760" spans="1:17">
      <c r="A760" s="32" t="s">
        <v>1184</v>
      </c>
      <c r="C760" s="33">
        <v>0</v>
      </c>
      <c r="D760" s="33">
        <v>2.02</v>
      </c>
      <c r="E760" s="33">
        <v>0</v>
      </c>
      <c r="F760" s="33">
        <v>18.82</v>
      </c>
      <c r="G760" s="33">
        <v>18.82</v>
      </c>
      <c r="H760" s="33">
        <v>0</v>
      </c>
      <c r="I760" s="33">
        <v>0</v>
      </c>
      <c r="J760" s="33">
        <v>0</v>
      </c>
      <c r="K760" s="33">
        <v>0</v>
      </c>
      <c r="L760" s="33">
        <v>18.510000000000002</v>
      </c>
      <c r="M760" s="33">
        <v>8.91</v>
      </c>
      <c r="N760" s="33">
        <v>4.38</v>
      </c>
      <c r="O760" s="33">
        <v>4.01</v>
      </c>
      <c r="P760" s="33">
        <v>1.2</v>
      </c>
      <c r="Q760" s="33">
        <v>8.91</v>
      </c>
    </row>
    <row r="761" spans="1:17">
      <c r="A761" s="32" t="s">
        <v>1185</v>
      </c>
      <c r="C761" s="33">
        <v>0</v>
      </c>
      <c r="D761" s="33">
        <v>3.36</v>
      </c>
      <c r="E761" s="33">
        <v>0</v>
      </c>
      <c r="F761" s="33">
        <v>30.95</v>
      </c>
      <c r="G761" s="33">
        <v>30.95</v>
      </c>
      <c r="H761" s="33">
        <v>0</v>
      </c>
      <c r="I761" s="33">
        <v>0</v>
      </c>
      <c r="J761" s="33">
        <v>0</v>
      </c>
      <c r="K761" s="33">
        <v>0</v>
      </c>
      <c r="L761" s="33">
        <v>30.43</v>
      </c>
      <c r="M761" s="33">
        <v>14.38</v>
      </c>
      <c r="N761" s="33">
        <v>7.3</v>
      </c>
      <c r="O761" s="33">
        <v>6.73</v>
      </c>
      <c r="P761" s="33">
        <v>2.0099999999999998</v>
      </c>
      <c r="Q761" s="33">
        <v>14.38</v>
      </c>
    </row>
    <row r="762" spans="1:17">
      <c r="A762" s="32" t="s">
        <v>1186</v>
      </c>
      <c r="C762" s="33">
        <v>0</v>
      </c>
      <c r="D762" s="33">
        <v>2.17</v>
      </c>
      <c r="E762" s="33">
        <v>0</v>
      </c>
      <c r="F762" s="33">
        <v>19.010000000000002</v>
      </c>
      <c r="G762" s="33">
        <v>19.010000000000002</v>
      </c>
      <c r="H762" s="33">
        <v>0</v>
      </c>
      <c r="I762" s="33">
        <v>0</v>
      </c>
      <c r="J762" s="33">
        <v>0</v>
      </c>
      <c r="K762" s="33">
        <v>0</v>
      </c>
      <c r="L762" s="33">
        <v>18.66</v>
      </c>
      <c r="M762" s="33">
        <v>8.14</v>
      </c>
      <c r="N762" s="33">
        <v>4.72</v>
      </c>
      <c r="O762" s="33">
        <v>4.47</v>
      </c>
      <c r="P762" s="33">
        <v>1.33</v>
      </c>
      <c r="Q762" s="33">
        <v>8.14</v>
      </c>
    </row>
    <row r="763" spans="1:17">
      <c r="A763" s="32" t="s">
        <v>1187</v>
      </c>
      <c r="C763" s="33">
        <v>0</v>
      </c>
      <c r="D763" s="33">
        <v>3.16</v>
      </c>
      <c r="E763" s="33">
        <v>0</v>
      </c>
      <c r="F763" s="33">
        <v>28.09</v>
      </c>
      <c r="G763" s="33">
        <v>28.09</v>
      </c>
      <c r="H763" s="33">
        <v>0</v>
      </c>
      <c r="I763" s="33">
        <v>0</v>
      </c>
      <c r="J763" s="33">
        <v>0</v>
      </c>
      <c r="K763" s="33">
        <v>0</v>
      </c>
      <c r="L763" s="33">
        <v>27.59</v>
      </c>
      <c r="M763" s="33">
        <v>12.37</v>
      </c>
      <c r="N763" s="33">
        <v>6.86</v>
      </c>
      <c r="O763" s="33">
        <v>6.44</v>
      </c>
      <c r="P763" s="33">
        <v>1.92</v>
      </c>
      <c r="Q763" s="33">
        <v>12.37</v>
      </c>
    </row>
    <row r="764" spans="1:17">
      <c r="A764" s="32" t="s">
        <v>1188</v>
      </c>
      <c r="C764" s="33">
        <v>0</v>
      </c>
      <c r="D764" s="33">
        <v>2.94</v>
      </c>
      <c r="E764" s="33">
        <v>0</v>
      </c>
      <c r="F764" s="33">
        <v>27.43</v>
      </c>
      <c r="G764" s="33">
        <v>27.43</v>
      </c>
      <c r="H764" s="33">
        <v>0</v>
      </c>
      <c r="I764" s="33">
        <v>0</v>
      </c>
      <c r="J764" s="33">
        <v>0</v>
      </c>
      <c r="K764" s="33">
        <v>0</v>
      </c>
      <c r="L764" s="33">
        <v>26.98</v>
      </c>
      <c r="M764" s="33">
        <v>12.97</v>
      </c>
      <c r="N764" s="33">
        <v>6.4</v>
      </c>
      <c r="O764" s="33">
        <v>5.86</v>
      </c>
      <c r="P764" s="33">
        <v>1.75</v>
      </c>
      <c r="Q764" s="33">
        <v>12.97</v>
      </c>
    </row>
    <row r="765" spans="1:17">
      <c r="A765" s="32" t="s">
        <v>643</v>
      </c>
      <c r="C765" s="33">
        <v>0</v>
      </c>
      <c r="D765" s="33">
        <v>66.400000000000006</v>
      </c>
      <c r="E765" s="33">
        <v>0</v>
      </c>
      <c r="F765" s="33">
        <v>620.67999999999995</v>
      </c>
      <c r="G765" s="33">
        <v>620.67999999999995</v>
      </c>
      <c r="H765" s="33">
        <v>0</v>
      </c>
      <c r="I765" s="33">
        <v>0</v>
      </c>
      <c r="J765" s="33">
        <v>0</v>
      </c>
      <c r="K765" s="33">
        <v>0</v>
      </c>
      <c r="L765" s="33">
        <v>610.4</v>
      </c>
      <c r="M765" s="33">
        <v>294.51</v>
      </c>
      <c r="N765" s="33">
        <v>144.41</v>
      </c>
      <c r="O765" s="33">
        <v>132.09</v>
      </c>
      <c r="P765" s="33">
        <v>39.409999999999997</v>
      </c>
      <c r="Q765" s="33">
        <v>294.51</v>
      </c>
    </row>
    <row r="766" spans="1:17">
      <c r="A766" s="32" t="s">
        <v>241</v>
      </c>
      <c r="C766" s="33">
        <v>0</v>
      </c>
      <c r="D766" s="33">
        <v>1.34</v>
      </c>
      <c r="E766" s="33">
        <v>0</v>
      </c>
      <c r="F766" s="33">
        <v>12.48</v>
      </c>
      <c r="G766" s="33">
        <v>12.48</v>
      </c>
      <c r="H766" s="33">
        <v>0</v>
      </c>
      <c r="I766" s="33">
        <v>0</v>
      </c>
      <c r="J766" s="33">
        <v>0</v>
      </c>
      <c r="K766" s="33">
        <v>0</v>
      </c>
      <c r="L766" s="33">
        <v>12.27</v>
      </c>
      <c r="M766" s="33">
        <v>5.92</v>
      </c>
      <c r="N766" s="33">
        <v>2.9</v>
      </c>
      <c r="O766" s="33">
        <v>2.66</v>
      </c>
      <c r="P766" s="33">
        <v>0.79</v>
      </c>
      <c r="Q766" s="33">
        <v>5.92</v>
      </c>
    </row>
    <row r="767" spans="1:17">
      <c r="A767" s="32" t="s">
        <v>242</v>
      </c>
      <c r="C767" s="33">
        <v>0</v>
      </c>
      <c r="D767" s="33">
        <v>2.1800000000000002</v>
      </c>
      <c r="E767" s="33">
        <v>0</v>
      </c>
      <c r="F767" s="33">
        <v>20.91</v>
      </c>
      <c r="G767" s="33">
        <v>20.91</v>
      </c>
      <c r="H767" s="33">
        <v>0</v>
      </c>
      <c r="I767" s="33">
        <v>0</v>
      </c>
      <c r="J767" s="33">
        <v>0</v>
      </c>
      <c r="K767" s="33">
        <v>0</v>
      </c>
      <c r="L767" s="33">
        <v>20.57</v>
      </c>
      <c r="M767" s="33">
        <v>10.25</v>
      </c>
      <c r="N767" s="33">
        <v>4.75</v>
      </c>
      <c r="O767" s="33">
        <v>4.29</v>
      </c>
      <c r="P767" s="33">
        <v>1.28</v>
      </c>
      <c r="Q767" s="33">
        <v>10.25</v>
      </c>
    </row>
    <row r="768" spans="1:17">
      <c r="A768" s="32" t="s">
        <v>243</v>
      </c>
      <c r="C768" s="33">
        <v>0</v>
      </c>
      <c r="D768" s="33">
        <v>4.42</v>
      </c>
      <c r="E768" s="33">
        <v>0</v>
      </c>
      <c r="F768" s="33">
        <v>44.04</v>
      </c>
      <c r="G768" s="33">
        <v>44.04</v>
      </c>
      <c r="H768" s="33">
        <v>0</v>
      </c>
      <c r="I768" s="33">
        <v>0</v>
      </c>
      <c r="J768" s="33">
        <v>0</v>
      </c>
      <c r="K768" s="33">
        <v>0</v>
      </c>
      <c r="L768" s="33">
        <v>43.37</v>
      </c>
      <c r="M768" s="33">
        <v>22.66</v>
      </c>
      <c r="N768" s="33">
        <v>9.64</v>
      </c>
      <c r="O768" s="33">
        <v>8.5299999999999994</v>
      </c>
      <c r="P768" s="33">
        <v>2.54</v>
      </c>
      <c r="Q768" s="33">
        <v>22.66</v>
      </c>
    </row>
    <row r="769" spans="1:17">
      <c r="A769" s="32" t="s">
        <v>244</v>
      </c>
      <c r="C769" s="33">
        <v>0</v>
      </c>
      <c r="D769" s="33">
        <v>1.44</v>
      </c>
      <c r="E769" s="33">
        <v>0</v>
      </c>
      <c r="F769" s="33">
        <v>13.21</v>
      </c>
      <c r="G769" s="33">
        <v>13.21</v>
      </c>
      <c r="H769" s="33">
        <v>0</v>
      </c>
      <c r="I769" s="33">
        <v>0</v>
      </c>
      <c r="J769" s="33">
        <v>0</v>
      </c>
      <c r="K769" s="33">
        <v>0</v>
      </c>
      <c r="L769" s="33">
        <v>12.98</v>
      </c>
      <c r="M769" s="33">
        <v>6.07</v>
      </c>
      <c r="N769" s="33">
        <v>3.14</v>
      </c>
      <c r="O769" s="33">
        <v>2.9</v>
      </c>
      <c r="P769" s="33">
        <v>0.87</v>
      </c>
      <c r="Q769" s="33">
        <v>6.07</v>
      </c>
    </row>
    <row r="770" spans="1:17">
      <c r="A770" s="32" t="s">
        <v>245</v>
      </c>
      <c r="C770" s="33">
        <v>0</v>
      </c>
      <c r="D770" s="33">
        <v>2.46</v>
      </c>
      <c r="E770" s="33">
        <v>0</v>
      </c>
      <c r="F770" s="33">
        <v>22.35</v>
      </c>
      <c r="G770" s="33">
        <v>22.35</v>
      </c>
      <c r="H770" s="33">
        <v>0</v>
      </c>
      <c r="I770" s="33">
        <v>0</v>
      </c>
      <c r="J770" s="33">
        <v>0</v>
      </c>
      <c r="K770" s="33">
        <v>0</v>
      </c>
      <c r="L770" s="33">
        <v>21.96</v>
      </c>
      <c r="M770" s="33">
        <v>10.199999999999999</v>
      </c>
      <c r="N770" s="33">
        <v>5.34</v>
      </c>
      <c r="O770" s="33">
        <v>4.95</v>
      </c>
      <c r="P770" s="33">
        <v>1.48</v>
      </c>
      <c r="Q770" s="33">
        <v>10.199999999999999</v>
      </c>
    </row>
    <row r="771" spans="1:17">
      <c r="A771" s="32" t="s">
        <v>246</v>
      </c>
      <c r="C771" s="33">
        <v>0</v>
      </c>
      <c r="D771" s="33">
        <v>1.69</v>
      </c>
      <c r="E771" s="33">
        <v>0</v>
      </c>
      <c r="F771" s="33">
        <v>15.79</v>
      </c>
      <c r="G771" s="33">
        <v>15.79</v>
      </c>
      <c r="H771" s="33">
        <v>0</v>
      </c>
      <c r="I771" s="33">
        <v>0</v>
      </c>
      <c r="J771" s="33">
        <v>0</v>
      </c>
      <c r="K771" s="33">
        <v>0</v>
      </c>
      <c r="L771" s="33">
        <v>15.53</v>
      </c>
      <c r="M771" s="33">
        <v>7.49</v>
      </c>
      <c r="N771" s="33">
        <v>3.67</v>
      </c>
      <c r="O771" s="33">
        <v>3.36</v>
      </c>
      <c r="P771" s="33">
        <v>1</v>
      </c>
      <c r="Q771" s="33">
        <v>7.49</v>
      </c>
    </row>
    <row r="772" spans="1:17">
      <c r="A772" s="32" t="s">
        <v>247</v>
      </c>
      <c r="C772" s="33">
        <v>0</v>
      </c>
      <c r="D772" s="33">
        <v>1.28</v>
      </c>
      <c r="E772" s="33">
        <v>0</v>
      </c>
      <c r="F772" s="33">
        <v>11.87</v>
      </c>
      <c r="G772" s="33">
        <v>11.87</v>
      </c>
      <c r="H772" s="33">
        <v>0</v>
      </c>
      <c r="I772" s="33">
        <v>0</v>
      </c>
      <c r="J772" s="33">
        <v>0</v>
      </c>
      <c r="K772" s="33">
        <v>0</v>
      </c>
      <c r="L772" s="33">
        <v>11.67</v>
      </c>
      <c r="M772" s="33">
        <v>5.58</v>
      </c>
      <c r="N772" s="33">
        <v>2.78</v>
      </c>
      <c r="O772" s="33">
        <v>2.5499999999999998</v>
      </c>
      <c r="P772" s="33">
        <v>0.76</v>
      </c>
      <c r="Q772" s="33">
        <v>5.58</v>
      </c>
    </row>
    <row r="773" spans="1:17">
      <c r="A773" s="32" t="s">
        <v>248</v>
      </c>
      <c r="C773" s="33">
        <v>0</v>
      </c>
      <c r="D773" s="33">
        <v>1.49</v>
      </c>
      <c r="E773" s="33">
        <v>0</v>
      </c>
      <c r="F773" s="33">
        <v>13.94</v>
      </c>
      <c r="G773" s="33">
        <v>13.94</v>
      </c>
      <c r="H773" s="33">
        <v>0</v>
      </c>
      <c r="I773" s="33">
        <v>0</v>
      </c>
      <c r="J773" s="33">
        <v>0</v>
      </c>
      <c r="K773" s="33">
        <v>0</v>
      </c>
      <c r="L773" s="33">
        <v>13.71</v>
      </c>
      <c r="M773" s="33">
        <v>6.61</v>
      </c>
      <c r="N773" s="33">
        <v>3.24</v>
      </c>
      <c r="O773" s="33">
        <v>2.97</v>
      </c>
      <c r="P773" s="33">
        <v>0.89</v>
      </c>
      <c r="Q773" s="33">
        <v>6.61</v>
      </c>
    </row>
    <row r="774" spans="1:17">
      <c r="A774" s="32" t="s">
        <v>249</v>
      </c>
      <c r="C774" s="33">
        <v>0</v>
      </c>
      <c r="D774" s="33">
        <v>1.03</v>
      </c>
      <c r="E774" s="33">
        <v>0</v>
      </c>
      <c r="F774" s="33">
        <v>9.65</v>
      </c>
      <c r="G774" s="33">
        <v>9.65</v>
      </c>
      <c r="H774" s="33">
        <v>0</v>
      </c>
      <c r="I774" s="33">
        <v>0</v>
      </c>
      <c r="J774" s="33">
        <v>0</v>
      </c>
      <c r="K774" s="33">
        <v>0</v>
      </c>
      <c r="L774" s="33">
        <v>9.49</v>
      </c>
      <c r="M774" s="33">
        <v>4.58</v>
      </c>
      <c r="N774" s="33">
        <v>2.2400000000000002</v>
      </c>
      <c r="O774" s="33">
        <v>2.0499999999999998</v>
      </c>
      <c r="P774" s="33">
        <v>0.61</v>
      </c>
      <c r="Q774" s="33">
        <v>4.58</v>
      </c>
    </row>
    <row r="775" spans="1:17">
      <c r="A775" s="32" t="s">
        <v>250</v>
      </c>
      <c r="C775" s="33">
        <v>0</v>
      </c>
      <c r="D775" s="33">
        <v>0.93</v>
      </c>
      <c r="E775" s="33">
        <v>0</v>
      </c>
      <c r="F775" s="33">
        <v>8.69</v>
      </c>
      <c r="G775" s="33">
        <v>8.69</v>
      </c>
      <c r="H775" s="33">
        <v>0</v>
      </c>
      <c r="I775" s="33">
        <v>0</v>
      </c>
      <c r="J775" s="33">
        <v>0</v>
      </c>
      <c r="K775" s="33">
        <v>0</v>
      </c>
      <c r="L775" s="33">
        <v>8.5399999999999991</v>
      </c>
      <c r="M775" s="33">
        <v>4.12</v>
      </c>
      <c r="N775" s="33">
        <v>2.02</v>
      </c>
      <c r="O775" s="33">
        <v>1.85</v>
      </c>
      <c r="P775" s="33">
        <v>0.55000000000000004</v>
      </c>
      <c r="Q775" s="33">
        <v>4.12</v>
      </c>
    </row>
    <row r="776" spans="1:17">
      <c r="A776" s="32" t="s">
        <v>251</v>
      </c>
      <c r="C776" s="33">
        <v>0</v>
      </c>
      <c r="D776" s="33">
        <v>1.3</v>
      </c>
      <c r="E776" s="33">
        <v>0</v>
      </c>
      <c r="F776" s="33">
        <v>12.27</v>
      </c>
      <c r="G776" s="33">
        <v>12.27</v>
      </c>
      <c r="H776" s="33">
        <v>0</v>
      </c>
      <c r="I776" s="33">
        <v>0</v>
      </c>
      <c r="J776" s="33">
        <v>0</v>
      </c>
      <c r="K776" s="33">
        <v>0</v>
      </c>
      <c r="L776" s="33">
        <v>12.07</v>
      </c>
      <c r="M776" s="33">
        <v>5.88</v>
      </c>
      <c r="N776" s="33">
        <v>2.84</v>
      </c>
      <c r="O776" s="33">
        <v>2.58</v>
      </c>
      <c r="P776" s="33">
        <v>0.77</v>
      </c>
      <c r="Q776" s="33">
        <v>5.88</v>
      </c>
    </row>
    <row r="777" spans="1:17">
      <c r="A777" s="32" t="s">
        <v>252</v>
      </c>
      <c r="C777" s="33">
        <v>0</v>
      </c>
      <c r="D777" s="33">
        <v>1.29</v>
      </c>
      <c r="E777" s="33">
        <v>0</v>
      </c>
      <c r="F777" s="33">
        <v>12.07</v>
      </c>
      <c r="G777" s="33">
        <v>12.07</v>
      </c>
      <c r="H777" s="33">
        <v>0</v>
      </c>
      <c r="I777" s="33">
        <v>0</v>
      </c>
      <c r="J777" s="33">
        <v>0</v>
      </c>
      <c r="K777" s="33">
        <v>0</v>
      </c>
      <c r="L777" s="33">
        <v>11.87</v>
      </c>
      <c r="M777" s="33">
        <v>5.73</v>
      </c>
      <c r="N777" s="33">
        <v>2.81</v>
      </c>
      <c r="O777" s="33">
        <v>2.57</v>
      </c>
      <c r="P777" s="33">
        <v>0.77</v>
      </c>
      <c r="Q777" s="33">
        <v>5.73</v>
      </c>
    </row>
    <row r="778" spans="1:17">
      <c r="A778" s="32" t="s">
        <v>253</v>
      </c>
      <c r="C778" s="33">
        <v>0</v>
      </c>
      <c r="D778" s="33">
        <v>3.08</v>
      </c>
      <c r="E778" s="33">
        <v>0</v>
      </c>
      <c r="F778" s="33">
        <v>28.95</v>
      </c>
      <c r="G778" s="33">
        <v>28.95</v>
      </c>
      <c r="H778" s="33">
        <v>0</v>
      </c>
      <c r="I778" s="33">
        <v>0</v>
      </c>
      <c r="J778" s="33">
        <v>0</v>
      </c>
      <c r="K778" s="33">
        <v>0</v>
      </c>
      <c r="L778" s="33">
        <v>28.48</v>
      </c>
      <c r="M778" s="33">
        <v>13.86</v>
      </c>
      <c r="N778" s="33">
        <v>6.7</v>
      </c>
      <c r="O778" s="33">
        <v>6.1</v>
      </c>
      <c r="P778" s="33">
        <v>1.82</v>
      </c>
      <c r="Q778" s="33">
        <v>13.86</v>
      </c>
    </row>
    <row r="779" spans="1:17">
      <c r="A779" s="32" t="s">
        <v>254</v>
      </c>
      <c r="C779" s="33">
        <v>0</v>
      </c>
      <c r="D779" s="33">
        <v>2.9</v>
      </c>
      <c r="E779" s="33">
        <v>0</v>
      </c>
      <c r="F779" s="33">
        <v>27.15</v>
      </c>
      <c r="G779" s="33">
        <v>27.15</v>
      </c>
      <c r="H779" s="33">
        <v>0</v>
      </c>
      <c r="I779" s="33">
        <v>0</v>
      </c>
      <c r="J779" s="33">
        <v>0</v>
      </c>
      <c r="K779" s="33">
        <v>0</v>
      </c>
      <c r="L779" s="33">
        <v>26.7</v>
      </c>
      <c r="M779" s="33">
        <v>12.88</v>
      </c>
      <c r="N779" s="33">
        <v>6.32</v>
      </c>
      <c r="O779" s="33">
        <v>5.78</v>
      </c>
      <c r="P779" s="33">
        <v>1.72</v>
      </c>
      <c r="Q779" s="33">
        <v>12.88</v>
      </c>
    </row>
    <row r="780" spans="1:17">
      <c r="A780" s="32" t="s">
        <v>255</v>
      </c>
      <c r="C780" s="33">
        <v>0</v>
      </c>
      <c r="D780" s="33">
        <v>3.49</v>
      </c>
      <c r="E780" s="33">
        <v>0</v>
      </c>
      <c r="F780" s="33">
        <v>32.78</v>
      </c>
      <c r="G780" s="33">
        <v>32.78</v>
      </c>
      <c r="H780" s="33">
        <v>0</v>
      </c>
      <c r="I780" s="33">
        <v>0</v>
      </c>
      <c r="J780" s="33">
        <v>0</v>
      </c>
      <c r="K780" s="33">
        <v>0</v>
      </c>
      <c r="L780" s="33">
        <v>32.24</v>
      </c>
      <c r="M780" s="33">
        <v>15.64</v>
      </c>
      <c r="N780" s="33">
        <v>7.6</v>
      </c>
      <c r="O780" s="33">
        <v>6.93</v>
      </c>
      <c r="P780" s="33">
        <v>2.0699999999999998</v>
      </c>
      <c r="Q780" s="33">
        <v>15.64</v>
      </c>
    </row>
    <row r="781" spans="1:17">
      <c r="A781" s="32" t="s">
        <v>256</v>
      </c>
      <c r="C781" s="33">
        <v>0</v>
      </c>
      <c r="D781" s="33">
        <v>2.4900000000000002</v>
      </c>
      <c r="E781" s="33">
        <v>0</v>
      </c>
      <c r="F781" s="33">
        <v>22.79</v>
      </c>
      <c r="G781" s="33">
        <v>22.79</v>
      </c>
      <c r="H781" s="33">
        <v>0</v>
      </c>
      <c r="I781" s="33">
        <v>0</v>
      </c>
      <c r="J781" s="33">
        <v>0</v>
      </c>
      <c r="K781" s="33">
        <v>0</v>
      </c>
      <c r="L781" s="33">
        <v>22.39</v>
      </c>
      <c r="M781" s="33">
        <v>10.46</v>
      </c>
      <c r="N781" s="33">
        <v>5.42</v>
      </c>
      <c r="O781" s="33">
        <v>5.0199999999999996</v>
      </c>
      <c r="P781" s="33">
        <v>1.5</v>
      </c>
      <c r="Q781" s="33">
        <v>10.46</v>
      </c>
    </row>
    <row r="782" spans="1:17">
      <c r="A782" s="32" t="s">
        <v>257</v>
      </c>
      <c r="C782" s="33">
        <v>0</v>
      </c>
      <c r="D782" s="33">
        <v>2.5299999999999998</v>
      </c>
      <c r="E782" s="33">
        <v>0</v>
      </c>
      <c r="F782" s="33">
        <v>23.29</v>
      </c>
      <c r="G782" s="33">
        <v>23.29</v>
      </c>
      <c r="H782" s="33">
        <v>0</v>
      </c>
      <c r="I782" s="33">
        <v>0</v>
      </c>
      <c r="J782" s="33">
        <v>0</v>
      </c>
      <c r="K782" s="33">
        <v>0</v>
      </c>
      <c r="L782" s="33">
        <v>22.89</v>
      </c>
      <c r="M782" s="33">
        <v>10.82</v>
      </c>
      <c r="N782" s="33">
        <v>5.5</v>
      </c>
      <c r="O782" s="33">
        <v>5.07</v>
      </c>
      <c r="P782" s="33">
        <v>1.51</v>
      </c>
      <c r="Q782" s="33">
        <v>10.82</v>
      </c>
    </row>
    <row r="783" spans="1:17">
      <c r="A783" s="32" t="s">
        <v>258</v>
      </c>
      <c r="C783" s="33">
        <v>0</v>
      </c>
      <c r="D783" s="33">
        <v>1.35</v>
      </c>
      <c r="E783" s="33">
        <v>0</v>
      </c>
      <c r="F783" s="33">
        <v>12.61</v>
      </c>
      <c r="G783" s="33">
        <v>12.61</v>
      </c>
      <c r="H783" s="33">
        <v>0</v>
      </c>
      <c r="I783" s="33">
        <v>0</v>
      </c>
      <c r="J783" s="33">
        <v>0</v>
      </c>
      <c r="K783" s="33">
        <v>0</v>
      </c>
      <c r="L783" s="33">
        <v>12.4</v>
      </c>
      <c r="M783" s="33">
        <v>5.98</v>
      </c>
      <c r="N783" s="33">
        <v>2.93</v>
      </c>
      <c r="O783" s="33">
        <v>2.68</v>
      </c>
      <c r="P783" s="33">
        <v>0.8</v>
      </c>
      <c r="Q783" s="33">
        <v>5.98</v>
      </c>
    </row>
    <row r="784" spans="1:17">
      <c r="A784" s="32" t="s">
        <v>259</v>
      </c>
      <c r="C784" s="33">
        <v>0</v>
      </c>
      <c r="D784" s="33">
        <v>3.6</v>
      </c>
      <c r="E784" s="33">
        <v>0</v>
      </c>
      <c r="F784" s="33">
        <v>33.79</v>
      </c>
      <c r="G784" s="33">
        <v>33.79</v>
      </c>
      <c r="H784" s="33">
        <v>0</v>
      </c>
      <c r="I784" s="33">
        <v>0</v>
      </c>
      <c r="J784" s="33">
        <v>0</v>
      </c>
      <c r="K784" s="33">
        <v>0</v>
      </c>
      <c r="L784" s="33">
        <v>33.24</v>
      </c>
      <c r="M784" s="33">
        <v>16.12</v>
      </c>
      <c r="N784" s="33">
        <v>7.83</v>
      </c>
      <c r="O784" s="33">
        <v>7.15</v>
      </c>
      <c r="P784" s="33">
        <v>2.13</v>
      </c>
      <c r="Q784" s="33">
        <v>16.12</v>
      </c>
    </row>
    <row r="785" spans="1:17">
      <c r="A785" s="32" t="s">
        <v>260</v>
      </c>
      <c r="C785" s="33">
        <v>0</v>
      </c>
      <c r="D785" s="33">
        <v>1.62</v>
      </c>
      <c r="E785" s="33">
        <v>0</v>
      </c>
      <c r="F785" s="33">
        <v>15.29</v>
      </c>
      <c r="G785" s="33">
        <v>15.29</v>
      </c>
      <c r="H785" s="33">
        <v>0</v>
      </c>
      <c r="I785" s="33">
        <v>0</v>
      </c>
      <c r="J785" s="33">
        <v>0</v>
      </c>
      <c r="K785" s="33">
        <v>0</v>
      </c>
      <c r="L785" s="33">
        <v>15.04</v>
      </c>
      <c r="M785" s="33">
        <v>7.36</v>
      </c>
      <c r="N785" s="33">
        <v>3.52</v>
      </c>
      <c r="O785" s="33">
        <v>3.2</v>
      </c>
      <c r="P785" s="33">
        <v>0.95</v>
      </c>
      <c r="Q785" s="33">
        <v>7.36</v>
      </c>
    </row>
    <row r="786" spans="1:17">
      <c r="A786" s="32" t="s">
        <v>261</v>
      </c>
      <c r="C786" s="33">
        <v>0</v>
      </c>
      <c r="D786" s="33">
        <v>4.3899999999999997</v>
      </c>
      <c r="E786" s="33">
        <v>0</v>
      </c>
      <c r="F786" s="33">
        <v>41.75</v>
      </c>
      <c r="G786" s="33">
        <v>41.75</v>
      </c>
      <c r="H786" s="33">
        <v>0</v>
      </c>
      <c r="I786" s="33">
        <v>0</v>
      </c>
      <c r="J786" s="33">
        <v>0</v>
      </c>
      <c r="K786" s="33">
        <v>0</v>
      </c>
      <c r="L786" s="33">
        <v>41.08</v>
      </c>
      <c r="M786" s="33">
        <v>20.27</v>
      </c>
      <c r="N786" s="33">
        <v>9.56</v>
      </c>
      <c r="O786" s="33">
        <v>8.66</v>
      </c>
      <c r="P786" s="33">
        <v>2.58</v>
      </c>
      <c r="Q786" s="33">
        <v>20.27</v>
      </c>
    </row>
    <row r="787" spans="1:17">
      <c r="A787" s="32" t="s">
        <v>262</v>
      </c>
      <c r="C787" s="33">
        <v>0</v>
      </c>
      <c r="D787" s="33">
        <v>3.34</v>
      </c>
      <c r="E787" s="33">
        <v>0</v>
      </c>
      <c r="F787" s="33">
        <v>31.2</v>
      </c>
      <c r="G787" s="33">
        <v>31.2</v>
      </c>
      <c r="H787" s="33">
        <v>0</v>
      </c>
      <c r="I787" s="33">
        <v>0</v>
      </c>
      <c r="J787" s="33">
        <v>0</v>
      </c>
      <c r="K787" s="33">
        <v>0</v>
      </c>
      <c r="L787" s="33">
        <v>30.68</v>
      </c>
      <c r="M787" s="33">
        <v>14.81</v>
      </c>
      <c r="N787" s="33">
        <v>7.26</v>
      </c>
      <c r="O787" s="33">
        <v>6.64</v>
      </c>
      <c r="P787" s="33">
        <v>1.98</v>
      </c>
      <c r="Q787" s="33">
        <v>14.81</v>
      </c>
    </row>
    <row r="788" spans="1:17">
      <c r="A788" s="32" t="s">
        <v>263</v>
      </c>
      <c r="C788" s="33">
        <v>0</v>
      </c>
      <c r="D788" s="33">
        <v>1.1000000000000001</v>
      </c>
      <c r="E788" s="33">
        <v>0</v>
      </c>
      <c r="F788" s="33">
        <v>10.31</v>
      </c>
      <c r="G788" s="33">
        <v>10.31</v>
      </c>
      <c r="H788" s="33">
        <v>0</v>
      </c>
      <c r="I788" s="33">
        <v>0</v>
      </c>
      <c r="J788" s="33">
        <v>0</v>
      </c>
      <c r="K788" s="33">
        <v>0</v>
      </c>
      <c r="L788" s="33">
        <v>10.14</v>
      </c>
      <c r="M788" s="33">
        <v>4.92</v>
      </c>
      <c r="N788" s="33">
        <v>2.39</v>
      </c>
      <c r="O788" s="33">
        <v>2.1800000000000002</v>
      </c>
      <c r="P788" s="33">
        <v>0.65</v>
      </c>
      <c r="Q788" s="33">
        <v>4.92</v>
      </c>
    </row>
    <row r="789" spans="1:17">
      <c r="A789" s="32" t="s">
        <v>264</v>
      </c>
      <c r="C789" s="33">
        <v>0</v>
      </c>
      <c r="D789" s="33">
        <v>2.17</v>
      </c>
      <c r="E789" s="33">
        <v>0</v>
      </c>
      <c r="F789" s="33">
        <v>20.29</v>
      </c>
      <c r="G789" s="33">
        <v>20.29</v>
      </c>
      <c r="H789" s="33">
        <v>0</v>
      </c>
      <c r="I789" s="33">
        <v>0</v>
      </c>
      <c r="J789" s="33">
        <v>0</v>
      </c>
      <c r="K789" s="33">
        <v>0</v>
      </c>
      <c r="L789" s="33">
        <v>19.95</v>
      </c>
      <c r="M789" s="33">
        <v>9.6300000000000008</v>
      </c>
      <c r="N789" s="33">
        <v>4.72</v>
      </c>
      <c r="O789" s="33">
        <v>4.32</v>
      </c>
      <c r="P789" s="33">
        <v>1.29</v>
      </c>
      <c r="Q789" s="33">
        <v>9.6300000000000008</v>
      </c>
    </row>
    <row r="790" spans="1:17">
      <c r="A790" s="32" t="s">
        <v>265</v>
      </c>
      <c r="C790" s="33">
        <v>0</v>
      </c>
      <c r="D790" s="33">
        <v>3.97</v>
      </c>
      <c r="E790" s="33">
        <v>0</v>
      </c>
      <c r="F790" s="33">
        <v>36.83</v>
      </c>
      <c r="G790" s="33">
        <v>36.83</v>
      </c>
      <c r="H790" s="33">
        <v>0</v>
      </c>
      <c r="I790" s="33">
        <v>0</v>
      </c>
      <c r="J790" s="33">
        <v>0</v>
      </c>
      <c r="K790" s="33">
        <v>0</v>
      </c>
      <c r="L790" s="33">
        <v>36.22</v>
      </c>
      <c r="M790" s="33">
        <v>17.3</v>
      </c>
      <c r="N790" s="33">
        <v>8.6300000000000008</v>
      </c>
      <c r="O790" s="33">
        <v>7.92</v>
      </c>
      <c r="P790" s="33">
        <v>2.36</v>
      </c>
      <c r="Q790" s="33">
        <v>17.3</v>
      </c>
    </row>
    <row r="791" spans="1:17">
      <c r="A791" s="32" t="s">
        <v>266</v>
      </c>
      <c r="C791" s="33">
        <v>0</v>
      </c>
      <c r="D791" s="33">
        <v>4.5599999999999996</v>
      </c>
      <c r="E791" s="33">
        <v>0</v>
      </c>
      <c r="F791" s="33">
        <v>41.7</v>
      </c>
      <c r="G791" s="33">
        <v>41.7</v>
      </c>
      <c r="H791" s="33">
        <v>0</v>
      </c>
      <c r="I791" s="33">
        <v>0</v>
      </c>
      <c r="J791" s="33">
        <v>0</v>
      </c>
      <c r="K791" s="33">
        <v>0</v>
      </c>
      <c r="L791" s="33">
        <v>40.99</v>
      </c>
      <c r="M791" s="33">
        <v>19.170000000000002</v>
      </c>
      <c r="N791" s="33">
        <v>9.91</v>
      </c>
      <c r="O791" s="33">
        <v>9.17</v>
      </c>
      <c r="P791" s="33">
        <v>2.74</v>
      </c>
      <c r="Q791" s="33">
        <v>19.170000000000002</v>
      </c>
    </row>
    <row r="792" spans="1:17">
      <c r="A792" s="32" t="s">
        <v>267</v>
      </c>
      <c r="C792" s="33">
        <v>0</v>
      </c>
      <c r="D792" s="33">
        <v>3.32</v>
      </c>
      <c r="E792" s="33">
        <v>0</v>
      </c>
      <c r="F792" s="33">
        <v>29.51</v>
      </c>
      <c r="G792" s="33">
        <v>29.51</v>
      </c>
      <c r="H792" s="33">
        <v>0</v>
      </c>
      <c r="I792" s="33">
        <v>0</v>
      </c>
      <c r="J792" s="33">
        <v>0</v>
      </c>
      <c r="K792" s="33">
        <v>0</v>
      </c>
      <c r="L792" s="33">
        <v>28.99</v>
      </c>
      <c r="M792" s="33">
        <v>13.01</v>
      </c>
      <c r="N792" s="33">
        <v>7.2</v>
      </c>
      <c r="O792" s="33">
        <v>6.76</v>
      </c>
      <c r="P792" s="33">
        <v>2.02</v>
      </c>
      <c r="Q792" s="33">
        <v>13.01</v>
      </c>
    </row>
    <row r="793" spans="1:17">
      <c r="A793" s="32" t="s">
        <v>1189</v>
      </c>
      <c r="C793" s="33">
        <v>0</v>
      </c>
      <c r="D793" s="33">
        <v>1.63</v>
      </c>
      <c r="E793" s="33">
        <v>0</v>
      </c>
      <c r="F793" s="33">
        <v>15.2</v>
      </c>
      <c r="G793" s="33">
        <v>15.2</v>
      </c>
      <c r="H793" s="33">
        <v>0</v>
      </c>
      <c r="I793" s="33">
        <v>0</v>
      </c>
      <c r="J793" s="33">
        <v>0</v>
      </c>
      <c r="K793" s="33">
        <v>0</v>
      </c>
      <c r="L793" s="33">
        <v>14.95</v>
      </c>
      <c r="M793" s="33">
        <v>7.18</v>
      </c>
      <c r="N793" s="33">
        <v>3.55</v>
      </c>
      <c r="O793" s="33">
        <v>3.25</v>
      </c>
      <c r="P793" s="33">
        <v>0.97</v>
      </c>
      <c r="Q793" s="33">
        <v>7.18</v>
      </c>
    </row>
    <row r="794" spans="1:17">
      <c r="A794" s="32" t="s">
        <v>644</v>
      </c>
      <c r="C794" s="33">
        <v>0</v>
      </c>
      <c r="D794" s="33">
        <v>51.11</v>
      </c>
      <c r="E794" s="33">
        <v>1.52</v>
      </c>
      <c r="F794" s="33">
        <v>636.47</v>
      </c>
      <c r="G794" s="33">
        <v>636.47</v>
      </c>
      <c r="H794" s="33">
        <v>0</v>
      </c>
      <c r="I794" s="33">
        <v>0</v>
      </c>
      <c r="J794" s="33">
        <v>0</v>
      </c>
      <c r="K794" s="33">
        <v>0</v>
      </c>
      <c r="L794" s="33">
        <v>627.1</v>
      </c>
      <c r="M794" s="33">
        <v>345.4</v>
      </c>
      <c r="N794" s="33">
        <v>116.94</v>
      </c>
      <c r="O794" s="33">
        <v>128.06</v>
      </c>
      <c r="P794" s="33">
        <v>36.69</v>
      </c>
      <c r="Q794" s="33">
        <v>345.4</v>
      </c>
    </row>
    <row r="795" spans="1:17">
      <c r="A795" s="32" t="s">
        <v>268</v>
      </c>
      <c r="C795" s="33">
        <v>0</v>
      </c>
      <c r="D795" s="33">
        <v>0</v>
      </c>
      <c r="E795" s="33">
        <v>0</v>
      </c>
      <c r="F795" s="33">
        <v>28.76</v>
      </c>
      <c r="G795" s="33">
        <v>28.76</v>
      </c>
      <c r="H795" s="33">
        <v>0</v>
      </c>
      <c r="I795" s="33">
        <v>0</v>
      </c>
      <c r="J795" s="33">
        <v>0</v>
      </c>
      <c r="K795" s="33">
        <v>0</v>
      </c>
      <c r="L795" s="33">
        <v>28.55</v>
      </c>
      <c r="M795" s="33">
        <v>23.26</v>
      </c>
      <c r="N795" s="33">
        <v>0</v>
      </c>
      <c r="O795" s="33">
        <v>4.32</v>
      </c>
      <c r="P795" s="33">
        <v>0.97</v>
      </c>
      <c r="Q795" s="33">
        <v>23.26</v>
      </c>
    </row>
    <row r="796" spans="1:17">
      <c r="A796" s="32" t="s">
        <v>269</v>
      </c>
      <c r="C796" s="33">
        <v>0</v>
      </c>
      <c r="D796" s="33">
        <v>0</v>
      </c>
      <c r="E796" s="33">
        <v>0</v>
      </c>
      <c r="F796" s="33">
        <v>40.47</v>
      </c>
      <c r="G796" s="33">
        <v>40.47</v>
      </c>
      <c r="H796" s="33">
        <v>0</v>
      </c>
      <c r="I796" s="33">
        <v>0</v>
      </c>
      <c r="J796" s="33">
        <v>0</v>
      </c>
      <c r="K796" s="33">
        <v>0</v>
      </c>
      <c r="L796" s="33">
        <v>40.17</v>
      </c>
      <c r="M796" s="33">
        <v>32.68</v>
      </c>
      <c r="N796" s="33">
        <v>0</v>
      </c>
      <c r="O796" s="33">
        <v>6.11</v>
      </c>
      <c r="P796" s="33">
        <v>1.38</v>
      </c>
      <c r="Q796" s="33">
        <v>32.68</v>
      </c>
    </row>
    <row r="797" spans="1:17">
      <c r="A797" s="32" t="s">
        <v>270</v>
      </c>
      <c r="C797" s="33">
        <v>0</v>
      </c>
      <c r="D797" s="33">
        <v>0</v>
      </c>
      <c r="E797" s="33">
        <v>0</v>
      </c>
      <c r="F797" s="33">
        <v>45.31</v>
      </c>
      <c r="G797" s="33">
        <v>45.31</v>
      </c>
      <c r="H797" s="33">
        <v>0</v>
      </c>
      <c r="I797" s="33">
        <v>0</v>
      </c>
      <c r="J797" s="33">
        <v>0</v>
      </c>
      <c r="K797" s="33">
        <v>0</v>
      </c>
      <c r="L797" s="33">
        <v>44.96</v>
      </c>
      <c r="M797" s="33">
        <v>36.369999999999997</v>
      </c>
      <c r="N797" s="33">
        <v>0</v>
      </c>
      <c r="O797" s="33">
        <v>7.02</v>
      </c>
      <c r="P797" s="33">
        <v>1.58</v>
      </c>
      <c r="Q797" s="33">
        <v>36.369999999999997</v>
      </c>
    </row>
    <row r="798" spans="1:17">
      <c r="A798" s="32" t="s">
        <v>271</v>
      </c>
      <c r="C798" s="33">
        <v>0</v>
      </c>
      <c r="D798" s="33">
        <v>1.89</v>
      </c>
      <c r="E798" s="33">
        <v>0</v>
      </c>
      <c r="F798" s="33">
        <v>41.09</v>
      </c>
      <c r="G798" s="33">
        <v>41.09</v>
      </c>
      <c r="H798" s="33">
        <v>0</v>
      </c>
      <c r="I798" s="33">
        <v>0</v>
      </c>
      <c r="J798" s="33">
        <v>0</v>
      </c>
      <c r="K798" s="33">
        <v>0</v>
      </c>
      <c r="L798" s="33">
        <v>40.6</v>
      </c>
      <c r="M798" s="33">
        <v>26.41</v>
      </c>
      <c r="N798" s="33">
        <v>4.58</v>
      </c>
      <c r="O798" s="33">
        <v>7.59</v>
      </c>
      <c r="P798" s="33">
        <v>2.02</v>
      </c>
      <c r="Q798" s="33">
        <v>26.41</v>
      </c>
    </row>
    <row r="799" spans="1:17">
      <c r="A799" s="32" t="s">
        <v>272</v>
      </c>
      <c r="C799" s="33">
        <v>0</v>
      </c>
      <c r="D799" s="33">
        <v>1.77</v>
      </c>
      <c r="E799" s="33">
        <v>0</v>
      </c>
      <c r="F799" s="33">
        <v>16.53</v>
      </c>
      <c r="G799" s="33">
        <v>16.53</v>
      </c>
      <c r="H799" s="33">
        <v>0</v>
      </c>
      <c r="I799" s="33">
        <v>0</v>
      </c>
      <c r="J799" s="33">
        <v>0</v>
      </c>
      <c r="K799" s="33">
        <v>0</v>
      </c>
      <c r="L799" s="33">
        <v>16.25</v>
      </c>
      <c r="M799" s="33">
        <v>7.84</v>
      </c>
      <c r="N799" s="33">
        <v>3.85</v>
      </c>
      <c r="O799" s="33">
        <v>3.52</v>
      </c>
      <c r="P799" s="33">
        <v>1.05</v>
      </c>
      <c r="Q799" s="33">
        <v>7.84</v>
      </c>
    </row>
    <row r="800" spans="1:17">
      <c r="A800" s="32" t="s">
        <v>273</v>
      </c>
      <c r="C800" s="33">
        <v>0</v>
      </c>
      <c r="D800" s="33">
        <v>1.99</v>
      </c>
      <c r="E800" s="33">
        <v>0</v>
      </c>
      <c r="F800" s="33">
        <v>18.739999999999998</v>
      </c>
      <c r="G800" s="33">
        <v>18.739999999999998</v>
      </c>
      <c r="H800" s="33">
        <v>0</v>
      </c>
      <c r="I800" s="33">
        <v>0</v>
      </c>
      <c r="J800" s="33">
        <v>0</v>
      </c>
      <c r="K800" s="33">
        <v>0</v>
      </c>
      <c r="L800" s="33">
        <v>18.440000000000001</v>
      </c>
      <c r="M800" s="33">
        <v>9</v>
      </c>
      <c r="N800" s="33">
        <v>4.33</v>
      </c>
      <c r="O800" s="33">
        <v>3.94</v>
      </c>
      <c r="P800" s="33">
        <v>1.18</v>
      </c>
      <c r="Q800" s="33">
        <v>9</v>
      </c>
    </row>
    <row r="801" spans="1:17">
      <c r="A801" s="32" t="s">
        <v>274</v>
      </c>
      <c r="C801" s="33">
        <v>0</v>
      </c>
      <c r="D801" s="33">
        <v>2.13</v>
      </c>
      <c r="E801" s="33">
        <v>0</v>
      </c>
      <c r="F801" s="33">
        <v>20.079999999999998</v>
      </c>
      <c r="G801" s="33">
        <v>20.079999999999998</v>
      </c>
      <c r="H801" s="33">
        <v>0</v>
      </c>
      <c r="I801" s="33">
        <v>0</v>
      </c>
      <c r="J801" s="33">
        <v>0</v>
      </c>
      <c r="K801" s="33">
        <v>0</v>
      </c>
      <c r="L801" s="33">
        <v>19.75</v>
      </c>
      <c r="M801" s="33">
        <v>9.64</v>
      </c>
      <c r="N801" s="33">
        <v>4.63</v>
      </c>
      <c r="O801" s="33">
        <v>4.22</v>
      </c>
      <c r="P801" s="33">
        <v>1.26</v>
      </c>
      <c r="Q801" s="33">
        <v>9.64</v>
      </c>
    </row>
    <row r="802" spans="1:17">
      <c r="A802" s="32" t="s">
        <v>275</v>
      </c>
      <c r="C802" s="33">
        <v>0</v>
      </c>
      <c r="D802" s="33">
        <v>1.18</v>
      </c>
      <c r="E802" s="33">
        <v>0</v>
      </c>
      <c r="F802" s="33">
        <v>11.06</v>
      </c>
      <c r="G802" s="33">
        <v>11.06</v>
      </c>
      <c r="H802" s="33">
        <v>0</v>
      </c>
      <c r="I802" s="33">
        <v>0</v>
      </c>
      <c r="J802" s="33">
        <v>0</v>
      </c>
      <c r="K802" s="33">
        <v>0</v>
      </c>
      <c r="L802" s="33">
        <v>10.88</v>
      </c>
      <c r="M802" s="33">
        <v>5.25</v>
      </c>
      <c r="N802" s="33">
        <v>2.57</v>
      </c>
      <c r="O802" s="33">
        <v>2.35</v>
      </c>
      <c r="P802" s="33">
        <v>0.7</v>
      </c>
      <c r="Q802" s="33">
        <v>5.25</v>
      </c>
    </row>
    <row r="803" spans="1:17">
      <c r="A803" s="32" t="s">
        <v>276</v>
      </c>
      <c r="C803" s="33">
        <v>0</v>
      </c>
      <c r="D803" s="33">
        <v>1.79</v>
      </c>
      <c r="E803" s="33">
        <v>0</v>
      </c>
      <c r="F803" s="33">
        <v>16.84</v>
      </c>
      <c r="G803" s="33">
        <v>16.84</v>
      </c>
      <c r="H803" s="33">
        <v>0</v>
      </c>
      <c r="I803" s="33">
        <v>0</v>
      </c>
      <c r="J803" s="33">
        <v>0</v>
      </c>
      <c r="K803" s="33">
        <v>0</v>
      </c>
      <c r="L803" s="33">
        <v>16.559999999999999</v>
      </c>
      <c r="M803" s="33">
        <v>8.0299999999999994</v>
      </c>
      <c r="N803" s="33">
        <v>3.9</v>
      </c>
      <c r="O803" s="33">
        <v>3.56</v>
      </c>
      <c r="P803" s="33">
        <v>1.06</v>
      </c>
      <c r="Q803" s="33">
        <v>8.0299999999999994</v>
      </c>
    </row>
    <row r="804" spans="1:17">
      <c r="A804" s="32" t="s">
        <v>277</v>
      </c>
      <c r="C804" s="33">
        <v>0</v>
      </c>
      <c r="D804" s="33">
        <v>2.98</v>
      </c>
      <c r="E804" s="33">
        <v>0</v>
      </c>
      <c r="F804" s="33">
        <v>28.63</v>
      </c>
      <c r="G804" s="33">
        <v>28.63</v>
      </c>
      <c r="H804" s="33">
        <v>0</v>
      </c>
      <c r="I804" s="33">
        <v>0</v>
      </c>
      <c r="J804" s="33">
        <v>0</v>
      </c>
      <c r="K804" s="33">
        <v>0</v>
      </c>
      <c r="L804" s="33">
        <v>28.17</v>
      </c>
      <c r="M804" s="33">
        <v>14.1</v>
      </c>
      <c r="N804" s="33">
        <v>6.48</v>
      </c>
      <c r="O804" s="33">
        <v>5.84</v>
      </c>
      <c r="P804" s="33">
        <v>1.74</v>
      </c>
      <c r="Q804" s="33">
        <v>14.1</v>
      </c>
    </row>
    <row r="805" spans="1:17">
      <c r="A805" s="32" t="s">
        <v>278</v>
      </c>
      <c r="C805" s="33">
        <v>0</v>
      </c>
      <c r="D805" s="33">
        <v>1.57</v>
      </c>
      <c r="E805" s="33">
        <v>0</v>
      </c>
      <c r="F805" s="33">
        <v>14.57</v>
      </c>
      <c r="G805" s="33">
        <v>14.57</v>
      </c>
      <c r="H805" s="33">
        <v>0</v>
      </c>
      <c r="I805" s="33">
        <v>0</v>
      </c>
      <c r="J805" s="33">
        <v>0</v>
      </c>
      <c r="K805" s="33">
        <v>0</v>
      </c>
      <c r="L805" s="33">
        <v>14.33</v>
      </c>
      <c r="M805" s="33">
        <v>6.86</v>
      </c>
      <c r="N805" s="33">
        <v>3.41</v>
      </c>
      <c r="O805" s="33">
        <v>3.13</v>
      </c>
      <c r="P805" s="33">
        <v>0.93</v>
      </c>
      <c r="Q805" s="33">
        <v>6.86</v>
      </c>
    </row>
    <row r="806" spans="1:17">
      <c r="A806" s="32" t="s">
        <v>279</v>
      </c>
      <c r="C806" s="33">
        <v>0</v>
      </c>
      <c r="D806" s="33">
        <v>1.85</v>
      </c>
      <c r="E806" s="33">
        <v>0</v>
      </c>
      <c r="F806" s="33">
        <v>17.34</v>
      </c>
      <c r="G806" s="33">
        <v>17.34</v>
      </c>
      <c r="H806" s="33">
        <v>0</v>
      </c>
      <c r="I806" s="33">
        <v>0</v>
      </c>
      <c r="J806" s="33">
        <v>0</v>
      </c>
      <c r="K806" s="33">
        <v>0</v>
      </c>
      <c r="L806" s="33">
        <v>17.05</v>
      </c>
      <c r="M806" s="33">
        <v>8.23</v>
      </c>
      <c r="N806" s="33">
        <v>4.03</v>
      </c>
      <c r="O806" s="33">
        <v>3.69</v>
      </c>
      <c r="P806" s="33">
        <v>1.1000000000000001</v>
      </c>
      <c r="Q806" s="33">
        <v>8.23</v>
      </c>
    </row>
    <row r="807" spans="1:17">
      <c r="A807" s="32" t="s">
        <v>280</v>
      </c>
      <c r="C807" s="33">
        <v>0</v>
      </c>
      <c r="D807" s="33">
        <v>2.2999999999999998</v>
      </c>
      <c r="E807" s="33">
        <v>0</v>
      </c>
      <c r="F807" s="33">
        <v>21.22</v>
      </c>
      <c r="G807" s="33">
        <v>21.22</v>
      </c>
      <c r="H807" s="33">
        <v>0</v>
      </c>
      <c r="I807" s="33">
        <v>0</v>
      </c>
      <c r="J807" s="33">
        <v>0</v>
      </c>
      <c r="K807" s="33">
        <v>0</v>
      </c>
      <c r="L807" s="33">
        <v>20.86</v>
      </c>
      <c r="M807" s="33">
        <v>9.91</v>
      </c>
      <c r="N807" s="33">
        <v>4.99</v>
      </c>
      <c r="O807" s="33">
        <v>4.59</v>
      </c>
      <c r="P807" s="33">
        <v>1.37</v>
      </c>
      <c r="Q807" s="33">
        <v>9.91</v>
      </c>
    </row>
    <row r="808" spans="1:17">
      <c r="A808" s="32" t="s">
        <v>281</v>
      </c>
      <c r="C808" s="33">
        <v>0</v>
      </c>
      <c r="D808" s="33">
        <v>1.82</v>
      </c>
      <c r="E808" s="33">
        <v>0</v>
      </c>
      <c r="F808" s="33">
        <v>16.829999999999998</v>
      </c>
      <c r="G808" s="33">
        <v>16.829999999999998</v>
      </c>
      <c r="H808" s="33">
        <v>0</v>
      </c>
      <c r="I808" s="33">
        <v>0</v>
      </c>
      <c r="J808" s="33">
        <v>0</v>
      </c>
      <c r="K808" s="33">
        <v>0</v>
      </c>
      <c r="L808" s="33">
        <v>16.55</v>
      </c>
      <c r="M808" s="33">
        <v>7.89</v>
      </c>
      <c r="N808" s="33">
        <v>3.95</v>
      </c>
      <c r="O808" s="33">
        <v>3.63</v>
      </c>
      <c r="P808" s="33">
        <v>1.08</v>
      </c>
      <c r="Q808" s="33">
        <v>7.89</v>
      </c>
    </row>
    <row r="809" spans="1:17">
      <c r="A809" s="32" t="s">
        <v>282</v>
      </c>
      <c r="C809" s="33">
        <v>0</v>
      </c>
      <c r="D809" s="33">
        <v>1.7</v>
      </c>
      <c r="E809" s="33">
        <v>0</v>
      </c>
      <c r="F809" s="33">
        <v>15.91</v>
      </c>
      <c r="G809" s="33">
        <v>15.91</v>
      </c>
      <c r="H809" s="33">
        <v>0</v>
      </c>
      <c r="I809" s="33">
        <v>0</v>
      </c>
      <c r="J809" s="33">
        <v>0</v>
      </c>
      <c r="K809" s="33">
        <v>0</v>
      </c>
      <c r="L809" s="33">
        <v>15.65</v>
      </c>
      <c r="M809" s="33">
        <v>7.58</v>
      </c>
      <c r="N809" s="33">
        <v>3.69</v>
      </c>
      <c r="O809" s="33">
        <v>3.37</v>
      </c>
      <c r="P809" s="33">
        <v>1.01</v>
      </c>
      <c r="Q809" s="33">
        <v>7.58</v>
      </c>
    </row>
    <row r="810" spans="1:17">
      <c r="A810" s="32" t="s">
        <v>283</v>
      </c>
      <c r="C810" s="33">
        <v>0</v>
      </c>
      <c r="D810" s="33">
        <v>2.75</v>
      </c>
      <c r="E810" s="33">
        <v>0</v>
      </c>
      <c r="F810" s="33">
        <v>25.57</v>
      </c>
      <c r="G810" s="33">
        <v>25.57</v>
      </c>
      <c r="H810" s="33">
        <v>0</v>
      </c>
      <c r="I810" s="33">
        <v>0</v>
      </c>
      <c r="J810" s="33">
        <v>0</v>
      </c>
      <c r="K810" s="33">
        <v>0</v>
      </c>
      <c r="L810" s="33">
        <v>25.15</v>
      </c>
      <c r="M810" s="33">
        <v>12.06</v>
      </c>
      <c r="N810" s="33">
        <v>5.97</v>
      </c>
      <c r="O810" s="33">
        <v>5.48</v>
      </c>
      <c r="P810" s="33">
        <v>1.63</v>
      </c>
      <c r="Q810" s="33">
        <v>12.06</v>
      </c>
    </row>
    <row r="811" spans="1:17">
      <c r="A811" s="32" t="s">
        <v>284</v>
      </c>
      <c r="C811" s="33">
        <v>0</v>
      </c>
      <c r="D811" s="33">
        <v>2.66</v>
      </c>
      <c r="E811" s="33">
        <v>0</v>
      </c>
      <c r="F811" s="33">
        <v>22.98</v>
      </c>
      <c r="G811" s="33">
        <v>22.98</v>
      </c>
      <c r="H811" s="33">
        <v>0</v>
      </c>
      <c r="I811" s="33">
        <v>0</v>
      </c>
      <c r="J811" s="33">
        <v>0</v>
      </c>
      <c r="K811" s="33">
        <v>0</v>
      </c>
      <c r="L811" s="33">
        <v>22.55</v>
      </c>
      <c r="M811" s="33">
        <v>9.66</v>
      </c>
      <c r="N811" s="33">
        <v>5.77</v>
      </c>
      <c r="O811" s="33">
        <v>5.49</v>
      </c>
      <c r="P811" s="33">
        <v>1.64</v>
      </c>
      <c r="Q811" s="33">
        <v>9.66</v>
      </c>
    </row>
    <row r="812" spans="1:17">
      <c r="A812" s="32" t="s">
        <v>285</v>
      </c>
      <c r="C812" s="33">
        <v>0</v>
      </c>
      <c r="D812" s="33">
        <v>3.84</v>
      </c>
      <c r="E812" s="33">
        <v>0</v>
      </c>
      <c r="F812" s="33">
        <v>35.83</v>
      </c>
      <c r="G812" s="33">
        <v>35.83</v>
      </c>
      <c r="H812" s="33">
        <v>0</v>
      </c>
      <c r="I812" s="33">
        <v>0</v>
      </c>
      <c r="J812" s="33">
        <v>0</v>
      </c>
      <c r="K812" s="33">
        <v>0</v>
      </c>
      <c r="L812" s="33">
        <v>35.24</v>
      </c>
      <c r="M812" s="33">
        <v>16.97</v>
      </c>
      <c r="N812" s="33">
        <v>8.35</v>
      </c>
      <c r="O812" s="33">
        <v>7.64</v>
      </c>
      <c r="P812" s="33">
        <v>2.2799999999999998</v>
      </c>
      <c r="Q812" s="33">
        <v>16.97</v>
      </c>
    </row>
    <row r="813" spans="1:17">
      <c r="A813" s="32" t="s">
        <v>286</v>
      </c>
      <c r="C813" s="33">
        <v>0</v>
      </c>
      <c r="D813" s="33">
        <v>1.57</v>
      </c>
      <c r="E813" s="33">
        <v>0</v>
      </c>
      <c r="F813" s="33">
        <v>14.66</v>
      </c>
      <c r="G813" s="33">
        <v>14.66</v>
      </c>
      <c r="H813" s="33">
        <v>0</v>
      </c>
      <c r="I813" s="33">
        <v>0</v>
      </c>
      <c r="J813" s="33">
        <v>0</v>
      </c>
      <c r="K813" s="33">
        <v>0</v>
      </c>
      <c r="L813" s="33">
        <v>14.41</v>
      </c>
      <c r="M813" s="33">
        <v>6.95</v>
      </c>
      <c r="N813" s="33">
        <v>3.41</v>
      </c>
      <c r="O813" s="33">
        <v>3.12</v>
      </c>
      <c r="P813" s="33">
        <v>0.93</v>
      </c>
      <c r="Q813" s="33">
        <v>6.95</v>
      </c>
    </row>
    <row r="814" spans="1:17">
      <c r="A814" s="32" t="s">
        <v>287</v>
      </c>
      <c r="C814" s="33">
        <v>0</v>
      </c>
      <c r="D814" s="33">
        <v>1.57</v>
      </c>
      <c r="E814" s="33">
        <v>0</v>
      </c>
      <c r="F814" s="33">
        <v>14.68</v>
      </c>
      <c r="G814" s="33">
        <v>14.68</v>
      </c>
      <c r="H814" s="33">
        <v>0</v>
      </c>
      <c r="I814" s="33">
        <v>0</v>
      </c>
      <c r="J814" s="33">
        <v>0</v>
      </c>
      <c r="K814" s="33">
        <v>0</v>
      </c>
      <c r="L814" s="33">
        <v>14.44</v>
      </c>
      <c r="M814" s="33">
        <v>6.95</v>
      </c>
      <c r="N814" s="33">
        <v>3.42</v>
      </c>
      <c r="O814" s="33">
        <v>3.13</v>
      </c>
      <c r="P814" s="33">
        <v>0.93</v>
      </c>
      <c r="Q814" s="33">
        <v>6.95</v>
      </c>
    </row>
    <row r="815" spans="1:17">
      <c r="A815" s="32" t="s">
        <v>288</v>
      </c>
      <c r="C815" s="33">
        <v>0</v>
      </c>
      <c r="D815" s="33">
        <v>3.3</v>
      </c>
      <c r="E815" s="33">
        <v>0</v>
      </c>
      <c r="F815" s="33">
        <v>30.76</v>
      </c>
      <c r="G815" s="33">
        <v>30.76</v>
      </c>
      <c r="H815" s="33">
        <v>0</v>
      </c>
      <c r="I815" s="33">
        <v>0</v>
      </c>
      <c r="J815" s="33">
        <v>0</v>
      </c>
      <c r="K815" s="33">
        <v>0</v>
      </c>
      <c r="L815" s="33">
        <v>30.25</v>
      </c>
      <c r="M815" s="33">
        <v>14.53</v>
      </c>
      <c r="N815" s="33">
        <v>7.18</v>
      </c>
      <c r="O815" s="33">
        <v>6.58</v>
      </c>
      <c r="P815" s="33">
        <v>1.96</v>
      </c>
      <c r="Q815" s="33">
        <v>14.53</v>
      </c>
    </row>
    <row r="816" spans="1:17">
      <c r="A816" s="32" t="s">
        <v>289</v>
      </c>
      <c r="C816" s="33">
        <v>0</v>
      </c>
      <c r="D816" s="33">
        <v>2.36</v>
      </c>
      <c r="E816" s="33">
        <v>0</v>
      </c>
      <c r="F816" s="33">
        <v>22.33</v>
      </c>
      <c r="G816" s="33">
        <v>22.33</v>
      </c>
      <c r="H816" s="33">
        <v>0</v>
      </c>
      <c r="I816" s="33">
        <v>0</v>
      </c>
      <c r="J816" s="33">
        <v>0</v>
      </c>
      <c r="K816" s="33">
        <v>0</v>
      </c>
      <c r="L816" s="33">
        <v>21.97</v>
      </c>
      <c r="M816" s="33">
        <v>10.79</v>
      </c>
      <c r="N816" s="33">
        <v>5.13</v>
      </c>
      <c r="O816" s="33">
        <v>4.66</v>
      </c>
      <c r="P816" s="33">
        <v>1.39</v>
      </c>
      <c r="Q816" s="33">
        <v>10.79</v>
      </c>
    </row>
    <row r="817" spans="1:17">
      <c r="A817" s="32" t="s">
        <v>290</v>
      </c>
      <c r="C817" s="33">
        <v>0</v>
      </c>
      <c r="D817" s="33">
        <v>3.03</v>
      </c>
      <c r="E817" s="33">
        <v>0</v>
      </c>
      <c r="F817" s="33">
        <v>28.31</v>
      </c>
      <c r="G817" s="33">
        <v>28.31</v>
      </c>
      <c r="H817" s="33">
        <v>0</v>
      </c>
      <c r="I817" s="33">
        <v>0</v>
      </c>
      <c r="J817" s="33">
        <v>0</v>
      </c>
      <c r="K817" s="33">
        <v>0</v>
      </c>
      <c r="L817" s="33">
        <v>27.84</v>
      </c>
      <c r="M817" s="33">
        <v>13.43</v>
      </c>
      <c r="N817" s="33">
        <v>6.59</v>
      </c>
      <c r="O817" s="33">
        <v>6.02</v>
      </c>
      <c r="P817" s="33">
        <v>1.8</v>
      </c>
      <c r="Q817" s="33">
        <v>13.43</v>
      </c>
    </row>
    <row r="818" spans="1:17">
      <c r="A818" s="32" t="s">
        <v>291</v>
      </c>
      <c r="C818" s="33">
        <v>0</v>
      </c>
      <c r="D818" s="33">
        <v>1.44</v>
      </c>
      <c r="E818" s="33">
        <v>0</v>
      </c>
      <c r="F818" s="33">
        <v>13.42</v>
      </c>
      <c r="G818" s="33">
        <v>13.42</v>
      </c>
      <c r="H818" s="33">
        <v>0</v>
      </c>
      <c r="I818" s="33">
        <v>0</v>
      </c>
      <c r="J818" s="33">
        <v>0</v>
      </c>
      <c r="K818" s="33">
        <v>0</v>
      </c>
      <c r="L818" s="33">
        <v>13.19</v>
      </c>
      <c r="M818" s="33">
        <v>6.37</v>
      </c>
      <c r="N818" s="33">
        <v>3.12</v>
      </c>
      <c r="O818" s="33">
        <v>2.85</v>
      </c>
      <c r="P818" s="33">
        <v>0.85</v>
      </c>
      <c r="Q818" s="33">
        <v>6.37</v>
      </c>
    </row>
    <row r="819" spans="1:17">
      <c r="A819" s="32" t="s">
        <v>292</v>
      </c>
      <c r="C819" s="33">
        <v>0</v>
      </c>
      <c r="D819" s="33">
        <v>1.44</v>
      </c>
      <c r="E819" s="33">
        <v>0</v>
      </c>
      <c r="F819" s="33">
        <v>13.45</v>
      </c>
      <c r="G819" s="33">
        <v>13.45</v>
      </c>
      <c r="H819" s="33">
        <v>0</v>
      </c>
      <c r="I819" s="33">
        <v>0</v>
      </c>
      <c r="J819" s="33">
        <v>0</v>
      </c>
      <c r="K819" s="33">
        <v>0</v>
      </c>
      <c r="L819" s="33">
        <v>13.23</v>
      </c>
      <c r="M819" s="33">
        <v>6.39</v>
      </c>
      <c r="N819" s="33">
        <v>3.13</v>
      </c>
      <c r="O819" s="33">
        <v>2.86</v>
      </c>
      <c r="P819" s="33">
        <v>0.85</v>
      </c>
      <c r="Q819" s="33">
        <v>6.39</v>
      </c>
    </row>
    <row r="820" spans="1:17">
      <c r="A820" s="32" t="s">
        <v>293</v>
      </c>
      <c r="C820" s="33">
        <v>0</v>
      </c>
      <c r="D820" s="33">
        <v>1.43</v>
      </c>
      <c r="E820" s="33">
        <v>0</v>
      </c>
      <c r="F820" s="33">
        <v>13.35</v>
      </c>
      <c r="G820" s="33">
        <v>13.35</v>
      </c>
      <c r="H820" s="33">
        <v>0</v>
      </c>
      <c r="I820" s="33">
        <v>0</v>
      </c>
      <c r="J820" s="33">
        <v>0</v>
      </c>
      <c r="K820" s="33">
        <v>0</v>
      </c>
      <c r="L820" s="33">
        <v>13.13</v>
      </c>
      <c r="M820" s="33">
        <v>6.33</v>
      </c>
      <c r="N820" s="33">
        <v>3.11</v>
      </c>
      <c r="O820" s="33">
        <v>2.84</v>
      </c>
      <c r="P820" s="33">
        <v>0.85</v>
      </c>
      <c r="Q820" s="33">
        <v>6.33</v>
      </c>
    </row>
    <row r="821" spans="1:17">
      <c r="A821" s="32" t="s">
        <v>294</v>
      </c>
      <c r="C821" s="33">
        <v>0</v>
      </c>
      <c r="D821" s="33">
        <v>2.63</v>
      </c>
      <c r="E821" s="33">
        <v>0</v>
      </c>
      <c r="F821" s="33">
        <v>24.61</v>
      </c>
      <c r="G821" s="33">
        <v>24.61</v>
      </c>
      <c r="H821" s="33">
        <v>0</v>
      </c>
      <c r="I821" s="33">
        <v>0</v>
      </c>
      <c r="J821" s="33">
        <v>0</v>
      </c>
      <c r="K821" s="33">
        <v>0</v>
      </c>
      <c r="L821" s="33">
        <v>24.21</v>
      </c>
      <c r="M821" s="33">
        <v>11.73</v>
      </c>
      <c r="N821" s="33">
        <v>5.71</v>
      </c>
      <c r="O821" s="33">
        <v>5.21</v>
      </c>
      <c r="P821" s="33">
        <v>1.56</v>
      </c>
      <c r="Q821" s="33">
        <v>11.73</v>
      </c>
    </row>
    <row r="822" spans="1:17">
      <c r="A822" s="32" t="s">
        <v>295</v>
      </c>
      <c r="C822" s="33">
        <v>0</v>
      </c>
      <c r="D822" s="33">
        <v>0.15</v>
      </c>
      <c r="E822" s="33">
        <v>0.95</v>
      </c>
      <c r="F822" s="33">
        <v>16.09</v>
      </c>
      <c r="G822" s="33">
        <v>16.09</v>
      </c>
      <c r="H822" s="33">
        <v>0</v>
      </c>
      <c r="I822" s="33">
        <v>0</v>
      </c>
      <c r="J822" s="33">
        <v>0</v>
      </c>
      <c r="K822" s="33">
        <v>0</v>
      </c>
      <c r="L822" s="33">
        <v>15.79</v>
      </c>
      <c r="M822" s="33">
        <v>6.76</v>
      </c>
      <c r="N822" s="33">
        <v>4.04</v>
      </c>
      <c r="O822" s="33">
        <v>3.85</v>
      </c>
      <c r="P822" s="33">
        <v>1.1499999999999999</v>
      </c>
      <c r="Q822" s="33">
        <v>6.76</v>
      </c>
    </row>
    <row r="823" spans="1:17">
      <c r="A823" s="32" t="s">
        <v>296</v>
      </c>
      <c r="C823" s="33">
        <v>0</v>
      </c>
      <c r="D823" s="33">
        <v>0</v>
      </c>
      <c r="E823" s="33">
        <v>0.56999999999999995</v>
      </c>
      <c r="F823" s="33">
        <v>7.04</v>
      </c>
      <c r="G823" s="33">
        <v>7.04</v>
      </c>
      <c r="H823" s="33">
        <v>0</v>
      </c>
      <c r="I823" s="33">
        <v>0</v>
      </c>
      <c r="J823" s="33">
        <v>0</v>
      </c>
      <c r="K823" s="33">
        <v>0</v>
      </c>
      <c r="L823" s="33">
        <v>6.93</v>
      </c>
      <c r="M823" s="33">
        <v>3.4</v>
      </c>
      <c r="N823" s="33">
        <v>1.62</v>
      </c>
      <c r="O823" s="33">
        <v>1.47</v>
      </c>
      <c r="P823" s="33">
        <v>0.44</v>
      </c>
      <c r="Q823" s="33">
        <v>3.4</v>
      </c>
    </row>
    <row r="824" spans="1:17">
      <c r="A824" s="32" t="s">
        <v>605</v>
      </c>
      <c r="C824" s="33">
        <v>20.52</v>
      </c>
      <c r="D824" s="33">
        <v>42.41</v>
      </c>
      <c r="E824" s="33">
        <v>1.97</v>
      </c>
      <c r="F824" s="33">
        <v>514.94000000000005</v>
      </c>
      <c r="G824" s="33">
        <v>514.94000000000005</v>
      </c>
      <c r="H824" s="33">
        <v>0</v>
      </c>
      <c r="I824" s="33">
        <v>0</v>
      </c>
      <c r="J824" s="33">
        <v>0</v>
      </c>
      <c r="K824" s="33">
        <v>0</v>
      </c>
      <c r="L824" s="33">
        <v>509.85</v>
      </c>
      <c r="M824" s="33">
        <v>265.12</v>
      </c>
      <c r="N824" s="33">
        <v>96.37</v>
      </c>
      <c r="O824" s="33">
        <v>107.21</v>
      </c>
      <c r="P824" s="33">
        <v>41.15</v>
      </c>
      <c r="Q824" s="33">
        <v>265.12</v>
      </c>
    </row>
    <row r="825" spans="1:17">
      <c r="A825" s="32" t="s">
        <v>297</v>
      </c>
      <c r="C825" s="33">
        <v>20.52</v>
      </c>
      <c r="D825" s="33">
        <v>42.41</v>
      </c>
      <c r="E825" s="33">
        <v>1.97</v>
      </c>
      <c r="F825" s="33">
        <v>514.94000000000005</v>
      </c>
      <c r="G825" s="33">
        <v>514.94000000000005</v>
      </c>
      <c r="H825" s="33">
        <v>0</v>
      </c>
      <c r="I825" s="33">
        <v>0</v>
      </c>
      <c r="J825" s="33">
        <v>0</v>
      </c>
      <c r="K825" s="33">
        <v>0</v>
      </c>
      <c r="L825" s="33">
        <v>509.85</v>
      </c>
      <c r="M825" s="33">
        <v>265.12</v>
      </c>
      <c r="N825" s="33">
        <v>96.37</v>
      </c>
      <c r="O825" s="33">
        <v>107.21</v>
      </c>
      <c r="P825" s="33">
        <v>41.15</v>
      </c>
      <c r="Q825" s="33">
        <v>265.12</v>
      </c>
    </row>
    <row r="826" spans="1:17">
      <c r="A826" s="32" t="s">
        <v>298</v>
      </c>
      <c r="C826" s="33">
        <v>0</v>
      </c>
      <c r="D826" s="33">
        <v>0</v>
      </c>
      <c r="E826" s="33">
        <v>0</v>
      </c>
      <c r="F826" s="33">
        <v>7.36</v>
      </c>
      <c r="G826" s="33">
        <v>7.36</v>
      </c>
      <c r="H826" s="33">
        <v>0</v>
      </c>
      <c r="I826" s="33">
        <v>0</v>
      </c>
      <c r="J826" s="33">
        <v>0</v>
      </c>
      <c r="K826" s="33">
        <v>0</v>
      </c>
      <c r="L826" s="33">
        <v>7.31</v>
      </c>
      <c r="M826" s="33">
        <v>5.71</v>
      </c>
      <c r="N826" s="33">
        <v>0</v>
      </c>
      <c r="O826" s="33">
        <v>1.22</v>
      </c>
      <c r="P826" s="33">
        <v>0.38</v>
      </c>
      <c r="Q826" s="33">
        <v>5.71</v>
      </c>
    </row>
    <row r="827" spans="1:17">
      <c r="A827" s="32" t="s">
        <v>299</v>
      </c>
      <c r="C827" s="33">
        <v>0</v>
      </c>
      <c r="D827" s="33">
        <v>0</v>
      </c>
      <c r="E827" s="33">
        <v>0</v>
      </c>
      <c r="F827" s="33">
        <v>19</v>
      </c>
      <c r="G827" s="33">
        <v>19</v>
      </c>
      <c r="H827" s="33">
        <v>0</v>
      </c>
      <c r="I827" s="33">
        <v>0</v>
      </c>
      <c r="J827" s="33">
        <v>0</v>
      </c>
      <c r="K827" s="33">
        <v>0</v>
      </c>
      <c r="L827" s="33">
        <v>18.89</v>
      </c>
      <c r="M827" s="33">
        <v>14.61</v>
      </c>
      <c r="N827" s="33">
        <v>0.25</v>
      </c>
      <c r="O827" s="33">
        <v>3.06</v>
      </c>
      <c r="P827" s="33">
        <v>0.97</v>
      </c>
      <c r="Q827" s="33">
        <v>14.61</v>
      </c>
    </row>
    <row r="828" spans="1:17">
      <c r="A828" s="32" t="s">
        <v>300</v>
      </c>
      <c r="C828" s="33">
        <v>0</v>
      </c>
      <c r="D828" s="33">
        <v>2.86</v>
      </c>
      <c r="E828" s="33">
        <v>0</v>
      </c>
      <c r="F828" s="33">
        <v>23.56</v>
      </c>
      <c r="G828" s="33">
        <v>23.56</v>
      </c>
      <c r="H828" s="33">
        <v>0</v>
      </c>
      <c r="I828" s="33">
        <v>0</v>
      </c>
      <c r="J828" s="33">
        <v>0</v>
      </c>
      <c r="K828" s="33">
        <v>0</v>
      </c>
      <c r="L828" s="33">
        <v>23.35</v>
      </c>
      <c r="M828" s="33">
        <v>10.64</v>
      </c>
      <c r="N828" s="33">
        <v>6.09</v>
      </c>
      <c r="O828" s="33">
        <v>4.8099999999999996</v>
      </c>
      <c r="P828" s="33">
        <v>1.82</v>
      </c>
      <c r="Q828" s="33">
        <v>10.64</v>
      </c>
    </row>
    <row r="829" spans="1:17">
      <c r="A829" s="32" t="s">
        <v>301</v>
      </c>
      <c r="C829" s="33">
        <v>0</v>
      </c>
      <c r="D829" s="33">
        <v>5.31</v>
      </c>
      <c r="E829" s="33">
        <v>0</v>
      </c>
      <c r="F829" s="33">
        <v>42.69</v>
      </c>
      <c r="G829" s="33">
        <v>42.69</v>
      </c>
      <c r="H829" s="33">
        <v>0</v>
      </c>
      <c r="I829" s="33">
        <v>0</v>
      </c>
      <c r="J829" s="33">
        <v>0</v>
      </c>
      <c r="K829" s="33">
        <v>0</v>
      </c>
      <c r="L829" s="33">
        <v>42.3</v>
      </c>
      <c r="M829" s="33">
        <v>18.53</v>
      </c>
      <c r="N829" s="33">
        <v>11.28</v>
      </c>
      <c r="O829" s="33">
        <v>9.07</v>
      </c>
      <c r="P829" s="33">
        <v>3.42</v>
      </c>
      <c r="Q829" s="33">
        <v>18.53</v>
      </c>
    </row>
    <row r="830" spans="1:17">
      <c r="A830" s="32" t="s">
        <v>302</v>
      </c>
      <c r="C830" s="33">
        <v>0</v>
      </c>
      <c r="D830" s="33">
        <v>3.94</v>
      </c>
      <c r="E830" s="33">
        <v>0</v>
      </c>
      <c r="F830" s="33">
        <v>32.44</v>
      </c>
      <c r="G830" s="33">
        <v>32.44</v>
      </c>
      <c r="H830" s="33">
        <v>0</v>
      </c>
      <c r="I830" s="33">
        <v>0</v>
      </c>
      <c r="J830" s="33">
        <v>0</v>
      </c>
      <c r="K830" s="33">
        <v>0</v>
      </c>
      <c r="L830" s="33">
        <v>32.15</v>
      </c>
      <c r="M830" s="33">
        <v>14.65</v>
      </c>
      <c r="N830" s="33">
        <v>8.3800000000000008</v>
      </c>
      <c r="O830" s="33">
        <v>6.63</v>
      </c>
      <c r="P830" s="33">
        <v>2.5</v>
      </c>
      <c r="Q830" s="33">
        <v>14.65</v>
      </c>
    </row>
    <row r="831" spans="1:17">
      <c r="A831" s="32" t="s">
        <v>303</v>
      </c>
      <c r="C831" s="33">
        <v>0</v>
      </c>
      <c r="D831" s="33">
        <v>3.03</v>
      </c>
      <c r="E831" s="33">
        <v>0</v>
      </c>
      <c r="F831" s="33">
        <v>25.25</v>
      </c>
      <c r="G831" s="33">
        <v>25.25</v>
      </c>
      <c r="H831" s="33">
        <v>0</v>
      </c>
      <c r="I831" s="33">
        <v>0</v>
      </c>
      <c r="J831" s="33">
        <v>0</v>
      </c>
      <c r="K831" s="33">
        <v>0</v>
      </c>
      <c r="L831" s="33">
        <v>25.02</v>
      </c>
      <c r="M831" s="33">
        <v>11.61</v>
      </c>
      <c r="N831" s="33">
        <v>6.45</v>
      </c>
      <c r="O831" s="33">
        <v>5.0599999999999996</v>
      </c>
      <c r="P831" s="33">
        <v>1.91</v>
      </c>
      <c r="Q831" s="33">
        <v>11.61</v>
      </c>
    </row>
    <row r="832" spans="1:17">
      <c r="A832" s="32" t="s">
        <v>304</v>
      </c>
      <c r="C832" s="33">
        <v>0</v>
      </c>
      <c r="D832" s="33">
        <v>3.63</v>
      </c>
      <c r="E832" s="33">
        <v>0</v>
      </c>
      <c r="F832" s="33">
        <v>30.2</v>
      </c>
      <c r="G832" s="33">
        <v>30.2</v>
      </c>
      <c r="H832" s="33">
        <v>0</v>
      </c>
      <c r="I832" s="33">
        <v>0</v>
      </c>
      <c r="J832" s="33">
        <v>0</v>
      </c>
      <c r="K832" s="33">
        <v>0</v>
      </c>
      <c r="L832" s="33">
        <v>29.93</v>
      </c>
      <c r="M832" s="33">
        <v>13.83</v>
      </c>
      <c r="N832" s="33">
        <v>7.73</v>
      </c>
      <c r="O832" s="33">
        <v>6.07</v>
      </c>
      <c r="P832" s="33">
        <v>2.29</v>
      </c>
      <c r="Q832" s="33">
        <v>13.83</v>
      </c>
    </row>
    <row r="833" spans="1:17">
      <c r="A833" s="32" t="s">
        <v>305</v>
      </c>
      <c r="C833" s="33">
        <v>0</v>
      </c>
      <c r="D833" s="33">
        <v>2.64</v>
      </c>
      <c r="E833" s="33">
        <v>0</v>
      </c>
      <c r="F833" s="33">
        <v>21.8</v>
      </c>
      <c r="G833" s="33">
        <v>21.8</v>
      </c>
      <c r="H833" s="33">
        <v>0</v>
      </c>
      <c r="I833" s="33">
        <v>0</v>
      </c>
      <c r="J833" s="33">
        <v>0</v>
      </c>
      <c r="K833" s="33">
        <v>0</v>
      </c>
      <c r="L833" s="33">
        <v>21.61</v>
      </c>
      <c r="M833" s="33">
        <v>9.8699999999999992</v>
      </c>
      <c r="N833" s="33">
        <v>5.62</v>
      </c>
      <c r="O833" s="33">
        <v>4.4400000000000004</v>
      </c>
      <c r="P833" s="33">
        <v>1.67</v>
      </c>
      <c r="Q833" s="33">
        <v>9.8699999999999992</v>
      </c>
    </row>
    <row r="834" spans="1:17">
      <c r="A834" s="32" t="s">
        <v>306</v>
      </c>
      <c r="C834" s="33">
        <v>0</v>
      </c>
      <c r="D834" s="33">
        <v>3.22</v>
      </c>
      <c r="E834" s="33">
        <v>0</v>
      </c>
      <c r="F834" s="33">
        <v>26.47</v>
      </c>
      <c r="G834" s="33">
        <v>26.47</v>
      </c>
      <c r="H834" s="33">
        <v>0</v>
      </c>
      <c r="I834" s="33">
        <v>0</v>
      </c>
      <c r="J834" s="33">
        <v>0</v>
      </c>
      <c r="K834" s="33">
        <v>0</v>
      </c>
      <c r="L834" s="33">
        <v>26.23</v>
      </c>
      <c r="M834" s="33">
        <v>11.91</v>
      </c>
      <c r="N834" s="33">
        <v>6.85</v>
      </c>
      <c r="O834" s="33">
        <v>5.42</v>
      </c>
      <c r="P834" s="33">
        <v>2.0499999999999998</v>
      </c>
      <c r="Q834" s="33">
        <v>11.91</v>
      </c>
    </row>
    <row r="835" spans="1:17">
      <c r="A835" s="32" t="s">
        <v>307</v>
      </c>
      <c r="C835" s="33">
        <v>0</v>
      </c>
      <c r="D835" s="33">
        <v>5.12</v>
      </c>
      <c r="E835" s="33">
        <v>0</v>
      </c>
      <c r="F835" s="33">
        <v>42.32</v>
      </c>
      <c r="G835" s="33">
        <v>42.32</v>
      </c>
      <c r="H835" s="33">
        <v>0</v>
      </c>
      <c r="I835" s="33">
        <v>0</v>
      </c>
      <c r="J835" s="33">
        <v>0</v>
      </c>
      <c r="K835" s="33">
        <v>0</v>
      </c>
      <c r="L835" s="33">
        <v>41.94</v>
      </c>
      <c r="M835" s="33">
        <v>19.2</v>
      </c>
      <c r="N835" s="33">
        <v>10.9</v>
      </c>
      <c r="O835" s="33">
        <v>8.6</v>
      </c>
      <c r="P835" s="33">
        <v>3.24</v>
      </c>
      <c r="Q835" s="33">
        <v>19.2</v>
      </c>
    </row>
    <row r="836" spans="1:17">
      <c r="A836" s="32" t="s">
        <v>308</v>
      </c>
      <c r="C836" s="33">
        <v>0</v>
      </c>
      <c r="D836" s="33">
        <v>4.2300000000000004</v>
      </c>
      <c r="E836" s="33">
        <v>0</v>
      </c>
      <c r="F836" s="33">
        <v>35.18</v>
      </c>
      <c r="G836" s="33">
        <v>35.18</v>
      </c>
      <c r="H836" s="33">
        <v>0</v>
      </c>
      <c r="I836" s="33">
        <v>0</v>
      </c>
      <c r="J836" s="33">
        <v>0</v>
      </c>
      <c r="K836" s="33">
        <v>0</v>
      </c>
      <c r="L836" s="33">
        <v>34.880000000000003</v>
      </c>
      <c r="M836" s="33">
        <v>16.14</v>
      </c>
      <c r="N836" s="33">
        <v>9</v>
      </c>
      <c r="O836" s="33">
        <v>7.07</v>
      </c>
      <c r="P836" s="33">
        <v>2.67</v>
      </c>
      <c r="Q836" s="33">
        <v>16.14</v>
      </c>
    </row>
    <row r="837" spans="1:17">
      <c r="A837" s="32" t="s">
        <v>309</v>
      </c>
      <c r="C837" s="33">
        <v>0</v>
      </c>
      <c r="D837" s="33">
        <v>2.58</v>
      </c>
      <c r="E837" s="33">
        <v>0</v>
      </c>
      <c r="F837" s="33">
        <v>21.19</v>
      </c>
      <c r="G837" s="33">
        <v>21.19</v>
      </c>
      <c r="H837" s="33">
        <v>0</v>
      </c>
      <c r="I837" s="33">
        <v>0</v>
      </c>
      <c r="J837" s="33">
        <v>0</v>
      </c>
      <c r="K837" s="33">
        <v>0</v>
      </c>
      <c r="L837" s="33">
        <v>21</v>
      </c>
      <c r="M837" s="33">
        <v>9.5299999999999994</v>
      </c>
      <c r="N837" s="33">
        <v>5.48</v>
      </c>
      <c r="O837" s="33">
        <v>4.34</v>
      </c>
      <c r="P837" s="33">
        <v>1.64</v>
      </c>
      <c r="Q837" s="33">
        <v>9.5299999999999994</v>
      </c>
    </row>
    <row r="838" spans="1:17">
      <c r="A838" s="32" t="s">
        <v>310</v>
      </c>
      <c r="C838" s="33">
        <v>0</v>
      </c>
      <c r="D838" s="33">
        <v>2.7</v>
      </c>
      <c r="E838" s="33">
        <v>0</v>
      </c>
      <c r="F838" s="33">
        <v>22.46</v>
      </c>
      <c r="G838" s="33">
        <v>22.46</v>
      </c>
      <c r="H838" s="33">
        <v>0</v>
      </c>
      <c r="I838" s="33">
        <v>0</v>
      </c>
      <c r="J838" s="33">
        <v>0</v>
      </c>
      <c r="K838" s="33">
        <v>0</v>
      </c>
      <c r="L838" s="33">
        <v>22.26</v>
      </c>
      <c r="M838" s="33">
        <v>10.27</v>
      </c>
      <c r="N838" s="33">
        <v>5.76</v>
      </c>
      <c r="O838" s="33">
        <v>4.5199999999999996</v>
      </c>
      <c r="P838" s="33">
        <v>1.71</v>
      </c>
      <c r="Q838" s="33">
        <v>10.27</v>
      </c>
    </row>
    <row r="839" spans="1:17">
      <c r="A839" s="32" t="s">
        <v>311</v>
      </c>
      <c r="C839" s="33">
        <v>0</v>
      </c>
      <c r="D839" s="33">
        <v>1.95</v>
      </c>
      <c r="E839" s="33">
        <v>0</v>
      </c>
      <c r="F839" s="33">
        <v>15.91</v>
      </c>
      <c r="G839" s="33">
        <v>15.91</v>
      </c>
      <c r="H839" s="33">
        <v>0</v>
      </c>
      <c r="I839" s="33">
        <v>0</v>
      </c>
      <c r="J839" s="33">
        <v>0</v>
      </c>
      <c r="K839" s="33">
        <v>0</v>
      </c>
      <c r="L839" s="33">
        <v>15.77</v>
      </c>
      <c r="M839" s="33">
        <v>7.04</v>
      </c>
      <c r="N839" s="33">
        <v>4.16</v>
      </c>
      <c r="O839" s="33">
        <v>3.32</v>
      </c>
      <c r="P839" s="33">
        <v>1.25</v>
      </c>
      <c r="Q839" s="33">
        <v>7.04</v>
      </c>
    </row>
    <row r="840" spans="1:17">
      <c r="A840" s="32" t="s">
        <v>312</v>
      </c>
      <c r="C840" s="33">
        <v>0</v>
      </c>
      <c r="D840" s="33">
        <v>1.21</v>
      </c>
      <c r="E840" s="33">
        <v>0</v>
      </c>
      <c r="F840" s="33">
        <v>10.41</v>
      </c>
      <c r="G840" s="33">
        <v>10.41</v>
      </c>
      <c r="H840" s="33">
        <v>0</v>
      </c>
      <c r="I840" s="33">
        <v>0</v>
      </c>
      <c r="J840" s="33">
        <v>0</v>
      </c>
      <c r="K840" s="33">
        <v>0</v>
      </c>
      <c r="L840" s="33">
        <v>10.32</v>
      </c>
      <c r="M840" s="33">
        <v>4.6100000000000003</v>
      </c>
      <c r="N840" s="33">
        <v>2.72</v>
      </c>
      <c r="O840" s="33">
        <v>2.17</v>
      </c>
      <c r="P840" s="33">
        <v>0.82</v>
      </c>
      <c r="Q840" s="33">
        <v>4.6100000000000003</v>
      </c>
    </row>
    <row r="841" spans="1:17">
      <c r="A841" s="32" t="s">
        <v>313</v>
      </c>
      <c r="C841" s="33">
        <v>0</v>
      </c>
      <c r="D841" s="33">
        <v>0</v>
      </c>
      <c r="E841" s="33">
        <v>1.0900000000000001</v>
      </c>
      <c r="F841" s="33">
        <v>12.66</v>
      </c>
      <c r="G841" s="33">
        <v>12.66</v>
      </c>
      <c r="H841" s="33">
        <v>0</v>
      </c>
      <c r="I841" s="33">
        <v>0</v>
      </c>
      <c r="J841" s="33">
        <v>0</v>
      </c>
      <c r="K841" s="33">
        <v>0</v>
      </c>
      <c r="L841" s="33">
        <v>12.52</v>
      </c>
      <c r="M841" s="33">
        <v>5.74</v>
      </c>
      <c r="N841" s="33">
        <v>3.08</v>
      </c>
      <c r="O841" s="33">
        <v>2.65</v>
      </c>
      <c r="P841" s="33">
        <v>1.06</v>
      </c>
      <c r="Q841" s="33">
        <v>5.74</v>
      </c>
    </row>
    <row r="842" spans="1:17">
      <c r="A842" s="32" t="s">
        <v>314</v>
      </c>
      <c r="C842" s="33">
        <v>0</v>
      </c>
      <c r="D842" s="33">
        <v>0</v>
      </c>
      <c r="E842" s="33">
        <v>0.88</v>
      </c>
      <c r="F842" s="33">
        <v>11.34</v>
      </c>
      <c r="G842" s="33">
        <v>11.34</v>
      </c>
      <c r="H842" s="33">
        <v>0</v>
      </c>
      <c r="I842" s="33">
        <v>0</v>
      </c>
      <c r="J842" s="33">
        <v>0</v>
      </c>
      <c r="K842" s="33">
        <v>0</v>
      </c>
      <c r="L842" s="33">
        <v>11.2</v>
      </c>
      <c r="M842" s="33">
        <v>5.15</v>
      </c>
      <c r="N842" s="33">
        <v>2.6</v>
      </c>
      <c r="O842" s="33">
        <v>2.44</v>
      </c>
      <c r="P842" s="33">
        <v>1</v>
      </c>
      <c r="Q842" s="33">
        <v>5.15</v>
      </c>
    </row>
    <row r="843" spans="1:17">
      <c r="A843" s="32" t="s">
        <v>1190</v>
      </c>
      <c r="C843" s="33">
        <v>2.86</v>
      </c>
      <c r="D843" s="33">
        <v>0</v>
      </c>
      <c r="E843" s="33">
        <v>0</v>
      </c>
      <c r="F843" s="33">
        <v>15.96</v>
      </c>
      <c r="G843" s="33">
        <v>15.96</v>
      </c>
      <c r="H843" s="33">
        <v>0</v>
      </c>
      <c r="I843" s="33">
        <v>0</v>
      </c>
      <c r="J843" s="33">
        <v>0</v>
      </c>
      <c r="K843" s="33">
        <v>0</v>
      </c>
      <c r="L843" s="33">
        <v>15.74</v>
      </c>
      <c r="M843" s="33">
        <v>10.58</v>
      </c>
      <c r="N843" s="33">
        <v>0</v>
      </c>
      <c r="O843" s="33">
        <v>3.66</v>
      </c>
      <c r="P843" s="33">
        <v>1.5</v>
      </c>
      <c r="Q843" s="33">
        <v>10.58</v>
      </c>
    </row>
    <row r="844" spans="1:17">
      <c r="A844" s="32" t="s">
        <v>1191</v>
      </c>
      <c r="C844" s="33">
        <v>3.76</v>
      </c>
      <c r="D844" s="33">
        <v>0</v>
      </c>
      <c r="E844" s="33">
        <v>0</v>
      </c>
      <c r="F844" s="33">
        <v>20.51</v>
      </c>
      <c r="G844" s="33">
        <v>20.51</v>
      </c>
      <c r="H844" s="33">
        <v>0</v>
      </c>
      <c r="I844" s="33">
        <v>0</v>
      </c>
      <c r="J844" s="33">
        <v>0</v>
      </c>
      <c r="K844" s="33">
        <v>0</v>
      </c>
      <c r="L844" s="33">
        <v>20.22</v>
      </c>
      <c r="M844" s="33">
        <v>13.34</v>
      </c>
      <c r="N844" s="33">
        <v>0</v>
      </c>
      <c r="O844" s="33">
        <v>4.88</v>
      </c>
      <c r="P844" s="33">
        <v>2</v>
      </c>
      <c r="Q844" s="33">
        <v>13.34</v>
      </c>
    </row>
    <row r="845" spans="1:17">
      <c r="A845" s="32" t="s">
        <v>1192</v>
      </c>
      <c r="C845" s="33">
        <v>4.76</v>
      </c>
      <c r="D845" s="33">
        <v>0</v>
      </c>
      <c r="E845" s="33">
        <v>0</v>
      </c>
      <c r="F845" s="33">
        <v>26.63</v>
      </c>
      <c r="G845" s="33">
        <v>26.63</v>
      </c>
      <c r="H845" s="33">
        <v>0</v>
      </c>
      <c r="I845" s="33">
        <v>0</v>
      </c>
      <c r="J845" s="33">
        <v>0</v>
      </c>
      <c r="K845" s="33">
        <v>0</v>
      </c>
      <c r="L845" s="33">
        <v>26.28</v>
      </c>
      <c r="M845" s="33">
        <v>17.68</v>
      </c>
      <c r="N845" s="33">
        <v>0</v>
      </c>
      <c r="O845" s="33">
        <v>6.1</v>
      </c>
      <c r="P845" s="33">
        <v>2.5</v>
      </c>
      <c r="Q845" s="33">
        <v>17.68</v>
      </c>
    </row>
    <row r="846" spans="1:17">
      <c r="A846" s="32" t="s">
        <v>1193</v>
      </c>
      <c r="C846" s="33">
        <v>3.8</v>
      </c>
      <c r="D846" s="33">
        <v>0</v>
      </c>
      <c r="E846" s="33">
        <v>0</v>
      </c>
      <c r="F846" s="33">
        <v>21.23</v>
      </c>
      <c r="G846" s="33">
        <v>21.23</v>
      </c>
      <c r="H846" s="33">
        <v>0</v>
      </c>
      <c r="I846" s="33">
        <v>0</v>
      </c>
      <c r="J846" s="33">
        <v>0</v>
      </c>
      <c r="K846" s="33">
        <v>0</v>
      </c>
      <c r="L846" s="33">
        <v>20.94</v>
      </c>
      <c r="M846" s="33">
        <v>14.06</v>
      </c>
      <c r="N846" s="33">
        <v>0</v>
      </c>
      <c r="O846" s="33">
        <v>4.88</v>
      </c>
      <c r="P846" s="33">
        <v>2</v>
      </c>
      <c r="Q846" s="33">
        <v>14.06</v>
      </c>
    </row>
    <row r="847" spans="1:17">
      <c r="A847" s="32" t="s">
        <v>1194</v>
      </c>
      <c r="C847" s="33">
        <v>4.3899999999999997</v>
      </c>
      <c r="D847" s="33">
        <v>0</v>
      </c>
      <c r="E847" s="33">
        <v>0</v>
      </c>
      <c r="F847" s="33">
        <v>25.08</v>
      </c>
      <c r="G847" s="33">
        <v>25.08</v>
      </c>
      <c r="H847" s="33">
        <v>0</v>
      </c>
      <c r="I847" s="33">
        <v>0</v>
      </c>
      <c r="J847" s="33">
        <v>0</v>
      </c>
      <c r="K847" s="33">
        <v>0</v>
      </c>
      <c r="L847" s="33">
        <v>24.75</v>
      </c>
      <c r="M847" s="33">
        <v>16.91</v>
      </c>
      <c r="N847" s="33">
        <v>0</v>
      </c>
      <c r="O847" s="33">
        <v>5.57</v>
      </c>
      <c r="P847" s="33">
        <v>2.2799999999999998</v>
      </c>
      <c r="Q847" s="33">
        <v>16.91</v>
      </c>
    </row>
    <row r="848" spans="1:17">
      <c r="A848" s="32" t="s">
        <v>1195</v>
      </c>
      <c r="C848" s="33">
        <v>0.95</v>
      </c>
      <c r="D848" s="33">
        <v>0</v>
      </c>
      <c r="E848" s="33">
        <v>0</v>
      </c>
      <c r="F848" s="33">
        <v>5.31</v>
      </c>
      <c r="G848" s="33">
        <v>5.31</v>
      </c>
      <c r="H848" s="33">
        <v>0</v>
      </c>
      <c r="I848" s="33">
        <v>0</v>
      </c>
      <c r="J848" s="33">
        <v>0</v>
      </c>
      <c r="K848" s="33">
        <v>0</v>
      </c>
      <c r="L848" s="33">
        <v>5.24</v>
      </c>
      <c r="M848" s="33">
        <v>3.51</v>
      </c>
      <c r="N848" s="33">
        <v>0</v>
      </c>
      <c r="O848" s="33">
        <v>1.22</v>
      </c>
      <c r="P848" s="33">
        <v>0.5</v>
      </c>
      <c r="Q848" s="33">
        <v>3.51</v>
      </c>
    </row>
    <row r="849" spans="1:17">
      <c r="A849" s="32" t="s">
        <v>606</v>
      </c>
      <c r="C849" s="33">
        <v>44.67</v>
      </c>
      <c r="D849" s="33">
        <v>387.86</v>
      </c>
      <c r="E849" s="33">
        <v>11.47</v>
      </c>
      <c r="F849" s="33">
        <v>4190.93</v>
      </c>
      <c r="G849" s="33">
        <v>4190.93</v>
      </c>
      <c r="H849" s="33">
        <v>0</v>
      </c>
      <c r="I849" s="33">
        <v>0</v>
      </c>
      <c r="J849" s="33">
        <v>0</v>
      </c>
      <c r="K849" s="33">
        <v>0</v>
      </c>
      <c r="L849" s="33">
        <v>4151.28</v>
      </c>
      <c r="M849" s="33">
        <v>1886</v>
      </c>
      <c r="N849" s="33">
        <v>980.18</v>
      </c>
      <c r="O849" s="33">
        <v>938.5</v>
      </c>
      <c r="P849" s="33">
        <v>346.61</v>
      </c>
      <c r="Q849" s="33">
        <v>1886</v>
      </c>
    </row>
    <row r="850" spans="1:17">
      <c r="A850" s="32" t="s">
        <v>607</v>
      </c>
      <c r="C850" s="33">
        <v>44.67</v>
      </c>
      <c r="D850" s="33">
        <v>0</v>
      </c>
      <c r="E850" s="33">
        <v>0</v>
      </c>
      <c r="F850" s="33">
        <v>256.62</v>
      </c>
      <c r="G850" s="33">
        <v>256.62</v>
      </c>
      <c r="H850" s="33">
        <v>0</v>
      </c>
      <c r="I850" s="33">
        <v>0</v>
      </c>
      <c r="J850" s="33">
        <v>0</v>
      </c>
      <c r="K850" s="33">
        <v>0</v>
      </c>
      <c r="L850" s="33">
        <v>253.47</v>
      </c>
      <c r="M850" s="33">
        <v>172.34</v>
      </c>
      <c r="N850" s="33">
        <v>0</v>
      </c>
      <c r="O850" s="33">
        <v>62.36</v>
      </c>
      <c r="P850" s="33">
        <v>18.760000000000002</v>
      </c>
      <c r="Q850" s="33">
        <v>172.34</v>
      </c>
    </row>
    <row r="851" spans="1:17">
      <c r="A851" s="32" t="s">
        <v>315</v>
      </c>
      <c r="C851" s="33">
        <v>0</v>
      </c>
      <c r="D851" s="33">
        <v>0</v>
      </c>
      <c r="E851" s="33">
        <v>0</v>
      </c>
      <c r="F851" s="33">
        <v>2.12</v>
      </c>
      <c r="G851" s="33">
        <v>2.12</v>
      </c>
      <c r="H851" s="33">
        <v>0</v>
      </c>
      <c r="I851" s="33">
        <v>0</v>
      </c>
      <c r="J851" s="33">
        <v>0</v>
      </c>
      <c r="K851" s="33">
        <v>0</v>
      </c>
      <c r="L851" s="33">
        <v>2.1</v>
      </c>
      <c r="M851" s="33">
        <v>1.7</v>
      </c>
      <c r="N851" s="33">
        <v>0</v>
      </c>
      <c r="O851" s="33">
        <v>0.33</v>
      </c>
      <c r="P851" s="33">
        <v>0.08</v>
      </c>
      <c r="Q851" s="33">
        <v>1.7</v>
      </c>
    </row>
    <row r="852" spans="1:17">
      <c r="A852" s="32" t="s">
        <v>316</v>
      </c>
      <c r="C852" s="33">
        <v>2.85</v>
      </c>
      <c r="D852" s="33">
        <v>0</v>
      </c>
      <c r="E852" s="33">
        <v>0</v>
      </c>
      <c r="F852" s="33">
        <v>25.61</v>
      </c>
      <c r="G852" s="33">
        <v>25.61</v>
      </c>
      <c r="H852" s="33">
        <v>0</v>
      </c>
      <c r="I852" s="33">
        <v>0</v>
      </c>
      <c r="J852" s="33">
        <v>0</v>
      </c>
      <c r="K852" s="33">
        <v>0</v>
      </c>
      <c r="L852" s="33">
        <v>25.36</v>
      </c>
      <c r="M852" s="33">
        <v>18.38</v>
      </c>
      <c r="N852" s="33">
        <v>0</v>
      </c>
      <c r="O852" s="33">
        <v>5.45</v>
      </c>
      <c r="P852" s="33">
        <v>1.53</v>
      </c>
      <c r="Q852" s="33">
        <v>18.38</v>
      </c>
    </row>
    <row r="853" spans="1:17">
      <c r="A853" s="32" t="s">
        <v>317</v>
      </c>
      <c r="C853" s="33">
        <v>6.22</v>
      </c>
      <c r="D853" s="33">
        <v>0</v>
      </c>
      <c r="E853" s="33">
        <v>0</v>
      </c>
      <c r="F853" s="33">
        <v>34.65</v>
      </c>
      <c r="G853" s="33">
        <v>34.65</v>
      </c>
      <c r="H853" s="33">
        <v>0</v>
      </c>
      <c r="I853" s="33">
        <v>0</v>
      </c>
      <c r="J853" s="33">
        <v>0</v>
      </c>
      <c r="K853" s="33">
        <v>0</v>
      </c>
      <c r="L853" s="33">
        <v>34.22</v>
      </c>
      <c r="M853" s="33">
        <v>23.33</v>
      </c>
      <c r="N853" s="33">
        <v>0</v>
      </c>
      <c r="O853" s="33">
        <v>8.36</v>
      </c>
      <c r="P853" s="33">
        <v>2.5299999999999998</v>
      </c>
      <c r="Q853" s="33">
        <v>23.33</v>
      </c>
    </row>
    <row r="854" spans="1:17">
      <c r="A854" s="32" t="s">
        <v>318</v>
      </c>
      <c r="C854" s="33">
        <v>7.64</v>
      </c>
      <c r="D854" s="33">
        <v>0</v>
      </c>
      <c r="E854" s="33">
        <v>0</v>
      </c>
      <c r="F854" s="33">
        <v>42.17</v>
      </c>
      <c r="G854" s="33">
        <v>42.17</v>
      </c>
      <c r="H854" s="33">
        <v>0</v>
      </c>
      <c r="I854" s="33">
        <v>0</v>
      </c>
      <c r="J854" s="33">
        <v>0</v>
      </c>
      <c r="K854" s="33">
        <v>0</v>
      </c>
      <c r="L854" s="33">
        <v>41.64</v>
      </c>
      <c r="M854" s="33">
        <v>28.22</v>
      </c>
      <c r="N854" s="33">
        <v>0</v>
      </c>
      <c r="O854" s="33">
        <v>10.3</v>
      </c>
      <c r="P854" s="33">
        <v>3.12</v>
      </c>
      <c r="Q854" s="33">
        <v>28.22</v>
      </c>
    </row>
    <row r="855" spans="1:17">
      <c r="A855" s="32" t="s">
        <v>319</v>
      </c>
      <c r="C855" s="33">
        <v>9.85</v>
      </c>
      <c r="D855" s="33">
        <v>0</v>
      </c>
      <c r="E855" s="33">
        <v>0</v>
      </c>
      <c r="F855" s="33">
        <v>50.41</v>
      </c>
      <c r="G855" s="33">
        <v>50.41</v>
      </c>
      <c r="H855" s="33">
        <v>0</v>
      </c>
      <c r="I855" s="33">
        <v>0</v>
      </c>
      <c r="J855" s="33">
        <v>0</v>
      </c>
      <c r="K855" s="33">
        <v>0</v>
      </c>
      <c r="L855" s="33">
        <v>49.71</v>
      </c>
      <c r="M855" s="33">
        <v>31.86</v>
      </c>
      <c r="N855" s="33">
        <v>0</v>
      </c>
      <c r="O855" s="33">
        <v>13.7</v>
      </c>
      <c r="P855" s="33">
        <v>4.1500000000000004</v>
      </c>
      <c r="Q855" s="33">
        <v>31.86</v>
      </c>
    </row>
    <row r="856" spans="1:17">
      <c r="A856" s="32" t="s">
        <v>320</v>
      </c>
      <c r="C856" s="33">
        <v>4.54</v>
      </c>
      <c r="D856" s="33">
        <v>0</v>
      </c>
      <c r="E856" s="33">
        <v>0</v>
      </c>
      <c r="F856" s="33">
        <v>24.86</v>
      </c>
      <c r="G856" s="33">
        <v>24.86</v>
      </c>
      <c r="H856" s="33">
        <v>0</v>
      </c>
      <c r="I856" s="33">
        <v>0</v>
      </c>
      <c r="J856" s="33">
        <v>0</v>
      </c>
      <c r="K856" s="33">
        <v>0</v>
      </c>
      <c r="L856" s="33">
        <v>24.55</v>
      </c>
      <c r="M856" s="33">
        <v>16.559999999999999</v>
      </c>
      <c r="N856" s="33">
        <v>0</v>
      </c>
      <c r="O856" s="33">
        <v>6.13</v>
      </c>
      <c r="P856" s="33">
        <v>1.86</v>
      </c>
      <c r="Q856" s="33">
        <v>16.559999999999999</v>
      </c>
    </row>
    <row r="857" spans="1:17">
      <c r="A857" s="32" t="s">
        <v>321</v>
      </c>
      <c r="C857" s="33">
        <v>6.77</v>
      </c>
      <c r="D857" s="33">
        <v>0</v>
      </c>
      <c r="E857" s="33">
        <v>0</v>
      </c>
      <c r="F857" s="33">
        <v>38.700000000000003</v>
      </c>
      <c r="G857" s="33">
        <v>38.700000000000003</v>
      </c>
      <c r="H857" s="33">
        <v>0</v>
      </c>
      <c r="I857" s="33">
        <v>0</v>
      </c>
      <c r="J857" s="33">
        <v>0</v>
      </c>
      <c r="K857" s="33">
        <v>0</v>
      </c>
      <c r="L857" s="33">
        <v>38.24</v>
      </c>
      <c r="M857" s="33">
        <v>26.52</v>
      </c>
      <c r="N857" s="33">
        <v>0</v>
      </c>
      <c r="O857" s="33">
        <v>9</v>
      </c>
      <c r="P857" s="33">
        <v>2.72</v>
      </c>
      <c r="Q857" s="33">
        <v>26.52</v>
      </c>
    </row>
    <row r="858" spans="1:17">
      <c r="A858" s="32" t="s">
        <v>322</v>
      </c>
      <c r="C858" s="33">
        <v>2.27</v>
      </c>
      <c r="D858" s="33">
        <v>0</v>
      </c>
      <c r="E858" s="33">
        <v>0</v>
      </c>
      <c r="F858" s="33">
        <v>12.74</v>
      </c>
      <c r="G858" s="33">
        <v>12.74</v>
      </c>
      <c r="H858" s="33">
        <v>0</v>
      </c>
      <c r="I858" s="33">
        <v>0</v>
      </c>
      <c r="J858" s="33">
        <v>0</v>
      </c>
      <c r="K858" s="33">
        <v>0</v>
      </c>
      <c r="L858" s="33">
        <v>12.59</v>
      </c>
      <c r="M858" s="33">
        <v>8.6300000000000008</v>
      </c>
      <c r="N858" s="33">
        <v>0</v>
      </c>
      <c r="O858" s="33">
        <v>3.04</v>
      </c>
      <c r="P858" s="33">
        <v>0.92</v>
      </c>
      <c r="Q858" s="33">
        <v>8.6300000000000008</v>
      </c>
    </row>
    <row r="859" spans="1:17">
      <c r="A859" s="32" t="s">
        <v>323</v>
      </c>
      <c r="C859" s="33">
        <v>4.53</v>
      </c>
      <c r="D859" s="33">
        <v>0</v>
      </c>
      <c r="E859" s="33">
        <v>0</v>
      </c>
      <c r="F859" s="33">
        <v>25.36</v>
      </c>
      <c r="G859" s="33">
        <v>25.36</v>
      </c>
      <c r="H859" s="33">
        <v>0</v>
      </c>
      <c r="I859" s="33">
        <v>0</v>
      </c>
      <c r="J859" s="33">
        <v>0</v>
      </c>
      <c r="K859" s="33">
        <v>0</v>
      </c>
      <c r="L859" s="33">
        <v>25.06</v>
      </c>
      <c r="M859" s="33">
        <v>17.14</v>
      </c>
      <c r="N859" s="33">
        <v>0</v>
      </c>
      <c r="O859" s="33">
        <v>6.06</v>
      </c>
      <c r="P859" s="33">
        <v>1.86</v>
      </c>
      <c r="Q859" s="33">
        <v>17.14</v>
      </c>
    </row>
    <row r="860" spans="1:17">
      <c r="A860" s="32" t="s">
        <v>608</v>
      </c>
      <c r="C860" s="33">
        <v>0</v>
      </c>
      <c r="D860" s="33">
        <v>41.7</v>
      </c>
      <c r="E860" s="33">
        <v>0</v>
      </c>
      <c r="F860" s="33">
        <v>480.13</v>
      </c>
      <c r="G860" s="33">
        <v>480.13</v>
      </c>
      <c r="H860" s="33">
        <v>0</v>
      </c>
      <c r="I860" s="33">
        <v>0</v>
      </c>
      <c r="J860" s="33">
        <v>0</v>
      </c>
      <c r="K860" s="33">
        <v>0</v>
      </c>
      <c r="L860" s="33">
        <v>476.07</v>
      </c>
      <c r="M860" s="33">
        <v>211.82</v>
      </c>
      <c r="N860" s="33">
        <v>118.35</v>
      </c>
      <c r="O860" s="33">
        <v>112.24</v>
      </c>
      <c r="P860" s="33">
        <v>33.67</v>
      </c>
      <c r="Q860" s="33">
        <v>211.82</v>
      </c>
    </row>
    <row r="861" spans="1:17">
      <c r="A861" s="32" t="s">
        <v>324</v>
      </c>
      <c r="C861" s="33">
        <v>0</v>
      </c>
      <c r="D861" s="33">
        <v>1.69</v>
      </c>
      <c r="E861" s="33">
        <v>0</v>
      </c>
      <c r="F861" s="33">
        <v>39.479999999999997</v>
      </c>
      <c r="G861" s="33">
        <v>39.479999999999997</v>
      </c>
      <c r="H861" s="33">
        <v>0</v>
      </c>
      <c r="I861" s="33">
        <v>0</v>
      </c>
      <c r="J861" s="33">
        <v>0</v>
      </c>
      <c r="K861" s="33">
        <v>0</v>
      </c>
      <c r="L861" s="33">
        <v>39.229999999999997</v>
      </c>
      <c r="M861" s="33">
        <v>24.24</v>
      </c>
      <c r="N861" s="33">
        <v>4.79</v>
      </c>
      <c r="O861" s="33">
        <v>8.0299999999999994</v>
      </c>
      <c r="P861" s="33">
        <v>2.17</v>
      </c>
      <c r="Q861" s="33">
        <v>24.24</v>
      </c>
    </row>
    <row r="862" spans="1:17">
      <c r="A862" s="32" t="s">
        <v>325</v>
      </c>
      <c r="C862" s="33">
        <v>0</v>
      </c>
      <c r="D862" s="33">
        <v>2.02</v>
      </c>
      <c r="E862" s="33">
        <v>0</v>
      </c>
      <c r="F862" s="33">
        <v>22.19</v>
      </c>
      <c r="G862" s="33">
        <v>22.19</v>
      </c>
      <c r="H862" s="33">
        <v>0</v>
      </c>
      <c r="I862" s="33">
        <v>0</v>
      </c>
      <c r="J862" s="33">
        <v>0</v>
      </c>
      <c r="K862" s="33">
        <v>0</v>
      </c>
      <c r="L862" s="33">
        <v>22</v>
      </c>
      <c r="M862" s="33">
        <v>9.3800000000000008</v>
      </c>
      <c r="N862" s="33">
        <v>5.74</v>
      </c>
      <c r="O862" s="33">
        <v>5.28</v>
      </c>
      <c r="P862" s="33">
        <v>1.59</v>
      </c>
      <c r="Q862" s="33">
        <v>9.3800000000000008</v>
      </c>
    </row>
    <row r="863" spans="1:17">
      <c r="A863" s="32" t="s">
        <v>326</v>
      </c>
      <c r="C863" s="33">
        <v>0</v>
      </c>
      <c r="D863" s="33">
        <v>1.52</v>
      </c>
      <c r="E863" s="33">
        <v>0</v>
      </c>
      <c r="F863" s="33">
        <v>16.72</v>
      </c>
      <c r="G863" s="33">
        <v>16.72</v>
      </c>
      <c r="H863" s="33">
        <v>0</v>
      </c>
      <c r="I863" s="33">
        <v>0</v>
      </c>
      <c r="J863" s="33">
        <v>0</v>
      </c>
      <c r="K863" s="33">
        <v>0</v>
      </c>
      <c r="L863" s="33">
        <v>16.579999999999998</v>
      </c>
      <c r="M863" s="33">
        <v>7.12</v>
      </c>
      <c r="N863" s="33">
        <v>4.3099999999999996</v>
      </c>
      <c r="O863" s="33">
        <v>3.96</v>
      </c>
      <c r="P863" s="33">
        <v>1.2</v>
      </c>
      <c r="Q863" s="33">
        <v>7.12</v>
      </c>
    </row>
    <row r="864" spans="1:17">
      <c r="A864" s="32" t="s">
        <v>327</v>
      </c>
      <c r="C864" s="33">
        <v>0</v>
      </c>
      <c r="D864" s="33">
        <v>2.4300000000000002</v>
      </c>
      <c r="E864" s="33">
        <v>0</v>
      </c>
      <c r="F864" s="33">
        <v>27.36</v>
      </c>
      <c r="G864" s="33">
        <v>27.36</v>
      </c>
      <c r="H864" s="33">
        <v>0</v>
      </c>
      <c r="I864" s="33">
        <v>0</v>
      </c>
      <c r="J864" s="33">
        <v>0</v>
      </c>
      <c r="K864" s="33">
        <v>0</v>
      </c>
      <c r="L864" s="33">
        <v>27.13</v>
      </c>
      <c r="M864" s="33">
        <v>12.04</v>
      </c>
      <c r="N864" s="33">
        <v>6.91</v>
      </c>
      <c r="O864" s="33">
        <v>6.28</v>
      </c>
      <c r="P864" s="33">
        <v>1.9</v>
      </c>
      <c r="Q864" s="33">
        <v>12.04</v>
      </c>
    </row>
    <row r="865" spans="1:17">
      <c r="A865" s="32" t="s">
        <v>328</v>
      </c>
      <c r="C865" s="33">
        <v>0</v>
      </c>
      <c r="D865" s="33">
        <v>2.2599999999999998</v>
      </c>
      <c r="E865" s="33">
        <v>0</v>
      </c>
      <c r="F865" s="33">
        <v>25.08</v>
      </c>
      <c r="G865" s="33">
        <v>25.08</v>
      </c>
      <c r="H865" s="33">
        <v>0</v>
      </c>
      <c r="I865" s="33">
        <v>0</v>
      </c>
      <c r="J865" s="33">
        <v>0</v>
      </c>
      <c r="K865" s="33">
        <v>0</v>
      </c>
      <c r="L865" s="33">
        <v>24.86</v>
      </c>
      <c r="M865" s="33">
        <v>10.8</v>
      </c>
      <c r="N865" s="33">
        <v>6.42</v>
      </c>
      <c r="O865" s="33">
        <v>5.87</v>
      </c>
      <c r="P865" s="33">
        <v>1.77</v>
      </c>
      <c r="Q865" s="33">
        <v>10.8</v>
      </c>
    </row>
    <row r="866" spans="1:17">
      <c r="A866" s="32" t="s">
        <v>329</v>
      </c>
      <c r="C866" s="33">
        <v>0</v>
      </c>
      <c r="D866" s="33">
        <v>2.95</v>
      </c>
      <c r="E866" s="33">
        <v>0</v>
      </c>
      <c r="F866" s="33">
        <v>33.18</v>
      </c>
      <c r="G866" s="33">
        <v>33.18</v>
      </c>
      <c r="H866" s="33">
        <v>0</v>
      </c>
      <c r="I866" s="33">
        <v>0</v>
      </c>
      <c r="J866" s="33">
        <v>0</v>
      </c>
      <c r="K866" s="33">
        <v>0</v>
      </c>
      <c r="L866" s="33">
        <v>32.9</v>
      </c>
      <c r="M866" s="33">
        <v>14.64</v>
      </c>
      <c r="N866" s="33">
        <v>8.3699999999999992</v>
      </c>
      <c r="O866" s="33">
        <v>7.6</v>
      </c>
      <c r="P866" s="33">
        <v>2.2999999999999998</v>
      </c>
      <c r="Q866" s="33">
        <v>14.64</v>
      </c>
    </row>
    <row r="867" spans="1:17">
      <c r="A867" s="32" t="s">
        <v>330</v>
      </c>
      <c r="C867" s="33">
        <v>0</v>
      </c>
      <c r="D867" s="33">
        <v>1.68</v>
      </c>
      <c r="E867" s="33">
        <v>0</v>
      </c>
      <c r="F867" s="33">
        <v>18.93</v>
      </c>
      <c r="G867" s="33">
        <v>18.93</v>
      </c>
      <c r="H867" s="33">
        <v>0</v>
      </c>
      <c r="I867" s="33">
        <v>0</v>
      </c>
      <c r="J867" s="33">
        <v>0</v>
      </c>
      <c r="K867" s="33">
        <v>0</v>
      </c>
      <c r="L867" s="33">
        <v>18.77</v>
      </c>
      <c r="M867" s="33">
        <v>8.34</v>
      </c>
      <c r="N867" s="33">
        <v>4.78</v>
      </c>
      <c r="O867" s="33">
        <v>4.34</v>
      </c>
      <c r="P867" s="33">
        <v>1.31</v>
      </c>
      <c r="Q867" s="33">
        <v>8.34</v>
      </c>
    </row>
    <row r="868" spans="1:17">
      <c r="A868" s="32" t="s">
        <v>331</v>
      </c>
      <c r="C868" s="33">
        <v>0</v>
      </c>
      <c r="D868" s="33">
        <v>3.74</v>
      </c>
      <c r="E868" s="33">
        <v>0</v>
      </c>
      <c r="F868" s="33">
        <v>39.200000000000003</v>
      </c>
      <c r="G868" s="33">
        <v>39.200000000000003</v>
      </c>
      <c r="H868" s="33">
        <v>0</v>
      </c>
      <c r="I868" s="33">
        <v>0</v>
      </c>
      <c r="J868" s="33">
        <v>0</v>
      </c>
      <c r="K868" s="33">
        <v>0</v>
      </c>
      <c r="L868" s="33">
        <v>38.840000000000003</v>
      </c>
      <c r="M868" s="33">
        <v>15.27</v>
      </c>
      <c r="N868" s="33">
        <v>10.61</v>
      </c>
      <c r="O868" s="33">
        <v>9.9499999999999993</v>
      </c>
      <c r="P868" s="33">
        <v>3.01</v>
      </c>
      <c r="Q868" s="33">
        <v>15.27</v>
      </c>
    </row>
    <row r="869" spans="1:17">
      <c r="A869" s="32" t="s">
        <v>332</v>
      </c>
      <c r="C869" s="33">
        <v>0</v>
      </c>
      <c r="D869" s="33">
        <v>2.2400000000000002</v>
      </c>
      <c r="E869" s="33">
        <v>0</v>
      </c>
      <c r="F869" s="33">
        <v>21.46</v>
      </c>
      <c r="G869" s="33">
        <v>21.46</v>
      </c>
      <c r="H869" s="33">
        <v>0</v>
      </c>
      <c r="I869" s="33">
        <v>0</v>
      </c>
      <c r="J869" s="33">
        <v>0</v>
      </c>
      <c r="K869" s="33">
        <v>0</v>
      </c>
      <c r="L869" s="33">
        <v>21.24</v>
      </c>
      <c r="M869" s="33">
        <v>6.88</v>
      </c>
      <c r="N869" s="33">
        <v>6.33</v>
      </c>
      <c r="O869" s="33">
        <v>6.16</v>
      </c>
      <c r="P869" s="33">
        <v>1.86</v>
      </c>
      <c r="Q869" s="33">
        <v>6.88</v>
      </c>
    </row>
    <row r="870" spans="1:17">
      <c r="A870" s="32" t="s">
        <v>333</v>
      </c>
      <c r="C870" s="33">
        <v>0</v>
      </c>
      <c r="D870" s="33">
        <v>1.42</v>
      </c>
      <c r="E870" s="33">
        <v>0</v>
      </c>
      <c r="F870" s="33">
        <v>17.53</v>
      </c>
      <c r="G870" s="33">
        <v>17.53</v>
      </c>
      <c r="H870" s="33">
        <v>0</v>
      </c>
      <c r="I870" s="33">
        <v>0</v>
      </c>
      <c r="J870" s="33">
        <v>0</v>
      </c>
      <c r="K870" s="33">
        <v>0</v>
      </c>
      <c r="L870" s="33">
        <v>17.399999999999999</v>
      </c>
      <c r="M870" s="33">
        <v>8.77</v>
      </c>
      <c r="N870" s="33">
        <v>4.04</v>
      </c>
      <c r="O870" s="33">
        <v>3.52</v>
      </c>
      <c r="P870" s="33">
        <v>1.07</v>
      </c>
      <c r="Q870" s="33">
        <v>8.77</v>
      </c>
    </row>
    <row r="871" spans="1:17">
      <c r="A871" s="32" t="s">
        <v>334</v>
      </c>
      <c r="C871" s="33">
        <v>0</v>
      </c>
      <c r="D871" s="33">
        <v>1.89</v>
      </c>
      <c r="E871" s="33">
        <v>0</v>
      </c>
      <c r="F871" s="33">
        <v>23.09</v>
      </c>
      <c r="G871" s="33">
        <v>23.09</v>
      </c>
      <c r="H871" s="33">
        <v>0</v>
      </c>
      <c r="I871" s="33">
        <v>0</v>
      </c>
      <c r="J871" s="33">
        <v>0</v>
      </c>
      <c r="K871" s="33">
        <v>0</v>
      </c>
      <c r="L871" s="33">
        <v>22.92</v>
      </c>
      <c r="M871" s="33">
        <v>11.4</v>
      </c>
      <c r="N871" s="33">
        <v>5.39</v>
      </c>
      <c r="O871" s="33">
        <v>4.71</v>
      </c>
      <c r="P871" s="33">
        <v>1.42</v>
      </c>
      <c r="Q871" s="33">
        <v>11.4</v>
      </c>
    </row>
    <row r="872" spans="1:17">
      <c r="A872" s="32" t="s">
        <v>335</v>
      </c>
      <c r="C872" s="33">
        <v>0</v>
      </c>
      <c r="D872" s="33">
        <v>2.08</v>
      </c>
      <c r="E872" s="33">
        <v>0</v>
      </c>
      <c r="F872" s="33">
        <v>22.47</v>
      </c>
      <c r="G872" s="33">
        <v>22.47</v>
      </c>
      <c r="H872" s="33">
        <v>0</v>
      </c>
      <c r="I872" s="33">
        <v>0</v>
      </c>
      <c r="J872" s="33">
        <v>0</v>
      </c>
      <c r="K872" s="33">
        <v>0</v>
      </c>
      <c r="L872" s="33">
        <v>22.27</v>
      </c>
      <c r="M872" s="33">
        <v>9.2799999999999994</v>
      </c>
      <c r="N872" s="33">
        <v>5.89</v>
      </c>
      <c r="O872" s="33">
        <v>5.45</v>
      </c>
      <c r="P872" s="33">
        <v>1.65</v>
      </c>
      <c r="Q872" s="33">
        <v>9.2799999999999994</v>
      </c>
    </row>
    <row r="873" spans="1:17">
      <c r="A873" s="32" t="s">
        <v>336</v>
      </c>
      <c r="C873" s="33">
        <v>0</v>
      </c>
      <c r="D873" s="33">
        <v>1.27</v>
      </c>
      <c r="E873" s="33">
        <v>0</v>
      </c>
      <c r="F873" s="33">
        <v>13</v>
      </c>
      <c r="G873" s="33">
        <v>13</v>
      </c>
      <c r="H873" s="33">
        <v>0</v>
      </c>
      <c r="I873" s="33">
        <v>0</v>
      </c>
      <c r="J873" s="33">
        <v>0</v>
      </c>
      <c r="K873" s="33">
        <v>0</v>
      </c>
      <c r="L873" s="33">
        <v>12.88</v>
      </c>
      <c r="M873" s="33">
        <v>4.88</v>
      </c>
      <c r="N873" s="33">
        <v>3.59</v>
      </c>
      <c r="O873" s="33">
        <v>3.39</v>
      </c>
      <c r="P873" s="33">
        <v>1.03</v>
      </c>
      <c r="Q873" s="33">
        <v>4.88</v>
      </c>
    </row>
    <row r="874" spans="1:17">
      <c r="A874" s="32" t="s">
        <v>337</v>
      </c>
      <c r="C874" s="33">
        <v>0</v>
      </c>
      <c r="D874" s="33">
        <v>1.1100000000000001</v>
      </c>
      <c r="E874" s="33">
        <v>0</v>
      </c>
      <c r="F874" s="33">
        <v>12.94</v>
      </c>
      <c r="G874" s="33">
        <v>12.94</v>
      </c>
      <c r="H874" s="33">
        <v>0</v>
      </c>
      <c r="I874" s="33">
        <v>0</v>
      </c>
      <c r="J874" s="33">
        <v>0</v>
      </c>
      <c r="K874" s="33">
        <v>0</v>
      </c>
      <c r="L874" s="33">
        <v>12.84</v>
      </c>
      <c r="M874" s="33">
        <v>6.04</v>
      </c>
      <c r="N874" s="33">
        <v>3.15</v>
      </c>
      <c r="O874" s="33">
        <v>2.8</v>
      </c>
      <c r="P874" s="33">
        <v>0.85</v>
      </c>
      <c r="Q874" s="33">
        <v>6.04</v>
      </c>
    </row>
    <row r="875" spans="1:17">
      <c r="A875" s="32" t="s">
        <v>338</v>
      </c>
      <c r="C875" s="33">
        <v>0</v>
      </c>
      <c r="D875" s="33">
        <v>2.19</v>
      </c>
      <c r="E875" s="33">
        <v>0</v>
      </c>
      <c r="F875" s="33">
        <v>25.32</v>
      </c>
      <c r="G875" s="33">
        <v>25.32</v>
      </c>
      <c r="H875" s="33">
        <v>0</v>
      </c>
      <c r="I875" s="33">
        <v>0</v>
      </c>
      <c r="J875" s="33">
        <v>0</v>
      </c>
      <c r="K875" s="33">
        <v>0</v>
      </c>
      <c r="L875" s="33">
        <v>25.11</v>
      </c>
      <c r="M875" s="33">
        <v>11.6</v>
      </c>
      <c r="N875" s="33">
        <v>6.23</v>
      </c>
      <c r="O875" s="33">
        <v>5.59</v>
      </c>
      <c r="P875" s="33">
        <v>1.69</v>
      </c>
      <c r="Q875" s="33">
        <v>11.6</v>
      </c>
    </row>
    <row r="876" spans="1:17">
      <c r="A876" s="32" t="s">
        <v>339</v>
      </c>
      <c r="C876" s="33">
        <v>0</v>
      </c>
      <c r="D876" s="33">
        <v>1.81</v>
      </c>
      <c r="E876" s="33">
        <v>0</v>
      </c>
      <c r="F876" s="33">
        <v>20.23</v>
      </c>
      <c r="G876" s="33">
        <v>20.23</v>
      </c>
      <c r="H876" s="33">
        <v>0</v>
      </c>
      <c r="I876" s="33">
        <v>0</v>
      </c>
      <c r="J876" s="33">
        <v>0</v>
      </c>
      <c r="K876" s="33">
        <v>0</v>
      </c>
      <c r="L876" s="33">
        <v>20.059999999999999</v>
      </c>
      <c r="M876" s="33">
        <v>8.84</v>
      </c>
      <c r="N876" s="33">
        <v>5.13</v>
      </c>
      <c r="O876" s="33">
        <v>4.67</v>
      </c>
      <c r="P876" s="33">
        <v>1.41</v>
      </c>
      <c r="Q876" s="33">
        <v>8.84</v>
      </c>
    </row>
    <row r="877" spans="1:17">
      <c r="A877" s="32" t="s">
        <v>340</v>
      </c>
      <c r="C877" s="33">
        <v>0</v>
      </c>
      <c r="D877" s="33">
        <v>3.38</v>
      </c>
      <c r="E877" s="33">
        <v>0</v>
      </c>
      <c r="F877" s="33">
        <v>37.909999999999997</v>
      </c>
      <c r="G877" s="33">
        <v>37.909999999999997</v>
      </c>
      <c r="H877" s="33">
        <v>0</v>
      </c>
      <c r="I877" s="33">
        <v>0</v>
      </c>
      <c r="J877" s="33">
        <v>0</v>
      </c>
      <c r="K877" s="33">
        <v>0</v>
      </c>
      <c r="L877" s="33">
        <v>37.590000000000003</v>
      </c>
      <c r="M877" s="33">
        <v>16.63</v>
      </c>
      <c r="N877" s="33">
        <v>9.6</v>
      </c>
      <c r="O877" s="33">
        <v>8.73</v>
      </c>
      <c r="P877" s="33">
        <v>2.64</v>
      </c>
      <c r="Q877" s="33">
        <v>16.63</v>
      </c>
    </row>
    <row r="878" spans="1:17">
      <c r="A878" s="32" t="s">
        <v>341</v>
      </c>
      <c r="C878" s="33">
        <v>0</v>
      </c>
      <c r="D878" s="33">
        <v>1.37</v>
      </c>
      <c r="E878" s="33">
        <v>0</v>
      </c>
      <c r="F878" s="33">
        <v>15.01</v>
      </c>
      <c r="G878" s="33">
        <v>15.01</v>
      </c>
      <c r="H878" s="33">
        <v>0</v>
      </c>
      <c r="I878" s="33">
        <v>0</v>
      </c>
      <c r="J878" s="33">
        <v>0</v>
      </c>
      <c r="K878" s="33">
        <v>0</v>
      </c>
      <c r="L878" s="33">
        <v>14.88</v>
      </c>
      <c r="M878" s="33">
        <v>6.33</v>
      </c>
      <c r="N878" s="33">
        <v>3.89</v>
      </c>
      <c r="O878" s="33">
        <v>3.58</v>
      </c>
      <c r="P878" s="33">
        <v>1.08</v>
      </c>
      <c r="Q878" s="33">
        <v>6.33</v>
      </c>
    </row>
    <row r="879" spans="1:17">
      <c r="A879" s="32" t="s">
        <v>342</v>
      </c>
      <c r="C879" s="33">
        <v>0</v>
      </c>
      <c r="D879" s="33">
        <v>0.99</v>
      </c>
      <c r="E879" s="33">
        <v>0</v>
      </c>
      <c r="F879" s="33">
        <v>10.97</v>
      </c>
      <c r="G879" s="33">
        <v>10.97</v>
      </c>
      <c r="H879" s="33">
        <v>0</v>
      </c>
      <c r="I879" s="33">
        <v>0</v>
      </c>
      <c r="J879" s="33">
        <v>0</v>
      </c>
      <c r="K879" s="33">
        <v>0</v>
      </c>
      <c r="L879" s="33">
        <v>10.88</v>
      </c>
      <c r="M879" s="33">
        <v>4.76</v>
      </c>
      <c r="N879" s="33">
        <v>2.8</v>
      </c>
      <c r="O879" s="33">
        <v>2.5499999999999998</v>
      </c>
      <c r="P879" s="33">
        <v>0.77</v>
      </c>
      <c r="Q879" s="33">
        <v>4.76</v>
      </c>
    </row>
    <row r="880" spans="1:17">
      <c r="A880" s="32" t="s">
        <v>343</v>
      </c>
      <c r="C880" s="33">
        <v>0</v>
      </c>
      <c r="D880" s="33">
        <v>2.4</v>
      </c>
      <c r="E880" s="33">
        <v>0</v>
      </c>
      <c r="F880" s="33">
        <v>25.91</v>
      </c>
      <c r="G880" s="33">
        <v>25.91</v>
      </c>
      <c r="H880" s="33">
        <v>0</v>
      </c>
      <c r="I880" s="33">
        <v>0</v>
      </c>
      <c r="J880" s="33">
        <v>0</v>
      </c>
      <c r="K880" s="33">
        <v>0</v>
      </c>
      <c r="L880" s="33">
        <v>25.68</v>
      </c>
      <c r="M880" s="33">
        <v>10.68</v>
      </c>
      <c r="N880" s="33">
        <v>6.8</v>
      </c>
      <c r="O880" s="33">
        <v>6.29</v>
      </c>
      <c r="P880" s="33">
        <v>1.9</v>
      </c>
      <c r="Q880" s="33">
        <v>10.68</v>
      </c>
    </row>
    <row r="881" spans="1:17">
      <c r="A881" s="32" t="s">
        <v>344</v>
      </c>
      <c r="C881" s="33">
        <v>0</v>
      </c>
      <c r="D881" s="33">
        <v>1.26</v>
      </c>
      <c r="E881" s="33">
        <v>0</v>
      </c>
      <c r="F881" s="33">
        <v>12.13</v>
      </c>
      <c r="G881" s="33">
        <v>12.13</v>
      </c>
      <c r="H881" s="33">
        <v>0</v>
      </c>
      <c r="I881" s="33">
        <v>0</v>
      </c>
      <c r="J881" s="33">
        <v>0</v>
      </c>
      <c r="K881" s="33">
        <v>0</v>
      </c>
      <c r="L881" s="33">
        <v>12.01</v>
      </c>
      <c r="M881" s="33">
        <v>3.9</v>
      </c>
      <c r="N881" s="33">
        <v>3.57</v>
      </c>
      <c r="O881" s="33">
        <v>3.48</v>
      </c>
      <c r="P881" s="33">
        <v>1.05</v>
      </c>
      <c r="Q881" s="33">
        <v>3.9</v>
      </c>
    </row>
    <row r="882" spans="1:17">
      <c r="A882" s="32" t="s">
        <v>609</v>
      </c>
      <c r="C882" s="33">
        <v>0</v>
      </c>
      <c r="D882" s="33">
        <v>52.7</v>
      </c>
      <c r="E882" s="33">
        <v>5.51</v>
      </c>
      <c r="F882" s="33">
        <v>579.41999999999996</v>
      </c>
      <c r="G882" s="33">
        <v>579.41999999999996</v>
      </c>
      <c r="H882" s="33">
        <v>0</v>
      </c>
      <c r="I882" s="33">
        <v>0</v>
      </c>
      <c r="J882" s="33">
        <v>0</v>
      </c>
      <c r="K882" s="33">
        <v>0</v>
      </c>
      <c r="L882" s="33">
        <v>572.57000000000005</v>
      </c>
      <c r="M882" s="33">
        <v>237.43</v>
      </c>
      <c r="N882" s="33">
        <v>140.87</v>
      </c>
      <c r="O882" s="33">
        <v>137.28</v>
      </c>
      <c r="P882" s="33">
        <v>56.99</v>
      </c>
      <c r="Q882" s="33">
        <v>237.43</v>
      </c>
    </row>
    <row r="883" spans="1:17">
      <c r="A883" s="32" t="s">
        <v>345</v>
      </c>
      <c r="C883" s="33">
        <v>0</v>
      </c>
      <c r="D883" s="33">
        <v>0</v>
      </c>
      <c r="E883" s="33">
        <v>0.32</v>
      </c>
      <c r="F883" s="33">
        <v>13.65</v>
      </c>
      <c r="G883" s="33">
        <v>13.65</v>
      </c>
      <c r="H883" s="33">
        <v>0</v>
      </c>
      <c r="I883" s="33">
        <v>0</v>
      </c>
      <c r="J883" s="33">
        <v>0</v>
      </c>
      <c r="K883" s="33">
        <v>0</v>
      </c>
      <c r="L883" s="33">
        <v>13.53</v>
      </c>
      <c r="M883" s="33">
        <v>8.3699999999999992</v>
      </c>
      <c r="N883" s="33">
        <v>1.52</v>
      </c>
      <c r="O883" s="33">
        <v>2.67</v>
      </c>
      <c r="P883" s="33">
        <v>0.98</v>
      </c>
      <c r="Q883" s="33">
        <v>8.3699999999999992</v>
      </c>
    </row>
    <row r="884" spans="1:17">
      <c r="A884" s="32" t="s">
        <v>346</v>
      </c>
      <c r="C884" s="33">
        <v>0</v>
      </c>
      <c r="D884" s="33">
        <v>0</v>
      </c>
      <c r="E884" s="33">
        <v>0.72</v>
      </c>
      <c r="F884" s="33">
        <v>8.3699999999999992</v>
      </c>
      <c r="G884" s="33">
        <v>8.3699999999999992</v>
      </c>
      <c r="H884" s="33">
        <v>0</v>
      </c>
      <c r="I884" s="33">
        <v>0</v>
      </c>
      <c r="J884" s="33">
        <v>0</v>
      </c>
      <c r="K884" s="33">
        <v>0</v>
      </c>
      <c r="L884" s="33">
        <v>8.27</v>
      </c>
      <c r="M884" s="33">
        <v>3.43</v>
      </c>
      <c r="N884" s="33">
        <v>2.0499999999999998</v>
      </c>
      <c r="O884" s="33">
        <v>1.97</v>
      </c>
      <c r="P884" s="33">
        <v>0.82</v>
      </c>
      <c r="Q884" s="33">
        <v>3.43</v>
      </c>
    </row>
    <row r="885" spans="1:17">
      <c r="A885" s="32" t="s">
        <v>347</v>
      </c>
      <c r="C885" s="33">
        <v>0</v>
      </c>
      <c r="D885" s="33">
        <v>0</v>
      </c>
      <c r="E885" s="33">
        <v>1.1000000000000001</v>
      </c>
      <c r="F885" s="33">
        <v>14.29</v>
      </c>
      <c r="G885" s="33">
        <v>14.29</v>
      </c>
      <c r="H885" s="33">
        <v>0</v>
      </c>
      <c r="I885" s="33">
        <v>0</v>
      </c>
      <c r="J885" s="33">
        <v>0</v>
      </c>
      <c r="K885" s="33">
        <v>0</v>
      </c>
      <c r="L885" s="33">
        <v>14.14</v>
      </c>
      <c r="M885" s="33">
        <v>6.94</v>
      </c>
      <c r="N885" s="33">
        <v>3.14</v>
      </c>
      <c r="O885" s="33">
        <v>2.87</v>
      </c>
      <c r="P885" s="33">
        <v>1.19</v>
      </c>
      <c r="Q885" s="33">
        <v>6.94</v>
      </c>
    </row>
    <row r="886" spans="1:17">
      <c r="A886" s="32" t="s">
        <v>348</v>
      </c>
      <c r="C886" s="33">
        <v>0</v>
      </c>
      <c r="D886" s="33">
        <v>0</v>
      </c>
      <c r="E886" s="33">
        <v>1.68</v>
      </c>
      <c r="F886" s="33">
        <v>18.89</v>
      </c>
      <c r="G886" s="33">
        <v>18.89</v>
      </c>
      <c r="H886" s="33">
        <v>0</v>
      </c>
      <c r="I886" s="33">
        <v>0</v>
      </c>
      <c r="J886" s="33">
        <v>0</v>
      </c>
      <c r="K886" s="33">
        <v>0</v>
      </c>
      <c r="L886" s="33">
        <v>18.66</v>
      </c>
      <c r="M886" s="33">
        <v>7.3</v>
      </c>
      <c r="N886" s="33">
        <v>4.7699999999999996</v>
      </c>
      <c r="O886" s="33">
        <v>4.66</v>
      </c>
      <c r="P886" s="33">
        <v>1.94</v>
      </c>
      <c r="Q886" s="33">
        <v>7.3</v>
      </c>
    </row>
    <row r="887" spans="1:17">
      <c r="A887" s="32" t="s">
        <v>349</v>
      </c>
      <c r="C887" s="33">
        <v>0</v>
      </c>
      <c r="D887" s="33">
        <v>0</v>
      </c>
      <c r="E887" s="33">
        <v>0.73</v>
      </c>
      <c r="F887" s="33">
        <v>8.43</v>
      </c>
      <c r="G887" s="33">
        <v>8.43</v>
      </c>
      <c r="H887" s="33">
        <v>0</v>
      </c>
      <c r="I887" s="33">
        <v>0</v>
      </c>
      <c r="J887" s="33">
        <v>0</v>
      </c>
      <c r="K887" s="33">
        <v>0</v>
      </c>
      <c r="L887" s="33">
        <v>8.33</v>
      </c>
      <c r="M887" s="33">
        <v>3.46</v>
      </c>
      <c r="N887" s="33">
        <v>2.06</v>
      </c>
      <c r="O887" s="33">
        <v>1.99</v>
      </c>
      <c r="P887" s="33">
        <v>0.83</v>
      </c>
      <c r="Q887" s="33">
        <v>3.46</v>
      </c>
    </row>
    <row r="888" spans="1:17">
      <c r="A888" s="32" t="s">
        <v>350</v>
      </c>
      <c r="C888" s="33">
        <v>0</v>
      </c>
      <c r="D888" s="33">
        <v>0.27</v>
      </c>
      <c r="E888" s="33">
        <v>0.97</v>
      </c>
      <c r="F888" s="33">
        <v>13.92</v>
      </c>
      <c r="G888" s="33">
        <v>13.92</v>
      </c>
      <c r="H888" s="33">
        <v>0</v>
      </c>
      <c r="I888" s="33">
        <v>0</v>
      </c>
      <c r="J888" s="33">
        <v>0</v>
      </c>
      <c r="K888" s="33">
        <v>0</v>
      </c>
      <c r="L888" s="33">
        <v>13.75</v>
      </c>
      <c r="M888" s="33">
        <v>5.79</v>
      </c>
      <c r="N888" s="33">
        <v>3.38</v>
      </c>
      <c r="O888" s="33">
        <v>3.24</v>
      </c>
      <c r="P888" s="33">
        <v>1.35</v>
      </c>
      <c r="Q888" s="33">
        <v>5.79</v>
      </c>
    </row>
    <row r="889" spans="1:17">
      <c r="A889" s="32" t="s">
        <v>351</v>
      </c>
      <c r="C889" s="33">
        <v>0</v>
      </c>
      <c r="D889" s="33">
        <v>0.73</v>
      </c>
      <c r="E889" s="33">
        <v>0</v>
      </c>
      <c r="F889" s="33">
        <v>6.99</v>
      </c>
      <c r="G889" s="33">
        <v>6.99</v>
      </c>
      <c r="H889" s="33">
        <v>0</v>
      </c>
      <c r="I889" s="33">
        <v>0</v>
      </c>
      <c r="J889" s="33">
        <v>0</v>
      </c>
      <c r="K889" s="33">
        <v>0</v>
      </c>
      <c r="L889" s="33">
        <v>6.9</v>
      </c>
      <c r="M889" s="33">
        <v>2.8</v>
      </c>
      <c r="N889" s="33">
        <v>1.73</v>
      </c>
      <c r="O889" s="33">
        <v>1.67</v>
      </c>
      <c r="P889" s="33">
        <v>0.7</v>
      </c>
      <c r="Q889" s="33">
        <v>2.8</v>
      </c>
    </row>
    <row r="890" spans="1:17">
      <c r="A890" s="32" t="s">
        <v>352</v>
      </c>
      <c r="C890" s="33">
        <v>0</v>
      </c>
      <c r="D890" s="33">
        <v>0.83</v>
      </c>
      <c r="E890" s="33">
        <v>0</v>
      </c>
      <c r="F890" s="33">
        <v>7.95</v>
      </c>
      <c r="G890" s="33">
        <v>7.95</v>
      </c>
      <c r="H890" s="33">
        <v>0</v>
      </c>
      <c r="I890" s="33">
        <v>0</v>
      </c>
      <c r="J890" s="33">
        <v>0</v>
      </c>
      <c r="K890" s="33">
        <v>0</v>
      </c>
      <c r="L890" s="33">
        <v>7.85</v>
      </c>
      <c r="M890" s="33">
        <v>3.18</v>
      </c>
      <c r="N890" s="33">
        <v>1.97</v>
      </c>
      <c r="O890" s="33">
        <v>1.91</v>
      </c>
      <c r="P890" s="33">
        <v>0.79</v>
      </c>
      <c r="Q890" s="33">
        <v>3.18</v>
      </c>
    </row>
    <row r="891" spans="1:17">
      <c r="A891" s="32" t="s">
        <v>353</v>
      </c>
      <c r="C891" s="33">
        <v>0</v>
      </c>
      <c r="D891" s="33">
        <v>1.49</v>
      </c>
      <c r="E891" s="33">
        <v>0</v>
      </c>
      <c r="F891" s="33">
        <v>14.2</v>
      </c>
      <c r="G891" s="33">
        <v>14.2</v>
      </c>
      <c r="H891" s="33">
        <v>0</v>
      </c>
      <c r="I891" s="33">
        <v>0</v>
      </c>
      <c r="J891" s="33">
        <v>0</v>
      </c>
      <c r="K891" s="33">
        <v>0</v>
      </c>
      <c r="L891" s="33">
        <v>14.03</v>
      </c>
      <c r="M891" s="33">
        <v>5.7</v>
      </c>
      <c r="N891" s="33">
        <v>3.52</v>
      </c>
      <c r="O891" s="33">
        <v>3.4</v>
      </c>
      <c r="P891" s="33">
        <v>1.42</v>
      </c>
      <c r="Q891" s="33">
        <v>5.7</v>
      </c>
    </row>
    <row r="892" spans="1:17">
      <c r="A892" s="32" t="s">
        <v>354</v>
      </c>
      <c r="C892" s="33">
        <v>0</v>
      </c>
      <c r="D892" s="33">
        <v>3.47</v>
      </c>
      <c r="E892" s="33">
        <v>0</v>
      </c>
      <c r="F892" s="33">
        <v>33.18</v>
      </c>
      <c r="G892" s="33">
        <v>33.18</v>
      </c>
      <c r="H892" s="33">
        <v>0</v>
      </c>
      <c r="I892" s="33">
        <v>0</v>
      </c>
      <c r="J892" s="33">
        <v>0</v>
      </c>
      <c r="K892" s="33">
        <v>0</v>
      </c>
      <c r="L892" s="33">
        <v>32.78</v>
      </c>
      <c r="M892" s="33">
        <v>13.31</v>
      </c>
      <c r="N892" s="33">
        <v>8.2100000000000009</v>
      </c>
      <c r="O892" s="33">
        <v>7.95</v>
      </c>
      <c r="P892" s="33">
        <v>3.31</v>
      </c>
      <c r="Q892" s="33">
        <v>13.31</v>
      </c>
    </row>
    <row r="893" spans="1:17">
      <c r="A893" s="32" t="s">
        <v>355</v>
      </c>
      <c r="C893" s="33">
        <v>0</v>
      </c>
      <c r="D893" s="33">
        <v>1.85</v>
      </c>
      <c r="E893" s="33">
        <v>0</v>
      </c>
      <c r="F893" s="33">
        <v>17.54</v>
      </c>
      <c r="G893" s="33">
        <v>17.54</v>
      </c>
      <c r="H893" s="33">
        <v>0</v>
      </c>
      <c r="I893" s="33">
        <v>0</v>
      </c>
      <c r="J893" s="33">
        <v>0</v>
      </c>
      <c r="K893" s="33">
        <v>0</v>
      </c>
      <c r="L893" s="33">
        <v>17.329999999999998</v>
      </c>
      <c r="M893" s="33">
        <v>6.92</v>
      </c>
      <c r="N893" s="33">
        <v>4.38</v>
      </c>
      <c r="O893" s="33">
        <v>4.26</v>
      </c>
      <c r="P893" s="33">
        <v>1.77</v>
      </c>
      <c r="Q893" s="33">
        <v>6.92</v>
      </c>
    </row>
    <row r="894" spans="1:17">
      <c r="A894" s="32" t="s">
        <v>356</v>
      </c>
      <c r="C894" s="33">
        <v>0</v>
      </c>
      <c r="D894" s="33">
        <v>2.46</v>
      </c>
      <c r="E894" s="33">
        <v>0</v>
      </c>
      <c r="F894" s="33">
        <v>25.05</v>
      </c>
      <c r="G894" s="33">
        <v>25.05</v>
      </c>
      <c r="H894" s="33">
        <v>0</v>
      </c>
      <c r="I894" s="33">
        <v>0</v>
      </c>
      <c r="J894" s="33">
        <v>0</v>
      </c>
      <c r="K894" s="33">
        <v>0</v>
      </c>
      <c r="L894" s="33">
        <v>24.78</v>
      </c>
      <c r="M894" s="33">
        <v>11.22</v>
      </c>
      <c r="N894" s="33">
        <v>5.82</v>
      </c>
      <c r="O894" s="33">
        <v>5.47</v>
      </c>
      <c r="P894" s="33">
        <v>2.27</v>
      </c>
      <c r="Q894" s="33">
        <v>11.22</v>
      </c>
    </row>
    <row r="895" spans="1:17">
      <c r="A895" s="32" t="s">
        <v>357</v>
      </c>
      <c r="C895" s="33">
        <v>0</v>
      </c>
      <c r="D895" s="33">
        <v>2.4700000000000002</v>
      </c>
      <c r="E895" s="33">
        <v>0</v>
      </c>
      <c r="F895" s="33">
        <v>23.71</v>
      </c>
      <c r="G895" s="33">
        <v>23.71</v>
      </c>
      <c r="H895" s="33">
        <v>0</v>
      </c>
      <c r="I895" s="33">
        <v>0</v>
      </c>
      <c r="J895" s="33">
        <v>0</v>
      </c>
      <c r="K895" s="33">
        <v>0</v>
      </c>
      <c r="L895" s="33">
        <v>23.43</v>
      </c>
      <c r="M895" s="33">
        <v>9.6199999999999992</v>
      </c>
      <c r="N895" s="33">
        <v>5.83</v>
      </c>
      <c r="O895" s="33">
        <v>5.63</v>
      </c>
      <c r="P895" s="33">
        <v>2.34</v>
      </c>
      <c r="Q895" s="33">
        <v>9.6199999999999992</v>
      </c>
    </row>
    <row r="896" spans="1:17">
      <c r="A896" s="32" t="s">
        <v>358</v>
      </c>
      <c r="C896" s="33">
        <v>0</v>
      </c>
      <c r="D896" s="33">
        <v>3.17</v>
      </c>
      <c r="E896" s="33">
        <v>0</v>
      </c>
      <c r="F896" s="33">
        <v>30.38</v>
      </c>
      <c r="G896" s="33">
        <v>30.38</v>
      </c>
      <c r="H896" s="33">
        <v>0</v>
      </c>
      <c r="I896" s="33">
        <v>0</v>
      </c>
      <c r="J896" s="33">
        <v>0</v>
      </c>
      <c r="K896" s="33">
        <v>0</v>
      </c>
      <c r="L896" s="33">
        <v>30.01</v>
      </c>
      <c r="M896" s="33">
        <v>12.24</v>
      </c>
      <c r="N896" s="33">
        <v>7.5</v>
      </c>
      <c r="O896" s="33">
        <v>7.25</v>
      </c>
      <c r="P896" s="33">
        <v>3.02</v>
      </c>
      <c r="Q896" s="33">
        <v>12.24</v>
      </c>
    </row>
    <row r="897" spans="1:17">
      <c r="A897" s="32" t="s">
        <v>359</v>
      </c>
      <c r="C897" s="33">
        <v>0</v>
      </c>
      <c r="D897" s="33">
        <v>3.47</v>
      </c>
      <c r="E897" s="33">
        <v>0</v>
      </c>
      <c r="F897" s="33">
        <v>34.79</v>
      </c>
      <c r="G897" s="33">
        <v>34.79</v>
      </c>
      <c r="H897" s="33">
        <v>0</v>
      </c>
      <c r="I897" s="33">
        <v>0</v>
      </c>
      <c r="J897" s="33">
        <v>0</v>
      </c>
      <c r="K897" s="33">
        <v>0</v>
      </c>
      <c r="L897" s="33">
        <v>34.4</v>
      </c>
      <c r="M897" s="33">
        <v>15.2</v>
      </c>
      <c r="N897" s="33">
        <v>8.2100000000000009</v>
      </c>
      <c r="O897" s="33">
        <v>7.76</v>
      </c>
      <c r="P897" s="33">
        <v>3.23</v>
      </c>
      <c r="Q897" s="33">
        <v>15.2</v>
      </c>
    </row>
    <row r="898" spans="1:17">
      <c r="A898" s="32" t="s">
        <v>360</v>
      </c>
      <c r="C898" s="33">
        <v>0</v>
      </c>
      <c r="D898" s="33">
        <v>3.1</v>
      </c>
      <c r="E898" s="33">
        <v>0</v>
      </c>
      <c r="F898" s="33">
        <v>29.94</v>
      </c>
      <c r="G898" s="33">
        <v>29.94</v>
      </c>
      <c r="H898" s="33">
        <v>0</v>
      </c>
      <c r="I898" s="33">
        <v>0</v>
      </c>
      <c r="J898" s="33">
        <v>0</v>
      </c>
      <c r="K898" s="33">
        <v>0</v>
      </c>
      <c r="L898" s="33">
        <v>29.59</v>
      </c>
      <c r="M898" s="33">
        <v>12.26</v>
      </c>
      <c r="N898" s="33">
        <v>7.33</v>
      </c>
      <c r="O898" s="33">
        <v>7.06</v>
      </c>
      <c r="P898" s="33">
        <v>2.94</v>
      </c>
      <c r="Q898" s="33">
        <v>12.26</v>
      </c>
    </row>
    <row r="899" spans="1:17">
      <c r="A899" s="32" t="s">
        <v>361</v>
      </c>
      <c r="C899" s="33">
        <v>0</v>
      </c>
      <c r="D899" s="33">
        <v>3.15</v>
      </c>
      <c r="E899" s="33">
        <v>0</v>
      </c>
      <c r="F899" s="33">
        <v>30.28</v>
      </c>
      <c r="G899" s="33">
        <v>30.28</v>
      </c>
      <c r="H899" s="33">
        <v>0</v>
      </c>
      <c r="I899" s="33">
        <v>0</v>
      </c>
      <c r="J899" s="33">
        <v>0</v>
      </c>
      <c r="K899" s="33">
        <v>0</v>
      </c>
      <c r="L899" s="33">
        <v>29.92</v>
      </c>
      <c r="M899" s="33">
        <v>12.33</v>
      </c>
      <c r="N899" s="33">
        <v>7.44</v>
      </c>
      <c r="O899" s="33">
        <v>7.17</v>
      </c>
      <c r="P899" s="33">
        <v>2.99</v>
      </c>
      <c r="Q899" s="33">
        <v>12.33</v>
      </c>
    </row>
    <row r="900" spans="1:17">
      <c r="A900" s="32" t="s">
        <v>362</v>
      </c>
      <c r="C900" s="33">
        <v>0</v>
      </c>
      <c r="D900" s="33">
        <v>3.54</v>
      </c>
      <c r="E900" s="33">
        <v>0</v>
      </c>
      <c r="F900" s="33">
        <v>34.86</v>
      </c>
      <c r="G900" s="33">
        <v>34.86</v>
      </c>
      <c r="H900" s="33">
        <v>0</v>
      </c>
      <c r="I900" s="33">
        <v>0</v>
      </c>
      <c r="J900" s="33">
        <v>0</v>
      </c>
      <c r="K900" s="33">
        <v>0</v>
      </c>
      <c r="L900" s="33">
        <v>34.46</v>
      </c>
      <c r="M900" s="33">
        <v>14.79</v>
      </c>
      <c r="N900" s="33">
        <v>8.3699999999999992</v>
      </c>
      <c r="O900" s="33">
        <v>7.98</v>
      </c>
      <c r="P900" s="33">
        <v>3.32</v>
      </c>
      <c r="Q900" s="33">
        <v>14.79</v>
      </c>
    </row>
    <row r="901" spans="1:17">
      <c r="A901" s="32" t="s">
        <v>363</v>
      </c>
      <c r="C901" s="33">
        <v>0</v>
      </c>
      <c r="D901" s="33">
        <v>2.81</v>
      </c>
      <c r="E901" s="33">
        <v>0</v>
      </c>
      <c r="F901" s="33">
        <v>27.2</v>
      </c>
      <c r="G901" s="33">
        <v>27.2</v>
      </c>
      <c r="H901" s="33">
        <v>0</v>
      </c>
      <c r="I901" s="33">
        <v>0</v>
      </c>
      <c r="J901" s="33">
        <v>0</v>
      </c>
      <c r="K901" s="33">
        <v>0</v>
      </c>
      <c r="L901" s="33">
        <v>26.88</v>
      </c>
      <c r="M901" s="33">
        <v>11.18</v>
      </c>
      <c r="N901" s="33">
        <v>6.64</v>
      </c>
      <c r="O901" s="33">
        <v>6.39</v>
      </c>
      <c r="P901" s="33">
        <v>2.66</v>
      </c>
      <c r="Q901" s="33">
        <v>11.18</v>
      </c>
    </row>
    <row r="902" spans="1:17">
      <c r="A902" s="32" t="s">
        <v>364</v>
      </c>
      <c r="C902" s="33">
        <v>0</v>
      </c>
      <c r="D902" s="33">
        <v>2.2599999999999998</v>
      </c>
      <c r="E902" s="33">
        <v>0</v>
      </c>
      <c r="F902" s="33">
        <v>21.26</v>
      </c>
      <c r="G902" s="33">
        <v>21.26</v>
      </c>
      <c r="H902" s="33">
        <v>0</v>
      </c>
      <c r="I902" s="33">
        <v>0</v>
      </c>
      <c r="J902" s="33">
        <v>0</v>
      </c>
      <c r="K902" s="33">
        <v>0</v>
      </c>
      <c r="L902" s="33">
        <v>21</v>
      </c>
      <c r="M902" s="33">
        <v>8.25</v>
      </c>
      <c r="N902" s="33">
        <v>5.35</v>
      </c>
      <c r="O902" s="33">
        <v>5.22</v>
      </c>
      <c r="P902" s="33">
        <v>2.17</v>
      </c>
      <c r="Q902" s="33">
        <v>8.25</v>
      </c>
    </row>
    <row r="903" spans="1:17">
      <c r="A903" s="32" t="s">
        <v>365</v>
      </c>
      <c r="C903" s="33">
        <v>0</v>
      </c>
      <c r="D903" s="33">
        <v>3.78</v>
      </c>
      <c r="E903" s="33">
        <v>0</v>
      </c>
      <c r="F903" s="33">
        <v>33.6</v>
      </c>
      <c r="G903" s="33">
        <v>33.6</v>
      </c>
      <c r="H903" s="33">
        <v>0</v>
      </c>
      <c r="I903" s="33">
        <v>0</v>
      </c>
      <c r="J903" s="33">
        <v>0</v>
      </c>
      <c r="K903" s="33">
        <v>0</v>
      </c>
      <c r="L903" s="33">
        <v>33.15</v>
      </c>
      <c r="M903" s="33">
        <v>11.64</v>
      </c>
      <c r="N903" s="33">
        <v>8.91</v>
      </c>
      <c r="O903" s="33">
        <v>8.9</v>
      </c>
      <c r="P903" s="33">
        <v>3.7</v>
      </c>
      <c r="Q903" s="33">
        <v>11.64</v>
      </c>
    </row>
    <row r="904" spans="1:17">
      <c r="A904" s="32" t="s">
        <v>366</v>
      </c>
      <c r="C904" s="33">
        <v>0</v>
      </c>
      <c r="D904" s="33">
        <v>2.1</v>
      </c>
      <c r="E904" s="33">
        <v>0</v>
      </c>
      <c r="F904" s="33">
        <v>20.03</v>
      </c>
      <c r="G904" s="33">
        <v>20.03</v>
      </c>
      <c r="H904" s="33">
        <v>0</v>
      </c>
      <c r="I904" s="33">
        <v>0</v>
      </c>
      <c r="J904" s="33">
        <v>0</v>
      </c>
      <c r="K904" s="33">
        <v>0</v>
      </c>
      <c r="L904" s="33">
        <v>19.79</v>
      </c>
      <c r="M904" s="33">
        <v>8.0500000000000007</v>
      </c>
      <c r="N904" s="33">
        <v>4.95</v>
      </c>
      <c r="O904" s="33">
        <v>4.79</v>
      </c>
      <c r="P904" s="33">
        <v>1.99</v>
      </c>
      <c r="Q904" s="33">
        <v>8.0500000000000007</v>
      </c>
    </row>
    <row r="905" spans="1:17">
      <c r="A905" s="32" t="s">
        <v>367</v>
      </c>
      <c r="C905" s="33">
        <v>0</v>
      </c>
      <c r="D905" s="33">
        <v>3.93</v>
      </c>
      <c r="E905" s="33">
        <v>0</v>
      </c>
      <c r="F905" s="33">
        <v>36.090000000000003</v>
      </c>
      <c r="G905" s="33">
        <v>36.090000000000003</v>
      </c>
      <c r="H905" s="33">
        <v>0</v>
      </c>
      <c r="I905" s="33">
        <v>0</v>
      </c>
      <c r="J905" s="33">
        <v>0</v>
      </c>
      <c r="K905" s="33">
        <v>0</v>
      </c>
      <c r="L905" s="33">
        <v>35.630000000000003</v>
      </c>
      <c r="M905" s="33">
        <v>13.42</v>
      </c>
      <c r="N905" s="33">
        <v>9.2799999999999994</v>
      </c>
      <c r="O905" s="33">
        <v>9.14</v>
      </c>
      <c r="P905" s="33">
        <v>3.8</v>
      </c>
      <c r="Q905" s="33">
        <v>13.42</v>
      </c>
    </row>
    <row r="906" spans="1:17">
      <c r="A906" s="32" t="s">
        <v>368</v>
      </c>
      <c r="C906" s="33">
        <v>0</v>
      </c>
      <c r="D906" s="33">
        <v>3.86</v>
      </c>
      <c r="E906" s="33">
        <v>0</v>
      </c>
      <c r="F906" s="33">
        <v>36.47</v>
      </c>
      <c r="G906" s="33">
        <v>36.47</v>
      </c>
      <c r="H906" s="33">
        <v>0</v>
      </c>
      <c r="I906" s="33">
        <v>0</v>
      </c>
      <c r="J906" s="33">
        <v>0</v>
      </c>
      <c r="K906" s="33">
        <v>0</v>
      </c>
      <c r="L906" s="33">
        <v>36.03</v>
      </c>
      <c r="M906" s="33">
        <v>14.34</v>
      </c>
      <c r="N906" s="33">
        <v>9.1199999999999992</v>
      </c>
      <c r="O906" s="33">
        <v>8.8699999999999992</v>
      </c>
      <c r="P906" s="33">
        <v>3.69</v>
      </c>
      <c r="Q906" s="33">
        <v>14.34</v>
      </c>
    </row>
    <row r="907" spans="1:17">
      <c r="A907" s="32" t="s">
        <v>1196</v>
      </c>
      <c r="C907" s="33">
        <v>0</v>
      </c>
      <c r="D907" s="33">
        <v>3.97</v>
      </c>
      <c r="E907" s="33">
        <v>0</v>
      </c>
      <c r="F907" s="33">
        <v>38.35</v>
      </c>
      <c r="G907" s="33">
        <v>38.35</v>
      </c>
      <c r="H907" s="33">
        <v>0</v>
      </c>
      <c r="I907" s="33">
        <v>0</v>
      </c>
      <c r="J907" s="33">
        <v>0</v>
      </c>
      <c r="K907" s="33">
        <v>0</v>
      </c>
      <c r="L907" s="33">
        <v>37.9</v>
      </c>
      <c r="M907" s="33">
        <v>15.71</v>
      </c>
      <c r="N907" s="33">
        <v>9.39</v>
      </c>
      <c r="O907" s="33">
        <v>9.0399999999999991</v>
      </c>
      <c r="P907" s="33">
        <v>3.76</v>
      </c>
      <c r="Q907" s="33">
        <v>15.71</v>
      </c>
    </row>
    <row r="908" spans="1:17">
      <c r="A908" s="32" t="s">
        <v>610</v>
      </c>
      <c r="C908" s="33">
        <v>0</v>
      </c>
      <c r="D908" s="33">
        <v>88.17</v>
      </c>
      <c r="E908" s="33">
        <v>4.26</v>
      </c>
      <c r="F908" s="33">
        <v>894.11</v>
      </c>
      <c r="G908" s="33">
        <v>894.11</v>
      </c>
      <c r="H908" s="33">
        <v>0</v>
      </c>
      <c r="I908" s="33">
        <v>0</v>
      </c>
      <c r="J908" s="33">
        <v>0</v>
      </c>
      <c r="K908" s="33">
        <v>0</v>
      </c>
      <c r="L908" s="33">
        <v>885.1</v>
      </c>
      <c r="M908" s="33">
        <v>370.22</v>
      </c>
      <c r="N908" s="33">
        <v>220.44</v>
      </c>
      <c r="O908" s="33">
        <v>207.65</v>
      </c>
      <c r="P908" s="33">
        <v>86.78</v>
      </c>
      <c r="Q908" s="33">
        <v>370.22</v>
      </c>
    </row>
    <row r="909" spans="1:17">
      <c r="A909" s="32" t="s">
        <v>369</v>
      </c>
      <c r="C909" s="33">
        <v>0</v>
      </c>
      <c r="D909" s="33">
        <v>2.8</v>
      </c>
      <c r="E909" s="33">
        <v>0</v>
      </c>
      <c r="F909" s="33">
        <v>26.58</v>
      </c>
      <c r="G909" s="33">
        <v>26.58</v>
      </c>
      <c r="H909" s="33">
        <v>0</v>
      </c>
      <c r="I909" s="33">
        <v>0</v>
      </c>
      <c r="J909" s="33">
        <v>0</v>
      </c>
      <c r="K909" s="33">
        <v>0</v>
      </c>
      <c r="L909" s="33">
        <v>26.26</v>
      </c>
      <c r="M909" s="33">
        <v>10.54</v>
      </c>
      <c r="N909" s="33">
        <v>6.62</v>
      </c>
      <c r="O909" s="33">
        <v>6.43</v>
      </c>
      <c r="P909" s="33">
        <v>2.67</v>
      </c>
      <c r="Q909" s="33">
        <v>10.54</v>
      </c>
    </row>
    <row r="910" spans="1:17">
      <c r="A910" s="32" t="s">
        <v>370</v>
      </c>
      <c r="C910" s="33">
        <v>0</v>
      </c>
      <c r="D910" s="33">
        <v>3.73</v>
      </c>
      <c r="E910" s="33">
        <v>0</v>
      </c>
      <c r="F910" s="33">
        <v>35.9</v>
      </c>
      <c r="G910" s="33">
        <v>35.9</v>
      </c>
      <c r="H910" s="33">
        <v>0</v>
      </c>
      <c r="I910" s="33">
        <v>0</v>
      </c>
      <c r="J910" s="33">
        <v>0</v>
      </c>
      <c r="K910" s="33">
        <v>0</v>
      </c>
      <c r="L910" s="33">
        <v>35.47</v>
      </c>
      <c r="M910" s="33">
        <v>14.64</v>
      </c>
      <c r="N910" s="33">
        <v>8.81</v>
      </c>
      <c r="O910" s="33">
        <v>8.49</v>
      </c>
      <c r="P910" s="33">
        <v>3.53</v>
      </c>
      <c r="Q910" s="33">
        <v>14.64</v>
      </c>
    </row>
    <row r="911" spans="1:17">
      <c r="A911" s="32" t="s">
        <v>371</v>
      </c>
      <c r="C911" s="33">
        <v>0</v>
      </c>
      <c r="D911" s="33">
        <v>3.2</v>
      </c>
      <c r="E911" s="33">
        <v>0</v>
      </c>
      <c r="F911" s="33">
        <v>31.21</v>
      </c>
      <c r="G911" s="33">
        <v>31.21</v>
      </c>
      <c r="H911" s="33">
        <v>0</v>
      </c>
      <c r="I911" s="33">
        <v>0</v>
      </c>
      <c r="J911" s="33">
        <v>0</v>
      </c>
      <c r="K911" s="33">
        <v>0</v>
      </c>
      <c r="L911" s="33">
        <v>30.85</v>
      </c>
      <c r="M911" s="33">
        <v>13.01</v>
      </c>
      <c r="N911" s="33">
        <v>7.57</v>
      </c>
      <c r="O911" s="33">
        <v>7.25</v>
      </c>
      <c r="P911" s="33">
        <v>3.02</v>
      </c>
      <c r="Q911" s="33">
        <v>13.01</v>
      </c>
    </row>
    <row r="912" spans="1:17">
      <c r="A912" s="32" t="s">
        <v>372</v>
      </c>
      <c r="C912" s="33">
        <v>0</v>
      </c>
      <c r="D912" s="33">
        <v>3.57</v>
      </c>
      <c r="E912" s="33">
        <v>0</v>
      </c>
      <c r="F912" s="33">
        <v>34.549999999999997</v>
      </c>
      <c r="G912" s="33">
        <v>34.549999999999997</v>
      </c>
      <c r="H912" s="33">
        <v>0</v>
      </c>
      <c r="I912" s="33">
        <v>0</v>
      </c>
      <c r="J912" s="33">
        <v>0</v>
      </c>
      <c r="K912" s="33">
        <v>0</v>
      </c>
      <c r="L912" s="33">
        <v>34.15</v>
      </c>
      <c r="M912" s="33">
        <v>14.22</v>
      </c>
      <c r="N912" s="33">
        <v>8.44</v>
      </c>
      <c r="O912" s="33">
        <v>8.11</v>
      </c>
      <c r="P912" s="33">
        <v>3.38</v>
      </c>
      <c r="Q912" s="33">
        <v>14.22</v>
      </c>
    </row>
    <row r="913" spans="1:17">
      <c r="A913" s="32" t="s">
        <v>373</v>
      </c>
      <c r="C913" s="33">
        <v>0</v>
      </c>
      <c r="D913" s="33">
        <v>0.43</v>
      </c>
      <c r="E913" s="33">
        <v>0</v>
      </c>
      <c r="F913" s="33">
        <v>4.12</v>
      </c>
      <c r="G913" s="33">
        <v>4.12</v>
      </c>
      <c r="H913" s="33">
        <v>0</v>
      </c>
      <c r="I913" s="33">
        <v>0</v>
      </c>
      <c r="J913" s="33">
        <v>0</v>
      </c>
      <c r="K913" s="33">
        <v>0</v>
      </c>
      <c r="L913" s="33">
        <v>4.07</v>
      </c>
      <c r="M913" s="33">
        <v>1.65</v>
      </c>
      <c r="N913" s="33">
        <v>1.02</v>
      </c>
      <c r="O913" s="33">
        <v>0.99</v>
      </c>
      <c r="P913" s="33">
        <v>0.41</v>
      </c>
      <c r="Q913" s="33">
        <v>1.65</v>
      </c>
    </row>
    <row r="914" spans="1:17">
      <c r="A914" s="32" t="s">
        <v>374</v>
      </c>
      <c r="C914" s="33">
        <v>0</v>
      </c>
      <c r="D914" s="33">
        <v>2.69</v>
      </c>
      <c r="E914" s="33">
        <v>0</v>
      </c>
      <c r="F914" s="33">
        <v>26.29</v>
      </c>
      <c r="G914" s="33">
        <v>26.29</v>
      </c>
      <c r="H914" s="33">
        <v>0</v>
      </c>
      <c r="I914" s="33">
        <v>0</v>
      </c>
      <c r="J914" s="33">
        <v>0</v>
      </c>
      <c r="K914" s="33">
        <v>0</v>
      </c>
      <c r="L914" s="33">
        <v>25.99</v>
      </c>
      <c r="M914" s="33">
        <v>10.97</v>
      </c>
      <c r="N914" s="33">
        <v>6.37</v>
      </c>
      <c r="O914" s="33">
        <v>6.11</v>
      </c>
      <c r="P914" s="33">
        <v>2.54</v>
      </c>
      <c r="Q914" s="33">
        <v>10.97</v>
      </c>
    </row>
    <row r="915" spans="1:17">
      <c r="A915" s="32" t="s">
        <v>375</v>
      </c>
      <c r="C915" s="33">
        <v>0</v>
      </c>
      <c r="D915" s="33">
        <v>1.3</v>
      </c>
      <c r="E915" s="33">
        <v>0</v>
      </c>
      <c r="F915" s="33">
        <v>12.41</v>
      </c>
      <c r="G915" s="33">
        <v>12.41</v>
      </c>
      <c r="H915" s="33">
        <v>0</v>
      </c>
      <c r="I915" s="33">
        <v>0</v>
      </c>
      <c r="J915" s="33">
        <v>0</v>
      </c>
      <c r="K915" s="33">
        <v>0</v>
      </c>
      <c r="L915" s="33">
        <v>12.26</v>
      </c>
      <c r="M915" s="33">
        <v>5</v>
      </c>
      <c r="N915" s="33">
        <v>3.06</v>
      </c>
      <c r="O915" s="33">
        <v>2.96</v>
      </c>
      <c r="P915" s="33">
        <v>1.23</v>
      </c>
      <c r="Q915" s="33">
        <v>5</v>
      </c>
    </row>
    <row r="916" spans="1:17">
      <c r="A916" s="32" t="s">
        <v>376</v>
      </c>
      <c r="C916" s="33">
        <v>0</v>
      </c>
      <c r="D916" s="33">
        <v>1.84</v>
      </c>
      <c r="E916" s="33">
        <v>0</v>
      </c>
      <c r="F916" s="33">
        <v>18.2</v>
      </c>
      <c r="G916" s="33">
        <v>18.2</v>
      </c>
      <c r="H916" s="33">
        <v>0</v>
      </c>
      <c r="I916" s="33">
        <v>0</v>
      </c>
      <c r="J916" s="33">
        <v>0</v>
      </c>
      <c r="K916" s="33">
        <v>0</v>
      </c>
      <c r="L916" s="33">
        <v>17.989999999999998</v>
      </c>
      <c r="M916" s="33">
        <v>7.73</v>
      </c>
      <c r="N916" s="33">
        <v>4.3600000000000003</v>
      </c>
      <c r="O916" s="33">
        <v>4.16</v>
      </c>
      <c r="P916" s="33">
        <v>1.73</v>
      </c>
      <c r="Q916" s="33">
        <v>7.73</v>
      </c>
    </row>
    <row r="917" spans="1:17">
      <c r="A917" s="32" t="s">
        <v>377</v>
      </c>
      <c r="C917" s="33">
        <v>0</v>
      </c>
      <c r="D917" s="33">
        <v>2.64</v>
      </c>
      <c r="E917" s="33">
        <v>0</v>
      </c>
      <c r="F917" s="33">
        <v>26.1</v>
      </c>
      <c r="G917" s="33">
        <v>26.1</v>
      </c>
      <c r="H917" s="33">
        <v>0</v>
      </c>
      <c r="I917" s="33">
        <v>0</v>
      </c>
      <c r="J917" s="33">
        <v>0</v>
      </c>
      <c r="K917" s="33">
        <v>0</v>
      </c>
      <c r="L917" s="33">
        <v>25.8</v>
      </c>
      <c r="M917" s="33">
        <v>11.1</v>
      </c>
      <c r="N917" s="33">
        <v>6.25</v>
      </c>
      <c r="O917" s="33">
        <v>5.96</v>
      </c>
      <c r="P917" s="33">
        <v>2.48</v>
      </c>
      <c r="Q917" s="33">
        <v>11.1</v>
      </c>
    </row>
    <row r="918" spans="1:17">
      <c r="A918" s="32" t="s">
        <v>378</v>
      </c>
      <c r="C918" s="33">
        <v>0</v>
      </c>
      <c r="D918" s="33">
        <v>3.5</v>
      </c>
      <c r="E918" s="33">
        <v>0</v>
      </c>
      <c r="F918" s="33">
        <v>31.64</v>
      </c>
      <c r="G918" s="33">
        <v>31.64</v>
      </c>
      <c r="H918" s="33">
        <v>0</v>
      </c>
      <c r="I918" s="33">
        <v>0</v>
      </c>
      <c r="J918" s="33">
        <v>0</v>
      </c>
      <c r="K918" s="33">
        <v>0</v>
      </c>
      <c r="L918" s="33">
        <v>31.23</v>
      </c>
      <c r="M918" s="33">
        <v>11.37</v>
      </c>
      <c r="N918" s="33">
        <v>8.26</v>
      </c>
      <c r="O918" s="33">
        <v>8.19</v>
      </c>
      <c r="P918" s="33">
        <v>3.41</v>
      </c>
      <c r="Q918" s="33">
        <v>11.37</v>
      </c>
    </row>
    <row r="919" spans="1:17">
      <c r="A919" s="32" t="s">
        <v>379</v>
      </c>
      <c r="C919" s="33">
        <v>0</v>
      </c>
      <c r="D919" s="33">
        <v>2.66</v>
      </c>
      <c r="E919" s="33">
        <v>0</v>
      </c>
      <c r="F919" s="33">
        <v>25.41</v>
      </c>
      <c r="G919" s="33">
        <v>25.41</v>
      </c>
      <c r="H919" s="33">
        <v>0</v>
      </c>
      <c r="I919" s="33">
        <v>0</v>
      </c>
      <c r="J919" s="33">
        <v>0</v>
      </c>
      <c r="K919" s="33">
        <v>0</v>
      </c>
      <c r="L919" s="33">
        <v>25.11</v>
      </c>
      <c r="M919" s="33">
        <v>10.19</v>
      </c>
      <c r="N919" s="33">
        <v>6.29</v>
      </c>
      <c r="O919" s="33">
        <v>6.09</v>
      </c>
      <c r="P919" s="33">
        <v>2.5299999999999998</v>
      </c>
      <c r="Q919" s="33">
        <v>10.19</v>
      </c>
    </row>
    <row r="920" spans="1:17">
      <c r="A920" s="32" t="s">
        <v>380</v>
      </c>
      <c r="C920" s="33">
        <v>0</v>
      </c>
      <c r="D920" s="33">
        <v>2.96</v>
      </c>
      <c r="E920" s="33">
        <v>0</v>
      </c>
      <c r="F920" s="33">
        <v>26.89</v>
      </c>
      <c r="G920" s="33">
        <v>26.89</v>
      </c>
      <c r="H920" s="33">
        <v>0</v>
      </c>
      <c r="I920" s="33">
        <v>0</v>
      </c>
      <c r="J920" s="33">
        <v>0</v>
      </c>
      <c r="K920" s="33">
        <v>0</v>
      </c>
      <c r="L920" s="33">
        <v>26.54</v>
      </c>
      <c r="M920" s="33">
        <v>9.7799999999999994</v>
      </c>
      <c r="N920" s="33">
        <v>6.98</v>
      </c>
      <c r="O920" s="33">
        <v>6.91</v>
      </c>
      <c r="P920" s="33">
        <v>2.88</v>
      </c>
      <c r="Q920" s="33">
        <v>9.7799999999999994</v>
      </c>
    </row>
    <row r="921" spans="1:17">
      <c r="A921" s="32" t="s">
        <v>381</v>
      </c>
      <c r="C921" s="33">
        <v>0</v>
      </c>
      <c r="D921" s="33">
        <v>2.78</v>
      </c>
      <c r="E921" s="33">
        <v>0</v>
      </c>
      <c r="F921" s="33">
        <v>26.98</v>
      </c>
      <c r="G921" s="33">
        <v>26.98</v>
      </c>
      <c r="H921" s="33">
        <v>0</v>
      </c>
      <c r="I921" s="33">
        <v>0</v>
      </c>
      <c r="J921" s="33">
        <v>0</v>
      </c>
      <c r="K921" s="33">
        <v>0</v>
      </c>
      <c r="L921" s="33">
        <v>26.66</v>
      </c>
      <c r="M921" s="33">
        <v>11.15</v>
      </c>
      <c r="N921" s="33">
        <v>6.57</v>
      </c>
      <c r="O921" s="33">
        <v>6.31</v>
      </c>
      <c r="P921" s="33">
        <v>2.63</v>
      </c>
      <c r="Q921" s="33">
        <v>11.15</v>
      </c>
    </row>
    <row r="922" spans="1:17">
      <c r="A922" s="32" t="s">
        <v>382</v>
      </c>
      <c r="C922" s="33">
        <v>0</v>
      </c>
      <c r="D922" s="33">
        <v>2</v>
      </c>
      <c r="E922" s="33">
        <v>0</v>
      </c>
      <c r="F922" s="33">
        <v>18.46</v>
      </c>
      <c r="G922" s="33">
        <v>18.46</v>
      </c>
      <c r="H922" s="33">
        <v>0</v>
      </c>
      <c r="I922" s="33">
        <v>0</v>
      </c>
      <c r="J922" s="33">
        <v>0</v>
      </c>
      <c r="K922" s="33">
        <v>0</v>
      </c>
      <c r="L922" s="33">
        <v>18.22</v>
      </c>
      <c r="M922" s="33">
        <v>6.9</v>
      </c>
      <c r="N922" s="33">
        <v>4.7300000000000004</v>
      </c>
      <c r="O922" s="33">
        <v>4.6500000000000004</v>
      </c>
      <c r="P922" s="33">
        <v>1.94</v>
      </c>
      <c r="Q922" s="33">
        <v>6.9</v>
      </c>
    </row>
    <row r="923" spans="1:17">
      <c r="A923" s="32" t="s">
        <v>383</v>
      </c>
      <c r="C923" s="33">
        <v>0</v>
      </c>
      <c r="D923" s="33">
        <v>0.89</v>
      </c>
      <c r="E923" s="33">
        <v>0</v>
      </c>
      <c r="F923" s="33">
        <v>8.41</v>
      </c>
      <c r="G923" s="33">
        <v>8.41</v>
      </c>
      <c r="H923" s="33">
        <v>0</v>
      </c>
      <c r="I923" s="33">
        <v>0</v>
      </c>
      <c r="J923" s="33">
        <v>0</v>
      </c>
      <c r="K923" s="33">
        <v>0</v>
      </c>
      <c r="L923" s="33">
        <v>8.31</v>
      </c>
      <c r="M923" s="33">
        <v>3.35</v>
      </c>
      <c r="N923" s="33">
        <v>2.09</v>
      </c>
      <c r="O923" s="33">
        <v>2.0299999999999998</v>
      </c>
      <c r="P923" s="33">
        <v>0.84</v>
      </c>
      <c r="Q923" s="33">
        <v>3.35</v>
      </c>
    </row>
    <row r="924" spans="1:17">
      <c r="A924" s="32" t="s">
        <v>384</v>
      </c>
      <c r="C924" s="33">
        <v>0</v>
      </c>
      <c r="D924" s="33">
        <v>0.57999999999999996</v>
      </c>
      <c r="E924" s="33">
        <v>0</v>
      </c>
      <c r="F924" s="33">
        <v>5.45</v>
      </c>
      <c r="G924" s="33">
        <v>5.45</v>
      </c>
      <c r="H924" s="33">
        <v>0</v>
      </c>
      <c r="I924" s="33">
        <v>0</v>
      </c>
      <c r="J924" s="33">
        <v>0</v>
      </c>
      <c r="K924" s="33">
        <v>0</v>
      </c>
      <c r="L924" s="33">
        <v>5.38</v>
      </c>
      <c r="M924" s="33">
        <v>2.09</v>
      </c>
      <c r="N924" s="33">
        <v>1.38</v>
      </c>
      <c r="O924" s="33">
        <v>1.35</v>
      </c>
      <c r="P924" s="33">
        <v>0.56000000000000005</v>
      </c>
      <c r="Q924" s="33">
        <v>2.09</v>
      </c>
    </row>
    <row r="925" spans="1:17">
      <c r="A925" s="32" t="s">
        <v>385</v>
      </c>
      <c r="C925" s="33">
        <v>0</v>
      </c>
      <c r="D925" s="33">
        <v>1.57</v>
      </c>
      <c r="E925" s="33">
        <v>0</v>
      </c>
      <c r="F925" s="33">
        <v>15.97</v>
      </c>
      <c r="G925" s="33">
        <v>15.97</v>
      </c>
      <c r="H925" s="33">
        <v>0</v>
      </c>
      <c r="I925" s="33">
        <v>0</v>
      </c>
      <c r="J925" s="33">
        <v>0</v>
      </c>
      <c r="K925" s="33">
        <v>0</v>
      </c>
      <c r="L925" s="33">
        <v>15.8</v>
      </c>
      <c r="M925" s="33">
        <v>7.15</v>
      </c>
      <c r="N925" s="33">
        <v>3.71</v>
      </c>
      <c r="O925" s="33">
        <v>3.49</v>
      </c>
      <c r="P925" s="33">
        <v>1.45</v>
      </c>
      <c r="Q925" s="33">
        <v>7.15</v>
      </c>
    </row>
    <row r="926" spans="1:17">
      <c r="A926" s="32" t="s">
        <v>386</v>
      </c>
      <c r="C926" s="33">
        <v>0</v>
      </c>
      <c r="D926" s="33">
        <v>1.67</v>
      </c>
      <c r="E926" s="33">
        <v>0</v>
      </c>
      <c r="F926" s="33">
        <v>17.16</v>
      </c>
      <c r="G926" s="33">
        <v>17.16</v>
      </c>
      <c r="H926" s="33">
        <v>0</v>
      </c>
      <c r="I926" s="33">
        <v>0</v>
      </c>
      <c r="J926" s="33">
        <v>0</v>
      </c>
      <c r="K926" s="33">
        <v>0</v>
      </c>
      <c r="L926" s="33">
        <v>16.98</v>
      </c>
      <c r="M926" s="33">
        <v>7.76</v>
      </c>
      <c r="N926" s="33">
        <v>3.96</v>
      </c>
      <c r="O926" s="33">
        <v>3.71</v>
      </c>
      <c r="P926" s="33">
        <v>1.54</v>
      </c>
      <c r="Q926" s="33">
        <v>7.76</v>
      </c>
    </row>
    <row r="927" spans="1:17">
      <c r="A927" s="32" t="s">
        <v>387</v>
      </c>
      <c r="C927" s="33">
        <v>0</v>
      </c>
      <c r="D927" s="33">
        <v>2.93</v>
      </c>
      <c r="E927" s="33">
        <v>0</v>
      </c>
      <c r="F927" s="33">
        <v>27.26</v>
      </c>
      <c r="G927" s="33">
        <v>27.26</v>
      </c>
      <c r="H927" s="33">
        <v>0</v>
      </c>
      <c r="I927" s="33">
        <v>0</v>
      </c>
      <c r="J927" s="33">
        <v>0</v>
      </c>
      <c r="K927" s="33">
        <v>0</v>
      </c>
      <c r="L927" s="33">
        <v>26.92</v>
      </c>
      <c r="M927" s="33">
        <v>10.38</v>
      </c>
      <c r="N927" s="33">
        <v>6.93</v>
      </c>
      <c r="O927" s="33">
        <v>6.79</v>
      </c>
      <c r="P927" s="33">
        <v>2.82</v>
      </c>
      <c r="Q927" s="33">
        <v>10.38</v>
      </c>
    </row>
    <row r="928" spans="1:17">
      <c r="A928" s="32" t="s">
        <v>388</v>
      </c>
      <c r="C928" s="33">
        <v>0</v>
      </c>
      <c r="D928" s="33">
        <v>1.96</v>
      </c>
      <c r="E928" s="33">
        <v>0</v>
      </c>
      <c r="F928" s="33">
        <v>18.75</v>
      </c>
      <c r="G928" s="33">
        <v>18.75</v>
      </c>
      <c r="H928" s="33">
        <v>0</v>
      </c>
      <c r="I928" s="33">
        <v>0</v>
      </c>
      <c r="J928" s="33">
        <v>0</v>
      </c>
      <c r="K928" s="33">
        <v>0</v>
      </c>
      <c r="L928" s="33">
        <v>18.53</v>
      </c>
      <c r="M928" s="33">
        <v>7.52</v>
      </c>
      <c r="N928" s="33">
        <v>4.6399999999999997</v>
      </c>
      <c r="O928" s="33">
        <v>4.49</v>
      </c>
      <c r="P928" s="33">
        <v>1.87</v>
      </c>
      <c r="Q928" s="33">
        <v>7.52</v>
      </c>
    </row>
    <row r="929" spans="1:17">
      <c r="A929" s="32" t="s">
        <v>389</v>
      </c>
      <c r="C929" s="33">
        <v>0</v>
      </c>
      <c r="D929" s="33">
        <v>1.56</v>
      </c>
      <c r="E929" s="33">
        <v>0</v>
      </c>
      <c r="F929" s="33">
        <v>14.89</v>
      </c>
      <c r="G929" s="33">
        <v>14.89</v>
      </c>
      <c r="H929" s="33">
        <v>0</v>
      </c>
      <c r="I929" s="33">
        <v>0</v>
      </c>
      <c r="J929" s="33">
        <v>0</v>
      </c>
      <c r="K929" s="33">
        <v>0</v>
      </c>
      <c r="L929" s="33">
        <v>14.71</v>
      </c>
      <c r="M929" s="33">
        <v>5.97</v>
      </c>
      <c r="N929" s="33">
        <v>3.68</v>
      </c>
      <c r="O929" s="33">
        <v>3.57</v>
      </c>
      <c r="P929" s="33">
        <v>1.48</v>
      </c>
      <c r="Q929" s="33">
        <v>5.97</v>
      </c>
    </row>
    <row r="930" spans="1:17">
      <c r="A930" s="32" t="s">
        <v>390</v>
      </c>
      <c r="C930" s="33">
        <v>0</v>
      </c>
      <c r="D930" s="33">
        <v>1.03</v>
      </c>
      <c r="E930" s="33">
        <v>0</v>
      </c>
      <c r="F930" s="33">
        <v>9.93</v>
      </c>
      <c r="G930" s="33">
        <v>9.93</v>
      </c>
      <c r="H930" s="33">
        <v>0</v>
      </c>
      <c r="I930" s="33">
        <v>0</v>
      </c>
      <c r="J930" s="33">
        <v>0</v>
      </c>
      <c r="K930" s="33">
        <v>0</v>
      </c>
      <c r="L930" s="33">
        <v>9.82</v>
      </c>
      <c r="M930" s="33">
        <v>4.07</v>
      </c>
      <c r="N930" s="33">
        <v>2.4300000000000002</v>
      </c>
      <c r="O930" s="33">
        <v>2.34</v>
      </c>
      <c r="P930" s="33">
        <v>0.98</v>
      </c>
      <c r="Q930" s="33">
        <v>4.07</v>
      </c>
    </row>
    <row r="931" spans="1:17">
      <c r="A931" s="32" t="s">
        <v>391</v>
      </c>
      <c r="C931" s="33">
        <v>0</v>
      </c>
      <c r="D931" s="33">
        <v>0.85</v>
      </c>
      <c r="E931" s="33">
        <v>0</v>
      </c>
      <c r="F931" s="33">
        <v>8.1</v>
      </c>
      <c r="G931" s="33">
        <v>8.1</v>
      </c>
      <c r="H931" s="33">
        <v>0</v>
      </c>
      <c r="I931" s="33">
        <v>0</v>
      </c>
      <c r="J931" s="33">
        <v>0</v>
      </c>
      <c r="K931" s="33">
        <v>0</v>
      </c>
      <c r="L931" s="33">
        <v>8.0399999999999991</v>
      </c>
      <c r="M931" s="33">
        <v>3.39</v>
      </c>
      <c r="N931" s="33">
        <v>2.02</v>
      </c>
      <c r="O931" s="33">
        <v>1.85</v>
      </c>
      <c r="P931" s="33">
        <v>0.78</v>
      </c>
      <c r="Q931" s="33">
        <v>3.39</v>
      </c>
    </row>
    <row r="932" spans="1:17">
      <c r="A932" s="32" t="s">
        <v>392</v>
      </c>
      <c r="C932" s="33">
        <v>0</v>
      </c>
      <c r="D932" s="33">
        <v>2.44</v>
      </c>
      <c r="E932" s="33">
        <v>0</v>
      </c>
      <c r="F932" s="33">
        <v>23.89</v>
      </c>
      <c r="G932" s="33">
        <v>23.89</v>
      </c>
      <c r="H932" s="33">
        <v>0</v>
      </c>
      <c r="I932" s="33">
        <v>0</v>
      </c>
      <c r="J932" s="33">
        <v>0</v>
      </c>
      <c r="K932" s="33">
        <v>0</v>
      </c>
      <c r="L932" s="33">
        <v>23.71</v>
      </c>
      <c r="M932" s="33">
        <v>10.53</v>
      </c>
      <c r="N932" s="33">
        <v>5.76</v>
      </c>
      <c r="O932" s="33">
        <v>5.22</v>
      </c>
      <c r="P932" s="33">
        <v>2.19</v>
      </c>
      <c r="Q932" s="33">
        <v>10.53</v>
      </c>
    </row>
    <row r="933" spans="1:17">
      <c r="A933" s="32" t="s">
        <v>393</v>
      </c>
      <c r="C933" s="33">
        <v>0</v>
      </c>
      <c r="D933" s="33">
        <v>1.01</v>
      </c>
      <c r="E933" s="33">
        <v>0</v>
      </c>
      <c r="F933" s="33">
        <v>9.68</v>
      </c>
      <c r="G933" s="33">
        <v>9.68</v>
      </c>
      <c r="H933" s="33">
        <v>0</v>
      </c>
      <c r="I933" s="33">
        <v>0</v>
      </c>
      <c r="J933" s="33">
        <v>0</v>
      </c>
      <c r="K933" s="33">
        <v>0</v>
      </c>
      <c r="L933" s="33">
        <v>9.6</v>
      </c>
      <c r="M933" s="33">
        <v>4.1399999999999997</v>
      </c>
      <c r="N933" s="33">
        <v>2.38</v>
      </c>
      <c r="O933" s="33">
        <v>2.17</v>
      </c>
      <c r="P933" s="33">
        <v>0.91</v>
      </c>
      <c r="Q933" s="33">
        <v>4.1399999999999997</v>
      </c>
    </row>
    <row r="934" spans="1:17">
      <c r="A934" s="32" t="s">
        <v>394</v>
      </c>
      <c r="C934" s="33">
        <v>0</v>
      </c>
      <c r="D934" s="33">
        <v>1.42</v>
      </c>
      <c r="E934" s="33">
        <v>0</v>
      </c>
      <c r="F934" s="33">
        <v>13.68</v>
      </c>
      <c r="G934" s="33">
        <v>13.68</v>
      </c>
      <c r="H934" s="33">
        <v>0</v>
      </c>
      <c r="I934" s="33">
        <v>0</v>
      </c>
      <c r="J934" s="33">
        <v>0</v>
      </c>
      <c r="K934" s="33">
        <v>0</v>
      </c>
      <c r="L934" s="33">
        <v>13.57</v>
      </c>
      <c r="M934" s="33">
        <v>5.89</v>
      </c>
      <c r="N934" s="33">
        <v>3.35</v>
      </c>
      <c r="O934" s="33">
        <v>3.06</v>
      </c>
      <c r="P934" s="33">
        <v>1.28</v>
      </c>
      <c r="Q934" s="33">
        <v>5.89</v>
      </c>
    </row>
    <row r="935" spans="1:17">
      <c r="A935" s="32" t="s">
        <v>395</v>
      </c>
      <c r="C935" s="33">
        <v>0</v>
      </c>
      <c r="D935" s="33">
        <v>1.42</v>
      </c>
      <c r="E935" s="33">
        <v>0</v>
      </c>
      <c r="F935" s="33">
        <v>13.5</v>
      </c>
      <c r="G935" s="33">
        <v>13.5</v>
      </c>
      <c r="H935" s="33">
        <v>0</v>
      </c>
      <c r="I935" s="33">
        <v>0</v>
      </c>
      <c r="J935" s="33">
        <v>0</v>
      </c>
      <c r="K935" s="33">
        <v>0</v>
      </c>
      <c r="L935" s="33">
        <v>13.39</v>
      </c>
      <c r="M935" s="33">
        <v>5.63</v>
      </c>
      <c r="N935" s="33">
        <v>3.36</v>
      </c>
      <c r="O935" s="33">
        <v>3.1</v>
      </c>
      <c r="P935" s="33">
        <v>1.3</v>
      </c>
      <c r="Q935" s="33">
        <v>5.63</v>
      </c>
    </row>
    <row r="936" spans="1:17">
      <c r="A936" s="32" t="s">
        <v>396</v>
      </c>
      <c r="C936" s="33">
        <v>0</v>
      </c>
      <c r="D936" s="33">
        <v>3.16</v>
      </c>
      <c r="E936" s="33">
        <v>0</v>
      </c>
      <c r="F936" s="33">
        <v>30</v>
      </c>
      <c r="G936" s="33">
        <v>30</v>
      </c>
      <c r="H936" s="33">
        <v>0</v>
      </c>
      <c r="I936" s="33">
        <v>0</v>
      </c>
      <c r="J936" s="33">
        <v>0</v>
      </c>
      <c r="K936" s="33">
        <v>0</v>
      </c>
      <c r="L936" s="33">
        <v>29.76</v>
      </c>
      <c r="M936" s="33">
        <v>12.58</v>
      </c>
      <c r="N936" s="33">
        <v>7.45</v>
      </c>
      <c r="O936" s="33">
        <v>6.85</v>
      </c>
      <c r="P936" s="33">
        <v>2.88</v>
      </c>
      <c r="Q936" s="33">
        <v>12.58</v>
      </c>
    </row>
    <row r="937" spans="1:17">
      <c r="A937" s="32" t="s">
        <v>397</v>
      </c>
      <c r="C937" s="33">
        <v>0</v>
      </c>
      <c r="D937" s="33">
        <v>2.21</v>
      </c>
      <c r="E937" s="33">
        <v>0</v>
      </c>
      <c r="F937" s="33">
        <v>20.98</v>
      </c>
      <c r="G937" s="33">
        <v>20.98</v>
      </c>
      <c r="H937" s="33">
        <v>0</v>
      </c>
      <c r="I937" s="33">
        <v>0</v>
      </c>
      <c r="J937" s="33">
        <v>0</v>
      </c>
      <c r="K937" s="33">
        <v>0</v>
      </c>
      <c r="L937" s="33">
        <v>20.8</v>
      </c>
      <c r="M937" s="33">
        <v>8.77</v>
      </c>
      <c r="N937" s="33">
        <v>5.22</v>
      </c>
      <c r="O937" s="33">
        <v>4.8</v>
      </c>
      <c r="P937" s="33">
        <v>2.0099999999999998</v>
      </c>
      <c r="Q937" s="33">
        <v>8.77</v>
      </c>
    </row>
    <row r="938" spans="1:17">
      <c r="A938" s="32" t="s">
        <v>398</v>
      </c>
      <c r="C938" s="33">
        <v>0</v>
      </c>
      <c r="D938" s="33">
        <v>1.45</v>
      </c>
      <c r="E938" s="33">
        <v>0</v>
      </c>
      <c r="F938" s="33">
        <v>13.66</v>
      </c>
      <c r="G938" s="33">
        <v>13.66</v>
      </c>
      <c r="H938" s="33">
        <v>0</v>
      </c>
      <c r="I938" s="33">
        <v>0</v>
      </c>
      <c r="J938" s="33">
        <v>0</v>
      </c>
      <c r="K938" s="33">
        <v>0</v>
      </c>
      <c r="L938" s="33">
        <v>13.54</v>
      </c>
      <c r="M938" s="33">
        <v>5.66</v>
      </c>
      <c r="N938" s="33">
        <v>3.41</v>
      </c>
      <c r="O938" s="33">
        <v>3.15</v>
      </c>
      <c r="P938" s="33">
        <v>1.32</v>
      </c>
      <c r="Q938" s="33">
        <v>5.66</v>
      </c>
    </row>
    <row r="939" spans="1:17">
      <c r="A939" s="32" t="s">
        <v>399</v>
      </c>
      <c r="C939" s="33">
        <v>0</v>
      </c>
      <c r="D939" s="33">
        <v>1.07</v>
      </c>
      <c r="E939" s="33">
        <v>0</v>
      </c>
      <c r="F939" s="33">
        <v>10.199999999999999</v>
      </c>
      <c r="G939" s="33">
        <v>10.199999999999999</v>
      </c>
      <c r="H939" s="33">
        <v>0</v>
      </c>
      <c r="I939" s="33">
        <v>0</v>
      </c>
      <c r="J939" s="33">
        <v>0</v>
      </c>
      <c r="K939" s="33">
        <v>0</v>
      </c>
      <c r="L939" s="33">
        <v>10.119999999999999</v>
      </c>
      <c r="M939" s="33">
        <v>4.2699999999999996</v>
      </c>
      <c r="N939" s="33">
        <v>2.54</v>
      </c>
      <c r="O939" s="33">
        <v>2.33</v>
      </c>
      <c r="P939" s="33">
        <v>0.98</v>
      </c>
      <c r="Q939" s="33">
        <v>4.2699999999999996</v>
      </c>
    </row>
    <row r="940" spans="1:17">
      <c r="A940" s="32" t="s">
        <v>400</v>
      </c>
      <c r="C940" s="33">
        <v>0</v>
      </c>
      <c r="D940" s="33">
        <v>1.03</v>
      </c>
      <c r="E940" s="33">
        <v>0</v>
      </c>
      <c r="F940" s="33">
        <v>9.8000000000000007</v>
      </c>
      <c r="G940" s="33">
        <v>9.8000000000000007</v>
      </c>
      <c r="H940" s="33">
        <v>0</v>
      </c>
      <c r="I940" s="33">
        <v>0</v>
      </c>
      <c r="J940" s="33">
        <v>0</v>
      </c>
      <c r="K940" s="33">
        <v>0</v>
      </c>
      <c r="L940" s="33">
        <v>9.7200000000000006</v>
      </c>
      <c r="M940" s="33">
        <v>4.0999999999999996</v>
      </c>
      <c r="N940" s="33">
        <v>2.44</v>
      </c>
      <c r="O940" s="33">
        <v>2.2400000000000002</v>
      </c>
      <c r="P940" s="33">
        <v>0.94</v>
      </c>
      <c r="Q940" s="33">
        <v>4.0999999999999996</v>
      </c>
    </row>
    <row r="941" spans="1:17">
      <c r="A941" s="32" t="s">
        <v>401</v>
      </c>
      <c r="C941" s="33">
        <v>0</v>
      </c>
      <c r="D941" s="33">
        <v>1.59</v>
      </c>
      <c r="E941" s="33">
        <v>0</v>
      </c>
      <c r="F941" s="33">
        <v>15.34</v>
      </c>
      <c r="G941" s="33">
        <v>15.34</v>
      </c>
      <c r="H941" s="33">
        <v>0</v>
      </c>
      <c r="I941" s="33">
        <v>0</v>
      </c>
      <c r="J941" s="33">
        <v>0</v>
      </c>
      <c r="K941" s="33">
        <v>0</v>
      </c>
      <c r="L941" s="33">
        <v>15.21</v>
      </c>
      <c r="M941" s="33">
        <v>6.63</v>
      </c>
      <c r="N941" s="33">
        <v>3.74</v>
      </c>
      <c r="O941" s="33">
        <v>3.41</v>
      </c>
      <c r="P941" s="33">
        <v>1.43</v>
      </c>
      <c r="Q941" s="33">
        <v>6.63</v>
      </c>
    </row>
    <row r="942" spans="1:17">
      <c r="A942" s="32" t="s">
        <v>402</v>
      </c>
      <c r="C942" s="33">
        <v>0</v>
      </c>
      <c r="D942" s="33">
        <v>1.58</v>
      </c>
      <c r="E942" s="33">
        <v>0</v>
      </c>
      <c r="F942" s="33">
        <v>15.04</v>
      </c>
      <c r="G942" s="33">
        <v>15.04</v>
      </c>
      <c r="H942" s="33">
        <v>0</v>
      </c>
      <c r="I942" s="33">
        <v>0</v>
      </c>
      <c r="J942" s="33">
        <v>0</v>
      </c>
      <c r="K942" s="33">
        <v>0</v>
      </c>
      <c r="L942" s="33">
        <v>14.92</v>
      </c>
      <c r="M942" s="33">
        <v>6.29</v>
      </c>
      <c r="N942" s="33">
        <v>3.74</v>
      </c>
      <c r="O942" s="33">
        <v>3.44</v>
      </c>
      <c r="P942" s="33">
        <v>1.44</v>
      </c>
      <c r="Q942" s="33">
        <v>6.29</v>
      </c>
    </row>
    <row r="943" spans="1:17">
      <c r="A943" s="32" t="s">
        <v>403</v>
      </c>
      <c r="C943" s="33">
        <v>0</v>
      </c>
      <c r="D943" s="33">
        <v>2.5299999999999998</v>
      </c>
      <c r="E943" s="33">
        <v>0</v>
      </c>
      <c r="F943" s="33">
        <v>24.5</v>
      </c>
      <c r="G943" s="33">
        <v>24.5</v>
      </c>
      <c r="H943" s="33">
        <v>0</v>
      </c>
      <c r="I943" s="33">
        <v>0</v>
      </c>
      <c r="J943" s="33">
        <v>0</v>
      </c>
      <c r="K943" s="33">
        <v>0</v>
      </c>
      <c r="L943" s="33">
        <v>24.3</v>
      </c>
      <c r="M943" s="33">
        <v>10.6</v>
      </c>
      <c r="N943" s="33">
        <v>5.98</v>
      </c>
      <c r="O943" s="33">
        <v>5.44</v>
      </c>
      <c r="P943" s="33">
        <v>2.29</v>
      </c>
      <c r="Q943" s="33">
        <v>10.6</v>
      </c>
    </row>
    <row r="944" spans="1:17">
      <c r="A944" s="32" t="s">
        <v>404</v>
      </c>
      <c r="C944" s="33">
        <v>0</v>
      </c>
      <c r="D944" s="33">
        <v>1.89</v>
      </c>
      <c r="E944" s="33">
        <v>0</v>
      </c>
      <c r="F944" s="33">
        <v>17.95</v>
      </c>
      <c r="G944" s="33">
        <v>17.95</v>
      </c>
      <c r="H944" s="33">
        <v>0</v>
      </c>
      <c r="I944" s="33">
        <v>0</v>
      </c>
      <c r="J944" s="33">
        <v>0</v>
      </c>
      <c r="K944" s="33">
        <v>0</v>
      </c>
      <c r="L944" s="33">
        <v>17.809999999999999</v>
      </c>
      <c r="M944" s="33">
        <v>7.51</v>
      </c>
      <c r="N944" s="33">
        <v>4.47</v>
      </c>
      <c r="O944" s="33">
        <v>4.1100000000000003</v>
      </c>
      <c r="P944" s="33">
        <v>1.72</v>
      </c>
      <c r="Q944" s="33">
        <v>7.51</v>
      </c>
    </row>
    <row r="945" spans="1:17">
      <c r="A945" s="32" t="s">
        <v>405</v>
      </c>
      <c r="C945" s="33">
        <v>0</v>
      </c>
      <c r="D945" s="33">
        <v>1.68</v>
      </c>
      <c r="E945" s="33">
        <v>0</v>
      </c>
      <c r="F945" s="33">
        <v>16.04</v>
      </c>
      <c r="G945" s="33">
        <v>16.04</v>
      </c>
      <c r="H945" s="33">
        <v>0</v>
      </c>
      <c r="I945" s="33">
        <v>0</v>
      </c>
      <c r="J945" s="33">
        <v>0</v>
      </c>
      <c r="K945" s="33">
        <v>0</v>
      </c>
      <c r="L945" s="33">
        <v>15.91</v>
      </c>
      <c r="M945" s="33">
        <v>6.78</v>
      </c>
      <c r="N945" s="33">
        <v>3.97</v>
      </c>
      <c r="O945" s="33">
        <v>3.64</v>
      </c>
      <c r="P945" s="33">
        <v>1.53</v>
      </c>
      <c r="Q945" s="33">
        <v>6.78</v>
      </c>
    </row>
    <row r="946" spans="1:17">
      <c r="A946" s="32" t="s">
        <v>406</v>
      </c>
      <c r="C946" s="33">
        <v>0</v>
      </c>
      <c r="D946" s="33">
        <v>1.58</v>
      </c>
      <c r="E946" s="33">
        <v>0</v>
      </c>
      <c r="F946" s="33">
        <v>15.02</v>
      </c>
      <c r="G946" s="33">
        <v>15.02</v>
      </c>
      <c r="H946" s="33">
        <v>0</v>
      </c>
      <c r="I946" s="33">
        <v>0</v>
      </c>
      <c r="J946" s="33">
        <v>0</v>
      </c>
      <c r="K946" s="33">
        <v>0</v>
      </c>
      <c r="L946" s="33">
        <v>14.89</v>
      </c>
      <c r="M946" s="33">
        <v>6.28</v>
      </c>
      <c r="N946" s="33">
        <v>3.74</v>
      </c>
      <c r="O946" s="33">
        <v>3.43</v>
      </c>
      <c r="P946" s="33">
        <v>1.44</v>
      </c>
      <c r="Q946" s="33">
        <v>6.28</v>
      </c>
    </row>
    <row r="947" spans="1:17">
      <c r="A947" s="32" t="s">
        <v>407</v>
      </c>
      <c r="C947" s="33">
        <v>0</v>
      </c>
      <c r="D947" s="33">
        <v>2.76</v>
      </c>
      <c r="E947" s="33">
        <v>0</v>
      </c>
      <c r="F947" s="33">
        <v>26.65</v>
      </c>
      <c r="G947" s="33">
        <v>26.65</v>
      </c>
      <c r="H947" s="33">
        <v>0</v>
      </c>
      <c r="I947" s="33">
        <v>0</v>
      </c>
      <c r="J947" s="33">
        <v>0</v>
      </c>
      <c r="K947" s="33">
        <v>0</v>
      </c>
      <c r="L947" s="33">
        <v>26.44</v>
      </c>
      <c r="M947" s="33">
        <v>11.46</v>
      </c>
      <c r="N947" s="33">
        <v>6.52</v>
      </c>
      <c r="O947" s="33">
        <v>5.95</v>
      </c>
      <c r="P947" s="33">
        <v>2.5</v>
      </c>
      <c r="Q947" s="33">
        <v>11.46</v>
      </c>
    </row>
    <row r="948" spans="1:17">
      <c r="A948" s="32" t="s">
        <v>408</v>
      </c>
      <c r="C948" s="33">
        <v>0</v>
      </c>
      <c r="D948" s="33">
        <v>2.66</v>
      </c>
      <c r="E948" s="33">
        <v>0</v>
      </c>
      <c r="F948" s="33">
        <v>25.19</v>
      </c>
      <c r="G948" s="33">
        <v>25.19</v>
      </c>
      <c r="H948" s="33">
        <v>0</v>
      </c>
      <c r="I948" s="33">
        <v>0</v>
      </c>
      <c r="J948" s="33">
        <v>0</v>
      </c>
      <c r="K948" s="33">
        <v>0</v>
      </c>
      <c r="L948" s="33">
        <v>24.99</v>
      </c>
      <c r="M948" s="33">
        <v>10.49</v>
      </c>
      <c r="N948" s="33">
        <v>6.28</v>
      </c>
      <c r="O948" s="33">
        <v>5.78</v>
      </c>
      <c r="P948" s="33">
        <v>2.4300000000000002</v>
      </c>
      <c r="Q948" s="33">
        <v>10.49</v>
      </c>
    </row>
    <row r="949" spans="1:17">
      <c r="A949" s="32" t="s">
        <v>409</v>
      </c>
      <c r="C949" s="33">
        <v>0</v>
      </c>
      <c r="D949" s="33">
        <v>2.8</v>
      </c>
      <c r="E949" s="33">
        <v>0</v>
      </c>
      <c r="F949" s="33">
        <v>27.09</v>
      </c>
      <c r="G949" s="33">
        <v>27.09</v>
      </c>
      <c r="H949" s="33">
        <v>0</v>
      </c>
      <c r="I949" s="33">
        <v>0</v>
      </c>
      <c r="J949" s="33">
        <v>0</v>
      </c>
      <c r="K949" s="33">
        <v>0</v>
      </c>
      <c r="L949" s="33">
        <v>26.88</v>
      </c>
      <c r="M949" s="33">
        <v>11.69</v>
      </c>
      <c r="N949" s="33">
        <v>6.62</v>
      </c>
      <c r="O949" s="33">
        <v>6.03</v>
      </c>
      <c r="P949" s="33">
        <v>2.5299999999999998</v>
      </c>
      <c r="Q949" s="33">
        <v>11.69</v>
      </c>
    </row>
    <row r="950" spans="1:17">
      <c r="A950" s="32" t="s">
        <v>410</v>
      </c>
      <c r="C950" s="33">
        <v>0</v>
      </c>
      <c r="D950" s="33">
        <v>1.48</v>
      </c>
      <c r="E950" s="33">
        <v>0</v>
      </c>
      <c r="F950" s="33">
        <v>14.09</v>
      </c>
      <c r="G950" s="33">
        <v>14.09</v>
      </c>
      <c r="H950" s="33">
        <v>0</v>
      </c>
      <c r="I950" s="33">
        <v>0</v>
      </c>
      <c r="J950" s="33">
        <v>0</v>
      </c>
      <c r="K950" s="33">
        <v>0</v>
      </c>
      <c r="L950" s="33">
        <v>13.98</v>
      </c>
      <c r="M950" s="33">
        <v>5.9</v>
      </c>
      <c r="N950" s="33">
        <v>3.5</v>
      </c>
      <c r="O950" s="33">
        <v>3.22</v>
      </c>
      <c r="P950" s="33">
        <v>1.35</v>
      </c>
      <c r="Q950" s="33">
        <v>5.9</v>
      </c>
    </row>
    <row r="951" spans="1:17">
      <c r="A951" s="32" t="s">
        <v>411</v>
      </c>
      <c r="C951" s="33">
        <v>0</v>
      </c>
      <c r="D951" s="33">
        <v>2.4300000000000002</v>
      </c>
      <c r="E951" s="33">
        <v>0</v>
      </c>
      <c r="F951" s="33">
        <v>22.44</v>
      </c>
      <c r="G951" s="33">
        <v>22.44</v>
      </c>
      <c r="H951" s="33">
        <v>0</v>
      </c>
      <c r="I951" s="33">
        <v>0</v>
      </c>
      <c r="J951" s="33">
        <v>0</v>
      </c>
      <c r="K951" s="33">
        <v>0</v>
      </c>
      <c r="L951" s="33">
        <v>22.25</v>
      </c>
      <c r="M951" s="33">
        <v>8.9499999999999993</v>
      </c>
      <c r="N951" s="33">
        <v>5.73</v>
      </c>
      <c r="O951" s="33">
        <v>5.33</v>
      </c>
      <c r="P951" s="33">
        <v>2.2400000000000002</v>
      </c>
      <c r="Q951" s="33">
        <v>8.9499999999999993</v>
      </c>
    </row>
    <row r="952" spans="1:17">
      <c r="A952" s="32" t="s">
        <v>412</v>
      </c>
      <c r="C952" s="33">
        <v>0</v>
      </c>
      <c r="D952" s="33">
        <v>0.71</v>
      </c>
      <c r="E952" s="33">
        <v>0</v>
      </c>
      <c r="F952" s="33">
        <v>6.68</v>
      </c>
      <c r="G952" s="33">
        <v>6.68</v>
      </c>
      <c r="H952" s="33">
        <v>0</v>
      </c>
      <c r="I952" s="33">
        <v>0</v>
      </c>
      <c r="J952" s="33">
        <v>0</v>
      </c>
      <c r="K952" s="33">
        <v>0</v>
      </c>
      <c r="L952" s="33">
        <v>6.63</v>
      </c>
      <c r="M952" s="33">
        <v>2.78</v>
      </c>
      <c r="N952" s="33">
        <v>1.67</v>
      </c>
      <c r="O952" s="33">
        <v>1.54</v>
      </c>
      <c r="P952" s="33">
        <v>0.65</v>
      </c>
      <c r="Q952" s="33">
        <v>2.78</v>
      </c>
    </row>
    <row r="953" spans="1:17">
      <c r="A953" s="32" t="s">
        <v>413</v>
      </c>
      <c r="C953" s="33">
        <v>0</v>
      </c>
      <c r="D953" s="33">
        <v>0.13</v>
      </c>
      <c r="E953" s="33">
        <v>1.39</v>
      </c>
      <c r="F953" s="33">
        <v>18.52</v>
      </c>
      <c r="G953" s="33">
        <v>18.52</v>
      </c>
      <c r="H953" s="33">
        <v>0</v>
      </c>
      <c r="I953" s="33">
        <v>0</v>
      </c>
      <c r="J953" s="33">
        <v>0</v>
      </c>
      <c r="K953" s="33">
        <v>0</v>
      </c>
      <c r="L953" s="33">
        <v>18.38</v>
      </c>
      <c r="M953" s="33">
        <v>8.7799999999999994</v>
      </c>
      <c r="N953" s="33">
        <v>4.26</v>
      </c>
      <c r="O953" s="33">
        <v>3.77</v>
      </c>
      <c r="P953" s="33">
        <v>1.58</v>
      </c>
      <c r="Q953" s="33">
        <v>8.7799999999999994</v>
      </c>
    </row>
    <row r="954" spans="1:17">
      <c r="A954" s="32" t="s">
        <v>414</v>
      </c>
      <c r="C954" s="33">
        <v>0</v>
      </c>
      <c r="D954" s="33">
        <v>0</v>
      </c>
      <c r="E954" s="33">
        <v>2</v>
      </c>
      <c r="F954" s="33">
        <v>23.49</v>
      </c>
      <c r="G954" s="33">
        <v>23.49</v>
      </c>
      <c r="H954" s="33">
        <v>0</v>
      </c>
      <c r="I954" s="33">
        <v>0</v>
      </c>
      <c r="J954" s="33">
        <v>0</v>
      </c>
      <c r="K954" s="33">
        <v>0</v>
      </c>
      <c r="L954" s="33">
        <v>23.3</v>
      </c>
      <c r="M954" s="33">
        <v>10.28</v>
      </c>
      <c r="N954" s="33">
        <v>5.69</v>
      </c>
      <c r="O954" s="33">
        <v>5.16</v>
      </c>
      <c r="P954" s="33">
        <v>2.17</v>
      </c>
      <c r="Q954" s="33">
        <v>10.28</v>
      </c>
    </row>
    <row r="955" spans="1:17">
      <c r="A955" s="32" t="s">
        <v>415</v>
      </c>
      <c r="C955" s="33">
        <v>0</v>
      </c>
      <c r="D955" s="33">
        <v>0</v>
      </c>
      <c r="E955" s="33">
        <v>0.86</v>
      </c>
      <c r="F955" s="33">
        <v>10</v>
      </c>
      <c r="G955" s="33">
        <v>10</v>
      </c>
      <c r="H955" s="33">
        <v>0</v>
      </c>
      <c r="I955" s="33">
        <v>0</v>
      </c>
      <c r="J955" s="33">
        <v>0</v>
      </c>
      <c r="K955" s="33">
        <v>0</v>
      </c>
      <c r="L955" s="33">
        <v>9.92</v>
      </c>
      <c r="M955" s="33">
        <v>4.29</v>
      </c>
      <c r="N955" s="33">
        <v>2.4500000000000002</v>
      </c>
      <c r="O955" s="33">
        <v>2.2400000000000002</v>
      </c>
      <c r="P955" s="33">
        <v>0.94</v>
      </c>
      <c r="Q955" s="33">
        <v>4.29</v>
      </c>
    </row>
    <row r="956" spans="1:17">
      <c r="A956" s="32" t="s">
        <v>611</v>
      </c>
      <c r="C956" s="33">
        <v>0</v>
      </c>
      <c r="D956" s="33">
        <v>55.79</v>
      </c>
      <c r="E956" s="33">
        <v>0</v>
      </c>
      <c r="F956" s="33">
        <v>553.25</v>
      </c>
      <c r="G956" s="33">
        <v>553.25</v>
      </c>
      <c r="H956" s="33">
        <v>0</v>
      </c>
      <c r="I956" s="33">
        <v>0</v>
      </c>
      <c r="J956" s="33">
        <v>0</v>
      </c>
      <c r="K956" s="33">
        <v>0</v>
      </c>
      <c r="L956" s="33">
        <v>548.73</v>
      </c>
      <c r="M956" s="33">
        <v>285.89</v>
      </c>
      <c r="N956" s="33">
        <v>140.94999999999999</v>
      </c>
      <c r="O956" s="33">
        <v>86.63</v>
      </c>
      <c r="P956" s="33">
        <v>35.26</v>
      </c>
      <c r="Q956" s="33">
        <v>285.89</v>
      </c>
    </row>
    <row r="957" spans="1:17">
      <c r="A957" s="32" t="s">
        <v>416</v>
      </c>
      <c r="C957" s="33">
        <v>0</v>
      </c>
      <c r="D957" s="33">
        <v>3.01</v>
      </c>
      <c r="E957" s="33">
        <v>0</v>
      </c>
      <c r="F957" s="33">
        <v>43.64</v>
      </c>
      <c r="G957" s="33">
        <v>43.64</v>
      </c>
      <c r="H957" s="33">
        <v>0</v>
      </c>
      <c r="I957" s="33">
        <v>0</v>
      </c>
      <c r="J957" s="33">
        <v>0</v>
      </c>
      <c r="K957" s="33">
        <v>0</v>
      </c>
      <c r="L957" s="33">
        <v>43.28</v>
      </c>
      <c r="M957" s="33">
        <v>25.82</v>
      </c>
      <c r="N957" s="33">
        <v>9.19</v>
      </c>
      <c r="O957" s="33">
        <v>6.1</v>
      </c>
      <c r="P957" s="33">
        <v>2.17</v>
      </c>
      <c r="Q957" s="33">
        <v>25.82</v>
      </c>
    </row>
    <row r="958" spans="1:17">
      <c r="A958" s="32" t="s">
        <v>417</v>
      </c>
      <c r="C958" s="33">
        <v>0</v>
      </c>
      <c r="D958" s="33">
        <v>3.1</v>
      </c>
      <c r="E958" s="33">
        <v>0</v>
      </c>
      <c r="F958" s="33">
        <v>32.21</v>
      </c>
      <c r="G958" s="33">
        <v>32.21</v>
      </c>
      <c r="H958" s="33">
        <v>0</v>
      </c>
      <c r="I958" s="33">
        <v>0</v>
      </c>
      <c r="J958" s="33">
        <v>0</v>
      </c>
      <c r="K958" s="33">
        <v>0</v>
      </c>
      <c r="L958" s="33">
        <v>31.91</v>
      </c>
      <c r="M958" s="33">
        <v>16.59</v>
      </c>
      <c r="N958" s="33">
        <v>8.61</v>
      </c>
      <c r="O958" s="33">
        <v>4.84</v>
      </c>
      <c r="P958" s="33">
        <v>1.86</v>
      </c>
      <c r="Q958" s="33">
        <v>16.59</v>
      </c>
    </row>
    <row r="959" spans="1:17">
      <c r="A959" s="32" t="s">
        <v>418</v>
      </c>
      <c r="C959" s="33">
        <v>0</v>
      </c>
      <c r="D959" s="33">
        <v>3.73</v>
      </c>
      <c r="E959" s="33">
        <v>0</v>
      </c>
      <c r="F959" s="33">
        <v>39.21</v>
      </c>
      <c r="G959" s="33">
        <v>39.21</v>
      </c>
      <c r="H959" s="33">
        <v>0</v>
      </c>
      <c r="I959" s="33">
        <v>0</v>
      </c>
      <c r="J959" s="33">
        <v>0</v>
      </c>
      <c r="K959" s="33">
        <v>0</v>
      </c>
      <c r="L959" s="33">
        <v>38.840000000000003</v>
      </c>
      <c r="M959" s="33">
        <v>20.48</v>
      </c>
      <c r="N959" s="33">
        <v>10.37</v>
      </c>
      <c r="O959" s="33">
        <v>5.77</v>
      </c>
      <c r="P959" s="33">
        <v>2.2200000000000002</v>
      </c>
      <c r="Q959" s="33">
        <v>20.48</v>
      </c>
    </row>
    <row r="960" spans="1:17">
      <c r="A960" s="32" t="s">
        <v>419</v>
      </c>
      <c r="C960" s="33">
        <v>0</v>
      </c>
      <c r="D960" s="33">
        <v>0.39</v>
      </c>
      <c r="E960" s="33">
        <v>0</v>
      </c>
      <c r="F960" s="33">
        <v>3.93</v>
      </c>
      <c r="G960" s="33">
        <v>3.93</v>
      </c>
      <c r="H960" s="33">
        <v>0</v>
      </c>
      <c r="I960" s="33">
        <v>0</v>
      </c>
      <c r="J960" s="33">
        <v>0</v>
      </c>
      <c r="K960" s="33">
        <v>0</v>
      </c>
      <c r="L960" s="33">
        <v>3.89</v>
      </c>
      <c r="M960" s="33">
        <v>1.94</v>
      </c>
      <c r="N960" s="33">
        <v>1.0900000000000001</v>
      </c>
      <c r="O960" s="33">
        <v>0.62</v>
      </c>
      <c r="P960" s="33">
        <v>0.24</v>
      </c>
      <c r="Q960" s="33">
        <v>1.94</v>
      </c>
    </row>
    <row r="961" spans="1:17">
      <c r="A961" s="32" t="s">
        <v>420</v>
      </c>
      <c r="C961" s="33">
        <v>0</v>
      </c>
      <c r="D961" s="33">
        <v>0.69</v>
      </c>
      <c r="E961" s="33">
        <v>0</v>
      </c>
      <c r="F961" s="33">
        <v>6.93</v>
      </c>
      <c r="G961" s="33">
        <v>6.93</v>
      </c>
      <c r="H961" s="33">
        <v>0</v>
      </c>
      <c r="I961" s="33">
        <v>0</v>
      </c>
      <c r="J961" s="33">
        <v>0</v>
      </c>
      <c r="K961" s="33">
        <v>0</v>
      </c>
      <c r="L961" s="33">
        <v>6.88</v>
      </c>
      <c r="M961" s="33">
        <v>3.53</v>
      </c>
      <c r="N961" s="33">
        <v>1.92</v>
      </c>
      <c r="O961" s="33">
        <v>1.03</v>
      </c>
      <c r="P961" s="33">
        <v>0.4</v>
      </c>
      <c r="Q961" s="33">
        <v>3.53</v>
      </c>
    </row>
    <row r="962" spans="1:17">
      <c r="A962" s="32" t="s">
        <v>421</v>
      </c>
      <c r="C962" s="33">
        <v>0</v>
      </c>
      <c r="D962" s="33">
        <v>1.29</v>
      </c>
      <c r="E962" s="33">
        <v>0</v>
      </c>
      <c r="F962" s="33">
        <v>12.99</v>
      </c>
      <c r="G962" s="33">
        <v>12.99</v>
      </c>
      <c r="H962" s="33">
        <v>0</v>
      </c>
      <c r="I962" s="33">
        <v>0</v>
      </c>
      <c r="J962" s="33">
        <v>0</v>
      </c>
      <c r="K962" s="33">
        <v>0</v>
      </c>
      <c r="L962" s="33">
        <v>12.9</v>
      </c>
      <c r="M962" s="33">
        <v>6.69</v>
      </c>
      <c r="N962" s="33">
        <v>3.58</v>
      </c>
      <c r="O962" s="33">
        <v>1.9</v>
      </c>
      <c r="P962" s="33">
        <v>0.74</v>
      </c>
      <c r="Q962" s="33">
        <v>6.69</v>
      </c>
    </row>
    <row r="963" spans="1:17">
      <c r="A963" s="32" t="s">
        <v>422</v>
      </c>
      <c r="C963" s="33">
        <v>0</v>
      </c>
      <c r="D963" s="33">
        <v>2.19</v>
      </c>
      <c r="E963" s="33">
        <v>0</v>
      </c>
      <c r="F963" s="33">
        <v>21.22</v>
      </c>
      <c r="G963" s="33">
        <v>21.22</v>
      </c>
      <c r="H963" s="33">
        <v>0</v>
      </c>
      <c r="I963" s="33">
        <v>0</v>
      </c>
      <c r="J963" s="33">
        <v>0</v>
      </c>
      <c r="K963" s="33">
        <v>0</v>
      </c>
      <c r="L963" s="33">
        <v>21.06</v>
      </c>
      <c r="M963" s="33">
        <v>10.46</v>
      </c>
      <c r="N963" s="33">
        <v>6.04</v>
      </c>
      <c r="O963" s="33">
        <v>3.28</v>
      </c>
      <c r="P963" s="33">
        <v>1.28</v>
      </c>
      <c r="Q963" s="33">
        <v>10.46</v>
      </c>
    </row>
    <row r="964" spans="1:17">
      <c r="A964" s="32" t="s">
        <v>423</v>
      </c>
      <c r="C964" s="33">
        <v>0</v>
      </c>
      <c r="D964" s="33">
        <v>1.78</v>
      </c>
      <c r="E964" s="33">
        <v>0</v>
      </c>
      <c r="F964" s="33">
        <v>17.739999999999998</v>
      </c>
      <c r="G964" s="33">
        <v>17.739999999999998</v>
      </c>
      <c r="H964" s="33">
        <v>0</v>
      </c>
      <c r="I964" s="33">
        <v>0</v>
      </c>
      <c r="J964" s="33">
        <v>0</v>
      </c>
      <c r="K964" s="33">
        <v>0</v>
      </c>
      <c r="L964" s="33">
        <v>17.62</v>
      </c>
      <c r="M964" s="33">
        <v>9.0399999999999991</v>
      </c>
      <c r="N964" s="33">
        <v>4.92</v>
      </c>
      <c r="O964" s="33">
        <v>2.63</v>
      </c>
      <c r="P964" s="33">
        <v>1.03</v>
      </c>
      <c r="Q964" s="33">
        <v>9.0399999999999991</v>
      </c>
    </row>
    <row r="965" spans="1:17">
      <c r="A965" s="32" t="s">
        <v>424</v>
      </c>
      <c r="C965" s="33">
        <v>0</v>
      </c>
      <c r="D965" s="33">
        <v>4.08</v>
      </c>
      <c r="E965" s="33">
        <v>0</v>
      </c>
      <c r="F965" s="33">
        <v>38.03</v>
      </c>
      <c r="G965" s="33">
        <v>38.03</v>
      </c>
      <c r="H965" s="33">
        <v>0</v>
      </c>
      <c r="I965" s="33">
        <v>0</v>
      </c>
      <c r="J965" s="33">
        <v>0</v>
      </c>
      <c r="K965" s="33">
        <v>0</v>
      </c>
      <c r="L965" s="33">
        <v>37.74</v>
      </c>
      <c r="M965" s="33">
        <v>17.72</v>
      </c>
      <c r="N965" s="33">
        <v>11.27</v>
      </c>
      <c r="O965" s="33">
        <v>6.3</v>
      </c>
      <c r="P965" s="33">
        <v>2.46</v>
      </c>
      <c r="Q965" s="33">
        <v>17.72</v>
      </c>
    </row>
    <row r="966" spans="1:17">
      <c r="A966" s="32" t="s">
        <v>425</v>
      </c>
      <c r="C966" s="33">
        <v>0</v>
      </c>
      <c r="D966" s="33">
        <v>0.56999999999999995</v>
      </c>
      <c r="E966" s="33">
        <v>0</v>
      </c>
      <c r="F966" s="33">
        <v>5</v>
      </c>
      <c r="G966" s="33">
        <v>5</v>
      </c>
      <c r="H966" s="33">
        <v>0</v>
      </c>
      <c r="I966" s="33">
        <v>0</v>
      </c>
      <c r="J966" s="33">
        <v>0</v>
      </c>
      <c r="K966" s="33">
        <v>0</v>
      </c>
      <c r="L966" s="33">
        <v>4.95</v>
      </c>
      <c r="M966" s="33">
        <v>2.21</v>
      </c>
      <c r="N966" s="33">
        <v>1.47</v>
      </c>
      <c r="O966" s="33">
        <v>0.91</v>
      </c>
      <c r="P966" s="33">
        <v>0.37</v>
      </c>
      <c r="Q966" s="33">
        <v>2.21</v>
      </c>
    </row>
    <row r="967" spans="1:17">
      <c r="A967" s="32" t="s">
        <v>426</v>
      </c>
      <c r="C967" s="33">
        <v>0</v>
      </c>
      <c r="D967" s="33">
        <v>2.5099999999999998</v>
      </c>
      <c r="E967" s="33">
        <v>0</v>
      </c>
      <c r="F967" s="33">
        <v>24.15</v>
      </c>
      <c r="G967" s="33">
        <v>24.15</v>
      </c>
      <c r="H967" s="33">
        <v>0</v>
      </c>
      <c r="I967" s="33">
        <v>0</v>
      </c>
      <c r="J967" s="33">
        <v>0</v>
      </c>
      <c r="K967" s="33">
        <v>0</v>
      </c>
      <c r="L967" s="33">
        <v>23.95</v>
      </c>
      <c r="M967" s="33">
        <v>12.61</v>
      </c>
      <c r="N967" s="33">
        <v>5.93</v>
      </c>
      <c r="O967" s="33">
        <v>3.81</v>
      </c>
      <c r="P967" s="33">
        <v>1.61</v>
      </c>
      <c r="Q967" s="33">
        <v>12.61</v>
      </c>
    </row>
    <row r="968" spans="1:17">
      <c r="A968" s="32" t="s">
        <v>427</v>
      </c>
      <c r="C968" s="33">
        <v>0</v>
      </c>
      <c r="D968" s="33">
        <v>1.31</v>
      </c>
      <c r="E968" s="33">
        <v>0</v>
      </c>
      <c r="F968" s="33">
        <v>12.01</v>
      </c>
      <c r="G968" s="33">
        <v>12.01</v>
      </c>
      <c r="H968" s="33">
        <v>0</v>
      </c>
      <c r="I968" s="33">
        <v>0</v>
      </c>
      <c r="J968" s="33">
        <v>0</v>
      </c>
      <c r="K968" s="33">
        <v>0</v>
      </c>
      <c r="L968" s="33">
        <v>11.9</v>
      </c>
      <c r="M968" s="33">
        <v>5.95</v>
      </c>
      <c r="N968" s="33">
        <v>3.08</v>
      </c>
      <c r="O968" s="33">
        <v>2.02</v>
      </c>
      <c r="P968" s="33">
        <v>0.85</v>
      </c>
      <c r="Q968" s="33">
        <v>5.95</v>
      </c>
    </row>
    <row r="969" spans="1:17">
      <c r="A969" s="32" t="s">
        <v>428</v>
      </c>
      <c r="C969" s="33">
        <v>0</v>
      </c>
      <c r="D969" s="33">
        <v>2.54</v>
      </c>
      <c r="E969" s="33">
        <v>0</v>
      </c>
      <c r="F969" s="33">
        <v>23.33</v>
      </c>
      <c r="G969" s="33">
        <v>23.33</v>
      </c>
      <c r="H969" s="33">
        <v>0</v>
      </c>
      <c r="I969" s="33">
        <v>0</v>
      </c>
      <c r="J969" s="33">
        <v>0</v>
      </c>
      <c r="K969" s="33">
        <v>0</v>
      </c>
      <c r="L969" s="33">
        <v>23.12</v>
      </c>
      <c r="M969" s="33">
        <v>11.53</v>
      </c>
      <c r="N969" s="33">
        <v>6</v>
      </c>
      <c r="O969" s="33">
        <v>3.93</v>
      </c>
      <c r="P969" s="33">
        <v>1.66</v>
      </c>
      <c r="Q969" s="33">
        <v>11.53</v>
      </c>
    </row>
    <row r="970" spans="1:17">
      <c r="A970" s="32" t="s">
        <v>429</v>
      </c>
      <c r="C970" s="33">
        <v>0</v>
      </c>
      <c r="D970" s="33">
        <v>2.94</v>
      </c>
      <c r="E970" s="33">
        <v>0</v>
      </c>
      <c r="F970" s="33">
        <v>26.95</v>
      </c>
      <c r="G970" s="33">
        <v>26.95</v>
      </c>
      <c r="H970" s="33">
        <v>0</v>
      </c>
      <c r="I970" s="33">
        <v>0</v>
      </c>
      <c r="J970" s="33">
        <v>0</v>
      </c>
      <c r="K970" s="33">
        <v>0</v>
      </c>
      <c r="L970" s="33">
        <v>26.72</v>
      </c>
      <c r="M970" s="33">
        <v>13.31</v>
      </c>
      <c r="N970" s="33">
        <v>6.94</v>
      </c>
      <c r="O970" s="33">
        <v>4.55</v>
      </c>
      <c r="P970" s="33">
        <v>1.92</v>
      </c>
      <c r="Q970" s="33">
        <v>13.31</v>
      </c>
    </row>
    <row r="971" spans="1:17">
      <c r="A971" s="32" t="s">
        <v>430</v>
      </c>
      <c r="C971" s="33">
        <v>0</v>
      </c>
      <c r="D971" s="33">
        <v>1.24</v>
      </c>
      <c r="E971" s="33">
        <v>0</v>
      </c>
      <c r="F971" s="33">
        <v>11.14</v>
      </c>
      <c r="G971" s="33">
        <v>11.14</v>
      </c>
      <c r="H971" s="33">
        <v>0</v>
      </c>
      <c r="I971" s="33">
        <v>0</v>
      </c>
      <c r="J971" s="33">
        <v>0</v>
      </c>
      <c r="K971" s="33">
        <v>0</v>
      </c>
      <c r="L971" s="33">
        <v>11.04</v>
      </c>
      <c r="M971" s="33">
        <v>5.38</v>
      </c>
      <c r="N971" s="33">
        <v>2.92</v>
      </c>
      <c r="O971" s="33">
        <v>1.93</v>
      </c>
      <c r="P971" s="33">
        <v>0.82</v>
      </c>
      <c r="Q971" s="33">
        <v>5.38</v>
      </c>
    </row>
    <row r="972" spans="1:17">
      <c r="A972" s="32" t="s">
        <v>431</v>
      </c>
      <c r="C972" s="33">
        <v>0</v>
      </c>
      <c r="D972" s="33">
        <v>0.91</v>
      </c>
      <c r="E972" s="33">
        <v>0</v>
      </c>
      <c r="F972" s="33">
        <v>8.01</v>
      </c>
      <c r="G972" s="33">
        <v>8.01</v>
      </c>
      <c r="H972" s="33">
        <v>0</v>
      </c>
      <c r="I972" s="33">
        <v>0</v>
      </c>
      <c r="J972" s="33">
        <v>0</v>
      </c>
      <c r="K972" s="33">
        <v>0</v>
      </c>
      <c r="L972" s="33">
        <v>7.94</v>
      </c>
      <c r="M972" s="33">
        <v>3.74</v>
      </c>
      <c r="N972" s="33">
        <v>2.15</v>
      </c>
      <c r="O972" s="33">
        <v>1.44</v>
      </c>
      <c r="P972" s="33">
        <v>0.61</v>
      </c>
      <c r="Q972" s="33">
        <v>3.74</v>
      </c>
    </row>
    <row r="973" spans="1:17">
      <c r="A973" s="32" t="s">
        <v>432</v>
      </c>
      <c r="C973" s="33">
        <v>0</v>
      </c>
      <c r="D973" s="33">
        <v>1.83</v>
      </c>
      <c r="E973" s="33">
        <v>0</v>
      </c>
      <c r="F973" s="33">
        <v>16.239999999999998</v>
      </c>
      <c r="G973" s="33">
        <v>16.239999999999998</v>
      </c>
      <c r="H973" s="33">
        <v>0</v>
      </c>
      <c r="I973" s="33">
        <v>0</v>
      </c>
      <c r="J973" s="33">
        <v>0</v>
      </c>
      <c r="K973" s="33">
        <v>0</v>
      </c>
      <c r="L973" s="33">
        <v>16.09</v>
      </c>
      <c r="M973" s="33">
        <v>7.69</v>
      </c>
      <c r="N973" s="33">
        <v>4.32</v>
      </c>
      <c r="O973" s="33">
        <v>2.88</v>
      </c>
      <c r="P973" s="33">
        <v>1.21</v>
      </c>
      <c r="Q973" s="33">
        <v>7.69</v>
      </c>
    </row>
    <row r="974" spans="1:17">
      <c r="A974" s="32" t="s">
        <v>433</v>
      </c>
      <c r="C974" s="33">
        <v>0</v>
      </c>
      <c r="D974" s="33">
        <v>1.63</v>
      </c>
      <c r="E974" s="33">
        <v>0</v>
      </c>
      <c r="F974" s="33">
        <v>14.9</v>
      </c>
      <c r="G974" s="33">
        <v>14.9</v>
      </c>
      <c r="H974" s="33">
        <v>0</v>
      </c>
      <c r="I974" s="33">
        <v>0</v>
      </c>
      <c r="J974" s="33">
        <v>0</v>
      </c>
      <c r="K974" s="33">
        <v>0</v>
      </c>
      <c r="L974" s="33">
        <v>14.77</v>
      </c>
      <c r="M974" s="33">
        <v>7.36</v>
      </c>
      <c r="N974" s="33">
        <v>3.84</v>
      </c>
      <c r="O974" s="33">
        <v>2.52</v>
      </c>
      <c r="P974" s="33">
        <v>1.06</v>
      </c>
      <c r="Q974" s="33">
        <v>7.36</v>
      </c>
    </row>
    <row r="975" spans="1:17">
      <c r="A975" s="32" t="s">
        <v>434</v>
      </c>
      <c r="C975" s="33">
        <v>0</v>
      </c>
      <c r="D975" s="33">
        <v>1.66</v>
      </c>
      <c r="E975" s="33">
        <v>0</v>
      </c>
      <c r="F975" s="33">
        <v>15.75</v>
      </c>
      <c r="G975" s="33">
        <v>15.75</v>
      </c>
      <c r="H975" s="33">
        <v>0</v>
      </c>
      <c r="I975" s="33">
        <v>0</v>
      </c>
      <c r="J975" s="33">
        <v>0</v>
      </c>
      <c r="K975" s="33">
        <v>0</v>
      </c>
      <c r="L975" s="33">
        <v>15.62</v>
      </c>
      <c r="M975" s="33">
        <v>8.1300000000000008</v>
      </c>
      <c r="N975" s="33">
        <v>3.91</v>
      </c>
      <c r="O975" s="33">
        <v>2.52</v>
      </c>
      <c r="P975" s="33">
        <v>1.07</v>
      </c>
      <c r="Q975" s="33">
        <v>8.1300000000000008</v>
      </c>
    </row>
    <row r="976" spans="1:17">
      <c r="A976" s="32" t="s">
        <v>435</v>
      </c>
      <c r="C976" s="33">
        <v>0</v>
      </c>
      <c r="D976" s="33">
        <v>2.71</v>
      </c>
      <c r="E976" s="33">
        <v>0</v>
      </c>
      <c r="F976" s="33">
        <v>25.33</v>
      </c>
      <c r="G976" s="33">
        <v>25.33</v>
      </c>
      <c r="H976" s="33">
        <v>0</v>
      </c>
      <c r="I976" s="33">
        <v>0</v>
      </c>
      <c r="J976" s="33">
        <v>0</v>
      </c>
      <c r="K976" s="33">
        <v>0</v>
      </c>
      <c r="L976" s="33">
        <v>25.12</v>
      </c>
      <c r="M976" s="33">
        <v>12.8</v>
      </c>
      <c r="N976" s="33">
        <v>6.4</v>
      </c>
      <c r="O976" s="33">
        <v>4.16</v>
      </c>
      <c r="P976" s="33">
        <v>1.76</v>
      </c>
      <c r="Q976" s="33">
        <v>12.8</v>
      </c>
    </row>
    <row r="977" spans="1:17">
      <c r="A977" s="32" t="s">
        <v>436</v>
      </c>
      <c r="C977" s="33">
        <v>0</v>
      </c>
      <c r="D977" s="33">
        <v>3.89</v>
      </c>
      <c r="E977" s="33">
        <v>0</v>
      </c>
      <c r="F977" s="33">
        <v>35.83</v>
      </c>
      <c r="G977" s="33">
        <v>35.83</v>
      </c>
      <c r="H977" s="33">
        <v>0</v>
      </c>
      <c r="I977" s="33">
        <v>0</v>
      </c>
      <c r="J977" s="33">
        <v>0</v>
      </c>
      <c r="K977" s="33">
        <v>0</v>
      </c>
      <c r="L977" s="33">
        <v>35.520000000000003</v>
      </c>
      <c r="M977" s="33">
        <v>17.78</v>
      </c>
      <c r="N977" s="33">
        <v>9.19</v>
      </c>
      <c r="O977" s="33">
        <v>6.02</v>
      </c>
      <c r="P977" s="33">
        <v>2.54</v>
      </c>
      <c r="Q977" s="33">
        <v>17.78</v>
      </c>
    </row>
    <row r="978" spans="1:17">
      <c r="A978" s="32" t="s">
        <v>437</v>
      </c>
      <c r="C978" s="33">
        <v>0</v>
      </c>
      <c r="D978" s="33">
        <v>1.86</v>
      </c>
      <c r="E978" s="33">
        <v>0</v>
      </c>
      <c r="F978" s="33">
        <v>17.23</v>
      </c>
      <c r="G978" s="33">
        <v>17.23</v>
      </c>
      <c r="H978" s="33">
        <v>0</v>
      </c>
      <c r="I978" s="33">
        <v>0</v>
      </c>
      <c r="J978" s="33">
        <v>0</v>
      </c>
      <c r="K978" s="33">
        <v>0</v>
      </c>
      <c r="L978" s="33">
        <v>17.09</v>
      </c>
      <c r="M978" s="33">
        <v>8.64</v>
      </c>
      <c r="N978" s="33">
        <v>4.38</v>
      </c>
      <c r="O978" s="33">
        <v>2.86</v>
      </c>
      <c r="P978" s="33">
        <v>1.21</v>
      </c>
      <c r="Q978" s="33">
        <v>8.64</v>
      </c>
    </row>
    <row r="979" spans="1:17">
      <c r="A979" s="32" t="s">
        <v>438</v>
      </c>
      <c r="C979" s="33">
        <v>0</v>
      </c>
      <c r="D979" s="33">
        <v>1.33</v>
      </c>
      <c r="E979" s="33">
        <v>0</v>
      </c>
      <c r="F979" s="33">
        <v>12.52</v>
      </c>
      <c r="G979" s="33">
        <v>12.52</v>
      </c>
      <c r="H979" s="33">
        <v>0</v>
      </c>
      <c r="I979" s="33">
        <v>0</v>
      </c>
      <c r="J979" s="33">
        <v>0</v>
      </c>
      <c r="K979" s="33">
        <v>0</v>
      </c>
      <c r="L979" s="33">
        <v>12.41</v>
      </c>
      <c r="M979" s="33">
        <v>6.4</v>
      </c>
      <c r="N979" s="33">
        <v>3.13</v>
      </c>
      <c r="O979" s="33">
        <v>2.0299999999999998</v>
      </c>
      <c r="P979" s="33">
        <v>0.86</v>
      </c>
      <c r="Q979" s="33">
        <v>6.4</v>
      </c>
    </row>
    <row r="980" spans="1:17">
      <c r="A980" s="32" t="s">
        <v>439</v>
      </c>
      <c r="C980" s="33">
        <v>0</v>
      </c>
      <c r="D980" s="33">
        <v>2.2000000000000002</v>
      </c>
      <c r="E980" s="33">
        <v>0</v>
      </c>
      <c r="F980" s="33">
        <v>21.37</v>
      </c>
      <c r="G980" s="33">
        <v>21.37</v>
      </c>
      <c r="H980" s="33">
        <v>0</v>
      </c>
      <c r="I980" s="33">
        <v>0</v>
      </c>
      <c r="J980" s="33">
        <v>0</v>
      </c>
      <c r="K980" s="33">
        <v>0</v>
      </c>
      <c r="L980" s="33">
        <v>21.2</v>
      </c>
      <c r="M980" s="33">
        <v>11.28</v>
      </c>
      <c r="N980" s="33">
        <v>5.2</v>
      </c>
      <c r="O980" s="33">
        <v>3.32</v>
      </c>
      <c r="P980" s="33">
        <v>1.4</v>
      </c>
      <c r="Q980" s="33">
        <v>11.28</v>
      </c>
    </row>
    <row r="981" spans="1:17">
      <c r="A981" s="32" t="s">
        <v>440</v>
      </c>
      <c r="C981" s="33">
        <v>0</v>
      </c>
      <c r="D981" s="33">
        <v>1.94</v>
      </c>
      <c r="E981" s="33">
        <v>0</v>
      </c>
      <c r="F981" s="33">
        <v>22.38</v>
      </c>
      <c r="G981" s="33">
        <v>22.38</v>
      </c>
      <c r="H981" s="33">
        <v>0</v>
      </c>
      <c r="I981" s="33">
        <v>0</v>
      </c>
      <c r="J981" s="33">
        <v>0</v>
      </c>
      <c r="K981" s="33">
        <v>0</v>
      </c>
      <c r="L981" s="33">
        <v>22.25</v>
      </c>
      <c r="M981" s="33">
        <v>13.81</v>
      </c>
      <c r="N981" s="33">
        <v>4.5999999999999996</v>
      </c>
      <c r="O981" s="33">
        <v>2.69</v>
      </c>
      <c r="P981" s="33">
        <v>1.1399999999999999</v>
      </c>
      <c r="Q981" s="33">
        <v>13.81</v>
      </c>
    </row>
    <row r="982" spans="1:17">
      <c r="A982" s="32" t="s">
        <v>441</v>
      </c>
      <c r="C982" s="33">
        <v>0</v>
      </c>
      <c r="D982" s="33">
        <v>1.52</v>
      </c>
      <c r="E982" s="33">
        <v>0</v>
      </c>
      <c r="F982" s="33">
        <v>17.64</v>
      </c>
      <c r="G982" s="33">
        <v>17.64</v>
      </c>
      <c r="H982" s="33">
        <v>0</v>
      </c>
      <c r="I982" s="33">
        <v>0</v>
      </c>
      <c r="J982" s="33">
        <v>0</v>
      </c>
      <c r="K982" s="33">
        <v>0</v>
      </c>
      <c r="L982" s="33">
        <v>17.53</v>
      </c>
      <c r="M982" s="33">
        <v>10.91</v>
      </c>
      <c r="N982" s="33">
        <v>3.62</v>
      </c>
      <c r="O982" s="33">
        <v>2.11</v>
      </c>
      <c r="P982" s="33">
        <v>0.89</v>
      </c>
      <c r="Q982" s="33">
        <v>10.91</v>
      </c>
    </row>
    <row r="983" spans="1:17">
      <c r="A983" s="32" t="s">
        <v>1197</v>
      </c>
      <c r="C983" s="33">
        <v>0</v>
      </c>
      <c r="D983" s="33">
        <v>1.6</v>
      </c>
      <c r="E983" s="33">
        <v>0</v>
      </c>
      <c r="F983" s="33">
        <v>15.82</v>
      </c>
      <c r="G983" s="33">
        <v>15.82</v>
      </c>
      <c r="H983" s="33">
        <v>0</v>
      </c>
      <c r="I983" s="33">
        <v>0</v>
      </c>
      <c r="J983" s="33">
        <v>0</v>
      </c>
      <c r="K983" s="33">
        <v>0</v>
      </c>
      <c r="L983" s="33">
        <v>15.7</v>
      </c>
      <c r="M983" s="33">
        <v>8.49</v>
      </c>
      <c r="N983" s="33">
        <v>3.79</v>
      </c>
      <c r="O983" s="33">
        <v>2.41</v>
      </c>
      <c r="P983" s="33">
        <v>1.02</v>
      </c>
      <c r="Q983" s="33">
        <v>8.49</v>
      </c>
    </row>
    <row r="984" spans="1:17">
      <c r="A984" s="32" t="s">
        <v>1198</v>
      </c>
      <c r="C984" s="33">
        <v>0</v>
      </c>
      <c r="D984" s="33">
        <v>1.32</v>
      </c>
      <c r="E984" s="33">
        <v>0</v>
      </c>
      <c r="F984" s="33">
        <v>11.77</v>
      </c>
      <c r="G984" s="33">
        <v>11.77</v>
      </c>
      <c r="H984" s="33">
        <v>0</v>
      </c>
      <c r="I984" s="33">
        <v>0</v>
      </c>
      <c r="J984" s="33">
        <v>0</v>
      </c>
      <c r="K984" s="33">
        <v>0</v>
      </c>
      <c r="L984" s="33">
        <v>11.66</v>
      </c>
      <c r="M984" s="33">
        <v>5.63</v>
      </c>
      <c r="N984" s="33">
        <v>3.1</v>
      </c>
      <c r="O984" s="33">
        <v>2.06</v>
      </c>
      <c r="P984" s="33">
        <v>0.87</v>
      </c>
      <c r="Q984" s="33">
        <v>5.63</v>
      </c>
    </row>
    <row r="985" spans="1:17">
      <c r="A985" s="32" t="s">
        <v>612</v>
      </c>
      <c r="C985" s="33">
        <v>0</v>
      </c>
      <c r="D985" s="33">
        <v>55.07</v>
      </c>
      <c r="E985" s="33">
        <v>1.7</v>
      </c>
      <c r="F985" s="33">
        <v>556.39</v>
      </c>
      <c r="G985" s="33">
        <v>556.39</v>
      </c>
      <c r="H985" s="33">
        <v>0</v>
      </c>
      <c r="I985" s="33">
        <v>0</v>
      </c>
      <c r="J985" s="33">
        <v>0</v>
      </c>
      <c r="K985" s="33">
        <v>0</v>
      </c>
      <c r="L985" s="33">
        <v>551.86</v>
      </c>
      <c r="M985" s="33">
        <v>236.24</v>
      </c>
      <c r="N985" s="33">
        <v>136.32</v>
      </c>
      <c r="O985" s="33">
        <v>126.36</v>
      </c>
      <c r="P985" s="33">
        <v>52.95</v>
      </c>
      <c r="Q985" s="33">
        <v>236.24</v>
      </c>
    </row>
    <row r="986" spans="1:17">
      <c r="A986" s="32" t="s">
        <v>442</v>
      </c>
      <c r="C986" s="33">
        <v>0</v>
      </c>
      <c r="D986" s="33">
        <v>0</v>
      </c>
      <c r="E986" s="33">
        <v>0.04</v>
      </c>
      <c r="F986" s="33">
        <v>10.1</v>
      </c>
      <c r="G986" s="33">
        <v>10.1</v>
      </c>
      <c r="H986" s="33">
        <v>0</v>
      </c>
      <c r="I986" s="33">
        <v>0</v>
      </c>
      <c r="J986" s="33">
        <v>0</v>
      </c>
      <c r="K986" s="33">
        <v>0</v>
      </c>
      <c r="L986" s="33">
        <v>10.050000000000001</v>
      </c>
      <c r="M986" s="33">
        <v>6.94</v>
      </c>
      <c r="N986" s="33">
        <v>0.69</v>
      </c>
      <c r="O986" s="33">
        <v>1.78</v>
      </c>
      <c r="P986" s="33">
        <v>0.63</v>
      </c>
      <c r="Q986" s="33">
        <v>6.94</v>
      </c>
    </row>
    <row r="987" spans="1:17">
      <c r="A987" s="32" t="s">
        <v>443</v>
      </c>
      <c r="C987" s="33">
        <v>0</v>
      </c>
      <c r="D987" s="33">
        <v>0</v>
      </c>
      <c r="E987" s="33">
        <v>1.5</v>
      </c>
      <c r="F987" s="33">
        <v>16.34</v>
      </c>
      <c r="G987" s="33">
        <v>16.34</v>
      </c>
      <c r="H987" s="33">
        <v>0</v>
      </c>
      <c r="I987" s="33">
        <v>0</v>
      </c>
      <c r="J987" s="33">
        <v>0</v>
      </c>
      <c r="K987" s="33">
        <v>0</v>
      </c>
      <c r="L987" s="33">
        <v>16.2</v>
      </c>
      <c r="M987" s="33">
        <v>6.27</v>
      </c>
      <c r="N987" s="33">
        <v>4.26</v>
      </c>
      <c r="O987" s="33">
        <v>4</v>
      </c>
      <c r="P987" s="33">
        <v>1.68</v>
      </c>
      <c r="Q987" s="33">
        <v>6.27</v>
      </c>
    </row>
    <row r="988" spans="1:17">
      <c r="A988" s="32" t="s">
        <v>444</v>
      </c>
      <c r="C988" s="33">
        <v>0</v>
      </c>
      <c r="D988" s="33">
        <v>1.88</v>
      </c>
      <c r="E988" s="33">
        <v>0.16</v>
      </c>
      <c r="F988" s="33">
        <v>22.88</v>
      </c>
      <c r="G988" s="33">
        <v>22.88</v>
      </c>
      <c r="H988" s="33">
        <v>0</v>
      </c>
      <c r="I988" s="33">
        <v>0</v>
      </c>
      <c r="J988" s="33">
        <v>0</v>
      </c>
      <c r="K988" s="33">
        <v>0</v>
      </c>
      <c r="L988" s="33">
        <v>22.69</v>
      </c>
      <c r="M988" s="33">
        <v>9.3699999999999992</v>
      </c>
      <c r="N988" s="33">
        <v>5.78</v>
      </c>
      <c r="O988" s="33">
        <v>5.31</v>
      </c>
      <c r="P988" s="33">
        <v>2.23</v>
      </c>
      <c r="Q988" s="33">
        <v>9.3699999999999992</v>
      </c>
    </row>
    <row r="989" spans="1:17">
      <c r="A989" s="32" t="s">
        <v>445</v>
      </c>
      <c r="C989" s="33">
        <v>0</v>
      </c>
      <c r="D989" s="33">
        <v>1.32</v>
      </c>
      <c r="E989" s="33">
        <v>0</v>
      </c>
      <c r="F989" s="33">
        <v>12.37</v>
      </c>
      <c r="G989" s="33">
        <v>12.37</v>
      </c>
      <c r="H989" s="33">
        <v>0</v>
      </c>
      <c r="I989" s="33">
        <v>0</v>
      </c>
      <c r="J989" s="33">
        <v>0</v>
      </c>
      <c r="K989" s="33">
        <v>0</v>
      </c>
      <c r="L989" s="33">
        <v>12.27</v>
      </c>
      <c r="M989" s="33">
        <v>5.04</v>
      </c>
      <c r="N989" s="33">
        <v>3.12</v>
      </c>
      <c r="O989" s="33">
        <v>2.89</v>
      </c>
      <c r="P989" s="33">
        <v>1.21</v>
      </c>
      <c r="Q989" s="33">
        <v>5.04</v>
      </c>
    </row>
    <row r="990" spans="1:17">
      <c r="A990" s="32" t="s">
        <v>446</v>
      </c>
      <c r="C990" s="33">
        <v>0</v>
      </c>
      <c r="D990" s="33">
        <v>1.34</v>
      </c>
      <c r="E990" s="33">
        <v>0</v>
      </c>
      <c r="F990" s="33">
        <v>12.83</v>
      </c>
      <c r="G990" s="33">
        <v>12.83</v>
      </c>
      <c r="H990" s="33">
        <v>0</v>
      </c>
      <c r="I990" s="33">
        <v>0</v>
      </c>
      <c r="J990" s="33">
        <v>0</v>
      </c>
      <c r="K990" s="33">
        <v>0</v>
      </c>
      <c r="L990" s="33">
        <v>12.72</v>
      </c>
      <c r="M990" s="33">
        <v>5.43</v>
      </c>
      <c r="N990" s="33">
        <v>3.17</v>
      </c>
      <c r="O990" s="33">
        <v>2.91</v>
      </c>
      <c r="P990" s="33">
        <v>1.22</v>
      </c>
      <c r="Q990" s="33">
        <v>5.43</v>
      </c>
    </row>
    <row r="991" spans="1:17">
      <c r="A991" s="32" t="s">
        <v>447</v>
      </c>
      <c r="C991" s="33">
        <v>0</v>
      </c>
      <c r="D991" s="33">
        <v>1.38</v>
      </c>
      <c r="E991" s="33">
        <v>0</v>
      </c>
      <c r="F991" s="33">
        <v>13.86</v>
      </c>
      <c r="G991" s="33">
        <v>13.86</v>
      </c>
      <c r="H991" s="33">
        <v>0</v>
      </c>
      <c r="I991" s="33">
        <v>0</v>
      </c>
      <c r="J991" s="33">
        <v>0</v>
      </c>
      <c r="K991" s="33">
        <v>0</v>
      </c>
      <c r="L991" s="33">
        <v>13.76</v>
      </c>
      <c r="M991" s="33">
        <v>6.38</v>
      </c>
      <c r="N991" s="33">
        <v>3.25</v>
      </c>
      <c r="O991" s="33">
        <v>2.9</v>
      </c>
      <c r="P991" s="33">
        <v>1.22</v>
      </c>
      <c r="Q991" s="33">
        <v>6.38</v>
      </c>
    </row>
    <row r="992" spans="1:17">
      <c r="A992" s="32" t="s">
        <v>448</v>
      </c>
      <c r="C992" s="33">
        <v>0</v>
      </c>
      <c r="D992" s="33">
        <v>2.9</v>
      </c>
      <c r="E992" s="33">
        <v>0</v>
      </c>
      <c r="F992" s="33">
        <v>29.35</v>
      </c>
      <c r="G992" s="33">
        <v>29.35</v>
      </c>
      <c r="H992" s="33">
        <v>0</v>
      </c>
      <c r="I992" s="33">
        <v>0</v>
      </c>
      <c r="J992" s="33">
        <v>0</v>
      </c>
      <c r="K992" s="33">
        <v>0</v>
      </c>
      <c r="L992" s="33">
        <v>29.13</v>
      </c>
      <c r="M992" s="33">
        <v>13.57</v>
      </c>
      <c r="N992" s="33">
        <v>6.87</v>
      </c>
      <c r="O992" s="33">
        <v>6.13</v>
      </c>
      <c r="P992" s="33">
        <v>2.57</v>
      </c>
      <c r="Q992" s="33">
        <v>13.57</v>
      </c>
    </row>
    <row r="993" spans="1:17">
      <c r="A993" s="32" t="s">
        <v>449</v>
      </c>
      <c r="C993" s="33">
        <v>0</v>
      </c>
      <c r="D993" s="33">
        <v>5.36</v>
      </c>
      <c r="E993" s="33">
        <v>0</v>
      </c>
      <c r="F993" s="33">
        <v>52.8</v>
      </c>
      <c r="G993" s="33">
        <v>52.8</v>
      </c>
      <c r="H993" s="33">
        <v>0</v>
      </c>
      <c r="I993" s="33">
        <v>0</v>
      </c>
      <c r="J993" s="33">
        <v>0</v>
      </c>
      <c r="K993" s="33">
        <v>0</v>
      </c>
      <c r="L993" s="33">
        <v>52.39</v>
      </c>
      <c r="M993" s="33">
        <v>23.48</v>
      </c>
      <c r="N993" s="33">
        <v>12.66</v>
      </c>
      <c r="O993" s="33">
        <v>11.44</v>
      </c>
      <c r="P993" s="33">
        <v>4.8099999999999996</v>
      </c>
      <c r="Q993" s="33">
        <v>23.48</v>
      </c>
    </row>
    <row r="994" spans="1:17">
      <c r="A994" s="32" t="s">
        <v>450</v>
      </c>
      <c r="C994" s="33">
        <v>0</v>
      </c>
      <c r="D994" s="33">
        <v>1.47</v>
      </c>
      <c r="E994" s="33">
        <v>0</v>
      </c>
      <c r="F994" s="33">
        <v>13.92</v>
      </c>
      <c r="G994" s="33">
        <v>13.92</v>
      </c>
      <c r="H994" s="33">
        <v>0</v>
      </c>
      <c r="I994" s="33">
        <v>0</v>
      </c>
      <c r="J994" s="33">
        <v>0</v>
      </c>
      <c r="K994" s="33">
        <v>0</v>
      </c>
      <c r="L994" s="33">
        <v>13.81</v>
      </c>
      <c r="M994" s="33">
        <v>5.82</v>
      </c>
      <c r="N994" s="33">
        <v>3.46</v>
      </c>
      <c r="O994" s="33">
        <v>3.18</v>
      </c>
      <c r="P994" s="33">
        <v>1.34</v>
      </c>
      <c r="Q994" s="33">
        <v>5.82</v>
      </c>
    </row>
    <row r="995" spans="1:17">
      <c r="A995" s="32" t="s">
        <v>451</v>
      </c>
      <c r="C995" s="33">
        <v>0</v>
      </c>
      <c r="D995" s="33">
        <v>1.46</v>
      </c>
      <c r="E995" s="33">
        <v>0</v>
      </c>
      <c r="F995" s="33">
        <v>13.82</v>
      </c>
      <c r="G995" s="33">
        <v>13.82</v>
      </c>
      <c r="H995" s="33">
        <v>0</v>
      </c>
      <c r="I995" s="33">
        <v>0</v>
      </c>
      <c r="J995" s="33">
        <v>0</v>
      </c>
      <c r="K995" s="33">
        <v>0</v>
      </c>
      <c r="L995" s="33">
        <v>13.71</v>
      </c>
      <c r="M995" s="33">
        <v>5.75</v>
      </c>
      <c r="N995" s="33">
        <v>3.45</v>
      </c>
      <c r="O995" s="33">
        <v>3.18</v>
      </c>
      <c r="P995" s="33">
        <v>1.33</v>
      </c>
      <c r="Q995" s="33">
        <v>5.75</v>
      </c>
    </row>
    <row r="996" spans="1:17">
      <c r="A996" s="32" t="s">
        <v>452</v>
      </c>
      <c r="C996" s="33">
        <v>0</v>
      </c>
      <c r="D996" s="33">
        <v>3.58</v>
      </c>
      <c r="E996" s="33">
        <v>0</v>
      </c>
      <c r="F996" s="33">
        <v>33.99</v>
      </c>
      <c r="G996" s="33">
        <v>33.99</v>
      </c>
      <c r="H996" s="33">
        <v>0</v>
      </c>
      <c r="I996" s="33">
        <v>0</v>
      </c>
      <c r="J996" s="33">
        <v>0</v>
      </c>
      <c r="K996" s="33">
        <v>0</v>
      </c>
      <c r="L996" s="33">
        <v>33.71</v>
      </c>
      <c r="M996" s="33">
        <v>14.22</v>
      </c>
      <c r="N996" s="33">
        <v>8.4499999999999993</v>
      </c>
      <c r="O996" s="33">
        <v>7.77</v>
      </c>
      <c r="P996" s="33">
        <v>3.26</v>
      </c>
      <c r="Q996" s="33">
        <v>14.22</v>
      </c>
    </row>
    <row r="997" spans="1:17">
      <c r="A997" s="32" t="s">
        <v>453</v>
      </c>
      <c r="C997" s="33">
        <v>0</v>
      </c>
      <c r="D997" s="33">
        <v>2.48</v>
      </c>
      <c r="E997" s="33">
        <v>0</v>
      </c>
      <c r="F997" s="33">
        <v>21.67</v>
      </c>
      <c r="G997" s="33">
        <v>21.67</v>
      </c>
      <c r="H997" s="33">
        <v>0</v>
      </c>
      <c r="I997" s="33">
        <v>0</v>
      </c>
      <c r="J997" s="33">
        <v>0</v>
      </c>
      <c r="K997" s="33">
        <v>0</v>
      </c>
      <c r="L997" s="33">
        <v>21.47</v>
      </c>
      <c r="M997" s="33">
        <v>7.69</v>
      </c>
      <c r="N997" s="33">
        <v>5.84</v>
      </c>
      <c r="O997" s="33">
        <v>5.58</v>
      </c>
      <c r="P997" s="33">
        <v>2.35</v>
      </c>
      <c r="Q997" s="33">
        <v>7.69</v>
      </c>
    </row>
    <row r="998" spans="1:17">
      <c r="A998" s="32" t="s">
        <v>454</v>
      </c>
      <c r="C998" s="33">
        <v>0</v>
      </c>
      <c r="D998" s="33">
        <v>2.56</v>
      </c>
      <c r="E998" s="33">
        <v>0</v>
      </c>
      <c r="F998" s="33">
        <v>24.2</v>
      </c>
      <c r="G998" s="33">
        <v>24.2</v>
      </c>
      <c r="H998" s="33">
        <v>0</v>
      </c>
      <c r="I998" s="33">
        <v>0</v>
      </c>
      <c r="J998" s="33">
        <v>0</v>
      </c>
      <c r="K998" s="33">
        <v>0</v>
      </c>
      <c r="L998" s="33">
        <v>24</v>
      </c>
      <c r="M998" s="33">
        <v>10.039999999999999</v>
      </c>
      <c r="N998" s="33">
        <v>6.05</v>
      </c>
      <c r="O998" s="33">
        <v>5.58</v>
      </c>
      <c r="P998" s="33">
        <v>2.34</v>
      </c>
      <c r="Q998" s="33">
        <v>10.039999999999999</v>
      </c>
    </row>
    <row r="999" spans="1:17">
      <c r="A999" s="32" t="s">
        <v>455</v>
      </c>
      <c r="C999" s="33">
        <v>0</v>
      </c>
      <c r="D999" s="33">
        <v>1.57</v>
      </c>
      <c r="E999" s="33">
        <v>0</v>
      </c>
      <c r="F999" s="33">
        <v>14.97</v>
      </c>
      <c r="G999" s="33">
        <v>14.97</v>
      </c>
      <c r="H999" s="33">
        <v>0</v>
      </c>
      <c r="I999" s="33">
        <v>0</v>
      </c>
      <c r="J999" s="33">
        <v>0</v>
      </c>
      <c r="K999" s="33">
        <v>0</v>
      </c>
      <c r="L999" s="33">
        <v>14.85</v>
      </c>
      <c r="M999" s="33">
        <v>6.29</v>
      </c>
      <c r="N999" s="33">
        <v>3.71</v>
      </c>
      <c r="O999" s="33">
        <v>3.41</v>
      </c>
      <c r="P999" s="33">
        <v>1.43</v>
      </c>
      <c r="Q999" s="33">
        <v>6.29</v>
      </c>
    </row>
    <row r="1000" spans="1:17">
      <c r="A1000" s="32" t="s">
        <v>456</v>
      </c>
      <c r="C1000" s="33">
        <v>0</v>
      </c>
      <c r="D1000" s="33">
        <v>1.69</v>
      </c>
      <c r="E1000" s="33">
        <v>0</v>
      </c>
      <c r="F1000" s="33">
        <v>15.85</v>
      </c>
      <c r="G1000" s="33">
        <v>15.85</v>
      </c>
      <c r="H1000" s="33">
        <v>0</v>
      </c>
      <c r="I1000" s="33">
        <v>0</v>
      </c>
      <c r="J1000" s="33">
        <v>0</v>
      </c>
      <c r="K1000" s="33">
        <v>0</v>
      </c>
      <c r="L1000" s="33">
        <v>15.72</v>
      </c>
      <c r="M1000" s="33">
        <v>6.52</v>
      </c>
      <c r="N1000" s="33">
        <v>3.98</v>
      </c>
      <c r="O1000" s="33">
        <v>3.67</v>
      </c>
      <c r="P1000" s="33">
        <v>1.54</v>
      </c>
      <c r="Q1000" s="33">
        <v>6.52</v>
      </c>
    </row>
    <row r="1001" spans="1:17">
      <c r="A1001" s="32" t="s">
        <v>457</v>
      </c>
      <c r="C1001" s="33">
        <v>0</v>
      </c>
      <c r="D1001" s="33">
        <v>2.14</v>
      </c>
      <c r="E1001" s="33">
        <v>0</v>
      </c>
      <c r="F1001" s="33">
        <v>20.18</v>
      </c>
      <c r="G1001" s="33">
        <v>20.18</v>
      </c>
      <c r="H1001" s="33">
        <v>0</v>
      </c>
      <c r="I1001" s="33">
        <v>0</v>
      </c>
      <c r="J1001" s="33">
        <v>0</v>
      </c>
      <c r="K1001" s="33">
        <v>0</v>
      </c>
      <c r="L1001" s="33">
        <v>20.010000000000002</v>
      </c>
      <c r="M1001" s="33">
        <v>8.32</v>
      </c>
      <c r="N1001" s="33">
        <v>5.0599999999999996</v>
      </c>
      <c r="O1001" s="33">
        <v>4.67</v>
      </c>
      <c r="P1001" s="33">
        <v>1.96</v>
      </c>
      <c r="Q1001" s="33">
        <v>8.32</v>
      </c>
    </row>
    <row r="1002" spans="1:17">
      <c r="A1002" s="32" t="s">
        <v>458</v>
      </c>
      <c r="C1002" s="33">
        <v>0</v>
      </c>
      <c r="D1002" s="33">
        <v>1.73</v>
      </c>
      <c r="E1002" s="33">
        <v>0</v>
      </c>
      <c r="F1002" s="33">
        <v>16.41</v>
      </c>
      <c r="G1002" s="33">
        <v>16.41</v>
      </c>
      <c r="H1002" s="33">
        <v>0</v>
      </c>
      <c r="I1002" s="33">
        <v>0</v>
      </c>
      <c r="J1002" s="33">
        <v>0</v>
      </c>
      <c r="K1002" s="33">
        <v>0</v>
      </c>
      <c r="L1002" s="33">
        <v>16.28</v>
      </c>
      <c r="M1002" s="33">
        <v>6.87</v>
      </c>
      <c r="N1002" s="33">
        <v>4.08</v>
      </c>
      <c r="O1002" s="33">
        <v>3.75</v>
      </c>
      <c r="P1002" s="33">
        <v>1.58</v>
      </c>
      <c r="Q1002" s="33">
        <v>6.87</v>
      </c>
    </row>
    <row r="1003" spans="1:17">
      <c r="A1003" s="32" t="s">
        <v>459</v>
      </c>
      <c r="C1003" s="33">
        <v>0</v>
      </c>
      <c r="D1003" s="33">
        <v>1.46</v>
      </c>
      <c r="E1003" s="33">
        <v>0</v>
      </c>
      <c r="F1003" s="33">
        <v>13.87</v>
      </c>
      <c r="G1003" s="33">
        <v>13.87</v>
      </c>
      <c r="H1003" s="33">
        <v>0</v>
      </c>
      <c r="I1003" s="33">
        <v>0</v>
      </c>
      <c r="J1003" s="33">
        <v>0</v>
      </c>
      <c r="K1003" s="33">
        <v>0</v>
      </c>
      <c r="L1003" s="33">
        <v>13.76</v>
      </c>
      <c r="M1003" s="33">
        <v>5.79</v>
      </c>
      <c r="N1003" s="33">
        <v>3.46</v>
      </c>
      <c r="O1003" s="33">
        <v>3.18</v>
      </c>
      <c r="P1003" s="33">
        <v>1.34</v>
      </c>
      <c r="Q1003" s="33">
        <v>5.79</v>
      </c>
    </row>
    <row r="1004" spans="1:17">
      <c r="A1004" s="32" t="s">
        <v>460</v>
      </c>
      <c r="C1004" s="33">
        <v>0</v>
      </c>
      <c r="D1004" s="33">
        <v>2.77</v>
      </c>
      <c r="E1004" s="33">
        <v>0</v>
      </c>
      <c r="F1004" s="33">
        <v>26.73</v>
      </c>
      <c r="G1004" s="33">
        <v>26.73</v>
      </c>
      <c r="H1004" s="33">
        <v>0</v>
      </c>
      <c r="I1004" s="33">
        <v>0</v>
      </c>
      <c r="J1004" s="33">
        <v>0</v>
      </c>
      <c r="K1004" s="33">
        <v>0</v>
      </c>
      <c r="L1004" s="33">
        <v>26.52</v>
      </c>
      <c r="M1004" s="33">
        <v>11.51</v>
      </c>
      <c r="N1004" s="33">
        <v>6.54</v>
      </c>
      <c r="O1004" s="33">
        <v>5.96</v>
      </c>
      <c r="P1004" s="33">
        <v>2.5</v>
      </c>
      <c r="Q1004" s="33">
        <v>11.51</v>
      </c>
    </row>
    <row r="1005" spans="1:17">
      <c r="A1005" s="32" t="s">
        <v>461</v>
      </c>
      <c r="C1005" s="33">
        <v>0</v>
      </c>
      <c r="D1005" s="33">
        <v>1.69</v>
      </c>
      <c r="E1005" s="33">
        <v>0</v>
      </c>
      <c r="F1005" s="33">
        <v>16.28</v>
      </c>
      <c r="G1005" s="33">
        <v>16.28</v>
      </c>
      <c r="H1005" s="33">
        <v>0</v>
      </c>
      <c r="I1005" s="33">
        <v>0</v>
      </c>
      <c r="J1005" s="33">
        <v>0</v>
      </c>
      <c r="K1005" s="33">
        <v>0</v>
      </c>
      <c r="L1005" s="33">
        <v>16.149999999999999</v>
      </c>
      <c r="M1005" s="33">
        <v>6.97</v>
      </c>
      <c r="N1005" s="33">
        <v>4</v>
      </c>
      <c r="O1005" s="33">
        <v>3.65</v>
      </c>
      <c r="P1005" s="33">
        <v>1.53</v>
      </c>
      <c r="Q1005" s="33">
        <v>6.97</v>
      </c>
    </row>
    <row r="1006" spans="1:17">
      <c r="A1006" s="32" t="s">
        <v>462</v>
      </c>
      <c r="C1006" s="33">
        <v>0</v>
      </c>
      <c r="D1006" s="33">
        <v>1.1100000000000001</v>
      </c>
      <c r="E1006" s="33">
        <v>0</v>
      </c>
      <c r="F1006" s="33">
        <v>10.56</v>
      </c>
      <c r="G1006" s="33">
        <v>10.56</v>
      </c>
      <c r="H1006" s="33">
        <v>0</v>
      </c>
      <c r="I1006" s="33">
        <v>0</v>
      </c>
      <c r="J1006" s="33">
        <v>0</v>
      </c>
      <c r="K1006" s="33">
        <v>0</v>
      </c>
      <c r="L1006" s="33">
        <v>10.48</v>
      </c>
      <c r="M1006" s="33">
        <v>4.43</v>
      </c>
      <c r="N1006" s="33">
        <v>2.62</v>
      </c>
      <c r="O1006" s="33">
        <v>2.41</v>
      </c>
      <c r="P1006" s="33">
        <v>1.01</v>
      </c>
      <c r="Q1006" s="33">
        <v>4.43</v>
      </c>
    </row>
    <row r="1007" spans="1:17">
      <c r="A1007" s="32" t="s">
        <v>463</v>
      </c>
      <c r="C1007" s="33">
        <v>0</v>
      </c>
      <c r="D1007" s="33">
        <v>2.0099999999999998</v>
      </c>
      <c r="E1007" s="33">
        <v>0</v>
      </c>
      <c r="F1007" s="33">
        <v>19.760000000000002</v>
      </c>
      <c r="G1007" s="33">
        <v>19.760000000000002</v>
      </c>
      <c r="H1007" s="33">
        <v>0</v>
      </c>
      <c r="I1007" s="33">
        <v>0</v>
      </c>
      <c r="J1007" s="33">
        <v>0</v>
      </c>
      <c r="K1007" s="33">
        <v>0</v>
      </c>
      <c r="L1007" s="33">
        <v>19.61</v>
      </c>
      <c r="M1007" s="33">
        <v>8.76</v>
      </c>
      <c r="N1007" s="33">
        <v>4.75</v>
      </c>
      <c r="O1007" s="33">
        <v>4.3</v>
      </c>
      <c r="P1007" s="33">
        <v>1.8</v>
      </c>
      <c r="Q1007" s="33">
        <v>8.76</v>
      </c>
    </row>
    <row r="1008" spans="1:17">
      <c r="A1008" s="32" t="s">
        <v>464</v>
      </c>
      <c r="C1008" s="33">
        <v>0</v>
      </c>
      <c r="D1008" s="33">
        <v>1.85</v>
      </c>
      <c r="E1008" s="33">
        <v>0</v>
      </c>
      <c r="F1008" s="33">
        <v>17.52</v>
      </c>
      <c r="G1008" s="33">
        <v>17.52</v>
      </c>
      <c r="H1008" s="33">
        <v>0</v>
      </c>
      <c r="I1008" s="33">
        <v>0</v>
      </c>
      <c r="J1008" s="33">
        <v>0</v>
      </c>
      <c r="K1008" s="33">
        <v>0</v>
      </c>
      <c r="L1008" s="33">
        <v>17.38</v>
      </c>
      <c r="M1008" s="33">
        <v>7.33</v>
      </c>
      <c r="N1008" s="33">
        <v>4.3600000000000003</v>
      </c>
      <c r="O1008" s="33">
        <v>4.01</v>
      </c>
      <c r="P1008" s="33">
        <v>1.68</v>
      </c>
      <c r="Q1008" s="33">
        <v>7.33</v>
      </c>
    </row>
    <row r="1009" spans="1:17">
      <c r="A1009" s="32" t="s">
        <v>465</v>
      </c>
      <c r="C1009" s="33">
        <v>0</v>
      </c>
      <c r="D1009" s="33">
        <v>1.66</v>
      </c>
      <c r="E1009" s="33">
        <v>0</v>
      </c>
      <c r="F1009" s="33">
        <v>15.75</v>
      </c>
      <c r="G1009" s="33">
        <v>15.75</v>
      </c>
      <c r="H1009" s="33">
        <v>0</v>
      </c>
      <c r="I1009" s="33">
        <v>0</v>
      </c>
      <c r="J1009" s="33">
        <v>0</v>
      </c>
      <c r="K1009" s="33">
        <v>0</v>
      </c>
      <c r="L1009" s="33">
        <v>15.62</v>
      </c>
      <c r="M1009" s="33">
        <v>6.61</v>
      </c>
      <c r="N1009" s="33">
        <v>3.91</v>
      </c>
      <c r="O1009" s="33">
        <v>3.59</v>
      </c>
      <c r="P1009" s="33">
        <v>1.51</v>
      </c>
      <c r="Q1009" s="33">
        <v>6.61</v>
      </c>
    </row>
    <row r="1010" spans="1:17">
      <c r="A1010" s="32" t="s">
        <v>466</v>
      </c>
      <c r="C1010" s="33">
        <v>0</v>
      </c>
      <c r="D1010" s="33">
        <v>2.96</v>
      </c>
      <c r="E1010" s="33">
        <v>0</v>
      </c>
      <c r="F1010" s="33">
        <v>27.39</v>
      </c>
      <c r="G1010" s="33">
        <v>27.39</v>
      </c>
      <c r="H1010" s="33">
        <v>0</v>
      </c>
      <c r="I1010" s="33">
        <v>0</v>
      </c>
      <c r="J1010" s="33">
        <v>0</v>
      </c>
      <c r="K1010" s="33">
        <v>0</v>
      </c>
      <c r="L1010" s="33">
        <v>27.16</v>
      </c>
      <c r="M1010" s="33">
        <v>10.93</v>
      </c>
      <c r="N1010" s="33">
        <v>6.99</v>
      </c>
      <c r="O1010" s="33">
        <v>6.51</v>
      </c>
      <c r="P1010" s="33">
        <v>2.73</v>
      </c>
      <c r="Q1010" s="33">
        <v>10.93</v>
      </c>
    </row>
    <row r="1011" spans="1:17">
      <c r="A1011" s="32" t="s">
        <v>467</v>
      </c>
      <c r="C1011" s="33">
        <v>0</v>
      </c>
      <c r="D1011" s="33">
        <v>2.08</v>
      </c>
      <c r="E1011" s="33">
        <v>0</v>
      </c>
      <c r="F1011" s="33">
        <v>19.28</v>
      </c>
      <c r="G1011" s="33">
        <v>19.28</v>
      </c>
      <c r="H1011" s="33">
        <v>0</v>
      </c>
      <c r="I1011" s="33">
        <v>0</v>
      </c>
      <c r="J1011" s="33">
        <v>0</v>
      </c>
      <c r="K1011" s="33">
        <v>0</v>
      </c>
      <c r="L1011" s="33">
        <v>19.11</v>
      </c>
      <c r="M1011" s="33">
        <v>7.75</v>
      </c>
      <c r="N1011" s="33">
        <v>4.9000000000000004</v>
      </c>
      <c r="O1011" s="33">
        <v>4.55</v>
      </c>
      <c r="P1011" s="33">
        <v>1.91</v>
      </c>
      <c r="Q1011" s="33">
        <v>7.75</v>
      </c>
    </row>
    <row r="1012" spans="1:17">
      <c r="A1012" s="32" t="s">
        <v>468</v>
      </c>
      <c r="C1012" s="33">
        <v>0</v>
      </c>
      <c r="D1012" s="33">
        <v>1.82</v>
      </c>
      <c r="E1012" s="33">
        <v>0</v>
      </c>
      <c r="F1012" s="33">
        <v>17.21</v>
      </c>
      <c r="G1012" s="33">
        <v>17.21</v>
      </c>
      <c r="H1012" s="33">
        <v>0</v>
      </c>
      <c r="I1012" s="33">
        <v>0</v>
      </c>
      <c r="J1012" s="33">
        <v>0</v>
      </c>
      <c r="K1012" s="33">
        <v>0</v>
      </c>
      <c r="L1012" s="33">
        <v>17.07</v>
      </c>
      <c r="M1012" s="33">
        <v>7.17</v>
      </c>
      <c r="N1012" s="33">
        <v>4.29</v>
      </c>
      <c r="O1012" s="33">
        <v>3.95</v>
      </c>
      <c r="P1012" s="33">
        <v>1.66</v>
      </c>
      <c r="Q1012" s="33">
        <v>7.17</v>
      </c>
    </row>
    <row r="1013" spans="1:17">
      <c r="A1013" s="32" t="s">
        <v>469</v>
      </c>
      <c r="C1013" s="33">
        <v>0</v>
      </c>
      <c r="D1013" s="33">
        <v>1.28</v>
      </c>
      <c r="E1013" s="33">
        <v>0</v>
      </c>
      <c r="F1013" s="33">
        <v>12.09</v>
      </c>
      <c r="G1013" s="33">
        <v>12.09</v>
      </c>
      <c r="H1013" s="33">
        <v>0</v>
      </c>
      <c r="I1013" s="33">
        <v>0</v>
      </c>
      <c r="J1013" s="33">
        <v>0</v>
      </c>
      <c r="K1013" s="33">
        <v>0</v>
      </c>
      <c r="L1013" s="33">
        <v>11.99</v>
      </c>
      <c r="M1013" s="33">
        <v>5.01</v>
      </c>
      <c r="N1013" s="33">
        <v>3.02</v>
      </c>
      <c r="O1013" s="33">
        <v>2.79</v>
      </c>
      <c r="P1013" s="33">
        <v>1.17</v>
      </c>
      <c r="Q1013" s="33">
        <v>5.01</v>
      </c>
    </row>
    <row r="1014" spans="1:17">
      <c r="A1014" s="32" t="s">
        <v>470</v>
      </c>
      <c r="C1014" s="33">
        <v>0</v>
      </c>
      <c r="D1014" s="33">
        <v>1.51</v>
      </c>
      <c r="E1014" s="33">
        <v>0</v>
      </c>
      <c r="F1014" s="33">
        <v>14.37</v>
      </c>
      <c r="G1014" s="33">
        <v>14.37</v>
      </c>
      <c r="H1014" s="33">
        <v>0</v>
      </c>
      <c r="I1014" s="33">
        <v>0</v>
      </c>
      <c r="J1014" s="33">
        <v>0</v>
      </c>
      <c r="K1014" s="33">
        <v>0</v>
      </c>
      <c r="L1014" s="33">
        <v>14.25</v>
      </c>
      <c r="M1014" s="33">
        <v>6.01</v>
      </c>
      <c r="N1014" s="33">
        <v>3.57</v>
      </c>
      <c r="O1014" s="33">
        <v>3.29</v>
      </c>
      <c r="P1014" s="33">
        <v>1.38</v>
      </c>
      <c r="Q1014" s="33">
        <v>6.01</v>
      </c>
    </row>
    <row r="1015" spans="1:17">
      <c r="A1015" s="32" t="s">
        <v>613</v>
      </c>
      <c r="C1015" s="33">
        <v>0</v>
      </c>
      <c r="D1015" s="33">
        <v>94.42</v>
      </c>
      <c r="E1015" s="33">
        <v>0</v>
      </c>
      <c r="F1015" s="33">
        <v>871.01</v>
      </c>
      <c r="G1015" s="33">
        <v>871.01</v>
      </c>
      <c r="H1015" s="33">
        <v>0</v>
      </c>
      <c r="I1015" s="33">
        <v>0</v>
      </c>
      <c r="J1015" s="33">
        <v>0</v>
      </c>
      <c r="K1015" s="33">
        <v>0</v>
      </c>
      <c r="L1015" s="33">
        <v>863.49</v>
      </c>
      <c r="M1015" s="33">
        <v>372.06</v>
      </c>
      <c r="N1015" s="33">
        <v>223.26</v>
      </c>
      <c r="O1015" s="33">
        <v>205.98</v>
      </c>
      <c r="P1015" s="33">
        <v>62.19</v>
      </c>
      <c r="Q1015" s="33">
        <v>372.06</v>
      </c>
    </row>
    <row r="1016" spans="1:17">
      <c r="A1016" s="32" t="s">
        <v>471</v>
      </c>
      <c r="C1016" s="33">
        <v>0</v>
      </c>
      <c r="D1016" s="33">
        <v>2.46</v>
      </c>
      <c r="E1016" s="33">
        <v>0</v>
      </c>
      <c r="F1016" s="33">
        <v>29.47</v>
      </c>
      <c r="G1016" s="33">
        <v>29.47</v>
      </c>
      <c r="H1016" s="33">
        <v>0</v>
      </c>
      <c r="I1016" s="33">
        <v>0</v>
      </c>
      <c r="J1016" s="33">
        <v>0</v>
      </c>
      <c r="K1016" s="33">
        <v>0</v>
      </c>
      <c r="L1016" s="33">
        <v>29.23</v>
      </c>
      <c r="M1016" s="33">
        <v>13.75</v>
      </c>
      <c r="N1016" s="33">
        <v>6.36</v>
      </c>
      <c r="O1016" s="33">
        <v>7.05</v>
      </c>
      <c r="P1016" s="33">
        <v>2.06</v>
      </c>
      <c r="Q1016" s="33">
        <v>13.75</v>
      </c>
    </row>
    <row r="1017" spans="1:17">
      <c r="A1017" s="32" t="s">
        <v>472</v>
      </c>
      <c r="C1017" s="33">
        <v>0</v>
      </c>
      <c r="D1017" s="33">
        <v>4.16</v>
      </c>
      <c r="E1017" s="33">
        <v>0</v>
      </c>
      <c r="F1017" s="33">
        <v>36.590000000000003</v>
      </c>
      <c r="G1017" s="33">
        <v>36.590000000000003</v>
      </c>
      <c r="H1017" s="33">
        <v>0</v>
      </c>
      <c r="I1017" s="33">
        <v>0</v>
      </c>
      <c r="J1017" s="33">
        <v>0</v>
      </c>
      <c r="K1017" s="33">
        <v>0</v>
      </c>
      <c r="L1017" s="33">
        <v>36.26</v>
      </c>
      <c r="M1017" s="33">
        <v>14.51</v>
      </c>
      <c r="N1017" s="33">
        <v>9.81</v>
      </c>
      <c r="O1017" s="33">
        <v>9.16</v>
      </c>
      <c r="P1017" s="33">
        <v>2.77</v>
      </c>
      <c r="Q1017" s="33">
        <v>14.51</v>
      </c>
    </row>
    <row r="1018" spans="1:17">
      <c r="A1018" s="32" t="s">
        <v>473</v>
      </c>
      <c r="C1018" s="33">
        <v>0</v>
      </c>
      <c r="D1018" s="33">
        <v>3.64</v>
      </c>
      <c r="E1018" s="33">
        <v>0</v>
      </c>
      <c r="F1018" s="33">
        <v>32.96</v>
      </c>
      <c r="G1018" s="33">
        <v>32.96</v>
      </c>
      <c r="H1018" s="33">
        <v>0</v>
      </c>
      <c r="I1018" s="33">
        <v>0</v>
      </c>
      <c r="J1018" s="33">
        <v>0</v>
      </c>
      <c r="K1018" s="33">
        <v>0</v>
      </c>
      <c r="L1018" s="33">
        <v>32.67</v>
      </c>
      <c r="M1018" s="33">
        <v>13.8</v>
      </c>
      <c r="N1018" s="33">
        <v>8.58</v>
      </c>
      <c r="O1018" s="33">
        <v>7.9</v>
      </c>
      <c r="P1018" s="33">
        <v>2.39</v>
      </c>
      <c r="Q1018" s="33">
        <v>13.8</v>
      </c>
    </row>
    <row r="1019" spans="1:17">
      <c r="A1019" s="32" t="s">
        <v>474</v>
      </c>
      <c r="C1019" s="33">
        <v>0</v>
      </c>
      <c r="D1019" s="33">
        <v>2.02</v>
      </c>
      <c r="E1019" s="33">
        <v>0</v>
      </c>
      <c r="F1019" s="33">
        <v>18.84</v>
      </c>
      <c r="G1019" s="33">
        <v>18.84</v>
      </c>
      <c r="H1019" s="33">
        <v>0</v>
      </c>
      <c r="I1019" s="33">
        <v>0</v>
      </c>
      <c r="J1019" s="33">
        <v>0</v>
      </c>
      <c r="K1019" s="33">
        <v>0</v>
      </c>
      <c r="L1019" s="33">
        <v>18.68</v>
      </c>
      <c r="M1019" s="33">
        <v>8.31</v>
      </c>
      <c r="N1019" s="33">
        <v>4.76</v>
      </c>
      <c r="O1019" s="33">
        <v>4.32</v>
      </c>
      <c r="P1019" s="33">
        <v>1.31</v>
      </c>
      <c r="Q1019" s="33">
        <v>8.31</v>
      </c>
    </row>
    <row r="1020" spans="1:17">
      <c r="A1020" s="32" t="s">
        <v>475</v>
      </c>
      <c r="C1020" s="33">
        <v>0</v>
      </c>
      <c r="D1020" s="33">
        <v>1.02</v>
      </c>
      <c r="E1020" s="33">
        <v>0</v>
      </c>
      <c r="F1020" s="33">
        <v>9.35</v>
      </c>
      <c r="G1020" s="33">
        <v>9.35</v>
      </c>
      <c r="H1020" s="33">
        <v>0</v>
      </c>
      <c r="I1020" s="33">
        <v>0</v>
      </c>
      <c r="J1020" s="33">
        <v>0</v>
      </c>
      <c r="K1020" s="33">
        <v>0</v>
      </c>
      <c r="L1020" s="33">
        <v>9.27</v>
      </c>
      <c r="M1020" s="33">
        <v>4.0199999999999996</v>
      </c>
      <c r="N1020" s="33">
        <v>2.4</v>
      </c>
      <c r="O1020" s="33">
        <v>2.19</v>
      </c>
      <c r="P1020" s="33">
        <v>0.66</v>
      </c>
      <c r="Q1020" s="33">
        <v>4.0199999999999996</v>
      </c>
    </row>
    <row r="1021" spans="1:17">
      <c r="A1021" s="32" t="s">
        <v>476</v>
      </c>
      <c r="C1021" s="33">
        <v>0</v>
      </c>
      <c r="D1021" s="33">
        <v>3.09</v>
      </c>
      <c r="E1021" s="33">
        <v>0</v>
      </c>
      <c r="F1021" s="33">
        <v>28.81</v>
      </c>
      <c r="G1021" s="33">
        <v>28.81</v>
      </c>
      <c r="H1021" s="33">
        <v>0</v>
      </c>
      <c r="I1021" s="33">
        <v>0</v>
      </c>
      <c r="J1021" s="33">
        <v>0</v>
      </c>
      <c r="K1021" s="33">
        <v>0</v>
      </c>
      <c r="L1021" s="33">
        <v>28.57</v>
      </c>
      <c r="M1021" s="33">
        <v>12.62</v>
      </c>
      <c r="N1021" s="33">
        <v>7.3</v>
      </c>
      <c r="O1021" s="33">
        <v>6.64</v>
      </c>
      <c r="P1021" s="33">
        <v>2.0099999999999998</v>
      </c>
      <c r="Q1021" s="33">
        <v>12.62</v>
      </c>
    </row>
    <row r="1022" spans="1:17">
      <c r="A1022" s="32" t="s">
        <v>477</v>
      </c>
      <c r="C1022" s="33">
        <v>0</v>
      </c>
      <c r="D1022" s="33">
        <v>4.01</v>
      </c>
      <c r="E1022" s="33">
        <v>0</v>
      </c>
      <c r="F1022" s="33">
        <v>37.03</v>
      </c>
      <c r="G1022" s="33">
        <v>37.03</v>
      </c>
      <c r="H1022" s="33">
        <v>0</v>
      </c>
      <c r="I1022" s="33">
        <v>0</v>
      </c>
      <c r="J1022" s="33">
        <v>0</v>
      </c>
      <c r="K1022" s="33">
        <v>0</v>
      </c>
      <c r="L1022" s="33">
        <v>36.72</v>
      </c>
      <c r="M1022" s="33">
        <v>15.98</v>
      </c>
      <c r="N1022" s="33">
        <v>9.4700000000000006</v>
      </c>
      <c r="O1022" s="33">
        <v>8.65</v>
      </c>
      <c r="P1022" s="33">
        <v>2.61</v>
      </c>
      <c r="Q1022" s="33">
        <v>15.98</v>
      </c>
    </row>
    <row r="1023" spans="1:17">
      <c r="A1023" s="32" t="s">
        <v>478</v>
      </c>
      <c r="C1023" s="33">
        <v>0</v>
      </c>
      <c r="D1023" s="33">
        <v>1.48</v>
      </c>
      <c r="E1023" s="33">
        <v>0</v>
      </c>
      <c r="F1023" s="33">
        <v>13.83</v>
      </c>
      <c r="G1023" s="33">
        <v>13.83</v>
      </c>
      <c r="H1023" s="33">
        <v>0</v>
      </c>
      <c r="I1023" s="33">
        <v>0</v>
      </c>
      <c r="J1023" s="33">
        <v>0</v>
      </c>
      <c r="K1023" s="33">
        <v>0</v>
      </c>
      <c r="L1023" s="33">
        <v>13.72</v>
      </c>
      <c r="M1023" s="33">
        <v>6.06</v>
      </c>
      <c r="N1023" s="33">
        <v>3.5</v>
      </c>
      <c r="O1023" s="33">
        <v>3.19</v>
      </c>
      <c r="P1023" s="33">
        <v>0.96</v>
      </c>
      <c r="Q1023" s="33">
        <v>6.06</v>
      </c>
    </row>
    <row r="1024" spans="1:17">
      <c r="A1024" s="32" t="s">
        <v>479</v>
      </c>
      <c r="C1024" s="33">
        <v>0</v>
      </c>
      <c r="D1024" s="33">
        <v>3.32</v>
      </c>
      <c r="E1024" s="33">
        <v>0</v>
      </c>
      <c r="F1024" s="33">
        <v>30.88</v>
      </c>
      <c r="G1024" s="33">
        <v>30.88</v>
      </c>
      <c r="H1024" s="33">
        <v>0</v>
      </c>
      <c r="I1024" s="33">
        <v>0</v>
      </c>
      <c r="J1024" s="33">
        <v>0</v>
      </c>
      <c r="K1024" s="33">
        <v>0</v>
      </c>
      <c r="L1024" s="33">
        <v>30.62</v>
      </c>
      <c r="M1024" s="33">
        <v>13.49</v>
      </c>
      <c r="N1024" s="33">
        <v>7.84</v>
      </c>
      <c r="O1024" s="33">
        <v>7.14</v>
      </c>
      <c r="P1024" s="33">
        <v>2.16</v>
      </c>
      <c r="Q1024" s="33">
        <v>13.49</v>
      </c>
    </row>
    <row r="1025" spans="1:17">
      <c r="A1025" s="32" t="s">
        <v>480</v>
      </c>
      <c r="C1025" s="33">
        <v>0</v>
      </c>
      <c r="D1025" s="33">
        <v>1.25</v>
      </c>
      <c r="E1025" s="33">
        <v>0</v>
      </c>
      <c r="F1025" s="33">
        <v>11.51</v>
      </c>
      <c r="G1025" s="33">
        <v>11.51</v>
      </c>
      <c r="H1025" s="33">
        <v>0</v>
      </c>
      <c r="I1025" s="33">
        <v>0</v>
      </c>
      <c r="J1025" s="33">
        <v>0</v>
      </c>
      <c r="K1025" s="33">
        <v>0</v>
      </c>
      <c r="L1025" s="33">
        <v>11.41</v>
      </c>
      <c r="M1025" s="33">
        <v>4.95</v>
      </c>
      <c r="N1025" s="33">
        <v>2.95</v>
      </c>
      <c r="O1025" s="33">
        <v>2.7</v>
      </c>
      <c r="P1025" s="33">
        <v>0.82</v>
      </c>
      <c r="Q1025" s="33">
        <v>4.95</v>
      </c>
    </row>
    <row r="1026" spans="1:17">
      <c r="A1026" s="32" t="s">
        <v>481</v>
      </c>
      <c r="C1026" s="33">
        <v>0</v>
      </c>
      <c r="D1026" s="33">
        <v>2.33</v>
      </c>
      <c r="E1026" s="33">
        <v>0</v>
      </c>
      <c r="F1026" s="33">
        <v>20.87</v>
      </c>
      <c r="G1026" s="33">
        <v>20.87</v>
      </c>
      <c r="H1026" s="33">
        <v>0</v>
      </c>
      <c r="I1026" s="33">
        <v>0</v>
      </c>
      <c r="J1026" s="33">
        <v>0</v>
      </c>
      <c r="K1026" s="33">
        <v>0</v>
      </c>
      <c r="L1026" s="33">
        <v>20.68</v>
      </c>
      <c r="M1026" s="33">
        <v>8.58</v>
      </c>
      <c r="N1026" s="33">
        <v>5.49</v>
      </c>
      <c r="O1026" s="33">
        <v>5.08</v>
      </c>
      <c r="P1026" s="33">
        <v>1.54</v>
      </c>
      <c r="Q1026" s="33">
        <v>8.58</v>
      </c>
    </row>
    <row r="1027" spans="1:17">
      <c r="A1027" s="32" t="s">
        <v>482</v>
      </c>
      <c r="C1027" s="33">
        <v>0</v>
      </c>
      <c r="D1027" s="33">
        <v>2.29</v>
      </c>
      <c r="E1027" s="33">
        <v>0</v>
      </c>
      <c r="F1027" s="33">
        <v>20.22</v>
      </c>
      <c r="G1027" s="33">
        <v>20.22</v>
      </c>
      <c r="H1027" s="33">
        <v>0</v>
      </c>
      <c r="I1027" s="33">
        <v>0</v>
      </c>
      <c r="J1027" s="33">
        <v>0</v>
      </c>
      <c r="K1027" s="33">
        <v>0</v>
      </c>
      <c r="L1027" s="33">
        <v>20.03</v>
      </c>
      <c r="M1027" s="33">
        <v>8.09</v>
      </c>
      <c r="N1027" s="33">
        <v>5.4</v>
      </c>
      <c r="O1027" s="33">
        <v>5.03</v>
      </c>
      <c r="P1027" s="33">
        <v>1.52</v>
      </c>
      <c r="Q1027" s="33">
        <v>8.09</v>
      </c>
    </row>
    <row r="1028" spans="1:17">
      <c r="A1028" s="32" t="s">
        <v>483</v>
      </c>
      <c r="C1028" s="33">
        <v>0</v>
      </c>
      <c r="D1028" s="33">
        <v>3.17</v>
      </c>
      <c r="E1028" s="33">
        <v>0</v>
      </c>
      <c r="F1028" s="33">
        <v>28.45</v>
      </c>
      <c r="G1028" s="33">
        <v>28.45</v>
      </c>
      <c r="H1028" s="33">
        <v>0</v>
      </c>
      <c r="I1028" s="33">
        <v>0</v>
      </c>
      <c r="J1028" s="33">
        <v>0</v>
      </c>
      <c r="K1028" s="33">
        <v>0</v>
      </c>
      <c r="L1028" s="33">
        <v>28.2</v>
      </c>
      <c r="M1028" s="33">
        <v>11.7</v>
      </c>
      <c r="N1028" s="33">
        <v>7.48</v>
      </c>
      <c r="O1028" s="33">
        <v>6.92</v>
      </c>
      <c r="P1028" s="33">
        <v>2.09</v>
      </c>
      <c r="Q1028" s="33">
        <v>11.7</v>
      </c>
    </row>
    <row r="1029" spans="1:17">
      <c r="A1029" s="32" t="s">
        <v>484</v>
      </c>
      <c r="C1029" s="33">
        <v>0</v>
      </c>
      <c r="D1029" s="33">
        <v>2.67</v>
      </c>
      <c r="E1029" s="33">
        <v>0</v>
      </c>
      <c r="F1029" s="33">
        <v>24.58</v>
      </c>
      <c r="G1029" s="33">
        <v>24.58</v>
      </c>
      <c r="H1029" s="33">
        <v>0</v>
      </c>
      <c r="I1029" s="33">
        <v>0</v>
      </c>
      <c r="J1029" s="33">
        <v>0</v>
      </c>
      <c r="K1029" s="33">
        <v>0</v>
      </c>
      <c r="L1029" s="33">
        <v>24.37</v>
      </c>
      <c r="M1029" s="33">
        <v>10.57</v>
      </c>
      <c r="N1029" s="33">
        <v>6.3</v>
      </c>
      <c r="O1029" s="33">
        <v>5.76</v>
      </c>
      <c r="P1029" s="33">
        <v>1.74</v>
      </c>
      <c r="Q1029" s="33">
        <v>10.57</v>
      </c>
    </row>
    <row r="1030" spans="1:17">
      <c r="A1030" s="32" t="s">
        <v>485</v>
      </c>
      <c r="C1030" s="33">
        <v>0</v>
      </c>
      <c r="D1030" s="33">
        <v>2.83</v>
      </c>
      <c r="E1030" s="33">
        <v>0</v>
      </c>
      <c r="F1030" s="33">
        <v>26.08</v>
      </c>
      <c r="G1030" s="33">
        <v>26.08</v>
      </c>
      <c r="H1030" s="33">
        <v>0</v>
      </c>
      <c r="I1030" s="33">
        <v>0</v>
      </c>
      <c r="J1030" s="33">
        <v>0</v>
      </c>
      <c r="K1030" s="33">
        <v>0</v>
      </c>
      <c r="L1030" s="33">
        <v>25.86</v>
      </c>
      <c r="M1030" s="33">
        <v>11.24</v>
      </c>
      <c r="N1030" s="33">
        <v>6.67</v>
      </c>
      <c r="O1030" s="33">
        <v>6.1</v>
      </c>
      <c r="P1030" s="33">
        <v>1.84</v>
      </c>
      <c r="Q1030" s="33">
        <v>11.24</v>
      </c>
    </row>
    <row r="1031" spans="1:17">
      <c r="A1031" s="32" t="s">
        <v>486</v>
      </c>
      <c r="C1031" s="33">
        <v>0</v>
      </c>
      <c r="D1031" s="33">
        <v>1.19</v>
      </c>
      <c r="E1031" s="33">
        <v>0</v>
      </c>
      <c r="F1031" s="33">
        <v>11.01</v>
      </c>
      <c r="G1031" s="33">
        <v>11.01</v>
      </c>
      <c r="H1031" s="33">
        <v>0</v>
      </c>
      <c r="I1031" s="33">
        <v>0</v>
      </c>
      <c r="J1031" s="33">
        <v>0</v>
      </c>
      <c r="K1031" s="33">
        <v>0</v>
      </c>
      <c r="L1031" s="33">
        <v>10.91</v>
      </c>
      <c r="M1031" s="33">
        <v>4.76</v>
      </c>
      <c r="N1031" s="33">
        <v>2.81</v>
      </c>
      <c r="O1031" s="33">
        <v>2.57</v>
      </c>
      <c r="P1031" s="33">
        <v>0.78</v>
      </c>
      <c r="Q1031" s="33">
        <v>4.76</v>
      </c>
    </row>
    <row r="1032" spans="1:17">
      <c r="A1032" s="32" t="s">
        <v>487</v>
      </c>
      <c r="C1032" s="33">
        <v>0</v>
      </c>
      <c r="D1032" s="33">
        <v>1.17</v>
      </c>
      <c r="E1032" s="33">
        <v>0</v>
      </c>
      <c r="F1032" s="33">
        <v>10.8</v>
      </c>
      <c r="G1032" s="33">
        <v>10.8</v>
      </c>
      <c r="H1032" s="33">
        <v>0</v>
      </c>
      <c r="I1032" s="33">
        <v>0</v>
      </c>
      <c r="J1032" s="33">
        <v>0</v>
      </c>
      <c r="K1032" s="33">
        <v>0</v>
      </c>
      <c r="L1032" s="33">
        <v>10.71</v>
      </c>
      <c r="M1032" s="33">
        <v>4.6399999999999997</v>
      </c>
      <c r="N1032" s="33">
        <v>2.77</v>
      </c>
      <c r="O1032" s="33">
        <v>2.5299999999999998</v>
      </c>
      <c r="P1032" s="33">
        <v>0.76</v>
      </c>
      <c r="Q1032" s="33">
        <v>4.6399999999999997</v>
      </c>
    </row>
    <row r="1033" spans="1:17">
      <c r="A1033" s="32" t="s">
        <v>488</v>
      </c>
      <c r="C1033" s="33">
        <v>0</v>
      </c>
      <c r="D1033" s="33">
        <v>0.9</v>
      </c>
      <c r="E1033" s="33">
        <v>0</v>
      </c>
      <c r="F1033" s="33">
        <v>8.25</v>
      </c>
      <c r="G1033" s="33">
        <v>8.25</v>
      </c>
      <c r="H1033" s="33">
        <v>0</v>
      </c>
      <c r="I1033" s="33">
        <v>0</v>
      </c>
      <c r="J1033" s="33">
        <v>0</v>
      </c>
      <c r="K1033" s="33">
        <v>0</v>
      </c>
      <c r="L1033" s="33">
        <v>8.17</v>
      </c>
      <c r="M1033" s="33">
        <v>3.55</v>
      </c>
      <c r="N1033" s="33">
        <v>2.11</v>
      </c>
      <c r="O1033" s="33">
        <v>1.93</v>
      </c>
      <c r="P1033" s="33">
        <v>0.57999999999999996</v>
      </c>
      <c r="Q1033" s="33">
        <v>3.55</v>
      </c>
    </row>
    <row r="1034" spans="1:17">
      <c r="A1034" s="32" t="s">
        <v>489</v>
      </c>
      <c r="C1034" s="33">
        <v>0</v>
      </c>
      <c r="D1034" s="33">
        <v>0.95</v>
      </c>
      <c r="E1034" s="33">
        <v>0</v>
      </c>
      <c r="F1034" s="33">
        <v>8.7899999999999991</v>
      </c>
      <c r="G1034" s="33">
        <v>8.7899999999999991</v>
      </c>
      <c r="H1034" s="33">
        <v>0</v>
      </c>
      <c r="I1034" s="33">
        <v>0</v>
      </c>
      <c r="J1034" s="33">
        <v>0</v>
      </c>
      <c r="K1034" s="33">
        <v>0</v>
      </c>
      <c r="L1034" s="33">
        <v>8.7100000000000009</v>
      </c>
      <c r="M1034" s="33">
        <v>3.78</v>
      </c>
      <c r="N1034" s="33">
        <v>2.25</v>
      </c>
      <c r="O1034" s="33">
        <v>2.06</v>
      </c>
      <c r="P1034" s="33">
        <v>0.62</v>
      </c>
      <c r="Q1034" s="33">
        <v>3.78</v>
      </c>
    </row>
    <row r="1035" spans="1:17">
      <c r="A1035" s="32" t="s">
        <v>490</v>
      </c>
      <c r="C1035" s="33">
        <v>0</v>
      </c>
      <c r="D1035" s="33">
        <v>1.38</v>
      </c>
      <c r="E1035" s="33">
        <v>0</v>
      </c>
      <c r="F1035" s="33">
        <v>12.66</v>
      </c>
      <c r="G1035" s="33">
        <v>12.66</v>
      </c>
      <c r="H1035" s="33">
        <v>0</v>
      </c>
      <c r="I1035" s="33">
        <v>0</v>
      </c>
      <c r="J1035" s="33">
        <v>0</v>
      </c>
      <c r="K1035" s="33">
        <v>0</v>
      </c>
      <c r="L1035" s="33">
        <v>12.55</v>
      </c>
      <c r="M1035" s="33">
        <v>5.44</v>
      </c>
      <c r="N1035" s="33">
        <v>3.24</v>
      </c>
      <c r="O1035" s="33">
        <v>2.97</v>
      </c>
      <c r="P1035" s="33">
        <v>0.9</v>
      </c>
      <c r="Q1035" s="33">
        <v>5.44</v>
      </c>
    </row>
    <row r="1036" spans="1:17">
      <c r="A1036" s="32" t="s">
        <v>491</v>
      </c>
      <c r="C1036" s="33">
        <v>0</v>
      </c>
      <c r="D1036" s="33">
        <v>1.17</v>
      </c>
      <c r="E1036" s="33">
        <v>0</v>
      </c>
      <c r="F1036" s="33">
        <v>10.76</v>
      </c>
      <c r="G1036" s="33">
        <v>10.76</v>
      </c>
      <c r="H1036" s="33">
        <v>0</v>
      </c>
      <c r="I1036" s="33">
        <v>0</v>
      </c>
      <c r="J1036" s="33">
        <v>0</v>
      </c>
      <c r="K1036" s="33">
        <v>0</v>
      </c>
      <c r="L1036" s="33">
        <v>10.66</v>
      </c>
      <c r="M1036" s="33">
        <v>4.59</v>
      </c>
      <c r="N1036" s="33">
        <v>2.77</v>
      </c>
      <c r="O1036" s="33">
        <v>2.54</v>
      </c>
      <c r="P1036" s="33">
        <v>0.77</v>
      </c>
      <c r="Q1036" s="33">
        <v>4.59</v>
      </c>
    </row>
    <row r="1037" spans="1:17">
      <c r="A1037" s="32" t="s">
        <v>492</v>
      </c>
      <c r="C1037" s="33">
        <v>0</v>
      </c>
      <c r="D1037" s="33">
        <v>1.54</v>
      </c>
      <c r="E1037" s="33">
        <v>0</v>
      </c>
      <c r="F1037" s="33">
        <v>14.12</v>
      </c>
      <c r="G1037" s="33">
        <v>14.12</v>
      </c>
      <c r="H1037" s="33">
        <v>0</v>
      </c>
      <c r="I1037" s="33">
        <v>0</v>
      </c>
      <c r="J1037" s="33">
        <v>0</v>
      </c>
      <c r="K1037" s="33">
        <v>0</v>
      </c>
      <c r="L1037" s="33">
        <v>14</v>
      </c>
      <c r="M1037" s="33">
        <v>6.03</v>
      </c>
      <c r="N1037" s="33">
        <v>3.63</v>
      </c>
      <c r="O1037" s="33">
        <v>3.33</v>
      </c>
      <c r="P1037" s="33">
        <v>1.01</v>
      </c>
      <c r="Q1037" s="33">
        <v>6.03</v>
      </c>
    </row>
    <row r="1038" spans="1:17">
      <c r="A1038" s="32" t="s">
        <v>493</v>
      </c>
      <c r="C1038" s="33">
        <v>0</v>
      </c>
      <c r="D1038" s="33">
        <v>2.25</v>
      </c>
      <c r="E1038" s="33">
        <v>0</v>
      </c>
      <c r="F1038" s="33">
        <v>20.05</v>
      </c>
      <c r="G1038" s="33">
        <v>20.05</v>
      </c>
      <c r="H1038" s="33">
        <v>0</v>
      </c>
      <c r="I1038" s="33">
        <v>0</v>
      </c>
      <c r="J1038" s="33">
        <v>0</v>
      </c>
      <c r="K1038" s="33">
        <v>0</v>
      </c>
      <c r="L1038" s="33">
        <v>19.87</v>
      </c>
      <c r="M1038" s="33">
        <v>8.16</v>
      </c>
      <c r="N1038" s="33">
        <v>5.3</v>
      </c>
      <c r="O1038" s="33">
        <v>4.92</v>
      </c>
      <c r="P1038" s="33">
        <v>1.49</v>
      </c>
      <c r="Q1038" s="33">
        <v>8.16</v>
      </c>
    </row>
    <row r="1039" spans="1:17">
      <c r="A1039" s="32" t="s">
        <v>494</v>
      </c>
      <c r="C1039" s="33">
        <v>0</v>
      </c>
      <c r="D1039" s="33">
        <v>1.33</v>
      </c>
      <c r="E1039" s="33">
        <v>0</v>
      </c>
      <c r="F1039" s="33">
        <v>11.98</v>
      </c>
      <c r="G1039" s="33">
        <v>11.98</v>
      </c>
      <c r="H1039" s="33">
        <v>0</v>
      </c>
      <c r="I1039" s="33">
        <v>0</v>
      </c>
      <c r="J1039" s="33">
        <v>0</v>
      </c>
      <c r="K1039" s="33">
        <v>0</v>
      </c>
      <c r="L1039" s="33">
        <v>11.88</v>
      </c>
      <c r="M1039" s="33">
        <v>4.97</v>
      </c>
      <c r="N1039" s="33">
        <v>3.13</v>
      </c>
      <c r="O1039" s="33">
        <v>2.89</v>
      </c>
      <c r="P1039" s="33">
        <v>0.88</v>
      </c>
      <c r="Q1039" s="33">
        <v>4.97</v>
      </c>
    </row>
    <row r="1040" spans="1:17">
      <c r="A1040" s="32" t="s">
        <v>495</v>
      </c>
      <c r="C1040" s="33">
        <v>0</v>
      </c>
      <c r="D1040" s="33">
        <v>4.0599999999999996</v>
      </c>
      <c r="E1040" s="33">
        <v>0</v>
      </c>
      <c r="F1040" s="33">
        <v>40.229999999999997</v>
      </c>
      <c r="G1040" s="33">
        <v>40.229999999999997</v>
      </c>
      <c r="H1040" s="33">
        <v>0</v>
      </c>
      <c r="I1040" s="33">
        <v>0</v>
      </c>
      <c r="J1040" s="33">
        <v>0</v>
      </c>
      <c r="K1040" s="33">
        <v>0</v>
      </c>
      <c r="L1040" s="33">
        <v>39.92</v>
      </c>
      <c r="M1040" s="33">
        <v>19.25</v>
      </c>
      <c r="N1040" s="33">
        <v>9.6</v>
      </c>
      <c r="O1040" s="33">
        <v>8.49</v>
      </c>
      <c r="P1040" s="33">
        <v>2.57</v>
      </c>
      <c r="Q1040" s="33">
        <v>19.25</v>
      </c>
    </row>
    <row r="1041" spans="1:17">
      <c r="A1041" s="32" t="s">
        <v>496</v>
      </c>
      <c r="C1041" s="33">
        <v>0</v>
      </c>
      <c r="D1041" s="33">
        <v>2.02</v>
      </c>
      <c r="E1041" s="33">
        <v>0</v>
      </c>
      <c r="F1041" s="33">
        <v>19.39</v>
      </c>
      <c r="G1041" s="33">
        <v>19.39</v>
      </c>
      <c r="H1041" s="33">
        <v>0</v>
      </c>
      <c r="I1041" s="33">
        <v>0</v>
      </c>
      <c r="J1041" s="33">
        <v>0</v>
      </c>
      <c r="K1041" s="33">
        <v>0</v>
      </c>
      <c r="L1041" s="33">
        <v>19.239999999999998</v>
      </c>
      <c r="M1041" s="33">
        <v>8.8699999999999992</v>
      </c>
      <c r="N1041" s="33">
        <v>4.78</v>
      </c>
      <c r="O1041" s="33">
        <v>4.29</v>
      </c>
      <c r="P1041" s="33">
        <v>1.3</v>
      </c>
      <c r="Q1041" s="33">
        <v>8.8699999999999992</v>
      </c>
    </row>
    <row r="1042" spans="1:17">
      <c r="A1042" s="32" t="s">
        <v>497</v>
      </c>
      <c r="C1042" s="33">
        <v>0</v>
      </c>
      <c r="D1042" s="33">
        <v>1.23</v>
      </c>
      <c r="E1042" s="33">
        <v>0</v>
      </c>
      <c r="F1042" s="33">
        <v>11.32</v>
      </c>
      <c r="G1042" s="33">
        <v>11.32</v>
      </c>
      <c r="H1042" s="33">
        <v>0</v>
      </c>
      <c r="I1042" s="33">
        <v>0</v>
      </c>
      <c r="J1042" s="33">
        <v>0</v>
      </c>
      <c r="K1042" s="33">
        <v>0</v>
      </c>
      <c r="L1042" s="33">
        <v>11.23</v>
      </c>
      <c r="M1042" s="33">
        <v>4.87</v>
      </c>
      <c r="N1042" s="33">
        <v>2.9</v>
      </c>
      <c r="O1042" s="33">
        <v>2.65</v>
      </c>
      <c r="P1042" s="33">
        <v>0.8</v>
      </c>
      <c r="Q1042" s="33">
        <v>4.87</v>
      </c>
    </row>
    <row r="1043" spans="1:17">
      <c r="A1043" s="32" t="s">
        <v>498</v>
      </c>
      <c r="C1043" s="33">
        <v>0</v>
      </c>
      <c r="D1043" s="33">
        <v>2.71</v>
      </c>
      <c r="E1043" s="33">
        <v>0</v>
      </c>
      <c r="F1043" s="33">
        <v>24.96</v>
      </c>
      <c r="G1043" s="33">
        <v>24.96</v>
      </c>
      <c r="H1043" s="33">
        <v>0</v>
      </c>
      <c r="I1043" s="33">
        <v>0</v>
      </c>
      <c r="J1043" s="33">
        <v>0</v>
      </c>
      <c r="K1043" s="33">
        <v>0</v>
      </c>
      <c r="L1043" s="33">
        <v>24.74</v>
      </c>
      <c r="M1043" s="33">
        <v>10.73</v>
      </c>
      <c r="N1043" s="33">
        <v>6.39</v>
      </c>
      <c r="O1043" s="33">
        <v>5.85</v>
      </c>
      <c r="P1043" s="33">
        <v>1.77</v>
      </c>
      <c r="Q1043" s="33">
        <v>10.73</v>
      </c>
    </row>
    <row r="1044" spans="1:17">
      <c r="A1044" s="32" t="s">
        <v>499</v>
      </c>
      <c r="C1044" s="33">
        <v>0</v>
      </c>
      <c r="D1044" s="33">
        <v>2.9</v>
      </c>
      <c r="E1044" s="33">
        <v>0</v>
      </c>
      <c r="F1044" s="33">
        <v>25.24</v>
      </c>
      <c r="G1044" s="33">
        <v>25.24</v>
      </c>
      <c r="H1044" s="33">
        <v>0</v>
      </c>
      <c r="I1044" s="33">
        <v>0</v>
      </c>
      <c r="J1044" s="33">
        <v>0</v>
      </c>
      <c r="K1044" s="33">
        <v>0</v>
      </c>
      <c r="L1044" s="33">
        <v>25</v>
      </c>
      <c r="M1044" s="33">
        <v>9.7899999999999991</v>
      </c>
      <c r="N1044" s="33">
        <v>6.84</v>
      </c>
      <c r="O1044" s="33">
        <v>6.42</v>
      </c>
      <c r="P1044" s="33">
        <v>1.94</v>
      </c>
      <c r="Q1044" s="33">
        <v>9.7899999999999991</v>
      </c>
    </row>
    <row r="1045" spans="1:17">
      <c r="A1045" s="32" t="s">
        <v>500</v>
      </c>
      <c r="C1045" s="33">
        <v>0</v>
      </c>
      <c r="D1045" s="33">
        <v>1.99</v>
      </c>
      <c r="E1045" s="33">
        <v>0</v>
      </c>
      <c r="F1045" s="33">
        <v>16.93</v>
      </c>
      <c r="G1045" s="33">
        <v>16.93</v>
      </c>
      <c r="H1045" s="33">
        <v>0</v>
      </c>
      <c r="I1045" s="33">
        <v>0</v>
      </c>
      <c r="J1045" s="33">
        <v>0</v>
      </c>
      <c r="K1045" s="33">
        <v>0</v>
      </c>
      <c r="L1045" s="33">
        <v>16.77</v>
      </c>
      <c r="M1045" s="33">
        <v>6.29</v>
      </c>
      <c r="N1045" s="33">
        <v>4.6900000000000004</v>
      </c>
      <c r="O1045" s="33">
        <v>4.45</v>
      </c>
      <c r="P1045" s="33">
        <v>1.34</v>
      </c>
      <c r="Q1045" s="33">
        <v>6.29</v>
      </c>
    </row>
    <row r="1046" spans="1:17">
      <c r="A1046" s="32" t="s">
        <v>501</v>
      </c>
      <c r="C1046" s="33">
        <v>0</v>
      </c>
      <c r="D1046" s="33">
        <v>3.08</v>
      </c>
      <c r="E1046" s="33">
        <v>0</v>
      </c>
      <c r="F1046" s="33">
        <v>27.84</v>
      </c>
      <c r="G1046" s="33">
        <v>27.84</v>
      </c>
      <c r="H1046" s="33">
        <v>0</v>
      </c>
      <c r="I1046" s="33">
        <v>0</v>
      </c>
      <c r="J1046" s="33">
        <v>0</v>
      </c>
      <c r="K1046" s="33">
        <v>0</v>
      </c>
      <c r="L1046" s="33">
        <v>27.59</v>
      </c>
      <c r="M1046" s="33">
        <v>11.61</v>
      </c>
      <c r="N1046" s="33">
        <v>7.26</v>
      </c>
      <c r="O1046" s="33">
        <v>6.7</v>
      </c>
      <c r="P1046" s="33">
        <v>2.02</v>
      </c>
      <c r="Q1046" s="33">
        <v>11.61</v>
      </c>
    </row>
    <row r="1047" spans="1:17">
      <c r="A1047" s="32" t="s">
        <v>502</v>
      </c>
      <c r="C1047" s="33">
        <v>0</v>
      </c>
      <c r="D1047" s="33">
        <v>1.84</v>
      </c>
      <c r="E1047" s="33">
        <v>0</v>
      </c>
      <c r="F1047" s="33">
        <v>16.940000000000001</v>
      </c>
      <c r="G1047" s="33">
        <v>16.940000000000001</v>
      </c>
      <c r="H1047" s="33">
        <v>0</v>
      </c>
      <c r="I1047" s="33">
        <v>0</v>
      </c>
      <c r="J1047" s="33">
        <v>0</v>
      </c>
      <c r="K1047" s="33">
        <v>0</v>
      </c>
      <c r="L1047" s="33">
        <v>16.8</v>
      </c>
      <c r="M1047" s="33">
        <v>7.31</v>
      </c>
      <c r="N1047" s="33">
        <v>4.33</v>
      </c>
      <c r="O1047" s="33">
        <v>3.96</v>
      </c>
      <c r="P1047" s="33">
        <v>1.2</v>
      </c>
      <c r="Q1047" s="33">
        <v>7.31</v>
      </c>
    </row>
    <row r="1048" spans="1:17">
      <c r="A1048" s="32" t="s">
        <v>503</v>
      </c>
      <c r="C1048" s="33">
        <v>0</v>
      </c>
      <c r="D1048" s="33">
        <v>1.39</v>
      </c>
      <c r="E1048" s="33">
        <v>0</v>
      </c>
      <c r="F1048" s="33">
        <v>12.48</v>
      </c>
      <c r="G1048" s="33">
        <v>12.48</v>
      </c>
      <c r="H1048" s="33">
        <v>0</v>
      </c>
      <c r="I1048" s="33">
        <v>0</v>
      </c>
      <c r="J1048" s="33">
        <v>0</v>
      </c>
      <c r="K1048" s="33">
        <v>0</v>
      </c>
      <c r="L1048" s="33">
        <v>12.37</v>
      </c>
      <c r="M1048" s="33">
        <v>5.13</v>
      </c>
      <c r="N1048" s="33">
        <v>3.28</v>
      </c>
      <c r="O1048" s="33">
        <v>3.04</v>
      </c>
      <c r="P1048" s="33">
        <v>0.92</v>
      </c>
      <c r="Q1048" s="33">
        <v>5.13</v>
      </c>
    </row>
    <row r="1049" spans="1:17">
      <c r="A1049" s="32" t="s">
        <v>504</v>
      </c>
      <c r="C1049" s="33">
        <v>0</v>
      </c>
      <c r="D1049" s="33">
        <v>1.2</v>
      </c>
      <c r="E1049" s="33">
        <v>0</v>
      </c>
      <c r="F1049" s="33">
        <v>11.01</v>
      </c>
      <c r="G1049" s="33">
        <v>11.01</v>
      </c>
      <c r="H1049" s="33">
        <v>0</v>
      </c>
      <c r="I1049" s="33">
        <v>0</v>
      </c>
      <c r="J1049" s="33">
        <v>0</v>
      </c>
      <c r="K1049" s="33">
        <v>0</v>
      </c>
      <c r="L1049" s="33">
        <v>10.91</v>
      </c>
      <c r="M1049" s="33">
        <v>4.7300000000000004</v>
      </c>
      <c r="N1049" s="33">
        <v>2.82</v>
      </c>
      <c r="O1049" s="33">
        <v>2.58</v>
      </c>
      <c r="P1049" s="33">
        <v>0.78</v>
      </c>
      <c r="Q1049" s="33">
        <v>4.7300000000000004</v>
      </c>
    </row>
    <row r="1050" spans="1:17">
      <c r="A1050" s="32" t="s">
        <v>505</v>
      </c>
      <c r="C1050" s="33">
        <v>0</v>
      </c>
      <c r="D1050" s="33">
        <v>1.52</v>
      </c>
      <c r="E1050" s="33">
        <v>0</v>
      </c>
      <c r="F1050" s="33">
        <v>13.94</v>
      </c>
      <c r="G1050" s="33">
        <v>13.94</v>
      </c>
      <c r="H1050" s="33">
        <v>0</v>
      </c>
      <c r="I1050" s="33">
        <v>0</v>
      </c>
      <c r="J1050" s="33">
        <v>0</v>
      </c>
      <c r="K1050" s="33">
        <v>0</v>
      </c>
      <c r="L1050" s="33">
        <v>13.82</v>
      </c>
      <c r="M1050" s="33">
        <v>5.97</v>
      </c>
      <c r="N1050" s="33">
        <v>3.58</v>
      </c>
      <c r="O1050" s="33">
        <v>3.28</v>
      </c>
      <c r="P1050" s="33">
        <v>0.99</v>
      </c>
      <c r="Q1050" s="33">
        <v>5.97</v>
      </c>
    </row>
    <row r="1051" spans="1:17">
      <c r="A1051" s="32" t="s">
        <v>506</v>
      </c>
      <c r="C1051" s="33">
        <v>0</v>
      </c>
      <c r="D1051" s="33">
        <v>1.26</v>
      </c>
      <c r="E1051" s="33">
        <v>0</v>
      </c>
      <c r="F1051" s="33">
        <v>11.86</v>
      </c>
      <c r="G1051" s="33">
        <v>11.86</v>
      </c>
      <c r="H1051" s="33">
        <v>0</v>
      </c>
      <c r="I1051" s="33">
        <v>0</v>
      </c>
      <c r="J1051" s="33">
        <v>0</v>
      </c>
      <c r="K1051" s="33">
        <v>0</v>
      </c>
      <c r="L1051" s="33">
        <v>11.76</v>
      </c>
      <c r="M1051" s="33">
        <v>5.29</v>
      </c>
      <c r="N1051" s="33">
        <v>2.97</v>
      </c>
      <c r="O1051" s="33">
        <v>2.69</v>
      </c>
      <c r="P1051" s="33">
        <v>0.81</v>
      </c>
      <c r="Q1051" s="33">
        <v>5.29</v>
      </c>
    </row>
    <row r="1052" spans="1:17">
      <c r="A1052" s="32" t="s">
        <v>507</v>
      </c>
      <c r="C1052" s="33">
        <v>0</v>
      </c>
      <c r="D1052" s="33">
        <v>1.25</v>
      </c>
      <c r="E1052" s="33">
        <v>0</v>
      </c>
      <c r="F1052" s="33">
        <v>11.45</v>
      </c>
      <c r="G1052" s="33">
        <v>11.45</v>
      </c>
      <c r="H1052" s="33">
        <v>0</v>
      </c>
      <c r="I1052" s="33">
        <v>0</v>
      </c>
      <c r="J1052" s="33">
        <v>0</v>
      </c>
      <c r="K1052" s="33">
        <v>0</v>
      </c>
      <c r="L1052" s="33">
        <v>11.35</v>
      </c>
      <c r="M1052" s="33">
        <v>4.91</v>
      </c>
      <c r="N1052" s="33">
        <v>2.94</v>
      </c>
      <c r="O1052" s="33">
        <v>2.69</v>
      </c>
      <c r="P1052" s="33">
        <v>0.81</v>
      </c>
      <c r="Q1052" s="33">
        <v>4.91</v>
      </c>
    </row>
    <row r="1053" spans="1:17">
      <c r="A1053" s="32" t="s">
        <v>508</v>
      </c>
      <c r="C1053" s="33">
        <v>0</v>
      </c>
      <c r="D1053" s="33">
        <v>2.2400000000000002</v>
      </c>
      <c r="E1053" s="33">
        <v>0</v>
      </c>
      <c r="F1053" s="33">
        <v>21.09</v>
      </c>
      <c r="G1053" s="33">
        <v>21.09</v>
      </c>
      <c r="H1053" s="33">
        <v>0</v>
      </c>
      <c r="I1053" s="33">
        <v>0</v>
      </c>
      <c r="J1053" s="33">
        <v>0</v>
      </c>
      <c r="K1053" s="33">
        <v>0</v>
      </c>
      <c r="L1053" s="33">
        <v>20.91</v>
      </c>
      <c r="M1053" s="33">
        <v>9.3800000000000008</v>
      </c>
      <c r="N1053" s="33">
        <v>5.29</v>
      </c>
      <c r="O1053" s="33">
        <v>4.79</v>
      </c>
      <c r="P1053" s="33">
        <v>1.45</v>
      </c>
      <c r="Q1053" s="33">
        <v>9.3800000000000008</v>
      </c>
    </row>
    <row r="1054" spans="1:17">
      <c r="A1054" s="32" t="s">
        <v>509</v>
      </c>
      <c r="C1054" s="33">
        <v>0</v>
      </c>
      <c r="D1054" s="33">
        <v>3.2</v>
      </c>
      <c r="E1054" s="33">
        <v>0</v>
      </c>
      <c r="F1054" s="33">
        <v>29.15</v>
      </c>
      <c r="G1054" s="33">
        <v>29.15</v>
      </c>
      <c r="H1054" s="33">
        <v>0</v>
      </c>
      <c r="I1054" s="33">
        <v>0</v>
      </c>
      <c r="J1054" s="33">
        <v>0</v>
      </c>
      <c r="K1054" s="33">
        <v>0</v>
      </c>
      <c r="L1054" s="33">
        <v>28.89</v>
      </c>
      <c r="M1054" s="33">
        <v>12.34</v>
      </c>
      <c r="N1054" s="33">
        <v>7.54</v>
      </c>
      <c r="O1054" s="33">
        <v>6.92</v>
      </c>
      <c r="P1054" s="33">
        <v>2.09</v>
      </c>
      <c r="Q1054" s="33">
        <v>12.34</v>
      </c>
    </row>
    <row r="1055" spans="1:17">
      <c r="A1055" s="32" t="s">
        <v>510</v>
      </c>
      <c r="C1055" s="33">
        <v>0</v>
      </c>
      <c r="D1055" s="33">
        <v>2.3199999999999998</v>
      </c>
      <c r="E1055" s="33">
        <v>0</v>
      </c>
      <c r="F1055" s="33">
        <v>20.43</v>
      </c>
      <c r="G1055" s="33">
        <v>20.43</v>
      </c>
      <c r="H1055" s="33">
        <v>0</v>
      </c>
      <c r="I1055" s="33">
        <v>0</v>
      </c>
      <c r="J1055" s="33">
        <v>0</v>
      </c>
      <c r="K1055" s="33">
        <v>0</v>
      </c>
      <c r="L1055" s="33">
        <v>20.239999999999998</v>
      </c>
      <c r="M1055" s="33">
        <v>8.1</v>
      </c>
      <c r="N1055" s="33">
        <v>5.48</v>
      </c>
      <c r="O1055" s="33">
        <v>5.12</v>
      </c>
      <c r="P1055" s="33">
        <v>1.55</v>
      </c>
      <c r="Q1055" s="33">
        <v>8.1</v>
      </c>
    </row>
    <row r="1056" spans="1:17">
      <c r="A1056" s="32" t="s">
        <v>1199</v>
      </c>
      <c r="C1056" s="33">
        <v>0</v>
      </c>
      <c r="D1056" s="33">
        <v>1.89</v>
      </c>
      <c r="E1056" s="33">
        <v>0</v>
      </c>
      <c r="F1056" s="33">
        <v>17.420000000000002</v>
      </c>
      <c r="G1056" s="33">
        <v>17.420000000000002</v>
      </c>
      <c r="H1056" s="33">
        <v>0</v>
      </c>
      <c r="I1056" s="33">
        <v>0</v>
      </c>
      <c r="J1056" s="33">
        <v>0</v>
      </c>
      <c r="K1056" s="33">
        <v>0</v>
      </c>
      <c r="L1056" s="33">
        <v>17.28</v>
      </c>
      <c r="M1056" s="33">
        <v>7.5</v>
      </c>
      <c r="N1056" s="33">
        <v>4.46</v>
      </c>
      <c r="O1056" s="33">
        <v>4.08</v>
      </c>
      <c r="P1056" s="33">
        <v>1.23</v>
      </c>
      <c r="Q1056" s="33">
        <v>7.5</v>
      </c>
    </row>
    <row r="1057" spans="1:17">
      <c r="A1057" s="32" t="s">
        <v>1200</v>
      </c>
      <c r="C1057" s="33">
        <v>0</v>
      </c>
      <c r="D1057" s="33">
        <v>2.15</v>
      </c>
      <c r="E1057" s="33">
        <v>0</v>
      </c>
      <c r="F1057" s="33">
        <v>19.89</v>
      </c>
      <c r="G1057" s="33">
        <v>19.89</v>
      </c>
      <c r="H1057" s="33">
        <v>0</v>
      </c>
      <c r="I1057" s="33">
        <v>0</v>
      </c>
      <c r="J1057" s="33">
        <v>0</v>
      </c>
      <c r="K1057" s="33">
        <v>0</v>
      </c>
      <c r="L1057" s="33">
        <v>19.73</v>
      </c>
      <c r="M1057" s="33">
        <v>8.65</v>
      </c>
      <c r="N1057" s="33">
        <v>5.0599999999999996</v>
      </c>
      <c r="O1057" s="33">
        <v>4.62</v>
      </c>
      <c r="P1057" s="33">
        <v>1.4</v>
      </c>
      <c r="Q1057" s="33">
        <v>8.65</v>
      </c>
    </row>
    <row r="1058" spans="1:17">
      <c r="A1058" s="32" t="s">
        <v>1201</v>
      </c>
      <c r="C1058" s="33">
        <v>0</v>
      </c>
      <c r="D1058" s="33">
        <v>2.02</v>
      </c>
      <c r="E1058" s="33">
        <v>0</v>
      </c>
      <c r="F1058" s="33">
        <v>18.62</v>
      </c>
      <c r="G1058" s="33">
        <v>18.62</v>
      </c>
      <c r="H1058" s="33">
        <v>0</v>
      </c>
      <c r="I1058" s="33">
        <v>0</v>
      </c>
      <c r="J1058" s="33">
        <v>0</v>
      </c>
      <c r="K1058" s="33">
        <v>0</v>
      </c>
      <c r="L1058" s="33">
        <v>18.46</v>
      </c>
      <c r="M1058" s="33">
        <v>8.02</v>
      </c>
      <c r="N1058" s="33">
        <v>4.7699999999999996</v>
      </c>
      <c r="O1058" s="33">
        <v>4.3600000000000003</v>
      </c>
      <c r="P1058" s="33">
        <v>1.32</v>
      </c>
      <c r="Q1058" s="33">
        <v>8.02</v>
      </c>
    </row>
    <row r="1059" spans="1:17">
      <c r="A1059" s="32" t="s">
        <v>1202</v>
      </c>
      <c r="C1059" s="33">
        <v>0</v>
      </c>
      <c r="D1059" s="33">
        <v>2.5099999999999998</v>
      </c>
      <c r="E1059" s="33">
        <v>0</v>
      </c>
      <c r="F1059" s="33">
        <v>22.93</v>
      </c>
      <c r="G1059" s="33">
        <v>22.93</v>
      </c>
      <c r="H1059" s="33">
        <v>0</v>
      </c>
      <c r="I1059" s="33">
        <v>0</v>
      </c>
      <c r="J1059" s="33">
        <v>0</v>
      </c>
      <c r="K1059" s="33">
        <v>0</v>
      </c>
      <c r="L1059" s="33">
        <v>22.73</v>
      </c>
      <c r="M1059" s="33">
        <v>9.7100000000000009</v>
      </c>
      <c r="N1059" s="33">
        <v>5.93</v>
      </c>
      <c r="O1059" s="33">
        <v>5.45</v>
      </c>
      <c r="P1059" s="33">
        <v>1.65</v>
      </c>
      <c r="Q1059" s="33">
        <v>9.7100000000000009</v>
      </c>
    </row>
    <row r="1060" spans="1:17">
      <c r="A1060" s="32" t="s">
        <v>1203</v>
      </c>
      <c r="C1060" s="33">
        <v>22.08</v>
      </c>
      <c r="D1060" s="33">
        <v>0</v>
      </c>
      <c r="E1060" s="33">
        <v>0</v>
      </c>
      <c r="F1060" s="33">
        <v>156.68</v>
      </c>
      <c r="G1060" s="33">
        <v>156.68</v>
      </c>
      <c r="H1060" s="33">
        <v>0</v>
      </c>
      <c r="I1060" s="33">
        <v>0</v>
      </c>
      <c r="J1060" s="33">
        <v>0</v>
      </c>
      <c r="K1060" s="33">
        <v>0</v>
      </c>
      <c r="L1060" s="33">
        <v>155.41999999999999</v>
      </c>
      <c r="M1060" s="33">
        <v>108.75</v>
      </c>
      <c r="N1060" s="33">
        <v>0</v>
      </c>
      <c r="O1060" s="33">
        <v>36.25</v>
      </c>
      <c r="P1060" s="33">
        <v>10.42</v>
      </c>
      <c r="Q1060" s="33">
        <v>108.75</v>
      </c>
    </row>
    <row r="1061" spans="1:17">
      <c r="A1061" s="32" t="s">
        <v>1205</v>
      </c>
      <c r="C1061" s="33">
        <v>0</v>
      </c>
      <c r="D1061" s="33">
        <v>0</v>
      </c>
      <c r="E1061" s="33">
        <v>0</v>
      </c>
      <c r="F1061" s="33">
        <v>11.65</v>
      </c>
      <c r="G1061" s="33">
        <v>11.65</v>
      </c>
      <c r="H1061" s="33">
        <v>0</v>
      </c>
      <c r="I1061" s="33">
        <v>0</v>
      </c>
      <c r="J1061" s="33">
        <v>0</v>
      </c>
      <c r="K1061" s="33">
        <v>0</v>
      </c>
      <c r="L1061" s="33">
        <v>11.6</v>
      </c>
      <c r="M1061" s="33">
        <v>9.2100000000000009</v>
      </c>
      <c r="N1061" s="33">
        <v>0</v>
      </c>
      <c r="O1061" s="33">
        <v>1.94</v>
      </c>
      <c r="P1061" s="33">
        <v>0.45</v>
      </c>
      <c r="Q1061" s="33">
        <v>9.2100000000000009</v>
      </c>
    </row>
    <row r="1062" spans="1:17">
      <c r="A1062" s="32" t="s">
        <v>1206</v>
      </c>
      <c r="C1062" s="33">
        <v>1.57</v>
      </c>
      <c r="D1062" s="33">
        <v>0</v>
      </c>
      <c r="E1062" s="33">
        <v>0</v>
      </c>
      <c r="F1062" s="33">
        <v>39.85</v>
      </c>
      <c r="G1062" s="33">
        <v>39.85</v>
      </c>
      <c r="H1062" s="33">
        <v>0</v>
      </c>
      <c r="I1062" s="33">
        <v>0</v>
      </c>
      <c r="J1062" s="33">
        <v>0</v>
      </c>
      <c r="K1062" s="33">
        <v>0</v>
      </c>
      <c r="L1062" s="33">
        <v>39.630000000000003</v>
      </c>
      <c r="M1062" s="33">
        <v>30.24</v>
      </c>
      <c r="N1062" s="33">
        <v>0</v>
      </c>
      <c r="O1062" s="33">
        <v>7.5</v>
      </c>
      <c r="P1062" s="33">
        <v>1.88</v>
      </c>
      <c r="Q1062" s="33">
        <v>30.24</v>
      </c>
    </row>
    <row r="1063" spans="1:17">
      <c r="A1063" s="32" t="s">
        <v>1207</v>
      </c>
      <c r="C1063" s="33">
        <v>3.89</v>
      </c>
      <c r="D1063" s="33">
        <v>0</v>
      </c>
      <c r="E1063" s="33">
        <v>0</v>
      </c>
      <c r="F1063" s="33">
        <v>20.21</v>
      </c>
      <c r="G1063" s="33">
        <v>20.21</v>
      </c>
      <c r="H1063" s="33">
        <v>0</v>
      </c>
      <c r="I1063" s="33">
        <v>0</v>
      </c>
      <c r="J1063" s="33">
        <v>0</v>
      </c>
      <c r="K1063" s="33">
        <v>0</v>
      </c>
      <c r="L1063" s="33">
        <v>20.03</v>
      </c>
      <c r="M1063" s="33">
        <v>13.43</v>
      </c>
      <c r="N1063" s="33">
        <v>0</v>
      </c>
      <c r="O1063" s="33">
        <v>5.0599999999999996</v>
      </c>
      <c r="P1063" s="33">
        <v>1.53</v>
      </c>
      <c r="Q1063" s="33">
        <v>13.43</v>
      </c>
    </row>
    <row r="1064" spans="1:17">
      <c r="A1064" s="32" t="s">
        <v>1208</v>
      </c>
      <c r="C1064" s="33">
        <v>4.8600000000000003</v>
      </c>
      <c r="D1064" s="33">
        <v>0</v>
      </c>
      <c r="E1064" s="33">
        <v>0</v>
      </c>
      <c r="F1064" s="33">
        <v>25.14</v>
      </c>
      <c r="G1064" s="33">
        <v>25.14</v>
      </c>
      <c r="H1064" s="33">
        <v>0</v>
      </c>
      <c r="I1064" s="33">
        <v>0</v>
      </c>
      <c r="J1064" s="33">
        <v>0</v>
      </c>
      <c r="K1064" s="33">
        <v>0</v>
      </c>
      <c r="L1064" s="33">
        <v>24.91</v>
      </c>
      <c r="M1064" s="33">
        <v>16.66</v>
      </c>
      <c r="N1064" s="33">
        <v>0</v>
      </c>
      <c r="O1064" s="33">
        <v>6.34</v>
      </c>
      <c r="P1064" s="33">
        <v>1.91</v>
      </c>
      <c r="Q1064" s="33">
        <v>16.66</v>
      </c>
    </row>
    <row r="1065" spans="1:17">
      <c r="A1065" s="32" t="s">
        <v>1209</v>
      </c>
      <c r="C1065" s="33">
        <v>3.89</v>
      </c>
      <c r="D1065" s="33">
        <v>0</v>
      </c>
      <c r="E1065" s="33">
        <v>0</v>
      </c>
      <c r="F1065" s="33">
        <v>20</v>
      </c>
      <c r="G1065" s="33">
        <v>20</v>
      </c>
      <c r="H1065" s="33">
        <v>0</v>
      </c>
      <c r="I1065" s="33">
        <v>0</v>
      </c>
      <c r="J1065" s="33">
        <v>0</v>
      </c>
      <c r="K1065" s="33">
        <v>0</v>
      </c>
      <c r="L1065" s="33">
        <v>19.809999999999999</v>
      </c>
      <c r="M1065" s="33">
        <v>13.19</v>
      </c>
      <c r="N1065" s="33">
        <v>0</v>
      </c>
      <c r="O1065" s="33">
        <v>5.09</v>
      </c>
      <c r="P1065" s="33">
        <v>1.54</v>
      </c>
      <c r="Q1065" s="33">
        <v>13.19</v>
      </c>
    </row>
    <row r="1066" spans="1:17">
      <c r="A1066" s="32" t="s">
        <v>1210</v>
      </c>
      <c r="C1066" s="33">
        <v>2.93</v>
      </c>
      <c r="D1066" s="33">
        <v>0</v>
      </c>
      <c r="E1066" s="33">
        <v>0</v>
      </c>
      <c r="F1066" s="33">
        <v>15.09</v>
      </c>
      <c r="G1066" s="33">
        <v>15.09</v>
      </c>
      <c r="H1066" s="33">
        <v>0</v>
      </c>
      <c r="I1066" s="33">
        <v>0</v>
      </c>
      <c r="J1066" s="33">
        <v>0</v>
      </c>
      <c r="K1066" s="33">
        <v>0</v>
      </c>
      <c r="L1066" s="33">
        <v>14.95</v>
      </c>
      <c r="M1066" s="33">
        <v>9.9600000000000009</v>
      </c>
      <c r="N1066" s="33">
        <v>0</v>
      </c>
      <c r="O1066" s="33">
        <v>3.83</v>
      </c>
      <c r="P1066" s="33">
        <v>1.1599999999999999</v>
      </c>
      <c r="Q1066" s="33">
        <v>9.9600000000000009</v>
      </c>
    </row>
    <row r="1067" spans="1:17">
      <c r="A1067" s="32" t="s">
        <v>1211</v>
      </c>
      <c r="C1067" s="33">
        <v>1.95</v>
      </c>
      <c r="D1067" s="33">
        <v>0</v>
      </c>
      <c r="E1067" s="33">
        <v>0</v>
      </c>
      <c r="F1067" s="33">
        <v>9.9499999999999993</v>
      </c>
      <c r="G1067" s="33">
        <v>9.9499999999999993</v>
      </c>
      <c r="H1067" s="33">
        <v>0</v>
      </c>
      <c r="I1067" s="33">
        <v>0</v>
      </c>
      <c r="J1067" s="33">
        <v>0</v>
      </c>
      <c r="K1067" s="33">
        <v>0</v>
      </c>
      <c r="L1067" s="33">
        <v>9.85</v>
      </c>
      <c r="M1067" s="33">
        <v>6.53</v>
      </c>
      <c r="N1067" s="33">
        <v>0</v>
      </c>
      <c r="O1067" s="33">
        <v>2.5499999999999998</v>
      </c>
      <c r="P1067" s="33">
        <v>0.77</v>
      </c>
      <c r="Q1067" s="33">
        <v>6.53</v>
      </c>
    </row>
    <row r="1068" spans="1:17">
      <c r="A1068" s="32" t="s">
        <v>1212</v>
      </c>
      <c r="C1068" s="33">
        <v>2.0099999999999998</v>
      </c>
      <c r="D1068" s="33">
        <v>0</v>
      </c>
      <c r="E1068" s="33">
        <v>0</v>
      </c>
      <c r="F1068" s="33">
        <v>10.01</v>
      </c>
      <c r="G1068" s="33">
        <v>10.01</v>
      </c>
      <c r="H1068" s="33">
        <v>0</v>
      </c>
      <c r="I1068" s="33">
        <v>0</v>
      </c>
      <c r="J1068" s="33">
        <v>0</v>
      </c>
      <c r="K1068" s="33">
        <v>0</v>
      </c>
      <c r="L1068" s="33">
        <v>9.91</v>
      </c>
      <c r="M1068" s="33">
        <v>6.44</v>
      </c>
      <c r="N1068" s="33">
        <v>0</v>
      </c>
      <c r="O1068" s="33">
        <v>2.66</v>
      </c>
      <c r="P1068" s="33">
        <v>0.8</v>
      </c>
      <c r="Q1068" s="33">
        <v>6.44</v>
      </c>
    </row>
    <row r="1069" spans="1:17">
      <c r="A1069" s="32" t="s">
        <v>1213</v>
      </c>
      <c r="C1069" s="33">
        <v>0.96</v>
      </c>
      <c r="D1069" s="33">
        <v>0</v>
      </c>
      <c r="E1069" s="33">
        <v>0</v>
      </c>
      <c r="F1069" s="33">
        <v>4.79</v>
      </c>
      <c r="G1069" s="33">
        <v>4.79</v>
      </c>
      <c r="H1069" s="33">
        <v>0</v>
      </c>
      <c r="I1069" s="33">
        <v>0</v>
      </c>
      <c r="J1069" s="33">
        <v>0</v>
      </c>
      <c r="K1069" s="33">
        <v>0</v>
      </c>
      <c r="L1069" s="33">
        <v>4.74</v>
      </c>
      <c r="M1069" s="33">
        <v>3.08</v>
      </c>
      <c r="N1069" s="33">
        <v>0</v>
      </c>
      <c r="O1069" s="33">
        <v>1.27</v>
      </c>
      <c r="P1069" s="33">
        <v>0.38</v>
      </c>
      <c r="Q1069" s="33">
        <v>3.08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20"/>
  <sheetViews>
    <sheetView zoomScale="85" zoomScaleNormal="85" workbookViewId="0">
      <selection activeCell="E95" sqref="E95"/>
    </sheetView>
  </sheetViews>
  <sheetFormatPr defaultRowHeight="15"/>
  <cols>
    <col min="1" max="1" width="21.85546875" bestFit="1" customWidth="1"/>
    <col min="2" max="2" width="7.5703125" style="17" bestFit="1" customWidth="1"/>
    <col min="3" max="3" width="8.140625" style="1" bestFit="1" customWidth="1"/>
    <col min="6" max="6" width="21.85546875" bestFit="1" customWidth="1"/>
    <col min="7" max="7" width="4.140625" bestFit="1" customWidth="1"/>
    <col min="8" max="8" width="8.140625" style="1" bestFit="1" customWidth="1"/>
  </cols>
  <sheetData>
    <row r="1" spans="1:8">
      <c r="A1" t="s">
        <v>32</v>
      </c>
      <c r="F1" t="s">
        <v>5</v>
      </c>
      <c r="G1" t="s">
        <v>614</v>
      </c>
      <c r="H1" s="1" t="s">
        <v>17</v>
      </c>
    </row>
    <row r="2" spans="1:8">
      <c r="A2" t="s">
        <v>5</v>
      </c>
      <c r="B2" s="17" t="s">
        <v>16</v>
      </c>
      <c r="C2" s="1" t="s">
        <v>17</v>
      </c>
      <c r="F2" t="s">
        <v>51</v>
      </c>
      <c r="G2">
        <v>250</v>
      </c>
      <c r="H2" s="1">
        <v>674.37</v>
      </c>
    </row>
    <row r="3" spans="1:8" ht="15.75" thickBot="1">
      <c r="A3" t="s">
        <v>617</v>
      </c>
      <c r="F3" t="s">
        <v>52</v>
      </c>
      <c r="G3">
        <v>250</v>
      </c>
      <c r="H3" s="1">
        <v>1643.62</v>
      </c>
    </row>
    <row r="4" spans="1:8">
      <c r="A4" s="4" t="s">
        <v>51</v>
      </c>
      <c r="B4" s="18"/>
      <c r="C4" s="11"/>
      <c r="F4" t="s">
        <v>56</v>
      </c>
      <c r="G4">
        <v>200</v>
      </c>
      <c r="H4" s="1">
        <v>1466.35</v>
      </c>
    </row>
    <row r="5" spans="1:8" ht="15.75" thickBot="1">
      <c r="A5" s="5" t="s">
        <v>615</v>
      </c>
      <c r="B5" s="19"/>
      <c r="C5" s="12"/>
      <c r="F5" t="s">
        <v>588</v>
      </c>
      <c r="G5">
        <v>200</v>
      </c>
      <c r="H5" s="1">
        <v>3355</v>
      </c>
    </row>
    <row r="6" spans="1:8" ht="15.75" thickBot="1">
      <c r="A6" s="8" t="s">
        <v>19</v>
      </c>
      <c r="B6" s="20">
        <v>250</v>
      </c>
      <c r="C6" s="13">
        <v>674.37</v>
      </c>
      <c r="F6" t="s">
        <v>589</v>
      </c>
      <c r="G6">
        <v>200</v>
      </c>
      <c r="H6" s="1">
        <v>1660.21</v>
      </c>
    </row>
    <row r="7" spans="1:8">
      <c r="A7" s="5" t="s">
        <v>616</v>
      </c>
      <c r="B7" s="19"/>
      <c r="C7" s="12"/>
      <c r="F7" t="s">
        <v>593</v>
      </c>
      <c r="G7">
        <v>200</v>
      </c>
      <c r="H7" s="1">
        <v>2781.52</v>
      </c>
    </row>
    <row r="8" spans="1:8">
      <c r="A8" s="5" t="s">
        <v>586</v>
      </c>
      <c r="B8" s="19"/>
      <c r="C8" s="12"/>
      <c r="F8" t="s">
        <v>599</v>
      </c>
      <c r="G8">
        <v>150</v>
      </c>
      <c r="H8" s="1">
        <v>2494.42</v>
      </c>
    </row>
    <row r="9" spans="1:8">
      <c r="A9" s="5" t="s">
        <v>19</v>
      </c>
      <c r="B9" s="19">
        <v>250</v>
      </c>
      <c r="C9" s="12">
        <v>105.02</v>
      </c>
      <c r="F9" t="s">
        <v>605</v>
      </c>
      <c r="G9">
        <v>125</v>
      </c>
      <c r="H9" s="1">
        <v>358.14</v>
      </c>
    </row>
    <row r="10" spans="1:8">
      <c r="A10" s="5" t="s">
        <v>587</v>
      </c>
      <c r="B10" s="19"/>
      <c r="C10" s="12"/>
      <c r="F10" t="s">
        <v>606</v>
      </c>
      <c r="G10">
        <v>100</v>
      </c>
      <c r="H10" s="1">
        <v>2443.84</v>
      </c>
    </row>
    <row r="11" spans="1:8" ht="15.75" thickBot="1">
      <c r="A11" s="6" t="s">
        <v>19</v>
      </c>
      <c r="B11" s="21">
        <v>250</v>
      </c>
      <c r="C11" s="14">
        <v>569.34</v>
      </c>
      <c r="G11">
        <v>125</v>
      </c>
      <c r="H11" s="1">
        <v>1166.5899999999999</v>
      </c>
    </row>
    <row r="12" spans="1:8">
      <c r="A12" t="s">
        <v>52</v>
      </c>
    </row>
    <row r="13" spans="1:8">
      <c r="A13" t="s">
        <v>615</v>
      </c>
    </row>
    <row r="14" spans="1:8">
      <c r="A14" t="s">
        <v>19</v>
      </c>
      <c r="B14" s="17">
        <v>250</v>
      </c>
      <c r="C14" s="1">
        <v>1643.62</v>
      </c>
    </row>
    <row r="15" spans="1:8">
      <c r="A15" t="s">
        <v>616</v>
      </c>
      <c r="F15" t="s">
        <v>5</v>
      </c>
      <c r="G15" t="s">
        <v>614</v>
      </c>
      <c r="H15" s="1" t="s">
        <v>17</v>
      </c>
    </row>
    <row r="16" spans="1:8">
      <c r="A16" t="s">
        <v>53</v>
      </c>
    </row>
    <row r="17" spans="1:8">
      <c r="A17" t="s">
        <v>19</v>
      </c>
      <c r="B17" s="17">
        <v>250</v>
      </c>
      <c r="C17" s="1">
        <v>537.67999999999995</v>
      </c>
      <c r="F17" t="s">
        <v>51</v>
      </c>
      <c r="G17">
        <v>250</v>
      </c>
      <c r="H17" s="1">
        <v>674.37</v>
      </c>
    </row>
    <row r="18" spans="1:8">
      <c r="A18" t="s">
        <v>54</v>
      </c>
      <c r="F18" t="s">
        <v>52</v>
      </c>
      <c r="G18">
        <v>250</v>
      </c>
      <c r="H18" s="1">
        <v>1643.62</v>
      </c>
    </row>
    <row r="19" spans="1:8">
      <c r="A19" t="s">
        <v>19</v>
      </c>
      <c r="B19" s="17">
        <v>250</v>
      </c>
      <c r="C19" s="1">
        <v>576.88</v>
      </c>
      <c r="F19" t="s">
        <v>56</v>
      </c>
      <c r="G19">
        <v>200</v>
      </c>
      <c r="H19" s="1">
        <v>1469.4199999999998</v>
      </c>
    </row>
    <row r="20" spans="1:8">
      <c r="A20" t="s">
        <v>55</v>
      </c>
      <c r="F20" t="s">
        <v>588</v>
      </c>
      <c r="G20">
        <v>200</v>
      </c>
      <c r="H20" s="1">
        <v>3355</v>
      </c>
    </row>
    <row r="21" spans="1:8" ht="15.75" thickBot="1">
      <c r="A21" t="s">
        <v>19</v>
      </c>
      <c r="B21" s="17">
        <v>250</v>
      </c>
      <c r="C21" s="1">
        <v>529.04999999999995</v>
      </c>
      <c r="F21" t="s">
        <v>589</v>
      </c>
      <c r="G21">
        <v>200</v>
      </c>
      <c r="H21" s="1">
        <v>1660.21</v>
      </c>
    </row>
    <row r="22" spans="1:8">
      <c r="A22" s="4" t="s">
        <v>56</v>
      </c>
      <c r="B22" s="18"/>
      <c r="C22" s="11"/>
      <c r="F22" t="s">
        <v>593</v>
      </c>
      <c r="G22">
        <v>200</v>
      </c>
      <c r="H22" s="1">
        <v>2781.52</v>
      </c>
    </row>
    <row r="23" spans="1:8" ht="15.75" thickBot="1">
      <c r="A23" s="5" t="s">
        <v>615</v>
      </c>
      <c r="B23" s="19"/>
      <c r="C23" s="12"/>
      <c r="F23" t="s">
        <v>599</v>
      </c>
      <c r="G23">
        <v>150</v>
      </c>
      <c r="H23" s="1">
        <v>2494.42</v>
      </c>
    </row>
    <row r="24" spans="1:8">
      <c r="A24" s="9" t="s">
        <v>33</v>
      </c>
      <c r="B24" s="22">
        <v>200</v>
      </c>
      <c r="C24" s="15">
        <v>1397.18</v>
      </c>
      <c r="F24" t="s">
        <v>605</v>
      </c>
      <c r="G24">
        <v>125</v>
      </c>
      <c r="H24" s="1">
        <v>358.14</v>
      </c>
    </row>
    <row r="25" spans="1:8" ht="15.75" thickBot="1">
      <c r="A25" s="10" t="s">
        <v>36</v>
      </c>
      <c r="B25" s="23">
        <v>200</v>
      </c>
      <c r="C25" s="16">
        <v>69.17</v>
      </c>
    </row>
    <row r="26" spans="1:8">
      <c r="A26" s="5" t="s">
        <v>616</v>
      </c>
      <c r="B26" s="19"/>
      <c r="C26" s="12"/>
    </row>
    <row r="27" spans="1:8">
      <c r="A27" s="5" t="s">
        <v>57</v>
      </c>
      <c r="B27" s="19"/>
      <c r="C27" s="12"/>
    </row>
    <row r="28" spans="1:8">
      <c r="A28" s="5" t="s">
        <v>33</v>
      </c>
      <c r="B28" s="19">
        <v>200</v>
      </c>
      <c r="C28" s="12">
        <v>425.39</v>
      </c>
    </row>
    <row r="29" spans="1:8">
      <c r="A29" s="5" t="s">
        <v>36</v>
      </c>
      <c r="B29" s="19">
        <v>200</v>
      </c>
      <c r="C29" s="12">
        <v>69.17</v>
      </c>
    </row>
    <row r="30" spans="1:8">
      <c r="A30" s="5" t="s">
        <v>58</v>
      </c>
      <c r="B30" s="19"/>
      <c r="C30" s="12"/>
    </row>
    <row r="31" spans="1:8">
      <c r="A31" s="5" t="s">
        <v>33</v>
      </c>
      <c r="B31" s="19">
        <v>200</v>
      </c>
      <c r="C31" s="12">
        <v>543.62</v>
      </c>
    </row>
    <row r="32" spans="1:8">
      <c r="A32" s="5" t="s">
        <v>59</v>
      </c>
      <c r="B32" s="19"/>
      <c r="C32" s="12"/>
    </row>
    <row r="33" spans="1:3" ht="15.75" thickBot="1">
      <c r="A33" s="6" t="s">
        <v>33</v>
      </c>
      <c r="B33" s="21">
        <v>200</v>
      </c>
      <c r="C33" s="14">
        <v>428.17</v>
      </c>
    </row>
    <row r="34" spans="1:3">
      <c r="A34" t="s">
        <v>588</v>
      </c>
    </row>
    <row r="35" spans="1:3" ht="15.75" thickBot="1">
      <c r="A35" t="s">
        <v>615</v>
      </c>
    </row>
    <row r="36" spans="1:3" ht="15.75" thickBot="1">
      <c r="A36" s="8" t="s">
        <v>33</v>
      </c>
      <c r="B36" s="20">
        <v>200</v>
      </c>
      <c r="C36" s="13">
        <v>3355</v>
      </c>
    </row>
    <row r="37" spans="1:3">
      <c r="A37" t="s">
        <v>616</v>
      </c>
    </row>
    <row r="38" spans="1:3">
      <c r="A38" t="s">
        <v>60</v>
      </c>
    </row>
    <row r="39" spans="1:3">
      <c r="A39" t="s">
        <v>33</v>
      </c>
      <c r="B39" s="17">
        <v>200</v>
      </c>
      <c r="C39" s="1">
        <v>590.82000000000005</v>
      </c>
    </row>
    <row r="40" spans="1:3">
      <c r="A40" t="s">
        <v>61</v>
      </c>
    </row>
    <row r="41" spans="1:3">
      <c r="A41" t="s">
        <v>33</v>
      </c>
      <c r="B41" s="17">
        <v>200</v>
      </c>
      <c r="C41" s="1">
        <v>222.67</v>
      </c>
    </row>
    <row r="42" spans="1:3">
      <c r="A42" t="s">
        <v>62</v>
      </c>
    </row>
    <row r="43" spans="1:3">
      <c r="A43" t="s">
        <v>33</v>
      </c>
      <c r="B43" s="17">
        <v>200</v>
      </c>
      <c r="C43" s="1">
        <v>581.54999999999995</v>
      </c>
    </row>
    <row r="44" spans="1:3">
      <c r="A44" t="s">
        <v>63</v>
      </c>
    </row>
    <row r="45" spans="1:3">
      <c r="A45" t="s">
        <v>33</v>
      </c>
      <c r="B45" s="17">
        <v>200</v>
      </c>
      <c r="C45" s="1">
        <v>494.44</v>
      </c>
    </row>
    <row r="46" spans="1:3">
      <c r="A46" t="s">
        <v>64</v>
      </c>
    </row>
    <row r="47" spans="1:3">
      <c r="A47" t="s">
        <v>33</v>
      </c>
      <c r="B47" s="17">
        <v>200</v>
      </c>
      <c r="C47" s="1">
        <v>490.13</v>
      </c>
    </row>
    <row r="48" spans="1:3">
      <c r="A48" t="s">
        <v>65</v>
      </c>
    </row>
    <row r="49" spans="1:3">
      <c r="A49" t="s">
        <v>33</v>
      </c>
      <c r="B49" s="17">
        <v>200</v>
      </c>
      <c r="C49" s="1">
        <v>490.58</v>
      </c>
    </row>
    <row r="50" spans="1:3">
      <c r="A50" t="s">
        <v>66</v>
      </c>
    </row>
    <row r="51" spans="1:3" ht="15.75" thickBot="1">
      <c r="A51" t="s">
        <v>33</v>
      </c>
      <c r="B51" s="17">
        <v>200</v>
      </c>
      <c r="C51" s="1">
        <v>484.81</v>
      </c>
    </row>
    <row r="52" spans="1:3">
      <c r="A52" s="4" t="s">
        <v>589</v>
      </c>
      <c r="B52" s="18"/>
      <c r="C52" s="11"/>
    </row>
    <row r="53" spans="1:3" ht="15.75" thickBot="1">
      <c r="A53" s="5" t="s">
        <v>615</v>
      </c>
      <c r="B53" s="19"/>
      <c r="C53" s="12"/>
    </row>
    <row r="54" spans="1:3" ht="15.75" thickBot="1">
      <c r="A54" s="8" t="s">
        <v>33</v>
      </c>
      <c r="B54" s="20">
        <v>200</v>
      </c>
      <c r="C54" s="13">
        <v>1660.21</v>
      </c>
    </row>
    <row r="55" spans="1:3">
      <c r="A55" s="5" t="s">
        <v>616</v>
      </c>
      <c r="B55" s="19"/>
      <c r="C55" s="12"/>
    </row>
    <row r="56" spans="1:3">
      <c r="A56" s="5" t="s">
        <v>590</v>
      </c>
      <c r="B56" s="19"/>
      <c r="C56" s="12"/>
    </row>
    <row r="57" spans="1:3">
      <c r="A57" s="5" t="s">
        <v>33</v>
      </c>
      <c r="B57" s="19">
        <v>200</v>
      </c>
      <c r="C57" s="12">
        <v>552.59</v>
      </c>
    </row>
    <row r="58" spans="1:3">
      <c r="A58" s="5" t="s">
        <v>591</v>
      </c>
      <c r="B58" s="19"/>
      <c r="C58" s="12"/>
    </row>
    <row r="59" spans="1:3">
      <c r="A59" s="5" t="s">
        <v>33</v>
      </c>
      <c r="B59" s="19">
        <v>200</v>
      </c>
      <c r="C59" s="12">
        <v>551.91</v>
      </c>
    </row>
    <row r="60" spans="1:3">
      <c r="A60" s="5" t="s">
        <v>592</v>
      </c>
      <c r="B60" s="19"/>
      <c r="C60" s="12"/>
    </row>
    <row r="61" spans="1:3" ht="15.75" thickBot="1">
      <c r="A61" s="6" t="s">
        <v>33</v>
      </c>
      <c r="B61" s="21">
        <v>200</v>
      </c>
      <c r="C61" s="14">
        <v>555.71</v>
      </c>
    </row>
    <row r="62" spans="1:3">
      <c r="A62" t="s">
        <v>593</v>
      </c>
    </row>
    <row r="63" spans="1:3" ht="15.75" thickBot="1">
      <c r="A63" t="s">
        <v>615</v>
      </c>
    </row>
    <row r="64" spans="1:3" ht="15.75" thickBot="1">
      <c r="A64" s="8" t="s">
        <v>33</v>
      </c>
      <c r="B64" s="20">
        <v>200</v>
      </c>
      <c r="C64" s="13">
        <v>2781.52</v>
      </c>
    </row>
    <row r="65" spans="1:3">
      <c r="A65" t="s">
        <v>616</v>
      </c>
    </row>
    <row r="66" spans="1:3">
      <c r="A66" t="s">
        <v>594</v>
      </c>
    </row>
    <row r="67" spans="1:3">
      <c r="A67" t="s">
        <v>33</v>
      </c>
      <c r="B67" s="17">
        <v>200</v>
      </c>
      <c r="C67" s="1">
        <v>548.92999999999995</v>
      </c>
    </row>
    <row r="68" spans="1:3">
      <c r="A68" t="s">
        <v>595</v>
      </c>
    </row>
    <row r="69" spans="1:3">
      <c r="A69" t="s">
        <v>33</v>
      </c>
      <c r="B69" s="17">
        <v>200</v>
      </c>
      <c r="C69" s="1">
        <v>572.35</v>
      </c>
    </row>
    <row r="70" spans="1:3">
      <c r="A70" t="s">
        <v>596</v>
      </c>
    </row>
    <row r="71" spans="1:3">
      <c r="A71" t="s">
        <v>33</v>
      </c>
      <c r="B71" s="17">
        <v>200</v>
      </c>
      <c r="C71" s="1">
        <v>550.19000000000005</v>
      </c>
    </row>
    <row r="72" spans="1:3">
      <c r="A72" t="s">
        <v>597</v>
      </c>
    </row>
    <row r="73" spans="1:3">
      <c r="A73" t="s">
        <v>33</v>
      </c>
      <c r="B73" s="17">
        <v>200</v>
      </c>
      <c r="C73" s="1">
        <v>546.30999999999995</v>
      </c>
    </row>
    <row r="74" spans="1:3">
      <c r="A74" t="s">
        <v>598</v>
      </c>
    </row>
    <row r="75" spans="1:3" ht="15.75" thickBot="1">
      <c r="A75" t="s">
        <v>33</v>
      </c>
      <c r="B75" s="17">
        <v>200</v>
      </c>
      <c r="C75" s="1">
        <v>563.74</v>
      </c>
    </row>
    <row r="76" spans="1:3">
      <c r="A76" s="4" t="s">
        <v>599</v>
      </c>
      <c r="B76" s="18"/>
      <c r="C76" s="11"/>
    </row>
    <row r="77" spans="1:3" ht="15.75" thickBot="1">
      <c r="A77" s="5" t="s">
        <v>615</v>
      </c>
      <c r="B77" s="19"/>
      <c r="C77" s="12"/>
    </row>
    <row r="78" spans="1:3" ht="15.75" thickBot="1">
      <c r="A78" s="8" t="s">
        <v>571</v>
      </c>
      <c r="B78" s="20">
        <v>150</v>
      </c>
      <c r="C78" s="13">
        <v>2494.42</v>
      </c>
    </row>
    <row r="79" spans="1:3">
      <c r="A79" s="5" t="s">
        <v>616</v>
      </c>
      <c r="B79" s="19"/>
      <c r="C79" s="12"/>
    </row>
    <row r="80" spans="1:3">
      <c r="A80" s="5" t="s">
        <v>600</v>
      </c>
      <c r="B80" s="19"/>
      <c r="C80" s="12"/>
    </row>
    <row r="81" spans="1:3">
      <c r="A81" s="5" t="s">
        <v>571</v>
      </c>
      <c r="B81" s="19">
        <v>150</v>
      </c>
      <c r="C81" s="12">
        <v>499.47</v>
      </c>
    </row>
    <row r="82" spans="1:3">
      <c r="A82" s="5" t="s">
        <v>601</v>
      </c>
      <c r="B82" s="19"/>
      <c r="C82" s="12"/>
    </row>
    <row r="83" spans="1:3">
      <c r="A83" s="5" t="s">
        <v>571</v>
      </c>
      <c r="B83" s="19">
        <v>150</v>
      </c>
      <c r="C83" s="12">
        <v>512.54999999999995</v>
      </c>
    </row>
    <row r="84" spans="1:3">
      <c r="A84" s="5" t="s">
        <v>602</v>
      </c>
      <c r="B84" s="19"/>
      <c r="C84" s="12"/>
    </row>
    <row r="85" spans="1:3">
      <c r="A85" s="5" t="s">
        <v>571</v>
      </c>
      <c r="B85" s="19">
        <v>150</v>
      </c>
      <c r="C85" s="12">
        <v>504.89</v>
      </c>
    </row>
    <row r="86" spans="1:3">
      <c r="A86" s="5" t="s">
        <v>603</v>
      </c>
      <c r="B86" s="19"/>
      <c r="C86" s="12"/>
    </row>
    <row r="87" spans="1:3">
      <c r="A87" s="5" t="s">
        <v>571</v>
      </c>
      <c r="B87" s="19">
        <v>150</v>
      </c>
      <c r="C87" s="12">
        <v>511.14</v>
      </c>
    </row>
    <row r="88" spans="1:3">
      <c r="A88" s="5" t="s">
        <v>604</v>
      </c>
      <c r="B88" s="19"/>
      <c r="C88" s="12"/>
    </row>
    <row r="89" spans="1:3" ht="15.75" thickBot="1">
      <c r="A89" s="6" t="s">
        <v>571</v>
      </c>
      <c r="B89" s="21">
        <v>150</v>
      </c>
      <c r="C89" s="14">
        <v>466.37</v>
      </c>
    </row>
    <row r="90" spans="1:3">
      <c r="A90" t="s">
        <v>605</v>
      </c>
    </row>
    <row r="91" spans="1:3" ht="15.75" thickBot="1">
      <c r="A91" t="s">
        <v>615</v>
      </c>
    </row>
    <row r="92" spans="1:3" ht="15.75" thickBot="1">
      <c r="A92" s="8" t="s">
        <v>34</v>
      </c>
      <c r="B92" s="20">
        <v>125</v>
      </c>
      <c r="C92" s="13">
        <v>358.14</v>
      </c>
    </row>
    <row r="93" spans="1:3">
      <c r="A93" t="s">
        <v>616</v>
      </c>
    </row>
    <row r="94" spans="1:3">
      <c r="A94" t="s">
        <v>297</v>
      </c>
    </row>
    <row r="95" spans="1:3" ht="15.75" thickBot="1">
      <c r="A95" t="s">
        <v>34</v>
      </c>
      <c r="B95" s="17">
        <v>125</v>
      </c>
      <c r="C95" s="1">
        <v>358.14</v>
      </c>
    </row>
    <row r="96" spans="1:3">
      <c r="A96" s="4" t="s">
        <v>606</v>
      </c>
      <c r="B96" s="18"/>
      <c r="C96" s="11"/>
    </row>
    <row r="97" spans="1:4" ht="15.75" thickBot="1">
      <c r="A97" s="5" t="s">
        <v>615</v>
      </c>
      <c r="B97" s="19"/>
      <c r="C97" s="12"/>
    </row>
    <row r="98" spans="1:4">
      <c r="A98" s="9" t="s">
        <v>35</v>
      </c>
      <c r="B98" s="22">
        <v>100</v>
      </c>
      <c r="C98" s="15">
        <v>2443.84</v>
      </c>
    </row>
    <row r="99" spans="1:4" ht="15.75" thickBot="1">
      <c r="A99" s="10" t="s">
        <v>34</v>
      </c>
      <c r="B99" s="23">
        <v>125</v>
      </c>
      <c r="C99" s="16">
        <v>1166.5899999999999</v>
      </c>
    </row>
    <row r="100" spans="1:4">
      <c r="A100" s="5" t="s">
        <v>616</v>
      </c>
      <c r="B100" s="19"/>
      <c r="C100" s="12"/>
    </row>
    <row r="101" spans="1:4">
      <c r="A101" s="5" t="s">
        <v>607</v>
      </c>
      <c r="B101" s="19"/>
      <c r="C101" s="12"/>
    </row>
    <row r="102" spans="1:4">
      <c r="A102" s="5" t="s">
        <v>34</v>
      </c>
      <c r="B102" s="19">
        <v>125</v>
      </c>
      <c r="C102" s="12">
        <v>221.78</v>
      </c>
    </row>
    <row r="103" spans="1:4">
      <c r="A103" s="5" t="s">
        <v>608</v>
      </c>
      <c r="B103" s="19"/>
      <c r="C103" s="12"/>
    </row>
    <row r="104" spans="1:4">
      <c r="A104" s="5" t="s">
        <v>35</v>
      </c>
      <c r="B104" s="19">
        <v>100</v>
      </c>
      <c r="C104" s="12">
        <v>430.95</v>
      </c>
      <c r="D104" s="1">
        <f>C104+C102</f>
        <v>652.73</v>
      </c>
    </row>
    <row r="105" spans="1:4">
      <c r="A105" s="5" t="s">
        <v>609</v>
      </c>
      <c r="B105" s="19"/>
      <c r="C105" s="12"/>
    </row>
    <row r="106" spans="1:4">
      <c r="A106" s="5" t="s">
        <v>34</v>
      </c>
      <c r="B106" s="19">
        <v>125</v>
      </c>
      <c r="C106" s="12">
        <v>481.64</v>
      </c>
    </row>
    <row r="107" spans="1:4">
      <c r="A107" s="5" t="s">
        <v>610</v>
      </c>
      <c r="B107" s="19"/>
      <c r="C107" s="12"/>
    </row>
    <row r="108" spans="1:4">
      <c r="A108" s="5" t="s">
        <v>35</v>
      </c>
      <c r="B108" s="19">
        <v>100</v>
      </c>
      <c r="C108" s="12">
        <v>369.63</v>
      </c>
    </row>
    <row r="109" spans="1:4">
      <c r="A109" s="5" t="s">
        <v>34</v>
      </c>
      <c r="B109" s="19">
        <v>125</v>
      </c>
      <c r="C109" s="12">
        <v>388.34</v>
      </c>
      <c r="D109" s="1">
        <f>C108+C106+C109</f>
        <v>1239.6099999999999</v>
      </c>
    </row>
    <row r="110" spans="1:4">
      <c r="A110" s="5" t="s">
        <v>611</v>
      </c>
      <c r="B110" s="19"/>
      <c r="C110" s="12"/>
    </row>
    <row r="111" spans="1:4">
      <c r="A111" s="5" t="s">
        <v>35</v>
      </c>
      <c r="B111" s="19">
        <v>100</v>
      </c>
      <c r="C111" s="12">
        <v>366.69</v>
      </c>
    </row>
    <row r="112" spans="1:4">
      <c r="A112" s="5" t="s">
        <v>34</v>
      </c>
      <c r="B112" s="19">
        <v>125</v>
      </c>
      <c r="C112" s="12">
        <v>74.819999999999993</v>
      </c>
      <c r="D112" s="1">
        <f>C112+C111</f>
        <v>441.51</v>
      </c>
    </row>
    <row r="113" spans="1:5">
      <c r="A113" s="5" t="s">
        <v>612</v>
      </c>
      <c r="B113" s="19"/>
      <c r="C113" s="12"/>
    </row>
    <row r="114" spans="1:5">
      <c r="A114" s="5" t="s">
        <v>35</v>
      </c>
      <c r="B114" s="19">
        <v>100</v>
      </c>
      <c r="C114" s="12">
        <v>479.43</v>
      </c>
    </row>
    <row r="115" spans="1:5">
      <c r="A115" s="5" t="s">
        <v>613</v>
      </c>
      <c r="B115" s="19"/>
      <c r="C115" s="12"/>
    </row>
    <row r="116" spans="1:5" ht="15.75" thickBot="1">
      <c r="A116" s="6" t="s">
        <v>35</v>
      </c>
      <c r="B116" s="21">
        <v>100</v>
      </c>
      <c r="C116" s="14">
        <v>797.14</v>
      </c>
      <c r="D116" s="1">
        <f>C116+C114</f>
        <v>1276.57</v>
      </c>
      <c r="E116" s="1">
        <f>C116+C114</f>
        <v>1276.57</v>
      </c>
    </row>
    <row r="117" spans="1:5">
      <c r="A117" s="3"/>
      <c r="B117" s="19"/>
      <c r="C117" s="24"/>
      <c r="D117" s="3"/>
    </row>
    <row r="118" spans="1:5">
      <c r="A118" t="s">
        <v>5</v>
      </c>
      <c r="B118" s="17" t="s">
        <v>614</v>
      </c>
      <c r="C118" s="1" t="s">
        <v>17</v>
      </c>
    </row>
    <row r="119" spans="1:5">
      <c r="A119" t="s">
        <v>1203</v>
      </c>
    </row>
    <row r="120" spans="1:5">
      <c r="A120" t="s">
        <v>35</v>
      </c>
      <c r="B120" s="17">
        <v>100</v>
      </c>
      <c r="C120" s="1">
        <v>133.86000000000001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117"/>
  <sheetViews>
    <sheetView view="pageBreakPreview" zoomScale="70" zoomScaleNormal="100" zoomScaleSheetLayoutView="70" workbookViewId="0">
      <selection activeCell="G50" sqref="G50"/>
    </sheetView>
  </sheetViews>
  <sheetFormatPr defaultRowHeight="15"/>
  <cols>
    <col min="1" max="1" width="7.7109375" style="32" customWidth="1"/>
    <col min="2" max="2" width="6.7109375" style="32" customWidth="1"/>
    <col min="3" max="4" width="10.7109375" style="33" customWidth="1"/>
    <col min="5" max="5" width="9.5703125" style="33" bestFit="1" customWidth="1"/>
    <col min="6" max="6" width="8.85546875" style="33" bestFit="1" customWidth="1"/>
    <col min="7" max="7" width="6.42578125" style="33" bestFit="1" customWidth="1"/>
    <col min="8" max="8" width="6.85546875" style="33" bestFit="1" customWidth="1"/>
    <col min="9" max="9" width="7.5703125" style="33" bestFit="1" customWidth="1"/>
    <col min="10" max="10" width="7.28515625" style="33" bestFit="1" customWidth="1"/>
    <col min="11" max="11" width="7.28515625" style="32" bestFit="1" customWidth="1"/>
    <col min="12" max="12" width="9.140625" style="32"/>
    <col min="13" max="13" width="9.7109375" style="33" bestFit="1" customWidth="1"/>
    <col min="14" max="15" width="7.85546875" style="32" bestFit="1" customWidth="1"/>
  </cols>
  <sheetData>
    <row r="1" spans="1:14">
      <c r="A1" s="32" t="s">
        <v>32</v>
      </c>
    </row>
    <row r="2" spans="1:14">
      <c r="A2" s="32" t="s">
        <v>5</v>
      </c>
      <c r="B2" s="32" t="s">
        <v>6</v>
      </c>
      <c r="C2" s="33" t="s">
        <v>511</v>
      </c>
      <c r="D2" s="33" t="s">
        <v>512</v>
      </c>
      <c r="E2" s="33" t="s">
        <v>513</v>
      </c>
      <c r="F2" s="33" t="s">
        <v>514</v>
      </c>
      <c r="G2" s="33" t="s">
        <v>515</v>
      </c>
      <c r="H2" s="33" t="s">
        <v>516</v>
      </c>
      <c r="I2" s="33" t="s">
        <v>517</v>
      </c>
      <c r="J2" s="33" t="s">
        <v>645</v>
      </c>
    </row>
    <row r="3" spans="1:14">
      <c r="A3" s="32" t="s">
        <v>18</v>
      </c>
      <c r="B3" s="32" t="s">
        <v>519</v>
      </c>
    </row>
    <row r="4" spans="1:14">
      <c r="A4" s="32" t="s">
        <v>520</v>
      </c>
      <c r="B4" s="32" t="s">
        <v>623</v>
      </c>
    </row>
    <row r="5" spans="1:14">
      <c r="A5" s="32">
        <v>1</v>
      </c>
      <c r="B5" s="32">
        <v>1</v>
      </c>
      <c r="C5" s="33">
        <v>442091.52649999998</v>
      </c>
      <c r="D5" s="33">
        <v>47229.1558</v>
      </c>
      <c r="E5" s="33">
        <v>0</v>
      </c>
      <c r="F5" s="33">
        <v>460.12</v>
      </c>
      <c r="G5" s="33">
        <v>458.87</v>
      </c>
      <c r="H5" s="33">
        <v>458.87</v>
      </c>
      <c r="I5" s="33">
        <v>458.87</v>
      </c>
      <c r="J5" s="33">
        <v>1.25</v>
      </c>
      <c r="N5" s="33"/>
    </row>
    <row r="6" spans="1:14">
      <c r="A6" s="32">
        <v>2</v>
      </c>
      <c r="B6" s="32">
        <v>2</v>
      </c>
      <c r="C6" s="33">
        <v>442095.55790000001</v>
      </c>
      <c r="D6" s="33">
        <v>47235.599499999997</v>
      </c>
      <c r="E6" s="33">
        <v>7.601</v>
      </c>
      <c r="F6" s="33">
        <v>460.09</v>
      </c>
      <c r="G6" s="33">
        <v>458.83</v>
      </c>
      <c r="H6" s="33">
        <v>458.83</v>
      </c>
      <c r="I6" s="33">
        <v>458.83</v>
      </c>
      <c r="J6" s="33">
        <v>1.26</v>
      </c>
      <c r="N6" s="33"/>
    </row>
    <row r="7" spans="1:14">
      <c r="A7" s="32">
        <v>3</v>
      </c>
      <c r="B7" s="32">
        <v>3</v>
      </c>
      <c r="C7" s="33">
        <v>442098.26850000001</v>
      </c>
      <c r="D7" s="33">
        <v>47239.932099999998</v>
      </c>
      <c r="E7" s="33">
        <v>12.712</v>
      </c>
      <c r="F7" s="33">
        <v>460.47</v>
      </c>
      <c r="G7" s="33">
        <v>458.8</v>
      </c>
      <c r="H7" s="33">
        <v>458.8</v>
      </c>
      <c r="I7" s="33">
        <v>458.8</v>
      </c>
      <c r="J7" s="33">
        <v>1.67</v>
      </c>
      <c r="N7" s="33"/>
    </row>
    <row r="8" spans="1:14">
      <c r="A8" s="32">
        <v>4</v>
      </c>
      <c r="B8" s="32">
        <v>4</v>
      </c>
      <c r="C8" s="33">
        <v>442098.34220000001</v>
      </c>
      <c r="D8" s="33">
        <v>47244.931499999999</v>
      </c>
      <c r="E8" s="33">
        <v>17.712</v>
      </c>
      <c r="F8" s="33">
        <v>458.7</v>
      </c>
      <c r="G8" s="33">
        <v>457.45</v>
      </c>
      <c r="H8" s="33">
        <v>457.45</v>
      </c>
      <c r="I8" s="33">
        <v>457.45</v>
      </c>
      <c r="J8" s="33">
        <v>1.25</v>
      </c>
      <c r="N8" s="33"/>
    </row>
    <row r="9" spans="1:14">
      <c r="A9" s="32">
        <v>5</v>
      </c>
      <c r="B9" s="32">
        <v>5</v>
      </c>
      <c r="C9" s="33">
        <v>442098.54060000001</v>
      </c>
      <c r="D9" s="33">
        <v>47258.3874</v>
      </c>
      <c r="E9" s="33">
        <v>31.169</v>
      </c>
      <c r="F9" s="33">
        <v>449.71</v>
      </c>
      <c r="G9" s="33">
        <v>448.46</v>
      </c>
      <c r="H9" s="33">
        <v>448.46</v>
      </c>
      <c r="I9" s="33">
        <v>448.46</v>
      </c>
      <c r="J9" s="33">
        <v>1.25</v>
      </c>
      <c r="N9" s="33"/>
    </row>
    <row r="10" spans="1:14">
      <c r="A10" s="32">
        <v>6</v>
      </c>
      <c r="B10" s="32">
        <v>6</v>
      </c>
      <c r="C10" s="33">
        <v>442098.79700000002</v>
      </c>
      <c r="D10" s="33">
        <v>47275.776899999997</v>
      </c>
      <c r="E10" s="33">
        <v>48.56</v>
      </c>
      <c r="F10" s="33">
        <v>438.22</v>
      </c>
      <c r="G10" s="33">
        <v>436.97</v>
      </c>
      <c r="H10" s="33">
        <v>436.97</v>
      </c>
      <c r="I10" s="33">
        <v>436.97</v>
      </c>
      <c r="J10" s="33">
        <v>1.25</v>
      </c>
      <c r="N10" s="33"/>
    </row>
    <row r="11" spans="1:14">
      <c r="A11" s="32">
        <v>7</v>
      </c>
      <c r="B11" s="32">
        <v>7</v>
      </c>
      <c r="C11" s="33">
        <v>442098.93199999997</v>
      </c>
      <c r="D11" s="33">
        <v>47284.927199999998</v>
      </c>
      <c r="E11" s="33">
        <v>57.712000000000003</v>
      </c>
      <c r="F11" s="33">
        <v>433.03</v>
      </c>
      <c r="G11" s="33">
        <v>431.78</v>
      </c>
      <c r="H11" s="33">
        <v>431.78</v>
      </c>
      <c r="I11" s="33">
        <v>431.78</v>
      </c>
      <c r="J11" s="33">
        <v>1.25</v>
      </c>
      <c r="N11" s="33"/>
    </row>
    <row r="12" spans="1:14">
      <c r="A12" s="32">
        <v>8</v>
      </c>
      <c r="B12" s="32">
        <v>8</v>
      </c>
      <c r="C12" s="33">
        <v>442098.98019999999</v>
      </c>
      <c r="D12" s="33">
        <v>47288.199800000002</v>
      </c>
      <c r="E12" s="33">
        <v>60.984999999999999</v>
      </c>
      <c r="F12" s="33">
        <v>431.81</v>
      </c>
      <c r="G12" s="33">
        <v>430.47</v>
      </c>
      <c r="H12" s="33">
        <v>430.47</v>
      </c>
      <c r="I12" s="33">
        <v>430.47</v>
      </c>
      <c r="J12" s="33">
        <v>1.34</v>
      </c>
      <c r="N12" s="33"/>
    </row>
    <row r="13" spans="1:14">
      <c r="A13" s="32">
        <v>9</v>
      </c>
      <c r="B13" s="32">
        <v>9</v>
      </c>
      <c r="C13" s="33">
        <v>442099.04259999999</v>
      </c>
      <c r="D13" s="33">
        <v>47293.161800000002</v>
      </c>
      <c r="E13" s="33">
        <v>65.947000000000003</v>
      </c>
      <c r="F13" s="33">
        <v>430.81</v>
      </c>
      <c r="G13" s="33">
        <v>429.32</v>
      </c>
      <c r="H13" s="33">
        <v>429.32</v>
      </c>
      <c r="I13" s="33">
        <v>429.32</v>
      </c>
      <c r="J13" s="33">
        <v>1.49</v>
      </c>
      <c r="N13" s="33"/>
    </row>
    <row r="14" spans="1:14">
      <c r="A14" s="32">
        <v>10</v>
      </c>
      <c r="B14" s="32">
        <v>10</v>
      </c>
      <c r="C14" s="33">
        <v>442096.64079999999</v>
      </c>
      <c r="D14" s="33">
        <v>47294.606800000001</v>
      </c>
      <c r="E14" s="33">
        <v>68.75</v>
      </c>
      <c r="F14" s="33">
        <v>429</v>
      </c>
      <c r="G14" s="33">
        <v>427.6</v>
      </c>
      <c r="H14" s="33">
        <v>427.6</v>
      </c>
      <c r="I14" s="33">
        <v>427.6</v>
      </c>
      <c r="J14" s="33">
        <v>1.4</v>
      </c>
      <c r="N14" s="33"/>
    </row>
    <row r="15" spans="1:14">
      <c r="A15" s="32">
        <v>11</v>
      </c>
      <c r="B15" s="32">
        <v>11</v>
      </c>
      <c r="C15" s="33">
        <v>442092.61599999998</v>
      </c>
      <c r="D15" s="33">
        <v>47297.028299999998</v>
      </c>
      <c r="E15" s="33">
        <v>73.447000000000003</v>
      </c>
      <c r="F15" s="33">
        <v>428.47</v>
      </c>
      <c r="G15" s="33">
        <v>427.13</v>
      </c>
      <c r="H15" s="33">
        <v>427.13</v>
      </c>
      <c r="I15" s="33">
        <v>427.13</v>
      </c>
      <c r="J15" s="33">
        <v>1.34</v>
      </c>
      <c r="N15" s="33"/>
    </row>
    <row r="16" spans="1:14">
      <c r="A16" s="32">
        <v>12</v>
      </c>
      <c r="B16" s="32">
        <v>12</v>
      </c>
      <c r="C16" s="33">
        <v>442086.6274</v>
      </c>
      <c r="D16" s="33">
        <v>47300.631300000001</v>
      </c>
      <c r="E16" s="33">
        <v>80.436000000000007</v>
      </c>
      <c r="F16" s="33">
        <v>427.97</v>
      </c>
      <c r="G16" s="33">
        <v>426.43</v>
      </c>
      <c r="H16" s="33">
        <v>426.43</v>
      </c>
      <c r="I16" s="33">
        <v>426.43</v>
      </c>
      <c r="J16" s="33">
        <v>1.54</v>
      </c>
      <c r="N16" s="33"/>
    </row>
    <row r="17" spans="1:15">
      <c r="A17" s="32">
        <v>13</v>
      </c>
      <c r="B17" s="32">
        <v>13</v>
      </c>
      <c r="C17" s="33">
        <v>442080.15120000002</v>
      </c>
      <c r="D17" s="33">
        <v>47304.527600000001</v>
      </c>
      <c r="E17" s="33">
        <v>87.994</v>
      </c>
      <c r="F17" s="33">
        <v>426.6</v>
      </c>
      <c r="G17" s="33">
        <v>422.47</v>
      </c>
      <c r="H17" s="33">
        <v>422.47</v>
      </c>
      <c r="I17" s="33">
        <v>422.47</v>
      </c>
      <c r="J17" s="33">
        <v>4.13</v>
      </c>
      <c r="N17" s="33"/>
    </row>
    <row r="18" spans="1:15">
      <c r="A18" s="32">
        <v>14</v>
      </c>
      <c r="B18" s="32">
        <v>14</v>
      </c>
      <c r="C18" s="33">
        <v>442080.54</v>
      </c>
      <c r="D18" s="33">
        <v>47310.410400000001</v>
      </c>
      <c r="E18" s="33">
        <v>93.888999999999996</v>
      </c>
      <c r="F18" s="33">
        <v>425.12</v>
      </c>
      <c r="G18" s="33">
        <v>422.44</v>
      </c>
      <c r="H18" s="33">
        <v>422.44</v>
      </c>
      <c r="I18" s="33">
        <v>422.44</v>
      </c>
      <c r="J18" s="33">
        <v>2.68</v>
      </c>
      <c r="N18" s="33"/>
    </row>
    <row r="19" spans="1:15">
      <c r="A19" s="32">
        <v>15</v>
      </c>
      <c r="B19" s="32">
        <v>15</v>
      </c>
      <c r="C19" s="33">
        <v>442080.69390000001</v>
      </c>
      <c r="D19" s="33">
        <v>47312.7399</v>
      </c>
      <c r="E19" s="33">
        <v>96.224000000000004</v>
      </c>
      <c r="F19" s="33">
        <v>425.13</v>
      </c>
      <c r="G19" s="33">
        <v>422.43</v>
      </c>
      <c r="H19" s="33">
        <v>422.43</v>
      </c>
      <c r="I19" s="33">
        <v>422.43</v>
      </c>
      <c r="J19" s="33">
        <v>2.7</v>
      </c>
      <c r="N19" s="33"/>
    </row>
    <row r="20" spans="1:15">
      <c r="A20" s="32">
        <v>16</v>
      </c>
      <c r="B20" s="32">
        <v>16</v>
      </c>
      <c r="C20" s="33">
        <v>442081.02370000002</v>
      </c>
      <c r="D20" s="33">
        <v>47317.728999999999</v>
      </c>
      <c r="E20" s="33">
        <v>101.224</v>
      </c>
      <c r="F20" s="33">
        <v>425.72</v>
      </c>
      <c r="G20" s="33">
        <v>422.4</v>
      </c>
      <c r="H20" s="33">
        <v>422.4</v>
      </c>
      <c r="I20" s="33">
        <v>422.4</v>
      </c>
      <c r="J20" s="33">
        <v>3.32</v>
      </c>
      <c r="N20" s="33"/>
    </row>
    <row r="21" spans="1:15">
      <c r="A21" s="32">
        <v>17</v>
      </c>
      <c r="B21" s="32">
        <v>17</v>
      </c>
      <c r="C21" s="33">
        <v>442081.27429999999</v>
      </c>
      <c r="D21" s="33">
        <v>47321.520700000001</v>
      </c>
      <c r="E21" s="33">
        <v>105.024</v>
      </c>
      <c r="F21" s="33">
        <v>426.09</v>
      </c>
      <c r="G21" s="33">
        <v>424.4</v>
      </c>
      <c r="H21" s="33">
        <v>424.4</v>
      </c>
      <c r="I21" s="33">
        <v>424.4</v>
      </c>
      <c r="J21" s="33">
        <v>1.69</v>
      </c>
      <c r="N21" s="33"/>
    </row>
    <row r="22" spans="1:15">
      <c r="A22" s="32" t="s">
        <v>624</v>
      </c>
      <c r="B22" s="32" t="s">
        <v>625</v>
      </c>
    </row>
    <row r="23" spans="1:15">
      <c r="A23" s="32">
        <v>1</v>
      </c>
      <c r="B23" s="32">
        <v>17</v>
      </c>
      <c r="C23" s="33">
        <v>442081.27429999999</v>
      </c>
      <c r="D23" s="33">
        <v>47321.520700000001</v>
      </c>
      <c r="E23" s="33">
        <v>0</v>
      </c>
      <c r="F23" s="33">
        <v>426.09</v>
      </c>
      <c r="G23" s="33">
        <v>424.4</v>
      </c>
      <c r="H23" s="33">
        <v>424.4</v>
      </c>
      <c r="I23" s="33">
        <v>424.4</v>
      </c>
      <c r="J23" s="33">
        <v>1.69</v>
      </c>
      <c r="N23" s="33"/>
    </row>
    <row r="24" spans="1:15">
      <c r="A24" s="32">
        <v>2</v>
      </c>
      <c r="B24" s="32">
        <v>18</v>
      </c>
      <c r="C24" s="33">
        <v>442081.60399999999</v>
      </c>
      <c r="D24" s="33">
        <v>47326.5098</v>
      </c>
      <c r="E24" s="33">
        <v>5</v>
      </c>
      <c r="F24" s="33">
        <v>426.13</v>
      </c>
      <c r="G24" s="33">
        <v>424.51</v>
      </c>
      <c r="H24" s="33">
        <v>424.51</v>
      </c>
      <c r="I24" s="33">
        <v>424.51</v>
      </c>
      <c r="J24" s="33">
        <v>1.61</v>
      </c>
      <c r="N24" s="33"/>
    </row>
    <row r="25" spans="1:15">
      <c r="A25" s="32">
        <v>3</v>
      </c>
      <c r="B25" s="32">
        <v>19</v>
      </c>
      <c r="C25" s="33">
        <v>442070.12119999999</v>
      </c>
      <c r="D25" s="33">
        <v>47334.086799999997</v>
      </c>
      <c r="E25" s="33">
        <v>18.757000000000001</v>
      </c>
      <c r="F25" s="33">
        <v>425.22</v>
      </c>
      <c r="G25" s="33">
        <v>423.6</v>
      </c>
      <c r="H25" s="33">
        <v>423.6</v>
      </c>
      <c r="I25" s="33">
        <v>423.6</v>
      </c>
      <c r="J25" s="33">
        <v>1.62</v>
      </c>
      <c r="N25" s="33"/>
    </row>
    <row r="26" spans="1:15">
      <c r="A26" s="32">
        <v>4</v>
      </c>
      <c r="B26" s="32">
        <v>20</v>
      </c>
      <c r="C26" s="33">
        <v>442057.26439999999</v>
      </c>
      <c r="D26" s="33">
        <v>47342.125500000002</v>
      </c>
      <c r="E26" s="33">
        <v>33.92</v>
      </c>
      <c r="F26" s="33">
        <v>423.62</v>
      </c>
      <c r="G26" s="33">
        <v>421.87</v>
      </c>
      <c r="H26" s="33">
        <v>421.87</v>
      </c>
      <c r="I26" s="33">
        <v>421.87</v>
      </c>
      <c r="J26" s="33">
        <v>1.75</v>
      </c>
      <c r="N26" s="33"/>
    </row>
    <row r="27" spans="1:15">
      <c r="A27" s="32">
        <v>5</v>
      </c>
      <c r="B27" s="32">
        <v>21</v>
      </c>
      <c r="C27" s="33">
        <v>442038.30410000001</v>
      </c>
      <c r="D27" s="33">
        <v>47348.49</v>
      </c>
      <c r="E27" s="33">
        <v>53.92</v>
      </c>
      <c r="F27" s="33">
        <v>422.1</v>
      </c>
      <c r="G27" s="33">
        <v>419.58</v>
      </c>
      <c r="H27" s="33">
        <v>419.58</v>
      </c>
      <c r="I27" s="33">
        <v>419.58</v>
      </c>
      <c r="J27" s="33">
        <v>2.52</v>
      </c>
      <c r="N27" s="33"/>
    </row>
    <row r="28" spans="1:15">
      <c r="A28" s="32">
        <v>6</v>
      </c>
      <c r="B28" s="32">
        <v>22</v>
      </c>
      <c r="C28" s="33">
        <v>442018.87</v>
      </c>
      <c r="D28" s="33">
        <v>47347.15</v>
      </c>
      <c r="E28" s="33">
        <v>73.400999999999996</v>
      </c>
      <c r="F28" s="33">
        <v>419.01</v>
      </c>
      <c r="G28" s="33">
        <v>417.24</v>
      </c>
      <c r="H28" s="33">
        <v>417.24</v>
      </c>
      <c r="I28" s="33">
        <v>417.24</v>
      </c>
      <c r="J28" s="33">
        <v>1.77</v>
      </c>
      <c r="N28" s="33"/>
    </row>
    <row r="29" spans="1:15">
      <c r="A29" s="32">
        <v>7</v>
      </c>
      <c r="B29" s="32">
        <v>23</v>
      </c>
      <c r="C29" s="33">
        <v>442005.87</v>
      </c>
      <c r="D29" s="33">
        <v>47341.46</v>
      </c>
      <c r="E29" s="33">
        <v>87.590999999999994</v>
      </c>
      <c r="F29" s="33">
        <v>417.07</v>
      </c>
      <c r="G29" s="33">
        <v>415.54</v>
      </c>
      <c r="H29" s="33">
        <v>415.54</v>
      </c>
      <c r="I29" s="33">
        <v>415.54</v>
      </c>
      <c r="J29" s="33">
        <v>1.53</v>
      </c>
      <c r="N29" s="33"/>
    </row>
    <row r="30" spans="1:15" s="2" customFormat="1">
      <c r="A30" s="32">
        <v>8</v>
      </c>
      <c r="B30" s="32">
        <v>24</v>
      </c>
      <c r="C30" s="33">
        <v>441991.71340000001</v>
      </c>
      <c r="D30" s="33">
        <v>47334.920899999997</v>
      </c>
      <c r="E30" s="33">
        <v>103.185</v>
      </c>
      <c r="F30" s="33">
        <v>416.36</v>
      </c>
      <c r="G30" s="33">
        <v>414.76</v>
      </c>
      <c r="H30" s="33">
        <v>414.76</v>
      </c>
      <c r="I30" s="33">
        <v>414.76</v>
      </c>
      <c r="J30" s="33">
        <v>1.6</v>
      </c>
      <c r="K30" s="32"/>
      <c r="L30" s="32"/>
      <c r="M30" s="33"/>
      <c r="N30" s="33"/>
      <c r="O30" s="33"/>
    </row>
    <row r="31" spans="1:15">
      <c r="A31" s="32">
        <v>9</v>
      </c>
      <c r="B31" s="32">
        <v>25</v>
      </c>
      <c r="C31" s="33">
        <v>441984.36599999998</v>
      </c>
      <c r="D31" s="33">
        <v>47331.756200000003</v>
      </c>
      <c r="E31" s="33">
        <v>111.185</v>
      </c>
      <c r="F31" s="33">
        <v>416.09</v>
      </c>
      <c r="G31" s="33">
        <v>414.36</v>
      </c>
      <c r="H31" s="33">
        <v>414.36</v>
      </c>
      <c r="I31" s="33">
        <v>414.36</v>
      </c>
      <c r="J31" s="33">
        <v>1.73</v>
      </c>
      <c r="N31" s="33"/>
    </row>
    <row r="32" spans="1:15">
      <c r="A32" s="32">
        <v>10</v>
      </c>
      <c r="B32" s="32">
        <v>26</v>
      </c>
      <c r="C32" s="33">
        <v>441970.17</v>
      </c>
      <c r="D32" s="33">
        <v>47323.16</v>
      </c>
      <c r="E32" s="33">
        <v>127.78100000000001</v>
      </c>
      <c r="F32" s="33">
        <v>415.06</v>
      </c>
      <c r="G32" s="33">
        <v>413.53</v>
      </c>
      <c r="H32" s="33">
        <v>413.53</v>
      </c>
      <c r="I32" s="33">
        <v>413.53</v>
      </c>
      <c r="J32" s="33">
        <v>1.53</v>
      </c>
      <c r="N32" s="33"/>
    </row>
    <row r="33" spans="1:14">
      <c r="A33" s="32">
        <v>11</v>
      </c>
      <c r="B33" s="32">
        <v>27</v>
      </c>
      <c r="C33" s="33">
        <v>441958.89510000002</v>
      </c>
      <c r="D33" s="33">
        <v>47319.468399999998</v>
      </c>
      <c r="E33" s="33">
        <v>139.64500000000001</v>
      </c>
      <c r="F33" s="33">
        <v>414.81</v>
      </c>
      <c r="G33" s="33">
        <v>413.34</v>
      </c>
      <c r="H33" s="33">
        <v>413.34</v>
      </c>
      <c r="I33" s="33">
        <v>413.34</v>
      </c>
      <c r="J33" s="33">
        <v>1.47</v>
      </c>
      <c r="N33" s="33"/>
    </row>
    <row r="34" spans="1:14">
      <c r="A34" s="32">
        <v>12</v>
      </c>
      <c r="B34" s="32">
        <v>28</v>
      </c>
      <c r="C34" s="33">
        <v>441949.77</v>
      </c>
      <c r="D34" s="33">
        <v>47316.42</v>
      </c>
      <c r="E34" s="33">
        <v>149.26599999999999</v>
      </c>
      <c r="F34" s="33">
        <v>414.63</v>
      </c>
      <c r="G34" s="33">
        <v>413.19</v>
      </c>
      <c r="H34" s="33">
        <v>413.19</v>
      </c>
      <c r="I34" s="33">
        <v>413.19</v>
      </c>
      <c r="J34" s="33">
        <v>1.44</v>
      </c>
      <c r="N34" s="33"/>
    </row>
    <row r="35" spans="1:14">
      <c r="A35" s="32">
        <v>13</v>
      </c>
      <c r="B35" s="32">
        <v>29</v>
      </c>
      <c r="C35" s="33">
        <v>441934.03</v>
      </c>
      <c r="D35" s="33">
        <v>47308.44</v>
      </c>
      <c r="E35" s="33">
        <v>166.91300000000001</v>
      </c>
      <c r="F35" s="33">
        <v>414.45</v>
      </c>
      <c r="G35" s="33">
        <v>412.9</v>
      </c>
      <c r="H35" s="33">
        <v>412.9</v>
      </c>
      <c r="I35" s="33">
        <v>412.9</v>
      </c>
      <c r="J35" s="33">
        <v>1.55</v>
      </c>
      <c r="N35" s="33"/>
    </row>
    <row r="36" spans="1:14">
      <c r="A36" s="32">
        <v>14</v>
      </c>
      <c r="B36" s="32">
        <v>30</v>
      </c>
      <c r="C36" s="33">
        <v>441920.25</v>
      </c>
      <c r="D36" s="33">
        <v>47298.84</v>
      </c>
      <c r="E36" s="33">
        <v>183.70699999999999</v>
      </c>
      <c r="F36" s="33">
        <v>413.66</v>
      </c>
      <c r="G36" s="33">
        <v>412.15</v>
      </c>
      <c r="H36" s="33">
        <v>412.15</v>
      </c>
      <c r="I36" s="33">
        <v>412.15</v>
      </c>
      <c r="J36" s="33">
        <v>1.51</v>
      </c>
      <c r="N36" s="33"/>
    </row>
    <row r="37" spans="1:14">
      <c r="A37" s="32">
        <v>15</v>
      </c>
      <c r="B37" s="32">
        <v>31</v>
      </c>
      <c r="C37" s="33">
        <v>441906.04</v>
      </c>
      <c r="D37" s="33">
        <v>47290.53</v>
      </c>
      <c r="E37" s="33">
        <v>200.16900000000001</v>
      </c>
      <c r="F37" s="33">
        <v>412.92</v>
      </c>
      <c r="G37" s="33">
        <v>411.41</v>
      </c>
      <c r="H37" s="33">
        <v>411.41</v>
      </c>
      <c r="I37" s="33">
        <v>411.41</v>
      </c>
      <c r="J37" s="33">
        <v>1.51</v>
      </c>
      <c r="N37" s="33"/>
    </row>
    <row r="38" spans="1:14">
      <c r="A38" s="32">
        <v>16</v>
      </c>
      <c r="B38" s="32">
        <v>32</v>
      </c>
      <c r="C38" s="33">
        <v>441892.51</v>
      </c>
      <c r="D38" s="33">
        <v>47280.83</v>
      </c>
      <c r="E38" s="33">
        <v>216.81700000000001</v>
      </c>
      <c r="F38" s="33">
        <v>412.66</v>
      </c>
      <c r="G38" s="33">
        <v>411.14</v>
      </c>
      <c r="H38" s="33">
        <v>411.14</v>
      </c>
      <c r="I38" s="33">
        <v>411.14</v>
      </c>
      <c r="J38" s="33">
        <v>1.52</v>
      </c>
      <c r="N38" s="33"/>
    </row>
    <row r="39" spans="1:14">
      <c r="A39" s="32">
        <v>17</v>
      </c>
      <c r="B39" s="32">
        <v>33</v>
      </c>
      <c r="C39" s="33">
        <v>441885</v>
      </c>
      <c r="D39" s="33">
        <v>47275.44</v>
      </c>
      <c r="E39" s="33">
        <v>226.06100000000001</v>
      </c>
      <c r="F39" s="33">
        <v>412.52</v>
      </c>
      <c r="G39" s="33">
        <v>410.99</v>
      </c>
      <c r="H39" s="33">
        <v>410.99</v>
      </c>
      <c r="I39" s="33">
        <v>410.99</v>
      </c>
      <c r="J39" s="33">
        <v>1.53</v>
      </c>
      <c r="N39" s="33"/>
    </row>
    <row r="40" spans="1:14">
      <c r="A40" s="32">
        <v>18</v>
      </c>
      <c r="B40" s="32">
        <v>34</v>
      </c>
      <c r="C40" s="33">
        <v>441880.77</v>
      </c>
      <c r="D40" s="33">
        <v>47271.199999999997</v>
      </c>
      <c r="E40" s="33">
        <v>232.05</v>
      </c>
      <c r="F40" s="33">
        <v>412.36</v>
      </c>
      <c r="G40" s="33">
        <v>410.9</v>
      </c>
      <c r="H40" s="33">
        <v>410.9</v>
      </c>
      <c r="I40" s="33">
        <v>410.9</v>
      </c>
      <c r="J40" s="33">
        <v>1.46</v>
      </c>
      <c r="N40" s="33"/>
    </row>
    <row r="41" spans="1:14">
      <c r="A41" s="32">
        <v>19</v>
      </c>
      <c r="B41" s="32">
        <v>35</v>
      </c>
      <c r="C41" s="33">
        <v>441875.8</v>
      </c>
      <c r="D41" s="33">
        <v>47265.82</v>
      </c>
      <c r="E41" s="33">
        <v>239.374</v>
      </c>
      <c r="F41" s="33">
        <v>412.12</v>
      </c>
      <c r="G41" s="33">
        <v>410.52</v>
      </c>
      <c r="H41" s="33">
        <v>410.52</v>
      </c>
      <c r="I41" s="33">
        <v>410.52</v>
      </c>
      <c r="J41" s="33">
        <v>1.6</v>
      </c>
      <c r="N41" s="33"/>
    </row>
    <row r="42" spans="1:14">
      <c r="A42" s="32">
        <v>20</v>
      </c>
      <c r="B42" s="32">
        <v>36</v>
      </c>
      <c r="C42" s="33">
        <v>441869.85</v>
      </c>
      <c r="D42" s="33">
        <v>47259.41</v>
      </c>
      <c r="E42" s="33">
        <v>248.12</v>
      </c>
      <c r="F42" s="33">
        <v>411.69</v>
      </c>
      <c r="G42" s="33">
        <v>410.08</v>
      </c>
      <c r="H42" s="33">
        <v>410.08</v>
      </c>
      <c r="I42" s="33">
        <v>410.08</v>
      </c>
      <c r="J42" s="33">
        <v>1.61</v>
      </c>
      <c r="N42" s="33"/>
    </row>
    <row r="43" spans="1:14">
      <c r="A43" s="32">
        <v>21</v>
      </c>
      <c r="B43" s="32">
        <v>37</v>
      </c>
      <c r="C43" s="33">
        <v>441863.57280000002</v>
      </c>
      <c r="D43" s="33">
        <v>47252.276599999997</v>
      </c>
      <c r="E43" s="33">
        <v>257.62200000000001</v>
      </c>
      <c r="F43" s="33">
        <v>411.15</v>
      </c>
      <c r="G43" s="33">
        <v>409.6</v>
      </c>
      <c r="H43" s="33">
        <v>409.6</v>
      </c>
      <c r="I43" s="33">
        <v>409.6</v>
      </c>
      <c r="J43" s="33">
        <v>1.56</v>
      </c>
      <c r="N43" s="33"/>
    </row>
    <row r="44" spans="1:14">
      <c r="A44" s="32">
        <v>22</v>
      </c>
      <c r="B44" s="32">
        <v>38</v>
      </c>
      <c r="C44" s="33">
        <v>441860.5221</v>
      </c>
      <c r="D44" s="33">
        <v>47247.177100000001</v>
      </c>
      <c r="E44" s="33">
        <v>263.56400000000002</v>
      </c>
      <c r="F44" s="33">
        <v>410.86</v>
      </c>
      <c r="G44" s="33">
        <v>409.29</v>
      </c>
      <c r="H44" s="33">
        <v>409.29</v>
      </c>
      <c r="I44" s="33">
        <v>409.29</v>
      </c>
      <c r="J44" s="33">
        <v>1.56</v>
      </c>
      <c r="N44" s="33"/>
    </row>
    <row r="45" spans="1:14">
      <c r="A45" s="32">
        <v>23</v>
      </c>
      <c r="B45" s="32">
        <v>39</v>
      </c>
      <c r="C45" s="33">
        <v>441855.69</v>
      </c>
      <c r="D45" s="33">
        <v>47238.42</v>
      </c>
      <c r="E45" s="33">
        <v>273.56599999999997</v>
      </c>
      <c r="F45" s="33">
        <v>410.35</v>
      </c>
      <c r="G45" s="33">
        <v>408.78</v>
      </c>
      <c r="H45" s="33">
        <v>408.78</v>
      </c>
      <c r="I45" s="33">
        <v>408.78</v>
      </c>
      <c r="J45" s="33">
        <v>1.57</v>
      </c>
      <c r="N45" s="33"/>
    </row>
    <row r="46" spans="1:14">
      <c r="A46" s="32">
        <v>24</v>
      </c>
      <c r="B46" s="32">
        <v>40</v>
      </c>
      <c r="C46" s="33">
        <v>441854.25</v>
      </c>
      <c r="D46" s="33">
        <v>47232.12</v>
      </c>
      <c r="E46" s="33">
        <v>280.029</v>
      </c>
      <c r="F46" s="33">
        <v>410.06</v>
      </c>
      <c r="G46" s="33">
        <v>408.55</v>
      </c>
      <c r="H46" s="33">
        <v>408.55</v>
      </c>
      <c r="I46" s="33">
        <v>408.55</v>
      </c>
      <c r="J46" s="33">
        <v>1.51</v>
      </c>
      <c r="N46" s="33"/>
    </row>
    <row r="47" spans="1:14">
      <c r="A47" s="32">
        <v>25</v>
      </c>
      <c r="B47" s="32">
        <v>41</v>
      </c>
      <c r="C47" s="33">
        <v>441846.68</v>
      </c>
      <c r="D47" s="33">
        <v>47216.1</v>
      </c>
      <c r="E47" s="33">
        <v>297.74700000000001</v>
      </c>
      <c r="F47" s="33">
        <v>409.27</v>
      </c>
      <c r="G47" s="33">
        <v>407.91</v>
      </c>
      <c r="H47" s="33">
        <v>407.91</v>
      </c>
      <c r="I47" s="33">
        <v>407.91</v>
      </c>
      <c r="J47" s="33">
        <v>1.36</v>
      </c>
      <c r="N47" s="33"/>
    </row>
    <row r="48" spans="1:14">
      <c r="A48" s="32">
        <v>26</v>
      </c>
      <c r="B48" s="32">
        <v>42</v>
      </c>
      <c r="C48" s="33">
        <v>441837.21950000001</v>
      </c>
      <c r="D48" s="33">
        <v>47199.019099999998</v>
      </c>
      <c r="E48" s="33">
        <v>317.27300000000002</v>
      </c>
      <c r="F48" s="33">
        <v>408.75</v>
      </c>
      <c r="G48" s="33">
        <v>407.23</v>
      </c>
      <c r="H48" s="33">
        <v>407.23</v>
      </c>
      <c r="I48" s="33">
        <v>407.23</v>
      </c>
      <c r="J48" s="33">
        <v>1.52</v>
      </c>
      <c r="N48" s="33"/>
    </row>
    <row r="49" spans="1:14">
      <c r="A49" s="32">
        <v>27</v>
      </c>
      <c r="B49" s="32">
        <v>43</v>
      </c>
      <c r="C49" s="33">
        <v>441834.54</v>
      </c>
      <c r="D49" s="33">
        <v>47194.18</v>
      </c>
      <c r="E49" s="33">
        <v>322.80500000000001</v>
      </c>
      <c r="F49" s="33">
        <v>408.6</v>
      </c>
      <c r="G49" s="33">
        <v>407.04</v>
      </c>
      <c r="H49" s="33">
        <v>407.04</v>
      </c>
      <c r="I49" s="33">
        <v>407.04</v>
      </c>
      <c r="J49" s="33">
        <v>1.56</v>
      </c>
      <c r="N49" s="33"/>
    </row>
    <row r="50" spans="1:14">
      <c r="A50" s="32">
        <v>28</v>
      </c>
      <c r="B50" s="32">
        <v>44</v>
      </c>
      <c r="C50" s="33">
        <v>441827.4</v>
      </c>
      <c r="D50" s="33">
        <v>47182.080000000002</v>
      </c>
      <c r="E50" s="33">
        <v>336.85399999999998</v>
      </c>
      <c r="F50" s="33">
        <v>408.09</v>
      </c>
      <c r="G50" s="33">
        <v>406.54</v>
      </c>
      <c r="H50" s="33">
        <v>406.54</v>
      </c>
      <c r="I50" s="33">
        <v>406.54</v>
      </c>
      <c r="J50" s="33">
        <v>1.54</v>
      </c>
      <c r="N50" s="33"/>
    </row>
    <row r="51" spans="1:14">
      <c r="A51" s="32">
        <v>29</v>
      </c>
      <c r="B51" s="32">
        <v>45</v>
      </c>
      <c r="C51" s="33">
        <v>441825.26</v>
      </c>
      <c r="D51" s="33">
        <v>47179.33</v>
      </c>
      <c r="E51" s="33">
        <v>340.339</v>
      </c>
      <c r="F51" s="33">
        <v>407.95</v>
      </c>
      <c r="G51" s="33">
        <v>406.42</v>
      </c>
      <c r="H51" s="33">
        <v>406.42</v>
      </c>
      <c r="I51" s="33">
        <v>406.42</v>
      </c>
      <c r="J51" s="33">
        <v>1.53</v>
      </c>
      <c r="N51" s="33"/>
    </row>
    <row r="52" spans="1:14">
      <c r="A52" s="32">
        <v>30</v>
      </c>
      <c r="B52" s="32">
        <v>46</v>
      </c>
      <c r="C52" s="33">
        <v>441819.74</v>
      </c>
      <c r="D52" s="33">
        <v>47172.7</v>
      </c>
      <c r="E52" s="33">
        <v>348.96600000000001</v>
      </c>
      <c r="F52" s="33">
        <v>407.61</v>
      </c>
      <c r="G52" s="33">
        <v>406.12</v>
      </c>
      <c r="H52" s="33">
        <v>406.12</v>
      </c>
      <c r="I52" s="33">
        <v>406.12</v>
      </c>
      <c r="J52" s="33">
        <v>1.49</v>
      </c>
      <c r="N52" s="33"/>
    </row>
    <row r="53" spans="1:14">
      <c r="A53" s="32">
        <v>31</v>
      </c>
      <c r="B53" s="32">
        <v>47</v>
      </c>
      <c r="C53" s="33">
        <v>441812.26</v>
      </c>
      <c r="D53" s="33">
        <v>47163.224999999999</v>
      </c>
      <c r="E53" s="33">
        <v>361.03699999999998</v>
      </c>
      <c r="F53" s="33">
        <v>407.33</v>
      </c>
      <c r="G53" s="33">
        <v>405.82</v>
      </c>
      <c r="H53" s="33">
        <v>405.82</v>
      </c>
      <c r="I53" s="33">
        <v>405.82</v>
      </c>
      <c r="J53" s="33">
        <v>1.51</v>
      </c>
      <c r="N53" s="33"/>
    </row>
    <row r="54" spans="1:14">
      <c r="A54" s="32">
        <v>32</v>
      </c>
      <c r="B54" s="32">
        <v>48</v>
      </c>
      <c r="C54" s="33">
        <v>441806.86</v>
      </c>
      <c r="D54" s="33">
        <v>47156.38</v>
      </c>
      <c r="E54" s="33">
        <v>369.75599999999997</v>
      </c>
      <c r="F54" s="33">
        <v>407.13</v>
      </c>
      <c r="G54" s="33">
        <v>405.6</v>
      </c>
      <c r="H54" s="33">
        <v>405.6</v>
      </c>
      <c r="I54" s="33">
        <v>405.6</v>
      </c>
      <c r="J54" s="33">
        <v>1.53</v>
      </c>
      <c r="N54" s="33"/>
    </row>
    <row r="55" spans="1:14">
      <c r="A55" s="32">
        <v>33</v>
      </c>
      <c r="B55" s="32">
        <v>49</v>
      </c>
      <c r="C55" s="33">
        <v>441801.74</v>
      </c>
      <c r="D55" s="33">
        <v>47147.64</v>
      </c>
      <c r="E55" s="33">
        <v>379.88499999999999</v>
      </c>
      <c r="F55" s="33">
        <v>406.89</v>
      </c>
      <c r="G55" s="33">
        <v>405.35</v>
      </c>
      <c r="H55" s="33">
        <v>405.35</v>
      </c>
      <c r="I55" s="33">
        <v>405.35</v>
      </c>
      <c r="J55" s="33">
        <v>1.55</v>
      </c>
      <c r="N55" s="33"/>
    </row>
    <row r="56" spans="1:14">
      <c r="A56" s="32">
        <v>34</v>
      </c>
      <c r="B56" s="32">
        <v>50</v>
      </c>
      <c r="C56" s="33">
        <v>441796.76</v>
      </c>
      <c r="D56" s="33">
        <v>47139.135000000002</v>
      </c>
      <c r="E56" s="33">
        <v>389.74099999999999</v>
      </c>
      <c r="F56" s="33">
        <v>406.66</v>
      </c>
      <c r="G56" s="33">
        <v>405.1</v>
      </c>
      <c r="H56" s="33">
        <v>405.1</v>
      </c>
      <c r="I56" s="33">
        <v>405.1</v>
      </c>
      <c r="J56" s="33">
        <v>1.56</v>
      </c>
      <c r="N56" s="33"/>
    </row>
    <row r="57" spans="1:14">
      <c r="A57" s="32">
        <v>35</v>
      </c>
      <c r="B57" s="32">
        <v>51</v>
      </c>
      <c r="C57" s="33">
        <v>441791.09</v>
      </c>
      <c r="D57" s="33">
        <v>47129.47</v>
      </c>
      <c r="E57" s="33">
        <v>400.94600000000003</v>
      </c>
      <c r="F57" s="33">
        <v>406.4</v>
      </c>
      <c r="G57" s="33">
        <v>404.82</v>
      </c>
      <c r="H57" s="33">
        <v>404.82</v>
      </c>
      <c r="I57" s="33">
        <v>404.82</v>
      </c>
      <c r="J57" s="33">
        <v>1.58</v>
      </c>
      <c r="N57" s="33"/>
    </row>
    <row r="58" spans="1:14">
      <c r="A58" s="32">
        <v>36</v>
      </c>
      <c r="B58" s="32">
        <v>52</v>
      </c>
      <c r="C58" s="33">
        <v>441778.05</v>
      </c>
      <c r="D58" s="33">
        <v>47103.78</v>
      </c>
      <c r="E58" s="33">
        <v>429.75599999999997</v>
      </c>
      <c r="F58" s="33">
        <v>405.53</v>
      </c>
      <c r="G58" s="33">
        <v>404.1</v>
      </c>
      <c r="H58" s="33">
        <v>404.1</v>
      </c>
      <c r="I58" s="33">
        <v>404.1</v>
      </c>
      <c r="J58" s="33">
        <v>1.43</v>
      </c>
      <c r="N58" s="33"/>
    </row>
    <row r="59" spans="1:14">
      <c r="A59" s="32">
        <v>37</v>
      </c>
      <c r="B59" s="32">
        <v>53</v>
      </c>
      <c r="C59" s="33">
        <v>441775.37</v>
      </c>
      <c r="D59" s="33">
        <v>47097.52</v>
      </c>
      <c r="E59" s="33">
        <v>436.56599999999997</v>
      </c>
      <c r="F59" s="33">
        <v>405.34</v>
      </c>
      <c r="G59" s="33">
        <v>403.93</v>
      </c>
      <c r="H59" s="33">
        <v>403.93</v>
      </c>
      <c r="I59" s="33">
        <v>403.93</v>
      </c>
      <c r="J59" s="33">
        <v>1.41</v>
      </c>
      <c r="N59" s="33"/>
    </row>
    <row r="60" spans="1:14">
      <c r="A60" s="32">
        <v>38</v>
      </c>
      <c r="B60" s="32">
        <v>54</v>
      </c>
      <c r="C60" s="33">
        <v>441771.34</v>
      </c>
      <c r="D60" s="33">
        <v>47085.14</v>
      </c>
      <c r="E60" s="33">
        <v>449.58499999999998</v>
      </c>
      <c r="F60" s="33">
        <v>405.05</v>
      </c>
      <c r="G60" s="33">
        <v>403.61</v>
      </c>
      <c r="H60" s="33">
        <v>403.61</v>
      </c>
      <c r="I60" s="33">
        <v>403.61</v>
      </c>
      <c r="J60" s="33">
        <v>1.44</v>
      </c>
      <c r="N60" s="33"/>
    </row>
    <row r="61" spans="1:14">
      <c r="A61" s="32">
        <v>39</v>
      </c>
      <c r="B61" s="32">
        <v>55</v>
      </c>
      <c r="C61" s="33">
        <v>441769.50910000002</v>
      </c>
      <c r="D61" s="33">
        <v>47080.637900000002</v>
      </c>
      <c r="E61" s="33">
        <v>454.44600000000003</v>
      </c>
      <c r="F61" s="33">
        <v>404.97</v>
      </c>
      <c r="G61" s="33">
        <v>403.48</v>
      </c>
      <c r="H61" s="33">
        <v>403.48</v>
      </c>
      <c r="I61" s="33">
        <v>403.48</v>
      </c>
      <c r="J61" s="33">
        <v>1.48</v>
      </c>
      <c r="N61" s="33"/>
    </row>
    <row r="62" spans="1:14">
      <c r="A62" s="32">
        <v>40</v>
      </c>
      <c r="B62" s="32">
        <v>56</v>
      </c>
      <c r="C62" s="33">
        <v>441765.97</v>
      </c>
      <c r="D62" s="33">
        <v>47072.160000000003</v>
      </c>
      <c r="E62" s="33">
        <v>463.63299999999998</v>
      </c>
      <c r="F62" s="33">
        <v>404.82</v>
      </c>
      <c r="G62" s="33">
        <v>403.35</v>
      </c>
      <c r="H62" s="33">
        <v>403.35</v>
      </c>
      <c r="I62" s="33">
        <v>403.35</v>
      </c>
      <c r="J62" s="33">
        <v>1.47</v>
      </c>
      <c r="N62" s="33"/>
    </row>
    <row r="63" spans="1:14">
      <c r="A63" s="32">
        <v>41</v>
      </c>
      <c r="B63" s="32">
        <v>57</v>
      </c>
      <c r="C63" s="33">
        <v>441759.04</v>
      </c>
      <c r="D63" s="33">
        <v>47065.25</v>
      </c>
      <c r="E63" s="33">
        <v>473.41899999999998</v>
      </c>
      <c r="F63" s="33">
        <v>404.65</v>
      </c>
      <c r="G63" s="33">
        <v>403.2</v>
      </c>
      <c r="H63" s="33">
        <v>403.2</v>
      </c>
      <c r="I63" s="33">
        <v>403.2</v>
      </c>
      <c r="J63" s="33">
        <v>1.45</v>
      </c>
      <c r="N63" s="33"/>
    </row>
    <row r="64" spans="1:14">
      <c r="A64" s="32">
        <v>42</v>
      </c>
      <c r="B64" s="32">
        <v>58</v>
      </c>
      <c r="C64" s="33">
        <v>441745.22</v>
      </c>
      <c r="D64" s="33">
        <v>47051.47</v>
      </c>
      <c r="E64" s="33">
        <v>492.935</v>
      </c>
      <c r="F64" s="33">
        <v>404.31</v>
      </c>
      <c r="G64" s="33">
        <v>402.91</v>
      </c>
      <c r="H64" s="33">
        <v>402.91</v>
      </c>
      <c r="I64" s="33">
        <v>402.91</v>
      </c>
      <c r="J64" s="33">
        <v>1.4</v>
      </c>
      <c r="N64" s="33"/>
    </row>
    <row r="65" spans="1:15">
      <c r="A65" s="32">
        <v>43</v>
      </c>
      <c r="B65" s="32">
        <v>59</v>
      </c>
      <c r="C65" s="33">
        <v>441734.23</v>
      </c>
      <c r="D65" s="33">
        <v>47046.94</v>
      </c>
      <c r="E65" s="33">
        <v>504.822</v>
      </c>
      <c r="F65" s="33">
        <v>404.14</v>
      </c>
      <c r="G65" s="33">
        <v>402.73</v>
      </c>
      <c r="H65" s="33">
        <v>402.73</v>
      </c>
      <c r="I65" s="33">
        <v>402.73</v>
      </c>
      <c r="J65" s="33">
        <v>1.41</v>
      </c>
      <c r="N65" s="33"/>
    </row>
    <row r="66" spans="1:15">
      <c r="A66" s="32">
        <v>44</v>
      </c>
      <c r="B66" s="32">
        <v>60</v>
      </c>
      <c r="C66" s="33">
        <v>441723.55</v>
      </c>
      <c r="D66" s="33">
        <v>47042.54</v>
      </c>
      <c r="E66" s="33">
        <v>516.37300000000005</v>
      </c>
      <c r="F66" s="33">
        <v>403.98</v>
      </c>
      <c r="G66" s="33">
        <v>402.55</v>
      </c>
      <c r="H66" s="33">
        <v>402.55</v>
      </c>
      <c r="I66" s="33">
        <v>402.55</v>
      </c>
      <c r="J66" s="33">
        <v>1.43</v>
      </c>
      <c r="N66" s="33"/>
    </row>
    <row r="67" spans="1:15">
      <c r="A67" s="32">
        <v>45</v>
      </c>
      <c r="B67" s="32">
        <v>61</v>
      </c>
      <c r="C67" s="33">
        <v>441700.58</v>
      </c>
      <c r="D67" s="33">
        <v>47036.959999999999</v>
      </c>
      <c r="E67" s="33">
        <v>540.01099999999997</v>
      </c>
      <c r="F67" s="33">
        <v>403.91</v>
      </c>
      <c r="G67" s="33">
        <v>402.46</v>
      </c>
      <c r="H67" s="33">
        <v>402.46</v>
      </c>
      <c r="I67" s="33">
        <v>402.46</v>
      </c>
      <c r="J67" s="33">
        <v>1.45</v>
      </c>
      <c r="N67" s="33"/>
    </row>
    <row r="68" spans="1:15">
      <c r="A68" s="32">
        <v>46</v>
      </c>
      <c r="B68" s="32">
        <v>62</v>
      </c>
      <c r="C68" s="33">
        <v>441677.08769999997</v>
      </c>
      <c r="D68" s="33">
        <v>47028.409500000002</v>
      </c>
      <c r="E68" s="33">
        <v>565.01099999999997</v>
      </c>
      <c r="F68" s="33">
        <v>403.86</v>
      </c>
      <c r="G68" s="33">
        <v>402.36</v>
      </c>
      <c r="H68" s="33">
        <v>402.36</v>
      </c>
      <c r="I68" s="33">
        <v>402.36</v>
      </c>
      <c r="J68" s="33">
        <v>1.5</v>
      </c>
      <c r="N68" s="33"/>
    </row>
    <row r="69" spans="1:15">
      <c r="A69" s="32">
        <v>47</v>
      </c>
      <c r="B69" s="32">
        <v>63</v>
      </c>
      <c r="C69" s="33">
        <v>441673.01549999998</v>
      </c>
      <c r="D69" s="33">
        <v>47026.927300000003</v>
      </c>
      <c r="E69" s="33">
        <v>569.34500000000003</v>
      </c>
      <c r="F69" s="33">
        <v>403.85</v>
      </c>
      <c r="G69" s="33">
        <v>402.34</v>
      </c>
      <c r="H69" s="33">
        <v>402.34</v>
      </c>
      <c r="I69" s="33">
        <v>402.34</v>
      </c>
      <c r="J69" s="33">
        <v>1.5</v>
      </c>
      <c r="N69" s="33"/>
      <c r="O69" s="33"/>
    </row>
    <row r="70" spans="1:15">
      <c r="A70" s="32" t="s">
        <v>31</v>
      </c>
      <c r="B70" s="32" t="s">
        <v>521</v>
      </c>
    </row>
    <row r="71" spans="1:15">
      <c r="A71" s="32" t="s">
        <v>522</v>
      </c>
      <c r="B71" s="32" t="s">
        <v>523</v>
      </c>
    </row>
    <row r="72" spans="1:15">
      <c r="A72" s="32">
        <v>1</v>
      </c>
      <c r="B72" s="32">
        <v>1</v>
      </c>
      <c r="C72" s="33">
        <v>441330.36499999999</v>
      </c>
      <c r="D72" s="33">
        <v>47146.904999999999</v>
      </c>
      <c r="E72" s="33">
        <v>0</v>
      </c>
      <c r="F72" s="33">
        <v>401.57</v>
      </c>
      <c r="G72" s="33">
        <v>400.11</v>
      </c>
      <c r="H72" s="33">
        <v>400.11</v>
      </c>
      <c r="I72" s="33">
        <v>400.11</v>
      </c>
      <c r="J72" s="33">
        <v>1.46</v>
      </c>
      <c r="N72" s="33"/>
    </row>
    <row r="73" spans="1:15">
      <c r="A73" s="32">
        <v>2</v>
      </c>
      <c r="B73" s="32">
        <v>2</v>
      </c>
      <c r="C73" s="33">
        <v>441320.36320000002</v>
      </c>
      <c r="D73" s="33">
        <v>47151.749300000003</v>
      </c>
      <c r="E73" s="33">
        <v>11.113</v>
      </c>
      <c r="F73" s="33">
        <v>401.58</v>
      </c>
      <c r="G73" s="33">
        <v>400.16</v>
      </c>
      <c r="H73" s="33">
        <v>400.16</v>
      </c>
      <c r="I73" s="33">
        <v>400.16</v>
      </c>
      <c r="J73" s="33">
        <v>1.42</v>
      </c>
      <c r="N73" s="33"/>
    </row>
    <row r="74" spans="1:15">
      <c r="A74" s="32">
        <v>3</v>
      </c>
      <c r="B74" s="32">
        <v>3</v>
      </c>
      <c r="C74" s="33">
        <v>441303.92570000002</v>
      </c>
      <c r="D74" s="33">
        <v>47164.772599999997</v>
      </c>
      <c r="E74" s="33">
        <v>32.085000000000001</v>
      </c>
      <c r="F74" s="33">
        <v>401.76</v>
      </c>
      <c r="G74" s="33">
        <v>400.24</v>
      </c>
      <c r="H74" s="33">
        <v>400.24</v>
      </c>
      <c r="I74" s="33">
        <v>400.24</v>
      </c>
      <c r="J74" s="33">
        <v>1.51</v>
      </c>
      <c r="N74" s="33"/>
    </row>
    <row r="75" spans="1:15">
      <c r="A75" s="32">
        <v>4</v>
      </c>
      <c r="B75" s="32">
        <v>4</v>
      </c>
      <c r="C75" s="33">
        <v>441294.49890000001</v>
      </c>
      <c r="D75" s="33">
        <v>47172.905200000001</v>
      </c>
      <c r="E75" s="33">
        <v>44.534999999999997</v>
      </c>
      <c r="F75" s="33">
        <v>401.97</v>
      </c>
      <c r="G75" s="33">
        <v>400.43</v>
      </c>
      <c r="H75" s="33">
        <v>400.43</v>
      </c>
      <c r="I75" s="33">
        <v>400.43</v>
      </c>
      <c r="J75" s="33">
        <v>1.54</v>
      </c>
      <c r="N75" s="33"/>
    </row>
    <row r="76" spans="1:15">
      <c r="A76" s="32">
        <v>5</v>
      </c>
      <c r="B76" s="32">
        <v>5</v>
      </c>
      <c r="C76" s="33">
        <v>441287.24619999999</v>
      </c>
      <c r="D76" s="33">
        <v>47165.283100000001</v>
      </c>
      <c r="E76" s="33">
        <v>55.055999999999997</v>
      </c>
      <c r="F76" s="33">
        <v>402.04</v>
      </c>
      <c r="G76" s="33">
        <v>400.58</v>
      </c>
      <c r="H76" s="33">
        <v>400.58</v>
      </c>
      <c r="I76" s="33">
        <v>400.58</v>
      </c>
      <c r="J76" s="33">
        <v>1.45</v>
      </c>
      <c r="N76" s="33"/>
    </row>
    <row r="77" spans="1:15">
      <c r="A77" s="32">
        <v>6</v>
      </c>
      <c r="B77" s="32">
        <v>6</v>
      </c>
      <c r="C77" s="33">
        <v>441277.63500000001</v>
      </c>
      <c r="D77" s="33">
        <v>47169.229200000002</v>
      </c>
      <c r="E77" s="33">
        <v>65.445999999999998</v>
      </c>
      <c r="F77" s="33">
        <v>402.26</v>
      </c>
      <c r="G77" s="33">
        <v>400.74</v>
      </c>
      <c r="H77" s="33">
        <v>400.74</v>
      </c>
      <c r="I77" s="33">
        <v>400.74</v>
      </c>
      <c r="J77" s="33">
        <v>1.52</v>
      </c>
      <c r="N77" s="33"/>
    </row>
    <row r="78" spans="1:15">
      <c r="A78" s="32">
        <v>7</v>
      </c>
      <c r="B78" s="32">
        <v>7</v>
      </c>
      <c r="C78" s="33">
        <v>441262.34399999998</v>
      </c>
      <c r="D78" s="33">
        <v>47167.561300000001</v>
      </c>
      <c r="E78" s="33">
        <v>80.826999999999998</v>
      </c>
      <c r="F78" s="33">
        <v>402.34</v>
      </c>
      <c r="G78" s="33">
        <v>400.86</v>
      </c>
      <c r="H78" s="33">
        <v>400.86</v>
      </c>
      <c r="I78" s="33">
        <v>400.86</v>
      </c>
      <c r="J78" s="33">
        <v>1.47</v>
      </c>
      <c r="N78" s="33"/>
    </row>
    <row r="79" spans="1:15">
      <c r="A79" s="32">
        <v>8</v>
      </c>
      <c r="B79" s="32">
        <v>8</v>
      </c>
      <c r="C79" s="33">
        <v>441223.85379999998</v>
      </c>
      <c r="D79" s="33">
        <v>47156.675499999998</v>
      </c>
      <c r="E79" s="33">
        <v>120.827</v>
      </c>
      <c r="F79" s="33">
        <v>402.28</v>
      </c>
      <c r="G79" s="33">
        <v>400.7</v>
      </c>
      <c r="H79" s="33">
        <v>400.7</v>
      </c>
      <c r="I79" s="33">
        <v>400.7</v>
      </c>
      <c r="J79" s="33">
        <v>1.58</v>
      </c>
      <c r="N79" s="33"/>
    </row>
    <row r="80" spans="1:15">
      <c r="A80" s="32">
        <v>9</v>
      </c>
      <c r="B80" s="32">
        <v>9</v>
      </c>
      <c r="C80" s="33">
        <v>441195.0001</v>
      </c>
      <c r="D80" s="33">
        <v>47148.461799999997</v>
      </c>
      <c r="E80" s="33">
        <v>150.827</v>
      </c>
      <c r="F80" s="33">
        <v>402.24</v>
      </c>
      <c r="G80" s="33">
        <v>400.58</v>
      </c>
      <c r="H80" s="33">
        <v>400.58</v>
      </c>
      <c r="I80" s="33">
        <v>400.58</v>
      </c>
      <c r="J80" s="33">
        <v>1.66</v>
      </c>
      <c r="N80" s="33"/>
    </row>
    <row r="81" spans="1:14">
      <c r="A81" s="32">
        <v>10</v>
      </c>
      <c r="B81" s="32">
        <v>10</v>
      </c>
      <c r="C81" s="33">
        <v>441183.65370000002</v>
      </c>
      <c r="D81" s="33">
        <v>47145.292200000004</v>
      </c>
      <c r="E81" s="33">
        <v>162.608</v>
      </c>
      <c r="F81" s="33">
        <v>402.23</v>
      </c>
      <c r="G81" s="33">
        <v>400.51</v>
      </c>
      <c r="H81" s="33">
        <v>400.51</v>
      </c>
      <c r="I81" s="33">
        <v>400.51</v>
      </c>
      <c r="J81" s="33">
        <v>1.71</v>
      </c>
      <c r="N81" s="33"/>
    </row>
    <row r="82" spans="1:14">
      <c r="A82" s="32">
        <v>11</v>
      </c>
      <c r="B82" s="32">
        <v>11</v>
      </c>
      <c r="C82" s="33">
        <v>441175.09179999999</v>
      </c>
      <c r="D82" s="33">
        <v>47141.175799999997</v>
      </c>
      <c r="E82" s="33">
        <v>172.108</v>
      </c>
      <c r="F82" s="33">
        <v>404.71</v>
      </c>
      <c r="G82" s="33">
        <v>400.45</v>
      </c>
      <c r="H82" s="33">
        <v>400.45</v>
      </c>
      <c r="I82" s="33">
        <v>400.45</v>
      </c>
      <c r="J82" s="33">
        <v>4.26</v>
      </c>
      <c r="N82" s="33"/>
    </row>
    <row r="83" spans="1:14">
      <c r="A83" s="32">
        <v>12</v>
      </c>
      <c r="B83" s="32">
        <v>12</v>
      </c>
      <c r="C83" s="33">
        <v>441169.24249999999</v>
      </c>
      <c r="D83" s="33">
        <v>47138.363499999999</v>
      </c>
      <c r="E83" s="33">
        <v>178.59800000000001</v>
      </c>
      <c r="F83" s="33">
        <v>404.59</v>
      </c>
      <c r="G83" s="33">
        <v>400.42</v>
      </c>
      <c r="H83" s="33">
        <v>400.42</v>
      </c>
      <c r="I83" s="33">
        <v>400.42</v>
      </c>
      <c r="J83" s="33">
        <v>4.17</v>
      </c>
      <c r="N83" s="33"/>
    </row>
    <row r="84" spans="1:14">
      <c r="A84" s="32">
        <v>13</v>
      </c>
      <c r="B84" s="32">
        <v>13</v>
      </c>
      <c r="C84" s="33">
        <v>441160.68070000003</v>
      </c>
      <c r="D84" s="33">
        <v>47134.247100000001</v>
      </c>
      <c r="E84" s="33">
        <v>188.09800000000001</v>
      </c>
      <c r="F84" s="33">
        <v>401.5</v>
      </c>
      <c r="G84" s="33">
        <v>400.36</v>
      </c>
      <c r="H84" s="33">
        <v>400.36</v>
      </c>
      <c r="I84" s="33">
        <v>400.36</v>
      </c>
      <c r="J84" s="33">
        <v>1.1399999999999999</v>
      </c>
      <c r="N84" s="33"/>
    </row>
    <row r="85" spans="1:14">
      <c r="A85" s="32">
        <v>14</v>
      </c>
      <c r="B85" s="32">
        <v>14</v>
      </c>
      <c r="C85" s="33">
        <v>441149.40039999998</v>
      </c>
      <c r="D85" s="33">
        <v>47128.823799999998</v>
      </c>
      <c r="E85" s="33">
        <v>200.61500000000001</v>
      </c>
      <c r="F85" s="33">
        <v>401.98</v>
      </c>
      <c r="G85" s="33">
        <v>400.28</v>
      </c>
      <c r="H85" s="33">
        <v>400.28</v>
      </c>
      <c r="I85" s="33">
        <v>400.28</v>
      </c>
      <c r="J85" s="33">
        <v>1.69</v>
      </c>
      <c r="N85" s="33"/>
    </row>
    <row r="86" spans="1:14">
      <c r="A86" s="32">
        <v>15</v>
      </c>
      <c r="B86" s="32">
        <v>15</v>
      </c>
      <c r="C86" s="33">
        <v>441140.76549999998</v>
      </c>
      <c r="D86" s="33">
        <v>47126.454299999998</v>
      </c>
      <c r="E86" s="33">
        <v>209.56899999999999</v>
      </c>
      <c r="F86" s="33">
        <v>401.79</v>
      </c>
      <c r="G86" s="33">
        <v>400.23</v>
      </c>
      <c r="H86" s="33">
        <v>400.23</v>
      </c>
      <c r="I86" s="33">
        <v>400.23</v>
      </c>
      <c r="J86" s="33">
        <v>1.56</v>
      </c>
      <c r="N86" s="33"/>
    </row>
    <row r="87" spans="1:14">
      <c r="A87" s="32">
        <v>16</v>
      </c>
      <c r="B87" s="32">
        <v>16</v>
      </c>
      <c r="C87" s="33">
        <v>441136.55739999999</v>
      </c>
      <c r="D87" s="33">
        <v>47136.9228</v>
      </c>
      <c r="E87" s="33">
        <v>220.852</v>
      </c>
      <c r="F87" s="33">
        <v>401.85</v>
      </c>
      <c r="G87" s="33">
        <v>400.28</v>
      </c>
      <c r="H87" s="33">
        <v>400.28</v>
      </c>
      <c r="I87" s="33">
        <v>400.28</v>
      </c>
      <c r="J87" s="33">
        <v>1.58</v>
      </c>
      <c r="N87" s="33"/>
    </row>
    <row r="88" spans="1:14">
      <c r="A88" s="32">
        <v>17</v>
      </c>
      <c r="B88" s="32">
        <v>17</v>
      </c>
      <c r="C88" s="33">
        <v>441131.68780000001</v>
      </c>
      <c r="D88" s="33">
        <v>47149.171199999997</v>
      </c>
      <c r="E88" s="33">
        <v>234.03200000000001</v>
      </c>
      <c r="F88" s="33">
        <v>401.86</v>
      </c>
      <c r="G88" s="33">
        <v>400.33</v>
      </c>
      <c r="H88" s="33">
        <v>400.33</v>
      </c>
      <c r="I88" s="33">
        <v>400.33</v>
      </c>
      <c r="J88" s="33">
        <v>1.53</v>
      </c>
      <c r="N88" s="33"/>
    </row>
    <row r="89" spans="1:14">
      <c r="A89" s="32">
        <v>18</v>
      </c>
      <c r="B89" s="32">
        <v>18</v>
      </c>
      <c r="C89" s="33">
        <v>441125.64769999997</v>
      </c>
      <c r="D89" s="33">
        <v>47161.6806</v>
      </c>
      <c r="E89" s="33">
        <v>247.92400000000001</v>
      </c>
      <c r="F89" s="33">
        <v>401.95</v>
      </c>
      <c r="G89" s="33">
        <v>400.38</v>
      </c>
      <c r="H89" s="33">
        <v>400.38</v>
      </c>
      <c r="I89" s="33">
        <v>400.38</v>
      </c>
      <c r="J89" s="33">
        <v>1.57</v>
      </c>
      <c r="N89" s="33"/>
    </row>
    <row r="90" spans="1:14">
      <c r="A90" s="32">
        <v>19</v>
      </c>
      <c r="B90" s="32">
        <v>19</v>
      </c>
      <c r="C90" s="33">
        <v>441120.97129999998</v>
      </c>
      <c r="D90" s="33">
        <v>47170.384299999998</v>
      </c>
      <c r="E90" s="33">
        <v>257.80399999999997</v>
      </c>
      <c r="F90" s="33">
        <v>402.02</v>
      </c>
      <c r="G90" s="33">
        <v>400.47</v>
      </c>
      <c r="H90" s="33">
        <v>400.47</v>
      </c>
      <c r="I90" s="33">
        <v>400.47</v>
      </c>
      <c r="J90" s="33">
        <v>1.55</v>
      </c>
      <c r="N90" s="33"/>
    </row>
    <row r="91" spans="1:14">
      <c r="A91" s="32">
        <v>20</v>
      </c>
      <c r="B91" s="32">
        <v>20</v>
      </c>
      <c r="C91" s="33">
        <v>441110.8014</v>
      </c>
      <c r="D91" s="33">
        <v>47187.036800000002</v>
      </c>
      <c r="E91" s="33">
        <v>277.31599999999997</v>
      </c>
      <c r="F91" s="33">
        <v>402.24</v>
      </c>
      <c r="G91" s="33">
        <v>400.63</v>
      </c>
      <c r="H91" s="33">
        <v>400.63</v>
      </c>
      <c r="I91" s="33">
        <v>400.63</v>
      </c>
      <c r="J91" s="33">
        <v>1.61</v>
      </c>
      <c r="N91" s="33"/>
    </row>
    <row r="92" spans="1:14">
      <c r="A92" s="32">
        <v>21</v>
      </c>
      <c r="B92" s="32">
        <v>21</v>
      </c>
      <c r="C92" s="33">
        <v>441098.63500000001</v>
      </c>
      <c r="D92" s="33">
        <v>47203.238499999999</v>
      </c>
      <c r="E92" s="33">
        <v>297.57799999999997</v>
      </c>
      <c r="F92" s="33">
        <v>402.55</v>
      </c>
      <c r="G92" s="33">
        <v>400.93</v>
      </c>
      <c r="H92" s="33">
        <v>400.93</v>
      </c>
      <c r="I92" s="33">
        <v>400.93</v>
      </c>
      <c r="J92" s="33">
        <v>1.62</v>
      </c>
      <c r="N92" s="33"/>
    </row>
    <row r="93" spans="1:14">
      <c r="A93" s="32">
        <v>22</v>
      </c>
      <c r="B93" s="32">
        <v>22</v>
      </c>
      <c r="C93" s="33">
        <v>441083.54609999998</v>
      </c>
      <c r="D93" s="33">
        <v>47219.351199999997</v>
      </c>
      <c r="E93" s="33">
        <v>319.65199999999999</v>
      </c>
      <c r="F93" s="33">
        <v>402.87</v>
      </c>
      <c r="G93" s="33">
        <v>401.25</v>
      </c>
      <c r="H93" s="33">
        <v>401.25</v>
      </c>
      <c r="I93" s="33">
        <v>401.25</v>
      </c>
      <c r="J93" s="33">
        <v>1.62</v>
      </c>
      <c r="N93" s="33"/>
    </row>
    <row r="94" spans="1:14">
      <c r="A94" s="32">
        <v>23</v>
      </c>
      <c r="B94" s="32">
        <v>23</v>
      </c>
      <c r="C94" s="33">
        <v>441068.99709999998</v>
      </c>
      <c r="D94" s="33">
        <v>47232.681900000003</v>
      </c>
      <c r="E94" s="33">
        <v>339.38499999999999</v>
      </c>
      <c r="F94" s="33">
        <v>403.12</v>
      </c>
      <c r="G94" s="33">
        <v>401.53</v>
      </c>
      <c r="H94" s="33">
        <v>401.53</v>
      </c>
      <c r="I94" s="33">
        <v>401.53</v>
      </c>
      <c r="J94" s="33">
        <v>1.59</v>
      </c>
      <c r="N94" s="33"/>
    </row>
    <row r="95" spans="1:14">
      <c r="A95" s="32">
        <v>24</v>
      </c>
      <c r="B95" s="32">
        <v>24</v>
      </c>
      <c r="C95" s="33">
        <v>441054.21090000001</v>
      </c>
      <c r="D95" s="33">
        <v>47245.721599999997</v>
      </c>
      <c r="E95" s="33">
        <v>359.1</v>
      </c>
      <c r="F95" s="33">
        <v>403.24</v>
      </c>
      <c r="G95" s="33">
        <v>401.73</v>
      </c>
      <c r="H95" s="33">
        <v>401.73</v>
      </c>
      <c r="I95" s="33">
        <v>401.73</v>
      </c>
      <c r="J95" s="33">
        <v>1.51</v>
      </c>
      <c r="N95" s="33"/>
    </row>
    <row r="96" spans="1:14">
      <c r="A96" s="32">
        <v>25</v>
      </c>
      <c r="B96" s="32">
        <v>25</v>
      </c>
      <c r="C96" s="33">
        <v>441040.14600000001</v>
      </c>
      <c r="D96" s="33">
        <v>47256.8122</v>
      </c>
      <c r="E96" s="33">
        <v>377.01100000000002</v>
      </c>
      <c r="F96" s="33">
        <v>403.48</v>
      </c>
      <c r="G96" s="33">
        <v>401.91</v>
      </c>
      <c r="H96" s="33">
        <v>401.91</v>
      </c>
      <c r="I96" s="33">
        <v>401.91</v>
      </c>
      <c r="J96" s="33">
        <v>1.57</v>
      </c>
      <c r="N96" s="33"/>
    </row>
    <row r="97" spans="1:14">
      <c r="A97" s="32">
        <v>26</v>
      </c>
      <c r="B97" s="32">
        <v>26</v>
      </c>
      <c r="C97" s="33">
        <v>441028.6936</v>
      </c>
      <c r="D97" s="33">
        <v>47264.3174</v>
      </c>
      <c r="E97" s="33">
        <v>390.70400000000001</v>
      </c>
      <c r="F97" s="33">
        <v>403.64</v>
      </c>
      <c r="G97" s="33">
        <v>402.05</v>
      </c>
      <c r="H97" s="33">
        <v>402.05</v>
      </c>
      <c r="I97" s="33">
        <v>402.05</v>
      </c>
      <c r="J97" s="33">
        <v>1.59</v>
      </c>
      <c r="N97" s="33"/>
    </row>
    <row r="98" spans="1:14">
      <c r="A98" s="32">
        <v>27</v>
      </c>
      <c r="B98" s="32">
        <v>27</v>
      </c>
      <c r="C98" s="33">
        <v>441012.23869999999</v>
      </c>
      <c r="D98" s="33">
        <v>47275.886200000001</v>
      </c>
      <c r="E98" s="33">
        <v>410.81900000000002</v>
      </c>
      <c r="F98" s="33">
        <v>404</v>
      </c>
      <c r="G98" s="33">
        <v>402.35</v>
      </c>
      <c r="H98" s="33">
        <v>402.35</v>
      </c>
      <c r="I98" s="33">
        <v>402.35</v>
      </c>
      <c r="J98" s="33">
        <v>1.65</v>
      </c>
      <c r="N98" s="33"/>
    </row>
    <row r="99" spans="1:14">
      <c r="A99" s="32">
        <v>28</v>
      </c>
      <c r="B99" s="32">
        <v>28</v>
      </c>
      <c r="C99" s="33">
        <v>440998.7378</v>
      </c>
      <c r="D99" s="33">
        <v>47284.44</v>
      </c>
      <c r="E99" s="33">
        <v>426.80099999999999</v>
      </c>
      <c r="F99" s="33">
        <v>404.19</v>
      </c>
      <c r="G99" s="33">
        <v>402.59</v>
      </c>
      <c r="H99" s="33">
        <v>402.59</v>
      </c>
      <c r="I99" s="33">
        <v>402.59</v>
      </c>
      <c r="J99" s="33">
        <v>1.6</v>
      </c>
      <c r="N99" s="33"/>
    </row>
    <row r="100" spans="1:14">
      <c r="A100" s="32">
        <v>29</v>
      </c>
      <c r="B100" s="32">
        <v>29</v>
      </c>
      <c r="C100" s="33">
        <v>440986.26510000002</v>
      </c>
      <c r="D100" s="33">
        <v>47290.043100000003</v>
      </c>
      <c r="E100" s="33">
        <v>440.47500000000002</v>
      </c>
      <c r="F100" s="33">
        <v>404.29</v>
      </c>
      <c r="G100" s="33">
        <v>402.7</v>
      </c>
      <c r="H100" s="33">
        <v>402.7</v>
      </c>
      <c r="I100" s="33">
        <v>402.7</v>
      </c>
      <c r="J100" s="33">
        <v>1.59</v>
      </c>
      <c r="N100" s="33"/>
    </row>
    <row r="101" spans="1:14">
      <c r="A101" s="32">
        <v>30</v>
      </c>
      <c r="B101" s="32">
        <v>30</v>
      </c>
      <c r="C101" s="33">
        <v>440974.24369999999</v>
      </c>
      <c r="D101" s="33">
        <v>47294.697200000002</v>
      </c>
      <c r="E101" s="33">
        <v>453.36500000000001</v>
      </c>
      <c r="F101" s="33">
        <v>404.36</v>
      </c>
      <c r="G101" s="33">
        <v>402.8</v>
      </c>
      <c r="H101" s="33">
        <v>402.8</v>
      </c>
      <c r="I101" s="33">
        <v>402.8</v>
      </c>
      <c r="J101" s="33">
        <v>1.56</v>
      </c>
      <c r="N101" s="33"/>
    </row>
    <row r="102" spans="1:14">
      <c r="A102" s="32">
        <v>31</v>
      </c>
      <c r="B102" s="32">
        <v>31</v>
      </c>
      <c r="C102" s="33">
        <v>440964.5686</v>
      </c>
      <c r="D102" s="33">
        <v>47297.983</v>
      </c>
      <c r="E102" s="33">
        <v>463.58300000000003</v>
      </c>
      <c r="F102" s="33">
        <v>404.39</v>
      </c>
      <c r="G102" s="33">
        <v>402.76</v>
      </c>
      <c r="H102" s="33">
        <v>402.76</v>
      </c>
      <c r="I102" s="33">
        <v>402.76</v>
      </c>
      <c r="J102" s="33">
        <v>1.64</v>
      </c>
      <c r="N102" s="33"/>
    </row>
    <row r="103" spans="1:14">
      <c r="A103" s="32">
        <v>32</v>
      </c>
      <c r="B103" s="32">
        <v>32</v>
      </c>
      <c r="C103" s="33">
        <v>440944.98220000003</v>
      </c>
      <c r="D103" s="33">
        <v>47303.443299999999</v>
      </c>
      <c r="E103" s="33">
        <v>483.916</v>
      </c>
      <c r="F103" s="33">
        <v>404.42</v>
      </c>
      <c r="G103" s="33">
        <v>402.68</v>
      </c>
      <c r="H103" s="33">
        <v>402.68</v>
      </c>
      <c r="I103" s="33">
        <v>402.68</v>
      </c>
      <c r="J103" s="33">
        <v>1.74</v>
      </c>
      <c r="N103" s="33"/>
    </row>
    <row r="104" spans="1:14">
      <c r="A104" s="32">
        <v>33</v>
      </c>
      <c r="B104" s="32">
        <v>33</v>
      </c>
      <c r="C104" s="33">
        <v>440927.7954</v>
      </c>
      <c r="D104" s="33">
        <v>47307.048199999997</v>
      </c>
      <c r="E104" s="33">
        <v>501.47699999999998</v>
      </c>
      <c r="F104" s="33">
        <v>404.27</v>
      </c>
      <c r="G104" s="33">
        <v>402.61</v>
      </c>
      <c r="H104" s="33">
        <v>402.61</v>
      </c>
      <c r="I104" s="33">
        <v>402.61</v>
      </c>
      <c r="J104" s="33">
        <v>1.66</v>
      </c>
      <c r="N104" s="33"/>
    </row>
    <row r="105" spans="1:14">
      <c r="A105" s="32">
        <v>34</v>
      </c>
      <c r="B105" s="32">
        <v>34</v>
      </c>
      <c r="C105" s="33">
        <v>440910.36820000003</v>
      </c>
      <c r="D105" s="33">
        <v>47309.959000000003</v>
      </c>
      <c r="E105" s="33">
        <v>519.14599999999996</v>
      </c>
      <c r="F105" s="33">
        <v>404.04</v>
      </c>
      <c r="G105" s="33">
        <v>402.54</v>
      </c>
      <c r="H105" s="33">
        <v>402.54</v>
      </c>
      <c r="I105" s="33">
        <v>402.54</v>
      </c>
      <c r="J105" s="33">
        <v>1.51</v>
      </c>
      <c r="N105" s="33"/>
    </row>
    <row r="106" spans="1:14">
      <c r="A106" s="32">
        <v>35</v>
      </c>
      <c r="B106" s="32">
        <v>35</v>
      </c>
      <c r="C106" s="33">
        <v>440892.02919999999</v>
      </c>
      <c r="D106" s="33">
        <v>47312.660799999998</v>
      </c>
      <c r="E106" s="33">
        <v>537.68299999999999</v>
      </c>
      <c r="F106" s="33">
        <v>404.02</v>
      </c>
      <c r="G106" s="33">
        <v>402.46</v>
      </c>
      <c r="H106" s="33">
        <v>402.46</v>
      </c>
      <c r="I106" s="33">
        <v>402.46</v>
      </c>
      <c r="J106" s="33">
        <v>1.56</v>
      </c>
      <c r="N106" s="33"/>
    </row>
    <row r="107" spans="1:14">
      <c r="A107" s="32" t="s">
        <v>524</v>
      </c>
      <c r="B107" s="32" t="s">
        <v>525</v>
      </c>
    </row>
    <row r="108" spans="1:14">
      <c r="A108" s="32">
        <v>1</v>
      </c>
      <c r="B108" s="32">
        <v>35</v>
      </c>
      <c r="C108" s="33">
        <v>440892.02919999999</v>
      </c>
      <c r="D108" s="33">
        <v>47312.660799999998</v>
      </c>
      <c r="E108" s="33">
        <v>0</v>
      </c>
      <c r="F108" s="33">
        <v>404.02</v>
      </c>
      <c r="G108" s="33">
        <v>402.46</v>
      </c>
      <c r="H108" s="33">
        <v>402.46</v>
      </c>
      <c r="I108" s="33">
        <v>402.46</v>
      </c>
      <c r="J108" s="33">
        <v>1.56</v>
      </c>
      <c r="N108" s="33"/>
    </row>
    <row r="109" spans="1:14">
      <c r="A109" s="32">
        <v>2</v>
      </c>
      <c r="B109" s="32">
        <v>36</v>
      </c>
      <c r="C109" s="33">
        <v>440879.78879999998</v>
      </c>
      <c r="D109" s="33">
        <v>47314.436199999996</v>
      </c>
      <c r="E109" s="33">
        <v>12.368</v>
      </c>
      <c r="F109" s="33">
        <v>404.31</v>
      </c>
      <c r="G109" s="33">
        <v>402.56</v>
      </c>
      <c r="H109" s="33">
        <v>402.56</v>
      </c>
      <c r="I109" s="33">
        <v>402.56</v>
      </c>
      <c r="J109" s="33">
        <v>1.75</v>
      </c>
      <c r="N109" s="33"/>
    </row>
    <row r="110" spans="1:14">
      <c r="A110" s="32">
        <v>3</v>
      </c>
      <c r="B110" s="32">
        <v>37</v>
      </c>
      <c r="C110" s="33">
        <v>440864.33230000001</v>
      </c>
      <c r="D110" s="33">
        <v>47316.678</v>
      </c>
      <c r="E110" s="33">
        <v>27.986999999999998</v>
      </c>
      <c r="F110" s="33">
        <v>404.02</v>
      </c>
      <c r="G110" s="33">
        <v>402.69</v>
      </c>
      <c r="H110" s="33">
        <v>402.69</v>
      </c>
      <c r="I110" s="33">
        <v>402.69</v>
      </c>
      <c r="J110" s="33">
        <v>1.34</v>
      </c>
      <c r="N110" s="33"/>
    </row>
    <row r="111" spans="1:14">
      <c r="A111" s="32">
        <v>4</v>
      </c>
      <c r="B111" s="32">
        <v>38</v>
      </c>
      <c r="C111" s="33">
        <v>440846.32909999997</v>
      </c>
      <c r="D111" s="33">
        <v>47319.289100000002</v>
      </c>
      <c r="E111" s="33">
        <v>46.177999999999997</v>
      </c>
      <c r="F111" s="33">
        <v>404.35</v>
      </c>
      <c r="G111" s="33">
        <v>402.83</v>
      </c>
      <c r="H111" s="33">
        <v>402.83</v>
      </c>
      <c r="I111" s="33">
        <v>402.83</v>
      </c>
      <c r="J111" s="33">
        <v>1.52</v>
      </c>
      <c r="N111" s="33"/>
    </row>
    <row r="112" spans="1:14">
      <c r="A112" s="32">
        <v>5</v>
      </c>
      <c r="B112" s="32">
        <v>39</v>
      </c>
      <c r="C112" s="33">
        <v>440830.06069999997</v>
      </c>
      <c r="D112" s="33">
        <v>47321.648699999998</v>
      </c>
      <c r="E112" s="33">
        <v>62.616999999999997</v>
      </c>
      <c r="F112" s="33">
        <v>404.65</v>
      </c>
      <c r="G112" s="33">
        <v>403</v>
      </c>
      <c r="H112" s="33">
        <v>403</v>
      </c>
      <c r="I112" s="33">
        <v>403</v>
      </c>
      <c r="J112" s="33">
        <v>1.64</v>
      </c>
      <c r="N112" s="33"/>
    </row>
    <row r="113" spans="1:14">
      <c r="A113" s="32">
        <v>6</v>
      </c>
      <c r="B113" s="32">
        <v>40</v>
      </c>
      <c r="C113" s="33">
        <v>440817.2206</v>
      </c>
      <c r="D113" s="33">
        <v>47323.510999999999</v>
      </c>
      <c r="E113" s="33">
        <v>75.590999999999994</v>
      </c>
      <c r="F113" s="33">
        <v>404.72</v>
      </c>
      <c r="G113" s="33">
        <v>403.14</v>
      </c>
      <c r="H113" s="33">
        <v>403.14</v>
      </c>
      <c r="I113" s="33">
        <v>403.14</v>
      </c>
      <c r="J113" s="33">
        <v>1.58</v>
      </c>
      <c r="N113" s="33"/>
    </row>
    <row r="114" spans="1:14">
      <c r="A114" s="32">
        <v>7</v>
      </c>
      <c r="B114" s="32">
        <v>41</v>
      </c>
      <c r="C114" s="33">
        <v>440796.19380000001</v>
      </c>
      <c r="D114" s="33">
        <v>47326.915000000001</v>
      </c>
      <c r="E114" s="33">
        <v>96.891999999999996</v>
      </c>
      <c r="F114" s="33">
        <v>404.97</v>
      </c>
      <c r="G114" s="33">
        <v>403.36</v>
      </c>
      <c r="H114" s="33">
        <v>403.36</v>
      </c>
      <c r="I114" s="33">
        <v>403.36</v>
      </c>
      <c r="J114" s="33">
        <v>1.61</v>
      </c>
      <c r="N114" s="33"/>
    </row>
    <row r="115" spans="1:14">
      <c r="A115" s="32">
        <v>8</v>
      </c>
      <c r="B115" s="32">
        <v>42</v>
      </c>
      <c r="C115" s="33">
        <v>440775.37890000001</v>
      </c>
      <c r="D115" s="33">
        <v>47331.069600000003</v>
      </c>
      <c r="E115" s="33">
        <v>118.117</v>
      </c>
      <c r="F115" s="33">
        <v>405.1</v>
      </c>
      <c r="G115" s="33">
        <v>403.47</v>
      </c>
      <c r="H115" s="33">
        <v>403.47</v>
      </c>
      <c r="I115" s="33">
        <v>403.47</v>
      </c>
      <c r="J115" s="33">
        <v>1.63</v>
      </c>
      <c r="N115" s="33"/>
    </row>
    <row r="116" spans="1:14">
      <c r="A116" s="32">
        <v>9</v>
      </c>
      <c r="B116" s="32">
        <v>43</v>
      </c>
      <c r="C116" s="33">
        <v>440771.49780000001</v>
      </c>
      <c r="D116" s="33">
        <v>47333.816200000001</v>
      </c>
      <c r="E116" s="33">
        <v>122.872</v>
      </c>
      <c r="F116" s="33">
        <v>405.14</v>
      </c>
      <c r="G116" s="33">
        <v>403.49</v>
      </c>
      <c r="H116" s="33">
        <v>403.49</v>
      </c>
      <c r="I116" s="33">
        <v>403.49</v>
      </c>
      <c r="J116" s="33">
        <v>1.65</v>
      </c>
      <c r="N116" s="33"/>
    </row>
    <row r="117" spans="1:14">
      <c r="A117" s="32">
        <v>10</v>
      </c>
      <c r="B117" s="32">
        <v>44</v>
      </c>
      <c r="C117" s="33">
        <v>440758.00569999998</v>
      </c>
      <c r="D117" s="33">
        <v>47338.549899999998</v>
      </c>
      <c r="E117" s="33">
        <v>137.16999999999999</v>
      </c>
      <c r="F117" s="33">
        <v>405.23</v>
      </c>
      <c r="G117" s="33">
        <v>403.56</v>
      </c>
      <c r="H117" s="33">
        <v>403.56</v>
      </c>
      <c r="I117" s="33">
        <v>403.56</v>
      </c>
      <c r="J117" s="33">
        <v>1.66</v>
      </c>
      <c r="N117" s="33"/>
    </row>
    <row r="118" spans="1:14">
      <c r="A118" s="32">
        <v>11</v>
      </c>
      <c r="B118" s="32">
        <v>45</v>
      </c>
      <c r="C118" s="33">
        <v>440742.4828</v>
      </c>
      <c r="D118" s="33">
        <v>47346.122900000002</v>
      </c>
      <c r="E118" s="33">
        <v>154.44200000000001</v>
      </c>
      <c r="F118" s="33">
        <v>405.35</v>
      </c>
      <c r="G118" s="33">
        <v>403.62</v>
      </c>
      <c r="H118" s="33">
        <v>403.62</v>
      </c>
      <c r="I118" s="33">
        <v>403.62</v>
      </c>
      <c r="J118" s="33">
        <v>1.73</v>
      </c>
      <c r="N118" s="33"/>
    </row>
    <row r="119" spans="1:14">
      <c r="A119" s="32">
        <v>12</v>
      </c>
      <c r="B119" s="32">
        <v>46</v>
      </c>
      <c r="C119" s="33">
        <v>440734.9963</v>
      </c>
      <c r="D119" s="33">
        <v>47350.969299999997</v>
      </c>
      <c r="E119" s="33">
        <v>163.36000000000001</v>
      </c>
      <c r="F119" s="33">
        <v>405.41</v>
      </c>
      <c r="G119" s="33">
        <v>403.64</v>
      </c>
      <c r="H119" s="33">
        <v>403.64</v>
      </c>
      <c r="I119" s="33">
        <v>403.64</v>
      </c>
      <c r="J119" s="33">
        <v>1.76</v>
      </c>
      <c r="N119" s="33"/>
    </row>
    <row r="120" spans="1:14">
      <c r="A120" s="32">
        <v>13</v>
      </c>
      <c r="B120" s="32">
        <v>47</v>
      </c>
      <c r="C120" s="33">
        <v>440727.8971</v>
      </c>
      <c r="D120" s="33">
        <v>47356.301399999997</v>
      </c>
      <c r="E120" s="33">
        <v>172.239</v>
      </c>
      <c r="F120" s="33">
        <v>405.41</v>
      </c>
      <c r="G120" s="33">
        <v>403.67</v>
      </c>
      <c r="H120" s="33">
        <v>403.67</v>
      </c>
      <c r="I120" s="33">
        <v>403.67</v>
      </c>
      <c r="J120" s="33">
        <v>1.74</v>
      </c>
      <c r="N120" s="33"/>
    </row>
    <row r="121" spans="1:14">
      <c r="A121" s="32">
        <v>14</v>
      </c>
      <c r="B121" s="32">
        <v>48</v>
      </c>
      <c r="C121" s="33">
        <v>440718.69809999998</v>
      </c>
      <c r="D121" s="33">
        <v>47364.2837</v>
      </c>
      <c r="E121" s="33">
        <v>184.41800000000001</v>
      </c>
      <c r="F121" s="33">
        <v>405.42</v>
      </c>
      <c r="G121" s="33">
        <v>403.71</v>
      </c>
      <c r="H121" s="33">
        <v>403.71</v>
      </c>
      <c r="I121" s="33">
        <v>403.71</v>
      </c>
      <c r="J121" s="33">
        <v>1.72</v>
      </c>
      <c r="N121" s="33"/>
    </row>
    <row r="122" spans="1:14">
      <c r="A122" s="32">
        <v>15</v>
      </c>
      <c r="B122" s="32">
        <v>49</v>
      </c>
      <c r="C122" s="33">
        <v>440707.52929999999</v>
      </c>
      <c r="D122" s="33">
        <v>47374.296499999997</v>
      </c>
      <c r="E122" s="33">
        <v>199.41800000000001</v>
      </c>
      <c r="F122" s="33">
        <v>405.45</v>
      </c>
      <c r="G122" s="33">
        <v>403.75</v>
      </c>
      <c r="H122" s="33">
        <v>403.75</v>
      </c>
      <c r="I122" s="33">
        <v>403.75</v>
      </c>
      <c r="J122" s="33">
        <v>1.7</v>
      </c>
      <c r="N122" s="33"/>
    </row>
    <row r="123" spans="1:14">
      <c r="A123" s="32">
        <v>16</v>
      </c>
      <c r="B123" s="32">
        <v>50</v>
      </c>
      <c r="C123" s="33">
        <v>440696.29580000002</v>
      </c>
      <c r="D123" s="33">
        <v>47384.236700000001</v>
      </c>
      <c r="E123" s="33">
        <v>214.41800000000001</v>
      </c>
      <c r="F123" s="33">
        <v>405.46</v>
      </c>
      <c r="G123" s="33">
        <v>403.8</v>
      </c>
      <c r="H123" s="33">
        <v>403.8</v>
      </c>
      <c r="I123" s="33">
        <v>403.8</v>
      </c>
      <c r="J123" s="33">
        <v>1.66</v>
      </c>
      <c r="N123" s="33"/>
    </row>
    <row r="124" spans="1:14">
      <c r="A124" s="32">
        <v>17</v>
      </c>
      <c r="B124" s="32">
        <v>51</v>
      </c>
      <c r="C124" s="33">
        <v>440685.06709999999</v>
      </c>
      <c r="D124" s="33">
        <v>47394.182399999998</v>
      </c>
      <c r="E124" s="33">
        <v>229.41800000000001</v>
      </c>
      <c r="F124" s="33">
        <v>405.36</v>
      </c>
      <c r="G124" s="33">
        <v>403.84</v>
      </c>
      <c r="H124" s="33">
        <v>403.84</v>
      </c>
      <c r="I124" s="33">
        <v>403.84</v>
      </c>
      <c r="J124" s="33">
        <v>1.52</v>
      </c>
      <c r="N124" s="33"/>
    </row>
    <row r="125" spans="1:14">
      <c r="A125" s="32">
        <v>18</v>
      </c>
      <c r="B125" s="32">
        <v>52</v>
      </c>
      <c r="C125" s="33">
        <v>440678.31760000001</v>
      </c>
      <c r="D125" s="33">
        <v>47392.782200000001</v>
      </c>
      <c r="E125" s="33">
        <v>236.31200000000001</v>
      </c>
      <c r="F125" s="33">
        <v>405.39</v>
      </c>
      <c r="G125" s="33">
        <v>403.86</v>
      </c>
      <c r="H125" s="33">
        <v>403.86</v>
      </c>
      <c r="I125" s="33">
        <v>403.86</v>
      </c>
      <c r="J125" s="33">
        <v>1.53</v>
      </c>
      <c r="N125" s="33"/>
    </row>
    <row r="126" spans="1:14">
      <c r="A126" s="32">
        <v>19</v>
      </c>
      <c r="B126" s="32">
        <v>53</v>
      </c>
      <c r="C126" s="33">
        <v>440674.73050000001</v>
      </c>
      <c r="D126" s="33">
        <v>47396.265500000001</v>
      </c>
      <c r="E126" s="33">
        <v>241.31200000000001</v>
      </c>
      <c r="F126" s="33">
        <v>405.35</v>
      </c>
      <c r="G126" s="33">
        <v>403.88</v>
      </c>
      <c r="H126" s="33">
        <v>403.88</v>
      </c>
      <c r="I126" s="33">
        <v>403.88</v>
      </c>
      <c r="J126" s="33">
        <v>1.48</v>
      </c>
      <c r="N126" s="33"/>
    </row>
    <row r="127" spans="1:14">
      <c r="A127" s="32">
        <v>20</v>
      </c>
      <c r="B127" s="32">
        <v>54</v>
      </c>
      <c r="C127" s="33">
        <v>440671.14350000001</v>
      </c>
      <c r="D127" s="33">
        <v>47399.748800000001</v>
      </c>
      <c r="E127" s="33">
        <v>246.31200000000001</v>
      </c>
      <c r="F127" s="33">
        <v>405.31</v>
      </c>
      <c r="G127" s="33">
        <v>403.81</v>
      </c>
      <c r="H127" s="33">
        <v>403.81</v>
      </c>
      <c r="I127" s="33">
        <v>403.81</v>
      </c>
      <c r="J127" s="33">
        <v>1.5</v>
      </c>
      <c r="N127" s="33"/>
    </row>
    <row r="128" spans="1:14">
      <c r="A128" s="32">
        <v>21</v>
      </c>
      <c r="B128" s="32">
        <v>55</v>
      </c>
      <c r="C128" s="33">
        <v>440671.20860000001</v>
      </c>
      <c r="D128" s="33">
        <v>47406.523699999998</v>
      </c>
      <c r="E128" s="33">
        <v>253.08699999999999</v>
      </c>
      <c r="F128" s="33">
        <v>405.21</v>
      </c>
      <c r="G128" s="33">
        <v>403.71</v>
      </c>
      <c r="H128" s="33">
        <v>403.71</v>
      </c>
      <c r="I128" s="33">
        <v>403.71</v>
      </c>
      <c r="J128" s="33">
        <v>1.5</v>
      </c>
      <c r="N128" s="33"/>
    </row>
    <row r="129" spans="1:14">
      <c r="A129" s="32">
        <v>22</v>
      </c>
      <c r="B129" s="32">
        <v>56</v>
      </c>
      <c r="C129" s="33">
        <v>440656.41239999997</v>
      </c>
      <c r="D129" s="33">
        <v>47419.979899999998</v>
      </c>
      <c r="E129" s="33">
        <v>273.08699999999999</v>
      </c>
      <c r="F129" s="33">
        <v>405.02</v>
      </c>
      <c r="G129" s="33">
        <v>403.43</v>
      </c>
      <c r="H129" s="33">
        <v>403.43</v>
      </c>
      <c r="I129" s="33">
        <v>403.43</v>
      </c>
      <c r="J129" s="33">
        <v>1.59</v>
      </c>
      <c r="N129" s="33"/>
    </row>
    <row r="130" spans="1:14">
      <c r="A130" s="32">
        <v>23</v>
      </c>
      <c r="B130" s="32">
        <v>57</v>
      </c>
      <c r="C130" s="33">
        <v>440641.53490000003</v>
      </c>
      <c r="D130" s="33">
        <v>47433.346299999997</v>
      </c>
      <c r="E130" s="33">
        <v>293.08699999999999</v>
      </c>
      <c r="F130" s="33">
        <v>404.71</v>
      </c>
      <c r="G130" s="33">
        <v>403.15</v>
      </c>
      <c r="H130" s="33">
        <v>403.15</v>
      </c>
      <c r="I130" s="33">
        <v>403.15</v>
      </c>
      <c r="J130" s="33">
        <v>1.56</v>
      </c>
      <c r="N130" s="33"/>
    </row>
    <row r="131" spans="1:14">
      <c r="A131" s="32">
        <v>24</v>
      </c>
      <c r="B131" s="32">
        <v>58</v>
      </c>
      <c r="C131" s="33">
        <v>440626.47749999998</v>
      </c>
      <c r="D131" s="33">
        <v>47446.509599999998</v>
      </c>
      <c r="E131" s="33">
        <v>313.08699999999999</v>
      </c>
      <c r="F131" s="33">
        <v>404.47</v>
      </c>
      <c r="G131" s="33">
        <v>402.87</v>
      </c>
      <c r="H131" s="33">
        <v>402.87</v>
      </c>
      <c r="I131" s="33">
        <v>402.87</v>
      </c>
      <c r="J131" s="33">
        <v>1.59</v>
      </c>
      <c r="N131" s="33"/>
    </row>
    <row r="132" spans="1:14">
      <c r="A132" s="32">
        <v>25</v>
      </c>
      <c r="B132" s="32">
        <v>59</v>
      </c>
      <c r="C132" s="33">
        <v>440619.09120000002</v>
      </c>
      <c r="D132" s="33">
        <v>47453.250099999997</v>
      </c>
      <c r="E132" s="33">
        <v>323.08600000000001</v>
      </c>
      <c r="F132" s="33">
        <v>404.34</v>
      </c>
      <c r="G132" s="33">
        <v>402.74</v>
      </c>
      <c r="H132" s="33">
        <v>402.74</v>
      </c>
      <c r="I132" s="33">
        <v>402.74</v>
      </c>
      <c r="J132" s="33">
        <v>1.6</v>
      </c>
      <c r="N132" s="33"/>
    </row>
    <row r="133" spans="1:14">
      <c r="A133" s="32">
        <v>26</v>
      </c>
      <c r="B133" s="32">
        <v>60</v>
      </c>
      <c r="C133" s="33">
        <v>440610.0944</v>
      </c>
      <c r="D133" s="33">
        <v>47458.7238</v>
      </c>
      <c r="E133" s="33">
        <v>333.61700000000002</v>
      </c>
      <c r="F133" s="33">
        <v>404.23</v>
      </c>
      <c r="G133" s="33">
        <v>402.6</v>
      </c>
      <c r="H133" s="33">
        <v>402.6</v>
      </c>
      <c r="I133" s="33">
        <v>402.6</v>
      </c>
      <c r="J133" s="33">
        <v>1.62</v>
      </c>
      <c r="N133" s="33"/>
    </row>
    <row r="134" spans="1:14">
      <c r="A134" s="32">
        <v>27</v>
      </c>
      <c r="B134" s="32">
        <v>61</v>
      </c>
      <c r="C134" s="33">
        <v>440588.59360000002</v>
      </c>
      <c r="D134" s="33">
        <v>47478.4058</v>
      </c>
      <c r="E134" s="33">
        <v>362.76600000000002</v>
      </c>
      <c r="F134" s="33">
        <v>403.84</v>
      </c>
      <c r="G134" s="33">
        <v>402.24</v>
      </c>
      <c r="H134" s="33">
        <v>402.24</v>
      </c>
      <c r="I134" s="33">
        <v>402.24</v>
      </c>
      <c r="J134" s="33">
        <v>1.6</v>
      </c>
      <c r="N134" s="33"/>
    </row>
    <row r="135" spans="1:14">
      <c r="A135" s="32">
        <v>28</v>
      </c>
      <c r="B135" s="32">
        <v>62</v>
      </c>
      <c r="C135" s="33">
        <v>440567.27889999998</v>
      </c>
      <c r="D135" s="33">
        <v>47498.652900000001</v>
      </c>
      <c r="E135" s="33">
        <v>392.16500000000002</v>
      </c>
      <c r="F135" s="33">
        <v>403.45</v>
      </c>
      <c r="G135" s="33">
        <v>401.87</v>
      </c>
      <c r="H135" s="33">
        <v>401.87</v>
      </c>
      <c r="I135" s="33">
        <v>401.87</v>
      </c>
      <c r="J135" s="33">
        <v>1.58</v>
      </c>
      <c r="N135" s="33"/>
    </row>
    <row r="136" spans="1:14">
      <c r="A136" s="32">
        <v>29</v>
      </c>
      <c r="B136" s="32">
        <v>63</v>
      </c>
      <c r="C136" s="33">
        <v>440559.95039999997</v>
      </c>
      <c r="D136" s="33">
        <v>47503.826699999998</v>
      </c>
      <c r="E136" s="33">
        <v>401.13600000000002</v>
      </c>
      <c r="F136" s="33">
        <v>403.36</v>
      </c>
      <c r="G136" s="33">
        <v>401.75</v>
      </c>
      <c r="H136" s="33">
        <v>401.75</v>
      </c>
      <c r="I136" s="33">
        <v>401.75</v>
      </c>
      <c r="J136" s="33">
        <v>1.61</v>
      </c>
      <c r="N136" s="33"/>
    </row>
    <row r="137" spans="1:14">
      <c r="A137" s="32">
        <v>30</v>
      </c>
      <c r="B137" s="32">
        <v>64</v>
      </c>
      <c r="C137" s="33">
        <v>440554.52169999998</v>
      </c>
      <c r="D137" s="33">
        <v>47509.249499999998</v>
      </c>
      <c r="E137" s="33">
        <v>408.80900000000003</v>
      </c>
      <c r="F137" s="33">
        <v>403.28</v>
      </c>
      <c r="G137" s="33">
        <v>401.65</v>
      </c>
      <c r="H137" s="33">
        <v>401.65</v>
      </c>
      <c r="I137" s="33">
        <v>401.65</v>
      </c>
      <c r="J137" s="33">
        <v>1.63</v>
      </c>
      <c r="N137" s="33"/>
    </row>
    <row r="138" spans="1:14">
      <c r="A138" s="32">
        <v>31</v>
      </c>
      <c r="B138" s="32">
        <v>65</v>
      </c>
      <c r="C138" s="33">
        <v>440546.19089999999</v>
      </c>
      <c r="D138" s="33">
        <v>47518.296699999999</v>
      </c>
      <c r="E138" s="33">
        <v>421.10700000000003</v>
      </c>
      <c r="F138" s="33">
        <v>403.17</v>
      </c>
      <c r="G138" s="33">
        <v>401.55</v>
      </c>
      <c r="H138" s="33">
        <v>401.55</v>
      </c>
      <c r="I138" s="33">
        <v>401.55</v>
      </c>
      <c r="J138" s="33">
        <v>1.62</v>
      </c>
      <c r="N138" s="33"/>
    </row>
    <row r="139" spans="1:14">
      <c r="A139" s="32">
        <v>32</v>
      </c>
      <c r="B139" s="32">
        <v>66</v>
      </c>
      <c r="C139" s="33">
        <v>440531.70669999998</v>
      </c>
      <c r="D139" s="33">
        <v>47535.543400000002</v>
      </c>
      <c r="E139" s="33">
        <v>443.62900000000002</v>
      </c>
      <c r="F139" s="33">
        <v>402.97</v>
      </c>
      <c r="G139" s="33">
        <v>401.37</v>
      </c>
      <c r="H139" s="33">
        <v>401.37</v>
      </c>
      <c r="I139" s="33">
        <v>401.37</v>
      </c>
      <c r="J139" s="33">
        <v>1.6</v>
      </c>
      <c r="N139" s="33"/>
    </row>
    <row r="140" spans="1:14">
      <c r="A140" s="32">
        <v>33</v>
      </c>
      <c r="B140" s="32">
        <v>67</v>
      </c>
      <c r="C140" s="33">
        <v>440520.98729999998</v>
      </c>
      <c r="D140" s="33">
        <v>47548.673699999999</v>
      </c>
      <c r="E140" s="33">
        <v>460.58</v>
      </c>
      <c r="F140" s="33">
        <v>402.89</v>
      </c>
      <c r="G140" s="33">
        <v>401.29</v>
      </c>
      <c r="H140" s="33">
        <v>401.29</v>
      </c>
      <c r="I140" s="33">
        <v>401.29</v>
      </c>
      <c r="J140" s="33">
        <v>1.6</v>
      </c>
      <c r="N140" s="33"/>
    </row>
    <row r="141" spans="1:14">
      <c r="A141" s="32">
        <v>34</v>
      </c>
      <c r="B141" s="32">
        <v>68</v>
      </c>
      <c r="C141" s="33">
        <v>440506.79190000001</v>
      </c>
      <c r="D141" s="33">
        <v>47566.339399999997</v>
      </c>
      <c r="E141" s="33">
        <v>483.24200000000002</v>
      </c>
      <c r="F141" s="33">
        <v>402.79</v>
      </c>
      <c r="G141" s="33">
        <v>401.19</v>
      </c>
      <c r="H141" s="33">
        <v>401.19</v>
      </c>
      <c r="I141" s="33">
        <v>401.19</v>
      </c>
      <c r="J141" s="33">
        <v>1.6</v>
      </c>
      <c r="N141" s="33"/>
    </row>
    <row r="142" spans="1:14">
      <c r="A142" s="32">
        <v>35</v>
      </c>
      <c r="B142" s="32">
        <v>69</v>
      </c>
      <c r="C142" s="33">
        <v>440499.51429999998</v>
      </c>
      <c r="D142" s="33">
        <v>47576.025399999999</v>
      </c>
      <c r="E142" s="33">
        <v>495.35700000000003</v>
      </c>
      <c r="F142" s="33">
        <v>402.73</v>
      </c>
      <c r="G142" s="33">
        <v>401.13</v>
      </c>
      <c r="H142" s="33">
        <v>401.13</v>
      </c>
      <c r="I142" s="33">
        <v>401.13</v>
      </c>
      <c r="J142" s="33">
        <v>1.6</v>
      </c>
      <c r="N142" s="33"/>
    </row>
    <row r="143" spans="1:14">
      <c r="A143" s="32">
        <v>36</v>
      </c>
      <c r="B143" s="32">
        <v>70</v>
      </c>
      <c r="C143" s="33">
        <v>440484.90370000002</v>
      </c>
      <c r="D143" s="33">
        <v>47592.885600000001</v>
      </c>
      <c r="E143" s="33">
        <v>517.66700000000003</v>
      </c>
      <c r="F143" s="33">
        <v>402.63</v>
      </c>
      <c r="G143" s="33">
        <v>401.04</v>
      </c>
      <c r="H143" s="33">
        <v>401.04</v>
      </c>
      <c r="I143" s="33">
        <v>401.04</v>
      </c>
      <c r="J143" s="33">
        <v>1.59</v>
      </c>
      <c r="N143" s="33"/>
    </row>
    <row r="144" spans="1:14">
      <c r="A144" s="32">
        <v>37</v>
      </c>
      <c r="B144" s="32">
        <v>71</v>
      </c>
      <c r="C144" s="33">
        <v>440476.06829999998</v>
      </c>
      <c r="D144" s="33">
        <v>47603.658199999998</v>
      </c>
      <c r="E144" s="33">
        <v>531.6</v>
      </c>
      <c r="F144" s="33">
        <v>402.56</v>
      </c>
      <c r="G144" s="33">
        <v>400.98</v>
      </c>
      <c r="H144" s="33">
        <v>400.98</v>
      </c>
      <c r="I144" s="33">
        <v>400.98</v>
      </c>
      <c r="J144" s="33">
        <v>1.59</v>
      </c>
      <c r="N144" s="33"/>
    </row>
    <row r="145" spans="1:14">
      <c r="A145" s="32">
        <v>38</v>
      </c>
      <c r="B145" s="32">
        <v>72</v>
      </c>
      <c r="C145" s="33">
        <v>440463.902</v>
      </c>
      <c r="D145" s="33">
        <v>47617.006099999999</v>
      </c>
      <c r="E145" s="33">
        <v>549.66</v>
      </c>
      <c r="F145" s="33">
        <v>402.48</v>
      </c>
      <c r="G145" s="33">
        <v>400.89</v>
      </c>
      <c r="H145" s="33">
        <v>400.89</v>
      </c>
      <c r="I145" s="33">
        <v>400.89</v>
      </c>
      <c r="J145" s="33">
        <v>1.59</v>
      </c>
      <c r="N145" s="33"/>
    </row>
    <row r="146" spans="1:14">
      <c r="A146" s="32">
        <v>39</v>
      </c>
      <c r="B146" s="32">
        <v>73</v>
      </c>
      <c r="C146" s="33">
        <v>440456.37469999999</v>
      </c>
      <c r="D146" s="33">
        <v>47623.322099999998</v>
      </c>
      <c r="E146" s="33">
        <v>559.48599999999999</v>
      </c>
      <c r="F146" s="33">
        <v>402.42</v>
      </c>
      <c r="G146" s="33">
        <v>400.84</v>
      </c>
      <c r="H146" s="33">
        <v>400.84</v>
      </c>
      <c r="I146" s="33">
        <v>400.84</v>
      </c>
      <c r="J146" s="33">
        <v>1.59</v>
      </c>
      <c r="N146" s="33"/>
    </row>
    <row r="147" spans="1:14">
      <c r="A147" s="32">
        <v>40</v>
      </c>
      <c r="B147" s="32">
        <v>74</v>
      </c>
      <c r="C147" s="33">
        <v>440443.04739999998</v>
      </c>
      <c r="D147" s="33">
        <v>47634.505100000002</v>
      </c>
      <c r="E147" s="33">
        <v>576.88400000000001</v>
      </c>
      <c r="F147" s="33">
        <v>402.33</v>
      </c>
      <c r="G147" s="33">
        <v>400.75</v>
      </c>
      <c r="H147" s="33">
        <v>400.75</v>
      </c>
      <c r="I147" s="33">
        <v>400.75</v>
      </c>
      <c r="J147" s="33">
        <v>1.58</v>
      </c>
      <c r="N147" s="33"/>
    </row>
    <row r="148" spans="1:14">
      <c r="A148" s="32" t="s">
        <v>526</v>
      </c>
      <c r="B148" s="32" t="s">
        <v>527</v>
      </c>
    </row>
    <row r="149" spans="1:14">
      <c r="A149" s="32">
        <v>1</v>
      </c>
      <c r="B149" s="32">
        <v>74</v>
      </c>
      <c r="C149" s="33">
        <v>440443.04739999998</v>
      </c>
      <c r="D149" s="33">
        <v>47634.505100000002</v>
      </c>
      <c r="E149" s="33">
        <v>0</v>
      </c>
      <c r="F149" s="33">
        <v>402.33</v>
      </c>
      <c r="G149" s="33">
        <v>400.75</v>
      </c>
      <c r="H149" s="33">
        <v>400.75</v>
      </c>
      <c r="I149" s="33">
        <v>400.75</v>
      </c>
      <c r="J149" s="33">
        <v>1.58</v>
      </c>
      <c r="N149" s="33"/>
    </row>
    <row r="150" spans="1:14">
      <c r="A150" s="32">
        <v>2</v>
      </c>
      <c r="B150" s="32">
        <v>75</v>
      </c>
      <c r="C150" s="33">
        <v>440431.4632</v>
      </c>
      <c r="D150" s="33">
        <v>47643.9228</v>
      </c>
      <c r="E150" s="33">
        <v>14.929</v>
      </c>
      <c r="F150" s="33">
        <v>402.19</v>
      </c>
      <c r="G150" s="33">
        <v>400.62</v>
      </c>
      <c r="H150" s="33">
        <v>400.62</v>
      </c>
      <c r="I150" s="33">
        <v>400.62</v>
      </c>
      <c r="J150" s="33">
        <v>1.57</v>
      </c>
      <c r="N150" s="33"/>
    </row>
    <row r="151" spans="1:14">
      <c r="A151" s="32">
        <v>3</v>
      </c>
      <c r="B151" s="32">
        <v>76</v>
      </c>
      <c r="C151" s="33">
        <v>440416.82579999999</v>
      </c>
      <c r="D151" s="33">
        <v>47655.776400000002</v>
      </c>
      <c r="E151" s="33">
        <v>33.765000000000001</v>
      </c>
      <c r="F151" s="33">
        <v>402.11</v>
      </c>
      <c r="G151" s="33">
        <v>400.46</v>
      </c>
      <c r="H151" s="33">
        <v>400.46</v>
      </c>
      <c r="I151" s="33">
        <v>400.46</v>
      </c>
      <c r="J151" s="33">
        <v>1.65</v>
      </c>
      <c r="N151" s="33"/>
    </row>
    <row r="152" spans="1:14">
      <c r="A152" s="32">
        <v>4</v>
      </c>
      <c r="B152" s="32">
        <v>77</v>
      </c>
      <c r="C152" s="33">
        <v>440401.4975</v>
      </c>
      <c r="D152" s="33">
        <v>47668.189599999998</v>
      </c>
      <c r="E152" s="33">
        <v>53.488999999999997</v>
      </c>
      <c r="F152" s="33">
        <v>402.15</v>
      </c>
      <c r="G152" s="33">
        <v>400.54</v>
      </c>
      <c r="H152" s="33">
        <v>400.54</v>
      </c>
      <c r="I152" s="33">
        <v>400.54</v>
      </c>
      <c r="J152" s="33">
        <v>1.61</v>
      </c>
      <c r="N152" s="33"/>
    </row>
    <row r="153" spans="1:14">
      <c r="A153" s="32">
        <v>5</v>
      </c>
      <c r="B153" s="32">
        <v>78</v>
      </c>
      <c r="C153" s="33">
        <v>440386.56630000001</v>
      </c>
      <c r="D153" s="33">
        <v>47680.2811</v>
      </c>
      <c r="E153" s="33">
        <v>72.701999999999998</v>
      </c>
      <c r="F153" s="33">
        <v>402.21</v>
      </c>
      <c r="G153" s="33">
        <v>400.61</v>
      </c>
      <c r="H153" s="33">
        <v>400.61</v>
      </c>
      <c r="I153" s="33">
        <v>400.61</v>
      </c>
      <c r="J153" s="33">
        <v>1.6</v>
      </c>
      <c r="N153" s="33"/>
    </row>
    <row r="154" spans="1:14">
      <c r="A154" s="32">
        <v>6</v>
      </c>
      <c r="B154" s="32">
        <v>79</v>
      </c>
      <c r="C154" s="33">
        <v>440377.95730000001</v>
      </c>
      <c r="D154" s="33">
        <v>47687.2667</v>
      </c>
      <c r="E154" s="33">
        <v>83.789000000000001</v>
      </c>
      <c r="F154" s="33">
        <v>402.25</v>
      </c>
      <c r="G154" s="33">
        <v>400.66</v>
      </c>
      <c r="H154" s="33">
        <v>400.66</v>
      </c>
      <c r="I154" s="33">
        <v>400.66</v>
      </c>
      <c r="J154" s="33">
        <v>1.59</v>
      </c>
      <c r="N154" s="33"/>
    </row>
    <row r="155" spans="1:14">
      <c r="A155" s="32">
        <v>7</v>
      </c>
      <c r="B155" s="32">
        <v>80</v>
      </c>
      <c r="C155" s="33">
        <v>440342.4399</v>
      </c>
      <c r="D155" s="33">
        <v>47717.334900000002</v>
      </c>
      <c r="E155" s="33">
        <v>130.32400000000001</v>
      </c>
      <c r="F155" s="33">
        <v>402.43</v>
      </c>
      <c r="G155" s="33">
        <v>401.03</v>
      </c>
      <c r="H155" s="33">
        <v>401.03</v>
      </c>
      <c r="I155" s="33">
        <v>401.03</v>
      </c>
      <c r="J155" s="33">
        <v>1.4</v>
      </c>
      <c r="N155" s="33"/>
    </row>
    <row r="156" spans="1:14">
      <c r="A156" s="32">
        <v>8</v>
      </c>
      <c r="B156" s="32">
        <v>81</v>
      </c>
      <c r="C156" s="33">
        <v>440317.14069999999</v>
      </c>
      <c r="D156" s="33">
        <v>47741.374900000003</v>
      </c>
      <c r="E156" s="33">
        <v>165.22399999999999</v>
      </c>
      <c r="F156" s="33">
        <v>403.1</v>
      </c>
      <c r="G156" s="33">
        <v>401.5</v>
      </c>
      <c r="H156" s="33">
        <v>401.5</v>
      </c>
      <c r="I156" s="33">
        <v>401.5</v>
      </c>
      <c r="J156" s="33">
        <v>1.6</v>
      </c>
      <c r="N156" s="33"/>
    </row>
    <row r="157" spans="1:14">
      <c r="A157" s="32">
        <v>9</v>
      </c>
      <c r="B157" s="32">
        <v>82</v>
      </c>
      <c r="C157" s="33">
        <v>440306.54269999999</v>
      </c>
      <c r="D157" s="33">
        <v>47752.285300000003</v>
      </c>
      <c r="E157" s="33">
        <v>180.434</v>
      </c>
      <c r="F157" s="33">
        <v>403.45</v>
      </c>
      <c r="G157" s="33">
        <v>401.71</v>
      </c>
      <c r="H157" s="33">
        <v>401.71</v>
      </c>
      <c r="I157" s="33">
        <v>401.71</v>
      </c>
      <c r="J157" s="33">
        <v>1.74</v>
      </c>
      <c r="N157" s="33"/>
    </row>
    <row r="158" spans="1:14">
      <c r="A158" s="32">
        <v>10</v>
      </c>
      <c r="B158" s="32">
        <v>83</v>
      </c>
      <c r="C158" s="33">
        <v>440306.17560000002</v>
      </c>
      <c r="D158" s="33">
        <v>47752.722699999998</v>
      </c>
      <c r="E158" s="33">
        <v>181.005</v>
      </c>
      <c r="F158" s="33">
        <v>403.46</v>
      </c>
      <c r="G158" s="33">
        <v>401.72</v>
      </c>
      <c r="H158" s="33">
        <v>401.72</v>
      </c>
      <c r="I158" s="33">
        <v>401.72</v>
      </c>
      <c r="J158" s="33">
        <v>1.74</v>
      </c>
      <c r="N158" s="33"/>
    </row>
    <row r="159" spans="1:14">
      <c r="A159" s="32">
        <v>11</v>
      </c>
      <c r="B159" s="32">
        <v>84</v>
      </c>
      <c r="C159" s="33">
        <v>440282.71279999998</v>
      </c>
      <c r="D159" s="33">
        <v>47781.260699999999</v>
      </c>
      <c r="E159" s="33">
        <v>217.95</v>
      </c>
      <c r="F159" s="33">
        <v>403.85</v>
      </c>
      <c r="G159" s="33">
        <v>402.21</v>
      </c>
      <c r="H159" s="33">
        <v>402.21</v>
      </c>
      <c r="I159" s="33">
        <v>402.21</v>
      </c>
      <c r="J159" s="33">
        <v>1.64</v>
      </c>
      <c r="N159" s="33"/>
    </row>
    <row r="160" spans="1:14">
      <c r="A160" s="32">
        <v>12</v>
      </c>
      <c r="B160" s="32">
        <v>85</v>
      </c>
      <c r="C160" s="33">
        <v>440276.6347</v>
      </c>
      <c r="D160" s="33">
        <v>47790.584799999997</v>
      </c>
      <c r="E160" s="33">
        <v>229.08</v>
      </c>
      <c r="F160" s="33">
        <v>403.95</v>
      </c>
      <c r="G160" s="33">
        <v>402.31</v>
      </c>
      <c r="H160" s="33">
        <v>402.31</v>
      </c>
      <c r="I160" s="33">
        <v>402.31</v>
      </c>
      <c r="J160" s="33">
        <v>1.64</v>
      </c>
      <c r="N160" s="33"/>
    </row>
    <row r="161" spans="1:14">
      <c r="A161" s="32">
        <v>13</v>
      </c>
      <c r="B161" s="32">
        <v>86</v>
      </c>
      <c r="C161" s="33">
        <v>440265.05440000002</v>
      </c>
      <c r="D161" s="33">
        <v>47804.128900000003</v>
      </c>
      <c r="E161" s="33">
        <v>246.9</v>
      </c>
      <c r="F161" s="33">
        <v>404.08</v>
      </c>
      <c r="G161" s="33">
        <v>402.46</v>
      </c>
      <c r="H161" s="33">
        <v>402.46</v>
      </c>
      <c r="I161" s="33">
        <v>402.46</v>
      </c>
      <c r="J161" s="33">
        <v>1.61</v>
      </c>
      <c r="N161" s="33"/>
    </row>
    <row r="162" spans="1:14">
      <c r="A162" s="32">
        <v>14</v>
      </c>
      <c r="B162" s="32">
        <v>87</v>
      </c>
      <c r="C162" s="33">
        <v>440254.47649999999</v>
      </c>
      <c r="D162" s="33">
        <v>47823.094400000002</v>
      </c>
      <c r="E162" s="33">
        <v>268.61599999999999</v>
      </c>
      <c r="F162" s="33">
        <v>404.27</v>
      </c>
      <c r="G162" s="33">
        <v>402.65</v>
      </c>
      <c r="H162" s="33">
        <v>402.65</v>
      </c>
      <c r="I162" s="33">
        <v>402.65</v>
      </c>
      <c r="J162" s="33">
        <v>1.61</v>
      </c>
      <c r="N162" s="33"/>
    </row>
    <row r="163" spans="1:14">
      <c r="A163" s="32">
        <v>15</v>
      </c>
      <c r="B163" s="32">
        <v>88</v>
      </c>
      <c r="C163" s="33">
        <v>440240.97889999999</v>
      </c>
      <c r="D163" s="33">
        <v>47847.294800000003</v>
      </c>
      <c r="E163" s="33">
        <v>296.32600000000002</v>
      </c>
      <c r="F163" s="33">
        <v>404.54</v>
      </c>
      <c r="G163" s="33">
        <v>402.96</v>
      </c>
      <c r="H163" s="33">
        <v>402.96</v>
      </c>
      <c r="I163" s="33">
        <v>402.96</v>
      </c>
      <c r="J163" s="33">
        <v>1.58</v>
      </c>
      <c r="N163" s="33"/>
    </row>
    <row r="164" spans="1:14">
      <c r="A164" s="32">
        <v>16</v>
      </c>
      <c r="B164" s="32">
        <v>89</v>
      </c>
      <c r="C164" s="33">
        <v>440230.99589999998</v>
      </c>
      <c r="D164" s="33">
        <v>47867.5357</v>
      </c>
      <c r="E164" s="33">
        <v>318.89499999999998</v>
      </c>
      <c r="F164" s="33">
        <v>404.82</v>
      </c>
      <c r="G164" s="33">
        <v>403.21</v>
      </c>
      <c r="H164" s="33">
        <v>403.21</v>
      </c>
      <c r="I164" s="33">
        <v>403.21</v>
      </c>
      <c r="J164" s="33">
        <v>1.61</v>
      </c>
      <c r="N164" s="33"/>
    </row>
    <row r="165" spans="1:14">
      <c r="A165" s="32">
        <v>17</v>
      </c>
      <c r="B165" s="32">
        <v>90</v>
      </c>
      <c r="C165" s="33">
        <v>440217.78320000001</v>
      </c>
      <c r="D165" s="33">
        <v>47899.0317</v>
      </c>
      <c r="E165" s="33">
        <v>353.05</v>
      </c>
      <c r="F165" s="33">
        <v>404.95</v>
      </c>
      <c r="G165" s="33">
        <v>403.38</v>
      </c>
      <c r="H165" s="33">
        <v>403.38</v>
      </c>
      <c r="I165" s="33">
        <v>403.38</v>
      </c>
      <c r="J165" s="33">
        <v>1.56</v>
      </c>
      <c r="N165" s="33"/>
    </row>
    <row r="166" spans="1:14">
      <c r="A166" s="32">
        <v>18</v>
      </c>
      <c r="B166" s="32">
        <v>91</v>
      </c>
      <c r="C166" s="33">
        <v>440201.15100000001</v>
      </c>
      <c r="D166" s="33">
        <v>47938.791599999997</v>
      </c>
      <c r="E166" s="33">
        <v>396.149</v>
      </c>
      <c r="F166" s="33">
        <v>404.65</v>
      </c>
      <c r="G166" s="33">
        <v>403.05</v>
      </c>
      <c r="H166" s="33">
        <v>403.05</v>
      </c>
      <c r="I166" s="33">
        <v>403.05</v>
      </c>
      <c r="J166" s="33">
        <v>1.6</v>
      </c>
      <c r="N166" s="33"/>
    </row>
    <row r="167" spans="1:14">
      <c r="A167" s="32">
        <v>19</v>
      </c>
      <c r="B167" s="32">
        <v>92</v>
      </c>
      <c r="C167" s="33">
        <v>440186.35649999999</v>
      </c>
      <c r="D167" s="33">
        <v>47968.406499999997</v>
      </c>
      <c r="E167" s="33">
        <v>429.25299999999999</v>
      </c>
      <c r="F167" s="33">
        <v>404.05</v>
      </c>
      <c r="G167" s="33">
        <v>402.5</v>
      </c>
      <c r="H167" s="33">
        <v>402.5</v>
      </c>
      <c r="I167" s="33">
        <v>402.5</v>
      </c>
      <c r="J167" s="33">
        <v>1.55</v>
      </c>
      <c r="N167" s="33"/>
    </row>
    <row r="168" spans="1:14">
      <c r="A168" s="32">
        <v>20</v>
      </c>
      <c r="B168" s="32">
        <v>93</v>
      </c>
      <c r="C168" s="33">
        <v>440169.44349999999</v>
      </c>
      <c r="D168" s="33">
        <v>48007.256099999999</v>
      </c>
      <c r="E168" s="33">
        <v>471.625</v>
      </c>
      <c r="F168" s="33">
        <v>403.36</v>
      </c>
      <c r="G168" s="33">
        <v>401.74</v>
      </c>
      <c r="H168" s="33">
        <v>401.74</v>
      </c>
      <c r="I168" s="33">
        <v>401.74</v>
      </c>
      <c r="J168" s="33">
        <v>1.62</v>
      </c>
      <c r="N168" s="33"/>
    </row>
    <row r="169" spans="1:14">
      <c r="A169" s="32">
        <v>21</v>
      </c>
      <c r="B169" s="32">
        <v>94</v>
      </c>
      <c r="C169" s="33">
        <v>440159.92060000001</v>
      </c>
      <c r="D169" s="33">
        <v>48029.693200000002</v>
      </c>
      <c r="E169" s="33">
        <v>495.99900000000002</v>
      </c>
      <c r="F169" s="33">
        <v>402.99</v>
      </c>
      <c r="G169" s="33">
        <v>401.31</v>
      </c>
      <c r="H169" s="33">
        <v>401.31</v>
      </c>
      <c r="I169" s="33">
        <v>401.31</v>
      </c>
      <c r="J169" s="33">
        <v>1.68</v>
      </c>
      <c r="N169" s="33"/>
    </row>
    <row r="170" spans="1:14">
      <c r="A170" s="32">
        <v>22</v>
      </c>
      <c r="B170" s="32">
        <v>95</v>
      </c>
      <c r="C170" s="33">
        <v>440146.91399999999</v>
      </c>
      <c r="D170" s="33">
        <v>48060.079700000002</v>
      </c>
      <c r="E170" s="33">
        <v>529.05200000000002</v>
      </c>
      <c r="F170" s="33">
        <v>402.65</v>
      </c>
      <c r="G170" s="33">
        <v>401</v>
      </c>
      <c r="H170" s="33">
        <v>401</v>
      </c>
      <c r="I170" s="33">
        <v>401</v>
      </c>
      <c r="J170" s="33">
        <v>1.65</v>
      </c>
      <c r="N170" s="33"/>
    </row>
    <row r="171" spans="1:14">
      <c r="A171" s="32" t="s">
        <v>37</v>
      </c>
      <c r="B171" s="32" t="s">
        <v>528</v>
      </c>
    </row>
    <row r="172" spans="1:14">
      <c r="A172" s="32" t="s">
        <v>529</v>
      </c>
      <c r="B172" s="32" t="s">
        <v>530</v>
      </c>
    </row>
    <row r="173" spans="1:14">
      <c r="A173" s="32">
        <v>1</v>
      </c>
      <c r="B173" s="32">
        <v>1</v>
      </c>
      <c r="C173" s="33">
        <v>440146.91399999999</v>
      </c>
      <c r="D173" s="33">
        <v>48060.079700000002</v>
      </c>
      <c r="E173" s="33">
        <v>0</v>
      </c>
      <c r="F173" s="33">
        <v>402.65</v>
      </c>
      <c r="G173" s="33">
        <v>401.02</v>
      </c>
      <c r="H173" s="33">
        <v>401.02</v>
      </c>
      <c r="I173" s="33">
        <v>401.02</v>
      </c>
      <c r="J173" s="33">
        <v>1.63</v>
      </c>
      <c r="N173" s="33"/>
    </row>
    <row r="174" spans="1:14">
      <c r="A174" s="32">
        <v>2</v>
      </c>
      <c r="B174" s="32">
        <v>2</v>
      </c>
      <c r="C174" s="33">
        <v>440137.0612</v>
      </c>
      <c r="D174" s="33">
        <v>48054.872100000001</v>
      </c>
      <c r="E174" s="33">
        <v>11.144</v>
      </c>
      <c r="F174" s="33">
        <v>402.38</v>
      </c>
      <c r="G174" s="33">
        <v>400.74</v>
      </c>
      <c r="H174" s="33">
        <v>400.74</v>
      </c>
      <c r="I174" s="33">
        <v>400.74</v>
      </c>
      <c r="J174" s="33">
        <v>1.64</v>
      </c>
      <c r="N174" s="33"/>
    </row>
    <row r="175" spans="1:14">
      <c r="A175" s="32">
        <v>3</v>
      </c>
      <c r="B175" s="32">
        <v>3</v>
      </c>
      <c r="C175" s="33">
        <v>440124.96240000002</v>
      </c>
      <c r="D175" s="33">
        <v>48048.477599999998</v>
      </c>
      <c r="E175" s="33">
        <v>24.829000000000001</v>
      </c>
      <c r="F175" s="33">
        <v>402.04</v>
      </c>
      <c r="G175" s="33">
        <v>400.4</v>
      </c>
      <c r="H175" s="33">
        <v>400.4</v>
      </c>
      <c r="I175" s="33">
        <v>400.4</v>
      </c>
      <c r="J175" s="33">
        <v>1.64</v>
      </c>
      <c r="N175" s="33"/>
    </row>
    <row r="176" spans="1:14">
      <c r="A176" s="32">
        <v>4</v>
      </c>
      <c r="B176" s="32">
        <v>4</v>
      </c>
      <c r="C176" s="33">
        <v>440115.48460000003</v>
      </c>
      <c r="D176" s="33">
        <v>48043.4683</v>
      </c>
      <c r="E176" s="33">
        <v>35.548999999999999</v>
      </c>
      <c r="F176" s="33">
        <v>401.79</v>
      </c>
      <c r="G176" s="33">
        <v>400.2</v>
      </c>
      <c r="H176" s="33">
        <v>400.2</v>
      </c>
      <c r="I176" s="33">
        <v>400.2</v>
      </c>
      <c r="J176" s="33">
        <v>1.6</v>
      </c>
      <c r="N176" s="33"/>
    </row>
    <row r="177" spans="1:14">
      <c r="A177" s="32">
        <v>5</v>
      </c>
      <c r="B177" s="32">
        <v>5</v>
      </c>
      <c r="C177" s="33">
        <v>440091.17920000001</v>
      </c>
      <c r="D177" s="33">
        <v>48017.842299999997</v>
      </c>
      <c r="E177" s="33">
        <v>70.867999999999995</v>
      </c>
      <c r="F177" s="33">
        <v>401.09</v>
      </c>
      <c r="G177" s="33">
        <v>399.53</v>
      </c>
      <c r="H177" s="33">
        <v>399.53</v>
      </c>
      <c r="I177" s="33">
        <v>399.53</v>
      </c>
      <c r="J177" s="33">
        <v>1.56</v>
      </c>
      <c r="N177" s="33"/>
    </row>
    <row r="178" spans="1:14">
      <c r="A178" s="32">
        <v>6</v>
      </c>
      <c r="B178" s="32">
        <v>6</v>
      </c>
      <c r="C178" s="33">
        <v>440079.16489999997</v>
      </c>
      <c r="D178" s="33">
        <v>47994.646200000003</v>
      </c>
      <c r="E178" s="33">
        <v>96.991</v>
      </c>
      <c r="F178" s="33">
        <v>400.85</v>
      </c>
      <c r="G178" s="33">
        <v>399.27</v>
      </c>
      <c r="H178" s="33">
        <v>399.27</v>
      </c>
      <c r="I178" s="33">
        <v>399.27</v>
      </c>
      <c r="J178" s="33">
        <v>1.58</v>
      </c>
      <c r="N178" s="33"/>
    </row>
    <row r="179" spans="1:14">
      <c r="A179" s="32">
        <v>7</v>
      </c>
      <c r="B179" s="32">
        <v>7</v>
      </c>
      <c r="C179" s="33">
        <v>440071.3567</v>
      </c>
      <c r="D179" s="33">
        <v>47981.838600000003</v>
      </c>
      <c r="E179" s="33">
        <v>111.991</v>
      </c>
      <c r="F179" s="33">
        <v>400.71</v>
      </c>
      <c r="G179" s="33">
        <v>399.12</v>
      </c>
      <c r="H179" s="33">
        <v>399.12</v>
      </c>
      <c r="I179" s="33">
        <v>399.12</v>
      </c>
      <c r="J179" s="33">
        <v>1.59</v>
      </c>
      <c r="N179" s="33"/>
    </row>
    <row r="180" spans="1:14">
      <c r="A180" s="32">
        <v>8</v>
      </c>
      <c r="B180" s="32">
        <v>8</v>
      </c>
      <c r="C180" s="33">
        <v>440062.18949999998</v>
      </c>
      <c r="D180" s="33">
        <v>47969.963600000003</v>
      </c>
      <c r="E180" s="33">
        <v>126.99299999999999</v>
      </c>
      <c r="F180" s="33">
        <v>400.62</v>
      </c>
      <c r="G180" s="33">
        <v>399.05</v>
      </c>
      <c r="H180" s="33">
        <v>399.05</v>
      </c>
      <c r="I180" s="33">
        <v>399.05</v>
      </c>
      <c r="J180" s="33">
        <v>1.57</v>
      </c>
      <c r="N180" s="33"/>
    </row>
    <row r="181" spans="1:14">
      <c r="A181" s="32">
        <v>9</v>
      </c>
      <c r="B181" s="32">
        <v>9</v>
      </c>
      <c r="C181" s="33">
        <v>440051.0453</v>
      </c>
      <c r="D181" s="33">
        <v>47959.923300000002</v>
      </c>
      <c r="E181" s="33">
        <v>141.99299999999999</v>
      </c>
      <c r="F181" s="33">
        <v>400.52</v>
      </c>
      <c r="G181" s="33">
        <v>398.97</v>
      </c>
      <c r="H181" s="33">
        <v>398.97</v>
      </c>
      <c r="I181" s="33">
        <v>398.97</v>
      </c>
      <c r="J181" s="33">
        <v>1.55</v>
      </c>
      <c r="N181" s="33"/>
    </row>
    <row r="182" spans="1:14">
      <c r="A182" s="32">
        <v>10</v>
      </c>
      <c r="B182" s="32">
        <v>10</v>
      </c>
      <c r="C182" s="33">
        <v>440038.00550000003</v>
      </c>
      <c r="D182" s="33">
        <v>47952.5095</v>
      </c>
      <c r="E182" s="33">
        <v>156.99299999999999</v>
      </c>
      <c r="F182" s="33">
        <v>400.43</v>
      </c>
      <c r="G182" s="33">
        <v>398.9</v>
      </c>
      <c r="H182" s="33">
        <v>398.9</v>
      </c>
      <c r="I182" s="33">
        <v>398.9</v>
      </c>
      <c r="J182" s="33">
        <v>1.53</v>
      </c>
      <c r="N182" s="33"/>
    </row>
    <row r="183" spans="1:14">
      <c r="A183" s="32">
        <v>11</v>
      </c>
      <c r="B183" s="32">
        <v>11</v>
      </c>
      <c r="C183" s="33">
        <v>440023.99900000001</v>
      </c>
      <c r="D183" s="33">
        <v>47947.141300000003</v>
      </c>
      <c r="E183" s="33">
        <v>171.99299999999999</v>
      </c>
      <c r="F183" s="33">
        <v>400.33</v>
      </c>
      <c r="G183" s="33">
        <v>398.82</v>
      </c>
      <c r="H183" s="33">
        <v>398.82</v>
      </c>
      <c r="I183" s="33">
        <v>398.82</v>
      </c>
      <c r="J183" s="33">
        <v>1.51</v>
      </c>
      <c r="N183" s="33"/>
    </row>
    <row r="184" spans="1:14">
      <c r="A184" s="32">
        <v>12</v>
      </c>
      <c r="B184" s="32">
        <v>12</v>
      </c>
      <c r="C184" s="33">
        <v>439999.4399</v>
      </c>
      <c r="D184" s="33">
        <v>47942.445</v>
      </c>
      <c r="E184" s="33">
        <v>196.99700000000001</v>
      </c>
      <c r="F184" s="33">
        <v>400.3</v>
      </c>
      <c r="G184" s="33">
        <v>398.7</v>
      </c>
      <c r="H184" s="33">
        <v>398.7</v>
      </c>
      <c r="I184" s="33">
        <v>398.7</v>
      </c>
      <c r="J184" s="33">
        <v>1.6</v>
      </c>
      <c r="N184" s="33"/>
    </row>
    <row r="185" spans="1:14">
      <c r="A185" s="32">
        <v>13</v>
      </c>
      <c r="B185" s="32">
        <v>13</v>
      </c>
      <c r="C185" s="33">
        <v>439994.5073</v>
      </c>
      <c r="D185" s="33">
        <v>47941.627200000003</v>
      </c>
      <c r="E185" s="33">
        <v>201.99700000000001</v>
      </c>
      <c r="F185" s="33">
        <v>400.35</v>
      </c>
      <c r="G185" s="33">
        <v>398.72</v>
      </c>
      <c r="H185" s="33">
        <v>398.72</v>
      </c>
      <c r="I185" s="33">
        <v>398.72</v>
      </c>
      <c r="J185" s="33">
        <v>1.63</v>
      </c>
      <c r="N185" s="33"/>
    </row>
    <row r="186" spans="1:14">
      <c r="A186" s="32">
        <v>14</v>
      </c>
      <c r="B186" s="32">
        <v>14</v>
      </c>
      <c r="C186" s="33">
        <v>439992.45669999998</v>
      </c>
      <c r="D186" s="33">
        <v>47939.437400000003</v>
      </c>
      <c r="E186" s="33">
        <v>204.99700000000001</v>
      </c>
      <c r="F186" s="33">
        <v>400.4</v>
      </c>
      <c r="G186" s="33">
        <v>398.72</v>
      </c>
      <c r="H186" s="33">
        <v>398.72</v>
      </c>
      <c r="I186" s="33">
        <v>398.72</v>
      </c>
      <c r="J186" s="33">
        <v>1.68</v>
      </c>
      <c r="N186" s="33"/>
    </row>
    <row r="187" spans="1:14">
      <c r="A187" s="32">
        <v>15</v>
      </c>
      <c r="B187" s="32">
        <v>15</v>
      </c>
      <c r="C187" s="33">
        <v>439936.63880000002</v>
      </c>
      <c r="D187" s="33">
        <v>47933.829100000003</v>
      </c>
      <c r="E187" s="33">
        <v>261.096</v>
      </c>
      <c r="F187" s="33">
        <v>400.43</v>
      </c>
      <c r="G187" s="33">
        <v>398.89</v>
      </c>
      <c r="H187" s="33">
        <v>398.89</v>
      </c>
      <c r="I187" s="33">
        <v>398.89</v>
      </c>
      <c r="J187" s="33">
        <v>1.53</v>
      </c>
      <c r="N187" s="33"/>
    </row>
    <row r="188" spans="1:14">
      <c r="A188" s="32">
        <v>16</v>
      </c>
      <c r="B188" s="32">
        <v>16</v>
      </c>
      <c r="C188" s="33">
        <v>439931.80379999999</v>
      </c>
      <c r="D188" s="33">
        <v>47935.102800000001</v>
      </c>
      <c r="E188" s="33">
        <v>266.096</v>
      </c>
      <c r="F188" s="33">
        <v>400.4</v>
      </c>
      <c r="G188" s="33">
        <v>398.91</v>
      </c>
      <c r="H188" s="33">
        <v>398.91</v>
      </c>
      <c r="I188" s="33">
        <v>398.91</v>
      </c>
      <c r="J188" s="33">
        <v>1.5</v>
      </c>
      <c r="N188" s="33"/>
    </row>
    <row r="189" spans="1:14">
      <c r="A189" s="32">
        <v>17</v>
      </c>
      <c r="B189" s="32">
        <v>17</v>
      </c>
      <c r="C189" s="33">
        <v>439928.36229999998</v>
      </c>
      <c r="D189" s="33">
        <v>47930.187899999997</v>
      </c>
      <c r="E189" s="33">
        <v>272.096</v>
      </c>
      <c r="F189" s="33">
        <v>400.38</v>
      </c>
      <c r="G189" s="33">
        <v>398.95</v>
      </c>
      <c r="H189" s="33">
        <v>398.95</v>
      </c>
      <c r="I189" s="33">
        <v>398.95</v>
      </c>
      <c r="J189" s="33">
        <v>1.43</v>
      </c>
      <c r="N189" s="33"/>
    </row>
    <row r="190" spans="1:14">
      <c r="A190" s="32">
        <v>18</v>
      </c>
      <c r="B190" s="32">
        <v>18</v>
      </c>
      <c r="C190" s="33">
        <v>439932.81849999999</v>
      </c>
      <c r="D190" s="33">
        <v>47922.815399999999</v>
      </c>
      <c r="E190" s="33">
        <v>280.71100000000001</v>
      </c>
      <c r="F190" s="33">
        <v>400.29</v>
      </c>
      <c r="G190" s="33">
        <v>398.98</v>
      </c>
      <c r="H190" s="33">
        <v>398.98</v>
      </c>
      <c r="I190" s="33">
        <v>398.98</v>
      </c>
      <c r="J190" s="33">
        <v>1.31</v>
      </c>
      <c r="N190" s="33"/>
    </row>
    <row r="191" spans="1:14">
      <c r="A191" s="32">
        <v>19</v>
      </c>
      <c r="B191" s="32">
        <v>19</v>
      </c>
      <c r="C191" s="33">
        <v>439930.64980000001</v>
      </c>
      <c r="D191" s="33">
        <v>47916.811500000003</v>
      </c>
      <c r="E191" s="33">
        <v>287.09399999999999</v>
      </c>
      <c r="F191" s="33">
        <v>400.28</v>
      </c>
      <c r="G191" s="33">
        <v>399.01</v>
      </c>
      <c r="H191" s="33">
        <v>399.01</v>
      </c>
      <c r="I191" s="33">
        <v>399.01</v>
      </c>
      <c r="J191" s="33">
        <v>1.27</v>
      </c>
      <c r="N191" s="33"/>
    </row>
    <row r="192" spans="1:14">
      <c r="A192" s="32">
        <v>20</v>
      </c>
      <c r="B192" s="32">
        <v>20</v>
      </c>
      <c r="C192" s="33">
        <v>439928.33970000001</v>
      </c>
      <c r="D192" s="33">
        <v>47906.328000000001</v>
      </c>
      <c r="E192" s="33">
        <v>297.82900000000001</v>
      </c>
      <c r="F192" s="33">
        <v>400.45</v>
      </c>
      <c r="G192" s="33">
        <v>399.05</v>
      </c>
      <c r="H192" s="33">
        <v>399.05</v>
      </c>
      <c r="I192" s="33">
        <v>399.05</v>
      </c>
      <c r="J192" s="33">
        <v>1.4</v>
      </c>
      <c r="N192" s="33"/>
    </row>
    <row r="193" spans="1:14">
      <c r="A193" s="32">
        <v>21</v>
      </c>
      <c r="B193" s="32">
        <v>21</v>
      </c>
      <c r="C193" s="33">
        <v>439933.22869999998</v>
      </c>
      <c r="D193" s="33">
        <v>47876.755599999997</v>
      </c>
      <c r="E193" s="33">
        <v>327.803</v>
      </c>
      <c r="F193" s="33">
        <v>400.69</v>
      </c>
      <c r="G193" s="33">
        <v>399.16</v>
      </c>
      <c r="H193" s="33">
        <v>399.16</v>
      </c>
      <c r="I193" s="33">
        <v>399.16</v>
      </c>
      <c r="J193" s="33">
        <v>1.53</v>
      </c>
      <c r="N193" s="33"/>
    </row>
    <row r="194" spans="1:14">
      <c r="A194" s="32">
        <v>22</v>
      </c>
      <c r="B194" s="32">
        <v>22</v>
      </c>
      <c r="C194" s="33">
        <v>439936.71240000002</v>
      </c>
      <c r="D194" s="33">
        <v>47854.581700000002</v>
      </c>
      <c r="E194" s="33">
        <v>350.24900000000002</v>
      </c>
      <c r="F194" s="33">
        <v>400.62</v>
      </c>
      <c r="G194" s="33">
        <v>399.25</v>
      </c>
      <c r="H194" s="33">
        <v>399.25</v>
      </c>
      <c r="I194" s="33">
        <v>399.25</v>
      </c>
      <c r="J194" s="33">
        <v>1.37</v>
      </c>
      <c r="N194" s="33"/>
    </row>
    <row r="195" spans="1:14">
      <c r="A195" s="32">
        <v>23</v>
      </c>
      <c r="B195" s="32">
        <v>23</v>
      </c>
      <c r="C195" s="33">
        <v>439934.94650000002</v>
      </c>
      <c r="D195" s="33">
        <v>47852.438600000001</v>
      </c>
      <c r="E195" s="33">
        <v>353.02600000000001</v>
      </c>
      <c r="F195" s="33">
        <v>400.93</v>
      </c>
      <c r="G195" s="33">
        <v>399.26</v>
      </c>
      <c r="H195" s="33">
        <v>399.26</v>
      </c>
      <c r="I195" s="33">
        <v>399.26</v>
      </c>
      <c r="J195" s="33">
        <v>1.67</v>
      </c>
      <c r="N195" s="33"/>
    </row>
    <row r="196" spans="1:14">
      <c r="A196" s="32">
        <v>24</v>
      </c>
      <c r="B196" s="32">
        <v>24</v>
      </c>
      <c r="C196" s="33">
        <v>439936.46490000002</v>
      </c>
      <c r="D196" s="33">
        <v>47821.378700000001</v>
      </c>
      <c r="E196" s="33">
        <v>384.12299999999999</v>
      </c>
      <c r="F196" s="33">
        <v>400.99</v>
      </c>
      <c r="G196" s="33">
        <v>399.38</v>
      </c>
      <c r="H196" s="33">
        <v>399.38</v>
      </c>
      <c r="I196" s="33">
        <v>399.38</v>
      </c>
      <c r="J196" s="33">
        <v>1.61</v>
      </c>
      <c r="N196" s="33"/>
    </row>
    <row r="197" spans="1:14">
      <c r="A197" s="32">
        <v>25</v>
      </c>
      <c r="B197" s="32">
        <v>25</v>
      </c>
      <c r="C197" s="33">
        <v>439934.95529999997</v>
      </c>
      <c r="D197" s="33">
        <v>47796.472800000003</v>
      </c>
      <c r="E197" s="33">
        <v>409.07499999999999</v>
      </c>
      <c r="F197" s="33">
        <v>400.88</v>
      </c>
      <c r="G197" s="33">
        <v>399.22</v>
      </c>
      <c r="H197" s="33">
        <v>399.22</v>
      </c>
      <c r="I197" s="33">
        <v>399.22</v>
      </c>
      <c r="J197" s="33">
        <v>1.65</v>
      </c>
      <c r="N197" s="33"/>
    </row>
    <row r="198" spans="1:14">
      <c r="A198" s="32">
        <v>26</v>
      </c>
      <c r="B198" s="32">
        <v>26</v>
      </c>
      <c r="C198" s="33">
        <v>439930.66810000001</v>
      </c>
      <c r="D198" s="33">
        <v>47761.736400000002</v>
      </c>
      <c r="E198" s="33">
        <v>444.07499999999999</v>
      </c>
      <c r="F198" s="33">
        <v>400.59</v>
      </c>
      <c r="G198" s="33">
        <v>398.99</v>
      </c>
      <c r="H198" s="33">
        <v>398.99</v>
      </c>
      <c r="I198" s="33">
        <v>398.99</v>
      </c>
      <c r="J198" s="33">
        <v>1.6</v>
      </c>
      <c r="N198" s="33"/>
    </row>
    <row r="199" spans="1:14">
      <c r="A199" s="32">
        <v>27</v>
      </c>
      <c r="B199" s="32">
        <v>27</v>
      </c>
      <c r="C199" s="33">
        <v>439929.07500000001</v>
      </c>
      <c r="D199" s="33">
        <v>47748.94</v>
      </c>
      <c r="E199" s="33">
        <v>456.97</v>
      </c>
      <c r="F199" s="33">
        <v>400.52</v>
      </c>
      <c r="G199" s="33">
        <v>398.91</v>
      </c>
      <c r="H199" s="33">
        <v>398.91</v>
      </c>
      <c r="I199" s="33">
        <v>398.91</v>
      </c>
      <c r="J199" s="33">
        <v>1.61</v>
      </c>
      <c r="N199" s="33"/>
    </row>
    <row r="200" spans="1:14">
      <c r="A200" s="32">
        <v>28</v>
      </c>
      <c r="B200" s="32">
        <v>28</v>
      </c>
      <c r="C200" s="33">
        <v>439938.68479999999</v>
      </c>
      <c r="D200" s="33">
        <v>47727.808799999999</v>
      </c>
      <c r="E200" s="33">
        <v>480.18299999999999</v>
      </c>
      <c r="F200" s="33">
        <v>399.49</v>
      </c>
      <c r="G200" s="33">
        <v>397.86</v>
      </c>
      <c r="H200" s="33">
        <v>397.86</v>
      </c>
      <c r="I200" s="33">
        <v>397.86</v>
      </c>
      <c r="J200" s="33">
        <v>1.62</v>
      </c>
      <c r="N200" s="33"/>
    </row>
    <row r="201" spans="1:14">
      <c r="A201" s="32">
        <v>29</v>
      </c>
      <c r="B201" s="32">
        <v>29</v>
      </c>
      <c r="C201" s="33">
        <v>439948.93400000001</v>
      </c>
      <c r="D201" s="33">
        <v>47713.6898</v>
      </c>
      <c r="E201" s="33">
        <v>497.63</v>
      </c>
      <c r="F201" s="33">
        <v>399.17</v>
      </c>
      <c r="G201" s="33">
        <v>397.57</v>
      </c>
      <c r="H201" s="33">
        <v>397.57</v>
      </c>
      <c r="I201" s="33">
        <v>397.57</v>
      </c>
      <c r="J201" s="33">
        <v>1.6</v>
      </c>
      <c r="N201" s="33"/>
    </row>
    <row r="202" spans="1:14">
      <c r="A202" s="32" t="s">
        <v>531</v>
      </c>
      <c r="B202" s="32" t="s">
        <v>532</v>
      </c>
    </row>
    <row r="203" spans="1:14">
      <c r="A203" s="32">
        <v>1</v>
      </c>
      <c r="B203" s="32">
        <v>29</v>
      </c>
      <c r="C203" s="33">
        <v>439948.93400000001</v>
      </c>
      <c r="D203" s="33">
        <v>47713.6898</v>
      </c>
      <c r="E203" s="33">
        <v>0</v>
      </c>
      <c r="F203" s="33">
        <v>399.17</v>
      </c>
      <c r="G203" s="33">
        <v>397.57</v>
      </c>
      <c r="H203" s="33">
        <v>397.57</v>
      </c>
      <c r="I203" s="33">
        <v>397.57</v>
      </c>
      <c r="J203" s="33">
        <v>1.6</v>
      </c>
      <c r="N203" s="33"/>
    </row>
    <row r="204" spans="1:14">
      <c r="A204" s="32">
        <v>2</v>
      </c>
      <c r="B204" s="32">
        <v>30</v>
      </c>
      <c r="C204" s="33">
        <v>439966.88099999999</v>
      </c>
      <c r="D204" s="33">
        <v>47694.945</v>
      </c>
      <c r="E204" s="33">
        <v>25.951000000000001</v>
      </c>
      <c r="F204" s="33">
        <v>398.8</v>
      </c>
      <c r="G204" s="33">
        <v>397.31</v>
      </c>
      <c r="H204" s="33">
        <v>397.31</v>
      </c>
      <c r="I204" s="33">
        <v>397.31</v>
      </c>
      <c r="J204" s="33">
        <v>1.49</v>
      </c>
      <c r="N204" s="33"/>
    </row>
    <row r="205" spans="1:14">
      <c r="A205" s="32">
        <v>3</v>
      </c>
      <c r="B205" s="32">
        <v>31</v>
      </c>
      <c r="C205" s="33">
        <v>439977.09360000002</v>
      </c>
      <c r="D205" s="33">
        <v>47685.627099999998</v>
      </c>
      <c r="E205" s="33">
        <v>39.776000000000003</v>
      </c>
      <c r="F205" s="33">
        <v>398.8</v>
      </c>
      <c r="G205" s="33">
        <v>397.25</v>
      </c>
      <c r="H205" s="33">
        <v>397.25</v>
      </c>
      <c r="I205" s="33">
        <v>397.25</v>
      </c>
      <c r="J205" s="33">
        <v>1.54</v>
      </c>
      <c r="N205" s="33"/>
    </row>
    <row r="206" spans="1:14">
      <c r="A206" s="32">
        <v>4</v>
      </c>
      <c r="B206" s="32">
        <v>32</v>
      </c>
      <c r="C206" s="33">
        <v>439993.97249999997</v>
      </c>
      <c r="D206" s="33">
        <v>47667.902800000003</v>
      </c>
      <c r="E206" s="33">
        <v>64.251000000000005</v>
      </c>
      <c r="F206" s="33">
        <v>399.29</v>
      </c>
      <c r="G206" s="33">
        <v>397.67</v>
      </c>
      <c r="H206" s="33">
        <v>397.67</v>
      </c>
      <c r="I206" s="33">
        <v>397.67</v>
      </c>
      <c r="J206" s="33">
        <v>1.61</v>
      </c>
      <c r="N206" s="33"/>
    </row>
    <row r="207" spans="1:14">
      <c r="A207" s="32">
        <v>5</v>
      </c>
      <c r="B207" s="32">
        <v>33</v>
      </c>
      <c r="C207" s="33">
        <v>439995.89120000001</v>
      </c>
      <c r="D207" s="33">
        <v>47667.338199999998</v>
      </c>
      <c r="E207" s="33">
        <v>66.251000000000005</v>
      </c>
      <c r="F207" s="33">
        <v>399.35</v>
      </c>
      <c r="G207" s="33">
        <v>397.68</v>
      </c>
      <c r="H207" s="33">
        <v>397.68</v>
      </c>
      <c r="I207" s="33">
        <v>397.68</v>
      </c>
      <c r="J207" s="33">
        <v>1.67</v>
      </c>
      <c r="N207" s="33"/>
    </row>
    <row r="208" spans="1:14">
      <c r="A208" s="32">
        <v>6</v>
      </c>
      <c r="B208" s="32">
        <v>34</v>
      </c>
      <c r="C208" s="33">
        <v>439998.66850000003</v>
      </c>
      <c r="D208" s="33">
        <v>47664.4588</v>
      </c>
      <c r="E208" s="33">
        <v>70.251999999999995</v>
      </c>
      <c r="F208" s="33">
        <v>399.39</v>
      </c>
      <c r="G208" s="33">
        <v>397.7</v>
      </c>
      <c r="H208" s="33">
        <v>397.7</v>
      </c>
      <c r="I208" s="33">
        <v>397.7</v>
      </c>
      <c r="J208" s="33">
        <v>1.7</v>
      </c>
      <c r="N208" s="33"/>
    </row>
    <row r="209" spans="1:14">
      <c r="A209" s="32">
        <v>7</v>
      </c>
      <c r="B209" s="32">
        <v>35</v>
      </c>
      <c r="C209" s="33">
        <v>439999.1482</v>
      </c>
      <c r="D209" s="33">
        <v>47662.517200000002</v>
      </c>
      <c r="E209" s="33">
        <v>72.251999999999995</v>
      </c>
      <c r="F209" s="33">
        <v>399.39</v>
      </c>
      <c r="G209" s="33">
        <v>397.7</v>
      </c>
      <c r="H209" s="33">
        <v>397.7</v>
      </c>
      <c r="I209" s="33">
        <v>397.7</v>
      </c>
      <c r="J209" s="33">
        <v>1.69</v>
      </c>
      <c r="N209" s="33"/>
    </row>
    <row r="210" spans="1:14">
      <c r="A210" s="32">
        <v>8</v>
      </c>
      <c r="B210" s="32">
        <v>36</v>
      </c>
      <c r="C210" s="33">
        <v>440010.31280000001</v>
      </c>
      <c r="D210" s="33">
        <v>47650.885999999999</v>
      </c>
      <c r="E210" s="33">
        <v>88.373999999999995</v>
      </c>
      <c r="F210" s="33">
        <v>399.36</v>
      </c>
      <c r="G210" s="33">
        <v>397.77</v>
      </c>
      <c r="H210" s="33">
        <v>397.77</v>
      </c>
      <c r="I210" s="33">
        <v>397.77</v>
      </c>
      <c r="J210" s="33">
        <v>1.59</v>
      </c>
      <c r="N210" s="33"/>
    </row>
    <row r="211" spans="1:14">
      <c r="A211" s="32">
        <v>9</v>
      </c>
      <c r="B211" s="32">
        <v>37</v>
      </c>
      <c r="C211" s="33">
        <v>440023.09129999997</v>
      </c>
      <c r="D211" s="33">
        <v>47638.262600000002</v>
      </c>
      <c r="E211" s="33">
        <v>106.336</v>
      </c>
      <c r="F211" s="33">
        <v>399.33</v>
      </c>
      <c r="G211" s="33">
        <v>397.93</v>
      </c>
      <c r="H211" s="33">
        <v>397.93</v>
      </c>
      <c r="I211" s="33">
        <v>397.93</v>
      </c>
      <c r="J211" s="33">
        <v>1.41</v>
      </c>
      <c r="N211" s="33"/>
    </row>
    <row r="212" spans="1:14">
      <c r="A212" s="32">
        <v>10</v>
      </c>
      <c r="B212" s="32">
        <v>38</v>
      </c>
      <c r="C212" s="33">
        <v>440011.81400000001</v>
      </c>
      <c r="D212" s="33">
        <v>47613.1613</v>
      </c>
      <c r="E212" s="33">
        <v>133.85499999999999</v>
      </c>
      <c r="F212" s="33">
        <v>399.77</v>
      </c>
      <c r="G212" s="33">
        <v>398.17</v>
      </c>
      <c r="H212" s="33">
        <v>398.17</v>
      </c>
      <c r="I212" s="33">
        <v>398.17</v>
      </c>
      <c r="J212" s="33">
        <v>1.6</v>
      </c>
      <c r="N212" s="33"/>
    </row>
    <row r="213" spans="1:14">
      <c r="A213" s="32">
        <v>11</v>
      </c>
      <c r="B213" s="32">
        <v>39</v>
      </c>
      <c r="C213" s="33">
        <v>440000.88669999997</v>
      </c>
      <c r="D213" s="33">
        <v>47587.8603</v>
      </c>
      <c r="E213" s="33">
        <v>161.41499999999999</v>
      </c>
      <c r="F213" s="33">
        <v>400.2</v>
      </c>
      <c r="G213" s="33">
        <v>398.6</v>
      </c>
      <c r="H213" s="33">
        <v>398.6</v>
      </c>
      <c r="I213" s="33">
        <v>398.6</v>
      </c>
      <c r="J213" s="33">
        <v>1.6</v>
      </c>
      <c r="N213" s="33"/>
    </row>
    <row r="214" spans="1:14">
      <c r="A214" s="32">
        <v>12</v>
      </c>
      <c r="B214" s="32">
        <v>40</v>
      </c>
      <c r="C214" s="33">
        <v>439994.71720000001</v>
      </c>
      <c r="D214" s="33">
        <v>47573.575700000001</v>
      </c>
      <c r="E214" s="33">
        <v>176.97499999999999</v>
      </c>
      <c r="F214" s="33">
        <v>400.02</v>
      </c>
      <c r="G214" s="33">
        <v>398.42</v>
      </c>
      <c r="H214" s="33">
        <v>398.42</v>
      </c>
      <c r="I214" s="33">
        <v>398.42</v>
      </c>
      <c r="J214" s="33">
        <v>1.6</v>
      </c>
      <c r="N214" s="33"/>
    </row>
    <row r="215" spans="1:14">
      <c r="A215" s="32">
        <v>13</v>
      </c>
      <c r="B215" s="32">
        <v>41</v>
      </c>
      <c r="C215" s="33">
        <v>439980.4852</v>
      </c>
      <c r="D215" s="33">
        <v>47540.5942</v>
      </c>
      <c r="E215" s="33">
        <v>212.89599999999999</v>
      </c>
      <c r="F215" s="33">
        <v>399.55</v>
      </c>
      <c r="G215" s="33">
        <v>397.95</v>
      </c>
      <c r="H215" s="33">
        <v>397.95</v>
      </c>
      <c r="I215" s="33">
        <v>397.95</v>
      </c>
      <c r="J215" s="33">
        <v>1.6</v>
      </c>
      <c r="N215" s="33"/>
    </row>
    <row r="216" spans="1:14">
      <c r="A216" s="32">
        <v>14</v>
      </c>
      <c r="B216" s="32">
        <v>42</v>
      </c>
      <c r="C216" s="33">
        <v>439969.51610000001</v>
      </c>
      <c r="D216" s="33">
        <v>47513.095200000003</v>
      </c>
      <c r="E216" s="33">
        <v>242.50200000000001</v>
      </c>
      <c r="F216" s="33">
        <v>399.29</v>
      </c>
      <c r="G216" s="33">
        <v>397.59</v>
      </c>
      <c r="H216" s="33">
        <v>397.59</v>
      </c>
      <c r="I216" s="33">
        <v>397.59</v>
      </c>
      <c r="J216" s="33">
        <v>1.7</v>
      </c>
      <c r="N216" s="33"/>
    </row>
    <row r="217" spans="1:14">
      <c r="A217" s="32">
        <v>15</v>
      </c>
      <c r="B217" s="32">
        <v>43</v>
      </c>
      <c r="C217" s="33">
        <v>439964.16850000003</v>
      </c>
      <c r="D217" s="33">
        <v>47499.682200000003</v>
      </c>
      <c r="E217" s="33">
        <v>256.94099999999997</v>
      </c>
      <c r="F217" s="33">
        <v>399.3</v>
      </c>
      <c r="G217" s="33">
        <v>397.65</v>
      </c>
      <c r="H217" s="33">
        <v>397.65</v>
      </c>
      <c r="I217" s="33">
        <v>397.65</v>
      </c>
      <c r="J217" s="33">
        <v>1.65</v>
      </c>
      <c r="N217" s="33"/>
    </row>
    <row r="218" spans="1:14">
      <c r="A218" s="32">
        <v>16</v>
      </c>
      <c r="B218" s="32">
        <v>44</v>
      </c>
      <c r="C218" s="33">
        <v>439950.73979999998</v>
      </c>
      <c r="D218" s="33">
        <v>47473.075599999996</v>
      </c>
      <c r="E218" s="33">
        <v>286.745</v>
      </c>
      <c r="F218" s="33">
        <v>399.37</v>
      </c>
      <c r="G218" s="33">
        <v>397.77</v>
      </c>
      <c r="H218" s="33">
        <v>397.77</v>
      </c>
      <c r="I218" s="33">
        <v>397.77</v>
      </c>
      <c r="J218" s="33">
        <v>1.6</v>
      </c>
      <c r="N218" s="33"/>
    </row>
    <row r="219" spans="1:14">
      <c r="A219" s="32">
        <v>17</v>
      </c>
      <c r="B219" s="32">
        <v>45</v>
      </c>
      <c r="C219" s="33">
        <v>439928.83149999997</v>
      </c>
      <c r="D219" s="33">
        <v>47445.780400000003</v>
      </c>
      <c r="E219" s="33">
        <v>321.745</v>
      </c>
      <c r="F219" s="33">
        <v>399.55</v>
      </c>
      <c r="G219" s="33">
        <v>397.95</v>
      </c>
      <c r="H219" s="33">
        <v>397.95</v>
      </c>
      <c r="I219" s="33">
        <v>397.95</v>
      </c>
      <c r="J219" s="33">
        <v>1.6</v>
      </c>
      <c r="N219" s="33"/>
    </row>
    <row r="220" spans="1:14">
      <c r="A220" s="32">
        <v>18</v>
      </c>
      <c r="B220" s="32">
        <v>46</v>
      </c>
      <c r="C220" s="33">
        <v>439908.56910000002</v>
      </c>
      <c r="D220" s="33">
        <v>47417.242100000003</v>
      </c>
      <c r="E220" s="33">
        <v>356.745</v>
      </c>
      <c r="F220" s="33">
        <v>399.79</v>
      </c>
      <c r="G220" s="33">
        <v>398.19</v>
      </c>
      <c r="H220" s="33">
        <v>398.19</v>
      </c>
      <c r="I220" s="33">
        <v>398.19</v>
      </c>
      <c r="J220" s="33">
        <v>1.6</v>
      </c>
      <c r="N220" s="33"/>
    </row>
    <row r="221" spans="1:14">
      <c r="A221" s="32">
        <v>19</v>
      </c>
      <c r="B221" s="32">
        <v>47</v>
      </c>
      <c r="C221" s="33">
        <v>439882.58529999998</v>
      </c>
      <c r="D221" s="33">
        <v>47374.2359</v>
      </c>
      <c r="E221" s="33">
        <v>406.99099999999999</v>
      </c>
      <c r="F221" s="33">
        <v>400.74</v>
      </c>
      <c r="G221" s="33">
        <v>399</v>
      </c>
      <c r="H221" s="33">
        <v>399</v>
      </c>
      <c r="I221" s="33">
        <v>399</v>
      </c>
      <c r="J221" s="33">
        <v>1.74</v>
      </c>
      <c r="N221" s="33"/>
    </row>
    <row r="222" spans="1:14">
      <c r="A222" s="32">
        <v>20</v>
      </c>
      <c r="B222" s="32">
        <v>48</v>
      </c>
      <c r="C222" s="33">
        <v>439874.83230000001</v>
      </c>
      <c r="D222" s="33">
        <v>47364.996599999999</v>
      </c>
      <c r="E222" s="33">
        <v>419.05200000000002</v>
      </c>
      <c r="F222" s="33">
        <v>401.14</v>
      </c>
      <c r="G222" s="33">
        <v>399.05</v>
      </c>
      <c r="H222" s="33">
        <v>399.05</v>
      </c>
      <c r="I222" s="33">
        <v>399.05</v>
      </c>
      <c r="J222" s="33">
        <v>2.1</v>
      </c>
      <c r="N222" s="33"/>
    </row>
    <row r="223" spans="1:14">
      <c r="A223" s="32">
        <v>21</v>
      </c>
      <c r="B223" s="32">
        <v>49</v>
      </c>
      <c r="C223" s="33">
        <v>439860.59169999999</v>
      </c>
      <c r="D223" s="33">
        <v>47368.9712</v>
      </c>
      <c r="E223" s="33">
        <v>433.83699999999999</v>
      </c>
      <c r="F223" s="33">
        <v>401.26</v>
      </c>
      <c r="G223" s="33">
        <v>399.11</v>
      </c>
      <c r="H223" s="33">
        <v>399.11</v>
      </c>
      <c r="I223" s="33">
        <v>399.11</v>
      </c>
      <c r="J223" s="33">
        <v>2.15</v>
      </c>
      <c r="N223" s="33"/>
    </row>
    <row r="224" spans="1:14">
      <c r="A224" s="32">
        <v>22</v>
      </c>
      <c r="B224" s="32">
        <v>50</v>
      </c>
      <c r="C224" s="33">
        <v>439852.2548</v>
      </c>
      <c r="D224" s="33">
        <v>47353.925600000002</v>
      </c>
      <c r="E224" s="33">
        <v>451.03800000000001</v>
      </c>
      <c r="F224" s="33">
        <v>402.21</v>
      </c>
      <c r="G224" s="33">
        <v>400.6</v>
      </c>
      <c r="H224" s="33">
        <v>400.6</v>
      </c>
      <c r="I224" s="33">
        <v>400.6</v>
      </c>
      <c r="J224" s="33">
        <v>1.61</v>
      </c>
      <c r="N224" s="33"/>
    </row>
    <row r="225" spans="1:14">
      <c r="A225" s="32">
        <v>23</v>
      </c>
      <c r="B225" s="32">
        <v>51</v>
      </c>
      <c r="C225" s="33">
        <v>439848.44390000001</v>
      </c>
      <c r="D225" s="33">
        <v>47347.901899999997</v>
      </c>
      <c r="E225" s="33">
        <v>458.166</v>
      </c>
      <c r="F225" s="33">
        <v>402.45</v>
      </c>
      <c r="G225" s="33">
        <v>400.83</v>
      </c>
      <c r="H225" s="33">
        <v>400.83</v>
      </c>
      <c r="I225" s="33">
        <v>400.83</v>
      </c>
      <c r="J225" s="33">
        <v>1.62</v>
      </c>
      <c r="N225" s="33"/>
    </row>
    <row r="226" spans="1:14">
      <c r="A226" s="32">
        <v>24</v>
      </c>
      <c r="B226" s="32">
        <v>52</v>
      </c>
      <c r="C226" s="33">
        <v>439836.02620000002</v>
      </c>
      <c r="D226" s="33">
        <v>47332.702899999997</v>
      </c>
      <c r="E226" s="33">
        <v>477.79300000000001</v>
      </c>
      <c r="F226" s="33">
        <v>403.08</v>
      </c>
      <c r="G226" s="33">
        <v>401.45</v>
      </c>
      <c r="H226" s="33">
        <v>401.45</v>
      </c>
      <c r="I226" s="33">
        <v>401.45</v>
      </c>
      <c r="J226" s="33">
        <v>1.63</v>
      </c>
      <c r="N226" s="33"/>
    </row>
    <row r="227" spans="1:14">
      <c r="A227" s="32">
        <v>25</v>
      </c>
      <c r="B227" s="32">
        <v>53</v>
      </c>
      <c r="C227" s="33">
        <v>439826.26270000002</v>
      </c>
      <c r="D227" s="33">
        <v>47321.859400000001</v>
      </c>
      <c r="E227" s="33">
        <v>492.38400000000001</v>
      </c>
      <c r="F227" s="33">
        <v>403.52</v>
      </c>
      <c r="G227" s="33">
        <v>401.92</v>
      </c>
      <c r="H227" s="33">
        <v>401.92</v>
      </c>
      <c r="I227" s="33">
        <v>401.92</v>
      </c>
      <c r="J227" s="33">
        <v>1.6</v>
      </c>
      <c r="N227" s="33"/>
    </row>
    <row r="228" spans="1:14">
      <c r="A228" s="32">
        <v>26</v>
      </c>
      <c r="B228" s="32">
        <v>54</v>
      </c>
      <c r="C228" s="33">
        <v>439815.14659999998</v>
      </c>
      <c r="D228" s="33">
        <v>47312.186800000003</v>
      </c>
      <c r="E228" s="33">
        <v>507.11900000000003</v>
      </c>
      <c r="F228" s="33">
        <v>403.95</v>
      </c>
      <c r="G228" s="33">
        <v>402.14</v>
      </c>
      <c r="H228" s="33">
        <v>402.14</v>
      </c>
      <c r="I228" s="33">
        <v>402.14</v>
      </c>
      <c r="J228" s="33">
        <v>1.81</v>
      </c>
      <c r="N228" s="33"/>
    </row>
    <row r="229" spans="1:14">
      <c r="A229" s="32">
        <v>27</v>
      </c>
      <c r="B229" s="32">
        <v>55</v>
      </c>
      <c r="C229" s="33">
        <v>439803.79369999998</v>
      </c>
      <c r="D229" s="33">
        <v>47303.351999999999</v>
      </c>
      <c r="E229" s="33">
        <v>521.505</v>
      </c>
      <c r="F229" s="33">
        <v>404.38</v>
      </c>
      <c r="G229" s="33">
        <v>402.36</v>
      </c>
      <c r="H229" s="33">
        <v>402.36</v>
      </c>
      <c r="I229" s="33">
        <v>402.36</v>
      </c>
      <c r="J229" s="33">
        <v>2.02</v>
      </c>
      <c r="N229" s="33"/>
    </row>
    <row r="230" spans="1:14">
      <c r="A230" s="32">
        <v>28</v>
      </c>
      <c r="B230" s="32">
        <v>56</v>
      </c>
      <c r="C230" s="33">
        <v>439797.85580000002</v>
      </c>
      <c r="D230" s="33">
        <v>47298.770400000001</v>
      </c>
      <c r="E230" s="33">
        <v>529.005</v>
      </c>
      <c r="F230" s="33">
        <v>404.67</v>
      </c>
      <c r="G230" s="33">
        <v>402.39</v>
      </c>
      <c r="H230" s="33">
        <v>402.39</v>
      </c>
      <c r="I230" s="33">
        <v>402.39</v>
      </c>
      <c r="J230" s="33">
        <v>2.2799999999999998</v>
      </c>
      <c r="N230" s="33"/>
    </row>
    <row r="231" spans="1:14">
      <c r="A231" s="32">
        <v>29</v>
      </c>
      <c r="B231" s="32">
        <v>57</v>
      </c>
      <c r="C231" s="33">
        <v>439786.28389999998</v>
      </c>
      <c r="D231" s="33">
        <v>47289.841899999999</v>
      </c>
      <c r="E231" s="33">
        <v>543.62099999999998</v>
      </c>
      <c r="F231" s="33">
        <v>405.24</v>
      </c>
      <c r="G231" s="33">
        <v>403.64</v>
      </c>
      <c r="H231" s="33">
        <v>403.64</v>
      </c>
      <c r="I231" s="33">
        <v>403.64</v>
      </c>
      <c r="J231" s="33">
        <v>1.6</v>
      </c>
      <c r="N231" s="33"/>
    </row>
    <row r="232" spans="1:14">
      <c r="A232" s="32" t="s">
        <v>533</v>
      </c>
      <c r="B232" s="32" t="s">
        <v>534</v>
      </c>
    </row>
    <row r="233" spans="1:14">
      <c r="A233" s="32">
        <v>1</v>
      </c>
      <c r="B233" s="32">
        <v>57</v>
      </c>
      <c r="C233" s="33">
        <v>439786.28389999998</v>
      </c>
      <c r="D233" s="33">
        <v>47289.841899999999</v>
      </c>
      <c r="E233" s="33">
        <v>0</v>
      </c>
      <c r="F233" s="33">
        <v>405.24</v>
      </c>
      <c r="G233" s="33">
        <v>403.64</v>
      </c>
      <c r="H233" s="33">
        <v>403.64</v>
      </c>
      <c r="I233" s="33">
        <v>403.64</v>
      </c>
      <c r="J233" s="33">
        <v>1.6</v>
      </c>
      <c r="N233" s="33"/>
    </row>
    <row r="234" spans="1:14">
      <c r="A234" s="32">
        <v>2</v>
      </c>
      <c r="B234" s="32">
        <v>58</v>
      </c>
      <c r="C234" s="33">
        <v>439770.32089999999</v>
      </c>
      <c r="D234" s="33">
        <v>47277.542600000001</v>
      </c>
      <c r="E234" s="33">
        <v>20.152000000000001</v>
      </c>
      <c r="F234" s="33">
        <v>406.12</v>
      </c>
      <c r="G234" s="33">
        <v>404.49</v>
      </c>
      <c r="H234" s="33">
        <v>404.49</v>
      </c>
      <c r="I234" s="33">
        <v>404.49</v>
      </c>
      <c r="J234" s="33">
        <v>1.63</v>
      </c>
      <c r="N234" s="33"/>
    </row>
    <row r="235" spans="1:14">
      <c r="A235" s="32">
        <v>3</v>
      </c>
      <c r="B235" s="32">
        <v>59</v>
      </c>
      <c r="C235" s="33">
        <v>439768.82500000001</v>
      </c>
      <c r="D235" s="33">
        <v>47277.652699999999</v>
      </c>
      <c r="E235" s="33">
        <v>21.652000000000001</v>
      </c>
      <c r="F235" s="33">
        <v>406.22</v>
      </c>
      <c r="G235" s="33">
        <v>404.56</v>
      </c>
      <c r="H235" s="33">
        <v>404.56</v>
      </c>
      <c r="I235" s="33">
        <v>404.56</v>
      </c>
      <c r="J235" s="33">
        <v>1.66</v>
      </c>
      <c r="N235" s="33"/>
    </row>
    <row r="236" spans="1:14">
      <c r="A236" s="32">
        <v>4</v>
      </c>
      <c r="B236" s="32">
        <v>60</v>
      </c>
      <c r="C236" s="33">
        <v>439767.24070000002</v>
      </c>
      <c r="D236" s="33">
        <v>47276.432000000001</v>
      </c>
      <c r="E236" s="33">
        <v>23.652000000000001</v>
      </c>
      <c r="F236" s="33">
        <v>406.31</v>
      </c>
      <c r="G236" s="33">
        <v>404.64</v>
      </c>
      <c r="H236" s="33">
        <v>404.64</v>
      </c>
      <c r="I236" s="33">
        <v>404.64</v>
      </c>
      <c r="J236" s="33">
        <v>1.67</v>
      </c>
      <c r="N236" s="33"/>
    </row>
    <row r="237" spans="1:14">
      <c r="A237" s="32">
        <v>5</v>
      </c>
      <c r="B237" s="32">
        <v>61</v>
      </c>
      <c r="C237" s="33">
        <v>439766.05239999999</v>
      </c>
      <c r="D237" s="33">
        <v>47275.516600000003</v>
      </c>
      <c r="E237" s="33">
        <v>25.152000000000001</v>
      </c>
      <c r="F237" s="33">
        <v>406.38</v>
      </c>
      <c r="G237" s="33">
        <v>404.72</v>
      </c>
      <c r="H237" s="33">
        <v>404.72</v>
      </c>
      <c r="I237" s="33">
        <v>404.72</v>
      </c>
      <c r="J237" s="33">
        <v>1.66</v>
      </c>
      <c r="N237" s="33"/>
    </row>
    <row r="238" spans="1:14">
      <c r="A238" s="32">
        <v>6</v>
      </c>
      <c r="B238" s="32">
        <v>62</v>
      </c>
      <c r="C238" s="33">
        <v>439765.77649999998</v>
      </c>
      <c r="D238" s="33">
        <v>47274.042200000004</v>
      </c>
      <c r="E238" s="33">
        <v>26.652000000000001</v>
      </c>
      <c r="F238" s="33">
        <v>406.38</v>
      </c>
      <c r="G238" s="33">
        <v>404.79</v>
      </c>
      <c r="H238" s="33">
        <v>404.79</v>
      </c>
      <c r="I238" s="33">
        <v>404.79</v>
      </c>
      <c r="J238" s="33">
        <v>1.59</v>
      </c>
      <c r="N238" s="33"/>
    </row>
    <row r="239" spans="1:14">
      <c r="A239" s="32">
        <v>7</v>
      </c>
      <c r="B239" s="32">
        <v>63</v>
      </c>
      <c r="C239" s="33">
        <v>439729.95250000001</v>
      </c>
      <c r="D239" s="33">
        <v>47246.440300000002</v>
      </c>
      <c r="E239" s="33">
        <v>71.876000000000005</v>
      </c>
      <c r="F239" s="33">
        <v>408.65</v>
      </c>
      <c r="G239" s="33">
        <v>407.05</v>
      </c>
      <c r="H239" s="33">
        <v>407.05</v>
      </c>
      <c r="I239" s="33">
        <v>407.05</v>
      </c>
      <c r="J239" s="33">
        <v>1.6</v>
      </c>
      <c r="N239" s="33"/>
    </row>
    <row r="240" spans="1:14">
      <c r="A240" s="32">
        <v>8</v>
      </c>
      <c r="B240" s="32">
        <v>64</v>
      </c>
      <c r="C240" s="33">
        <v>439692.18569999997</v>
      </c>
      <c r="D240" s="33">
        <v>47217.4709</v>
      </c>
      <c r="E240" s="33">
        <v>119.474</v>
      </c>
      <c r="F240" s="33">
        <v>411.52</v>
      </c>
      <c r="G240" s="33">
        <v>409.92</v>
      </c>
      <c r="H240" s="33">
        <v>409.92</v>
      </c>
      <c r="I240" s="33">
        <v>409.92</v>
      </c>
      <c r="J240" s="33">
        <v>1.6</v>
      </c>
      <c r="N240" s="33"/>
    </row>
    <row r="241" spans="1:14">
      <c r="A241" s="32">
        <v>9</v>
      </c>
      <c r="B241" s="32">
        <v>65</v>
      </c>
      <c r="C241" s="33">
        <v>439697.2597</v>
      </c>
      <c r="D241" s="33">
        <v>47210.654699999999</v>
      </c>
      <c r="E241" s="33">
        <v>127.971</v>
      </c>
      <c r="F241" s="33">
        <v>411.54</v>
      </c>
      <c r="G241" s="33">
        <v>409.94</v>
      </c>
      <c r="H241" s="33">
        <v>409.94</v>
      </c>
      <c r="I241" s="33">
        <v>409.94</v>
      </c>
      <c r="J241" s="33">
        <v>1.6</v>
      </c>
      <c r="N241" s="33"/>
    </row>
    <row r="242" spans="1:14">
      <c r="A242" s="32">
        <v>10</v>
      </c>
      <c r="B242" s="32">
        <v>66</v>
      </c>
      <c r="C242" s="33">
        <v>439683.65340000001</v>
      </c>
      <c r="D242" s="33">
        <v>47200.219400000002</v>
      </c>
      <c r="E242" s="33">
        <v>145.11799999999999</v>
      </c>
      <c r="F242" s="33">
        <v>412.55</v>
      </c>
      <c r="G242" s="33">
        <v>410.95</v>
      </c>
      <c r="H242" s="33">
        <v>410.95</v>
      </c>
      <c r="I242" s="33">
        <v>410.95</v>
      </c>
      <c r="J242" s="33">
        <v>1.6</v>
      </c>
      <c r="N242" s="33"/>
    </row>
    <row r="243" spans="1:14">
      <c r="A243" s="32">
        <v>11</v>
      </c>
      <c r="B243" s="32">
        <v>67</v>
      </c>
      <c r="C243" s="33">
        <v>439659.8578</v>
      </c>
      <c r="D243" s="33">
        <v>47181.956899999997</v>
      </c>
      <c r="E243" s="33">
        <v>175.114</v>
      </c>
      <c r="F243" s="33">
        <v>414.37</v>
      </c>
      <c r="G243" s="33">
        <v>412.77</v>
      </c>
      <c r="H243" s="33">
        <v>412.77</v>
      </c>
      <c r="I243" s="33">
        <v>412.77</v>
      </c>
      <c r="J243" s="33">
        <v>1.6</v>
      </c>
      <c r="N243" s="33"/>
    </row>
    <row r="244" spans="1:14">
      <c r="A244" s="32">
        <v>12</v>
      </c>
      <c r="B244" s="32">
        <v>68</v>
      </c>
      <c r="C244" s="33">
        <v>439634.47350000002</v>
      </c>
      <c r="D244" s="33">
        <v>47162.434200000003</v>
      </c>
      <c r="E244" s="33">
        <v>207.137</v>
      </c>
      <c r="F244" s="33">
        <v>416.31</v>
      </c>
      <c r="G244" s="33">
        <v>414.71</v>
      </c>
      <c r="H244" s="33">
        <v>414.71</v>
      </c>
      <c r="I244" s="33">
        <v>414.71</v>
      </c>
      <c r="J244" s="33">
        <v>1.6</v>
      </c>
      <c r="N244" s="33"/>
    </row>
    <row r="245" spans="1:14">
      <c r="A245" s="32">
        <v>13</v>
      </c>
      <c r="B245" s="32">
        <v>69</v>
      </c>
      <c r="C245" s="33">
        <v>439614.66379999998</v>
      </c>
      <c r="D245" s="33">
        <v>47147.198799999998</v>
      </c>
      <c r="E245" s="33">
        <v>232.12799999999999</v>
      </c>
      <c r="F245" s="33">
        <v>417.87</v>
      </c>
      <c r="G245" s="33">
        <v>416.27</v>
      </c>
      <c r="H245" s="33">
        <v>416.27</v>
      </c>
      <c r="I245" s="33">
        <v>416.27</v>
      </c>
      <c r="J245" s="33">
        <v>1.6</v>
      </c>
      <c r="N245" s="33"/>
    </row>
    <row r="246" spans="1:14">
      <c r="A246" s="32">
        <v>14</v>
      </c>
      <c r="B246" s="32">
        <v>70</v>
      </c>
      <c r="C246" s="33">
        <v>439596.91889999999</v>
      </c>
      <c r="D246" s="33">
        <v>47133.551500000001</v>
      </c>
      <c r="E246" s="33">
        <v>254.51400000000001</v>
      </c>
      <c r="F246" s="33">
        <v>419.28</v>
      </c>
      <c r="G246" s="33">
        <v>417.68</v>
      </c>
      <c r="H246" s="33">
        <v>417.68</v>
      </c>
      <c r="I246" s="33">
        <v>417.68</v>
      </c>
      <c r="J246" s="33">
        <v>1.6</v>
      </c>
      <c r="N246" s="33"/>
    </row>
    <row r="247" spans="1:14">
      <c r="A247" s="32">
        <v>15</v>
      </c>
      <c r="B247" s="32">
        <v>71</v>
      </c>
      <c r="C247" s="33">
        <v>439561.0722</v>
      </c>
      <c r="D247" s="33">
        <v>47106.333200000001</v>
      </c>
      <c r="E247" s="33">
        <v>299.52300000000002</v>
      </c>
      <c r="F247" s="33">
        <v>421.95</v>
      </c>
      <c r="G247" s="33">
        <v>420.35</v>
      </c>
      <c r="H247" s="33">
        <v>420.35</v>
      </c>
      <c r="I247" s="33">
        <v>420.35</v>
      </c>
      <c r="J247" s="33">
        <v>1.6</v>
      </c>
      <c r="N247" s="33"/>
    </row>
    <row r="248" spans="1:14">
      <c r="A248" s="32">
        <v>16</v>
      </c>
      <c r="B248" s="32">
        <v>72</v>
      </c>
      <c r="C248" s="33">
        <v>439515.95529999997</v>
      </c>
      <c r="D248" s="33">
        <v>47071.675199999998</v>
      </c>
      <c r="E248" s="33">
        <v>356.41500000000002</v>
      </c>
      <c r="F248" s="33">
        <v>425.33</v>
      </c>
      <c r="G248" s="33">
        <v>423.73</v>
      </c>
      <c r="H248" s="33">
        <v>423.73</v>
      </c>
      <c r="I248" s="33">
        <v>423.73</v>
      </c>
      <c r="J248" s="33">
        <v>1.6</v>
      </c>
      <c r="N248" s="33"/>
    </row>
    <row r="249" spans="1:14">
      <c r="A249" s="32">
        <v>17</v>
      </c>
      <c r="B249" s="32">
        <v>73</v>
      </c>
      <c r="C249" s="33">
        <v>439508.42849999998</v>
      </c>
      <c r="D249" s="33">
        <v>47065.207999999999</v>
      </c>
      <c r="E249" s="33">
        <v>366.339</v>
      </c>
      <c r="F249" s="33">
        <v>425.96</v>
      </c>
      <c r="G249" s="33">
        <v>424.36</v>
      </c>
      <c r="H249" s="33">
        <v>424.36</v>
      </c>
      <c r="I249" s="33">
        <v>424.36</v>
      </c>
      <c r="J249" s="33">
        <v>1.6</v>
      </c>
      <c r="N249" s="33"/>
    </row>
    <row r="250" spans="1:14">
      <c r="A250" s="32">
        <v>18</v>
      </c>
      <c r="B250" s="32">
        <v>74</v>
      </c>
      <c r="C250" s="33">
        <v>439506.24</v>
      </c>
      <c r="D250" s="33">
        <v>47053.22</v>
      </c>
      <c r="E250" s="33">
        <v>378.52499999999998</v>
      </c>
      <c r="F250" s="33">
        <v>427.3</v>
      </c>
      <c r="G250" s="33">
        <v>425.7</v>
      </c>
      <c r="H250" s="33">
        <v>425.7</v>
      </c>
      <c r="I250" s="33">
        <v>425.7</v>
      </c>
      <c r="J250" s="33">
        <v>1.6</v>
      </c>
      <c r="N250" s="33"/>
    </row>
    <row r="251" spans="1:14">
      <c r="A251" s="32">
        <v>19</v>
      </c>
      <c r="B251" s="32">
        <v>75</v>
      </c>
      <c r="C251" s="33">
        <v>439500.32789999997</v>
      </c>
      <c r="D251" s="33">
        <v>47045.830300000001</v>
      </c>
      <c r="E251" s="33">
        <v>387.98899999999998</v>
      </c>
      <c r="F251" s="33">
        <v>427.5</v>
      </c>
      <c r="G251" s="33">
        <v>425.9</v>
      </c>
      <c r="H251" s="33">
        <v>425.9</v>
      </c>
      <c r="I251" s="33">
        <v>425.9</v>
      </c>
      <c r="J251" s="33">
        <v>1.6</v>
      </c>
      <c r="N251" s="33"/>
    </row>
    <row r="252" spans="1:14">
      <c r="A252" s="32">
        <v>20</v>
      </c>
      <c r="B252" s="32">
        <v>76</v>
      </c>
      <c r="C252" s="33">
        <v>439489.58</v>
      </c>
      <c r="D252" s="33">
        <v>47022.439400000003</v>
      </c>
      <c r="E252" s="33">
        <v>413.73099999999999</v>
      </c>
      <c r="F252" s="33">
        <v>428.63</v>
      </c>
      <c r="G252" s="33">
        <v>427.03</v>
      </c>
      <c r="H252" s="33">
        <v>427.03</v>
      </c>
      <c r="I252" s="33">
        <v>427.03</v>
      </c>
      <c r="J252" s="33">
        <v>1.6</v>
      </c>
      <c r="N252" s="33"/>
    </row>
    <row r="253" spans="1:14">
      <c r="A253" s="32">
        <v>21</v>
      </c>
      <c r="B253" s="32">
        <v>77</v>
      </c>
      <c r="C253" s="33">
        <v>439486.5465</v>
      </c>
      <c r="D253" s="33">
        <v>47015.229700000004</v>
      </c>
      <c r="E253" s="33">
        <v>421.553</v>
      </c>
      <c r="F253" s="33">
        <v>429.42</v>
      </c>
      <c r="G253" s="33">
        <v>427.27</v>
      </c>
      <c r="H253" s="33">
        <v>427.27</v>
      </c>
      <c r="I253" s="33">
        <v>427.27</v>
      </c>
      <c r="J253" s="33">
        <v>2.16</v>
      </c>
      <c r="N253" s="33"/>
    </row>
    <row r="254" spans="1:14">
      <c r="A254" s="32">
        <v>22</v>
      </c>
      <c r="B254" s="32">
        <v>78</v>
      </c>
      <c r="C254" s="33">
        <v>439483.98</v>
      </c>
      <c r="D254" s="33">
        <v>47009.13</v>
      </c>
      <c r="E254" s="33">
        <v>428.17</v>
      </c>
      <c r="F254" s="33">
        <v>430.08</v>
      </c>
      <c r="G254" s="33">
        <v>428.48</v>
      </c>
      <c r="H254" s="33">
        <v>428.48</v>
      </c>
      <c r="I254" s="33">
        <v>428.48</v>
      </c>
      <c r="J254" s="33">
        <v>1.6</v>
      </c>
      <c r="N254" s="33"/>
    </row>
    <row r="255" spans="1:14">
      <c r="A255" s="32" t="s">
        <v>38</v>
      </c>
      <c r="B255" s="32" t="s">
        <v>626</v>
      </c>
      <c r="N255" s="33"/>
    </row>
    <row r="256" spans="1:14">
      <c r="A256" s="32" t="s">
        <v>535</v>
      </c>
      <c r="B256" s="32" t="s">
        <v>536</v>
      </c>
      <c r="N256" s="33"/>
    </row>
    <row r="257" spans="1:14">
      <c r="A257" s="32">
        <v>1</v>
      </c>
      <c r="B257" s="32">
        <v>1</v>
      </c>
      <c r="C257" s="33">
        <v>439519.99650000001</v>
      </c>
      <c r="D257" s="33">
        <v>47045.715600000003</v>
      </c>
      <c r="E257" s="33">
        <v>0</v>
      </c>
      <c r="F257" s="33">
        <v>427.28</v>
      </c>
      <c r="G257" s="33">
        <v>425.68</v>
      </c>
      <c r="H257" s="33">
        <v>425.68</v>
      </c>
      <c r="I257" s="33">
        <v>425.68</v>
      </c>
      <c r="J257" s="33">
        <v>1.6</v>
      </c>
      <c r="N257" s="33"/>
    </row>
    <row r="258" spans="1:14">
      <c r="A258" s="32">
        <v>2</v>
      </c>
      <c r="B258" s="32">
        <v>2</v>
      </c>
      <c r="C258" s="33">
        <v>439517.91</v>
      </c>
      <c r="D258" s="33">
        <v>47043.56</v>
      </c>
      <c r="E258" s="33">
        <v>3</v>
      </c>
      <c r="F258" s="33">
        <v>427.22</v>
      </c>
      <c r="G258" s="33">
        <v>425.68</v>
      </c>
      <c r="H258" s="33">
        <v>425.68</v>
      </c>
      <c r="I258" s="33">
        <v>425.68</v>
      </c>
      <c r="J258" s="33">
        <v>1.54</v>
      </c>
      <c r="N258" s="33"/>
    </row>
    <row r="259" spans="1:14">
      <c r="A259" s="32">
        <v>3</v>
      </c>
      <c r="B259" s="32">
        <v>3</v>
      </c>
      <c r="C259" s="33">
        <v>439512.07500000001</v>
      </c>
      <c r="D259" s="33">
        <v>47048.39</v>
      </c>
      <c r="E259" s="33">
        <v>10.574999999999999</v>
      </c>
      <c r="F259" s="33">
        <v>427.26</v>
      </c>
      <c r="G259" s="33">
        <v>425.66</v>
      </c>
      <c r="H259" s="33">
        <v>425.66</v>
      </c>
      <c r="I259" s="33">
        <v>425.66</v>
      </c>
      <c r="J259" s="33">
        <v>1.6</v>
      </c>
      <c r="N259" s="33"/>
    </row>
    <row r="260" spans="1:14">
      <c r="A260" s="32">
        <v>4</v>
      </c>
      <c r="B260" s="32">
        <v>4</v>
      </c>
      <c r="C260" s="33">
        <v>439501.08010000002</v>
      </c>
      <c r="D260" s="33">
        <v>47057.523500000003</v>
      </c>
      <c r="E260" s="33">
        <v>24.867999999999999</v>
      </c>
      <c r="F260" s="33">
        <v>426.63</v>
      </c>
      <c r="G260" s="33">
        <v>424.92</v>
      </c>
      <c r="H260" s="33">
        <v>424.92</v>
      </c>
      <c r="I260" s="33">
        <v>424.92</v>
      </c>
      <c r="J260" s="33">
        <v>1.71</v>
      </c>
      <c r="N260" s="33"/>
    </row>
    <row r="261" spans="1:14">
      <c r="A261" s="32">
        <v>5</v>
      </c>
      <c r="B261" s="32">
        <v>5</v>
      </c>
      <c r="C261" s="33">
        <v>439491.85680000001</v>
      </c>
      <c r="D261" s="33">
        <v>47065.200100000002</v>
      </c>
      <c r="E261" s="33">
        <v>36.868000000000002</v>
      </c>
      <c r="F261" s="33">
        <v>427.05</v>
      </c>
      <c r="G261" s="33">
        <v>425.4</v>
      </c>
      <c r="H261" s="33">
        <v>425.4</v>
      </c>
      <c r="I261" s="33">
        <v>425.4</v>
      </c>
      <c r="J261" s="33">
        <v>1.65</v>
      </c>
      <c r="N261" s="33"/>
    </row>
    <row r="262" spans="1:14">
      <c r="A262" s="32">
        <v>6</v>
      </c>
      <c r="B262" s="32">
        <v>6</v>
      </c>
      <c r="C262" s="33">
        <v>439480.55050000001</v>
      </c>
      <c r="D262" s="33">
        <v>47069.235800000002</v>
      </c>
      <c r="E262" s="33">
        <v>48.872999999999998</v>
      </c>
      <c r="F262" s="33">
        <v>427.48</v>
      </c>
      <c r="G262" s="33">
        <v>425.85</v>
      </c>
      <c r="H262" s="33">
        <v>425.85</v>
      </c>
      <c r="I262" s="33">
        <v>425.85</v>
      </c>
      <c r="J262" s="33">
        <v>1.63</v>
      </c>
      <c r="N262" s="33"/>
    </row>
    <row r="263" spans="1:14">
      <c r="A263" s="32">
        <v>7</v>
      </c>
      <c r="B263" s="32">
        <v>7</v>
      </c>
      <c r="C263" s="33">
        <v>439467.28</v>
      </c>
      <c r="D263" s="33">
        <v>47062.96</v>
      </c>
      <c r="E263" s="33">
        <v>63.552999999999997</v>
      </c>
      <c r="F263" s="33">
        <v>427.69</v>
      </c>
      <c r="G263" s="33">
        <v>426.09</v>
      </c>
      <c r="H263" s="33">
        <v>426.09</v>
      </c>
      <c r="I263" s="33">
        <v>426.09</v>
      </c>
      <c r="J263" s="33">
        <v>1.6</v>
      </c>
      <c r="N263" s="33"/>
    </row>
    <row r="264" spans="1:14">
      <c r="A264" s="32">
        <v>8</v>
      </c>
      <c r="B264" s="32">
        <v>8</v>
      </c>
      <c r="C264" s="33">
        <v>439452.33</v>
      </c>
      <c r="D264" s="33">
        <v>47055.89</v>
      </c>
      <c r="E264" s="33">
        <v>80.09</v>
      </c>
      <c r="F264" s="33">
        <v>427.92</v>
      </c>
      <c r="G264" s="33">
        <v>426.32</v>
      </c>
      <c r="H264" s="33">
        <v>426.32</v>
      </c>
      <c r="I264" s="33">
        <v>426.32</v>
      </c>
      <c r="J264" s="33">
        <v>1.6</v>
      </c>
      <c r="N264" s="33"/>
    </row>
    <row r="265" spans="1:14">
      <c r="A265" s="32">
        <v>9</v>
      </c>
      <c r="B265" s="32">
        <v>9</v>
      </c>
      <c r="C265" s="33">
        <v>439427.28</v>
      </c>
      <c r="D265" s="33">
        <v>47043.6</v>
      </c>
      <c r="E265" s="33">
        <v>107.99299999999999</v>
      </c>
      <c r="F265" s="33">
        <v>428.5</v>
      </c>
      <c r="G265" s="33">
        <v>426.9</v>
      </c>
      <c r="H265" s="33">
        <v>426.9</v>
      </c>
      <c r="I265" s="33">
        <v>426.9</v>
      </c>
      <c r="J265" s="33">
        <v>1.6</v>
      </c>
      <c r="N265" s="33"/>
    </row>
    <row r="266" spans="1:14">
      <c r="A266" s="32">
        <v>10</v>
      </c>
      <c r="B266" s="32">
        <v>10</v>
      </c>
      <c r="C266" s="33">
        <v>439403.15</v>
      </c>
      <c r="D266" s="33">
        <v>47032.61</v>
      </c>
      <c r="E266" s="33">
        <v>134.50800000000001</v>
      </c>
      <c r="F266" s="33">
        <v>429.56</v>
      </c>
      <c r="G266" s="33">
        <v>427.96</v>
      </c>
      <c r="H266" s="33">
        <v>427.96</v>
      </c>
      <c r="I266" s="33">
        <v>427.96</v>
      </c>
      <c r="J266" s="33">
        <v>1.6</v>
      </c>
      <c r="N266" s="33"/>
    </row>
    <row r="267" spans="1:14">
      <c r="A267" s="32">
        <v>11</v>
      </c>
      <c r="B267" s="32">
        <v>11</v>
      </c>
      <c r="C267" s="33">
        <v>439385.78</v>
      </c>
      <c r="D267" s="33">
        <v>47021.66</v>
      </c>
      <c r="E267" s="33">
        <v>155.041</v>
      </c>
      <c r="F267" s="33">
        <v>431.05</v>
      </c>
      <c r="G267" s="33">
        <v>429.45</v>
      </c>
      <c r="H267" s="33">
        <v>429.45</v>
      </c>
      <c r="I267" s="33">
        <v>429.45</v>
      </c>
      <c r="J267" s="33">
        <v>1.6</v>
      </c>
      <c r="N267" s="33"/>
    </row>
    <row r="268" spans="1:14">
      <c r="A268" s="32">
        <v>12</v>
      </c>
      <c r="B268" s="32">
        <v>12</v>
      </c>
      <c r="C268" s="33">
        <v>439376.4</v>
      </c>
      <c r="D268" s="33">
        <v>47005.67</v>
      </c>
      <c r="E268" s="33">
        <v>173.57900000000001</v>
      </c>
      <c r="F268" s="33">
        <v>433.01</v>
      </c>
      <c r="G268" s="33">
        <v>431.41</v>
      </c>
      <c r="H268" s="33">
        <v>431.41</v>
      </c>
      <c r="I268" s="33">
        <v>431.41</v>
      </c>
      <c r="J268" s="33">
        <v>1.6</v>
      </c>
      <c r="N268" s="33"/>
    </row>
    <row r="269" spans="1:14">
      <c r="A269" s="32">
        <v>13</v>
      </c>
      <c r="B269" s="32">
        <v>13</v>
      </c>
      <c r="C269" s="33">
        <v>439373.31</v>
      </c>
      <c r="D269" s="33">
        <v>46981.65</v>
      </c>
      <c r="E269" s="33">
        <v>197.797</v>
      </c>
      <c r="F269" s="33">
        <v>435.53</v>
      </c>
      <c r="G269" s="33">
        <v>433.93</v>
      </c>
      <c r="H269" s="33">
        <v>433.93</v>
      </c>
      <c r="I269" s="33">
        <v>433.93</v>
      </c>
      <c r="J269" s="33">
        <v>1.6</v>
      </c>
      <c r="N269" s="33"/>
    </row>
    <row r="270" spans="1:14">
      <c r="A270" s="32">
        <v>14</v>
      </c>
      <c r="B270" s="32">
        <v>14</v>
      </c>
      <c r="C270" s="33">
        <v>439366.44</v>
      </c>
      <c r="D270" s="33">
        <v>46975.02</v>
      </c>
      <c r="E270" s="33">
        <v>207.345</v>
      </c>
      <c r="F270" s="33">
        <v>436.64</v>
      </c>
      <c r="G270" s="33">
        <v>435.04</v>
      </c>
      <c r="H270" s="33">
        <v>435.04</v>
      </c>
      <c r="I270" s="33">
        <v>435.04</v>
      </c>
      <c r="J270" s="33">
        <v>1.6</v>
      </c>
      <c r="N270" s="33"/>
    </row>
    <row r="271" spans="1:14">
      <c r="A271" s="32">
        <v>15</v>
      </c>
      <c r="B271" s="32">
        <v>15</v>
      </c>
      <c r="C271" s="33">
        <v>439352.87</v>
      </c>
      <c r="D271" s="33">
        <v>46973.35</v>
      </c>
      <c r="E271" s="33">
        <v>221.017</v>
      </c>
      <c r="F271" s="33">
        <v>438.06</v>
      </c>
      <c r="G271" s="33">
        <v>436.46</v>
      </c>
      <c r="H271" s="33">
        <v>436.46</v>
      </c>
      <c r="I271" s="33">
        <v>436.46</v>
      </c>
      <c r="J271" s="33">
        <v>1.6</v>
      </c>
      <c r="N271" s="33"/>
    </row>
    <row r="272" spans="1:14">
      <c r="A272" s="32">
        <v>16</v>
      </c>
      <c r="B272" s="32">
        <v>16</v>
      </c>
      <c r="C272" s="33">
        <v>439319.02</v>
      </c>
      <c r="D272" s="33">
        <v>46974.55</v>
      </c>
      <c r="E272" s="33">
        <v>254.88800000000001</v>
      </c>
      <c r="F272" s="33">
        <v>441.06</v>
      </c>
      <c r="G272" s="33">
        <v>439.46</v>
      </c>
      <c r="H272" s="33">
        <v>439.46</v>
      </c>
      <c r="I272" s="33">
        <v>439.46</v>
      </c>
      <c r="J272" s="33">
        <v>1.6</v>
      </c>
      <c r="N272" s="33"/>
    </row>
    <row r="273" spans="1:14">
      <c r="A273" s="32">
        <v>17</v>
      </c>
      <c r="B273" s="32">
        <v>17</v>
      </c>
      <c r="C273" s="33">
        <v>439301.51270000002</v>
      </c>
      <c r="D273" s="33">
        <v>46969.548000000003</v>
      </c>
      <c r="E273" s="33">
        <v>273.096</v>
      </c>
      <c r="F273" s="33">
        <v>443.26</v>
      </c>
      <c r="G273" s="33">
        <v>441.66</v>
      </c>
      <c r="H273" s="33">
        <v>441.66</v>
      </c>
      <c r="I273" s="33">
        <v>441.66</v>
      </c>
      <c r="J273" s="33">
        <v>1.6</v>
      </c>
      <c r="N273" s="33"/>
    </row>
    <row r="274" spans="1:14">
      <c r="A274" s="32">
        <v>18</v>
      </c>
      <c r="B274" s="32">
        <v>18</v>
      </c>
      <c r="C274" s="33">
        <v>439281.49690000003</v>
      </c>
      <c r="D274" s="33">
        <v>46961.116699999999</v>
      </c>
      <c r="E274" s="33">
        <v>294.815</v>
      </c>
      <c r="F274" s="33">
        <v>445.96</v>
      </c>
      <c r="G274" s="33">
        <v>444.36</v>
      </c>
      <c r="H274" s="33">
        <v>444.36</v>
      </c>
      <c r="I274" s="33">
        <v>444.36</v>
      </c>
      <c r="J274" s="33">
        <v>1.6</v>
      </c>
      <c r="N274" s="33"/>
    </row>
    <row r="275" spans="1:14">
      <c r="A275" s="32">
        <v>19</v>
      </c>
      <c r="B275" s="32">
        <v>19</v>
      </c>
      <c r="C275" s="33">
        <v>439271.87540000002</v>
      </c>
      <c r="D275" s="33">
        <v>46955.737399999998</v>
      </c>
      <c r="E275" s="33">
        <v>305.83800000000002</v>
      </c>
      <c r="F275" s="33">
        <v>447.33</v>
      </c>
      <c r="G275" s="33">
        <v>445.73</v>
      </c>
      <c r="H275" s="33">
        <v>445.73</v>
      </c>
      <c r="I275" s="33">
        <v>445.73</v>
      </c>
      <c r="J275" s="33">
        <v>1.6</v>
      </c>
      <c r="N275" s="33"/>
    </row>
    <row r="276" spans="1:14">
      <c r="A276" s="32">
        <v>20</v>
      </c>
      <c r="B276" s="32">
        <v>20</v>
      </c>
      <c r="C276" s="33">
        <v>439263.83490000002</v>
      </c>
      <c r="D276" s="33">
        <v>46944.991300000002</v>
      </c>
      <c r="E276" s="33">
        <v>319.26</v>
      </c>
      <c r="F276" s="33">
        <v>448.67</v>
      </c>
      <c r="G276" s="33">
        <v>447.07</v>
      </c>
      <c r="H276" s="33">
        <v>447.07</v>
      </c>
      <c r="I276" s="33">
        <v>447.07</v>
      </c>
      <c r="J276" s="33">
        <v>1.6</v>
      </c>
      <c r="N276" s="33"/>
    </row>
    <row r="277" spans="1:14">
      <c r="A277" s="32">
        <v>21</v>
      </c>
      <c r="B277" s="32">
        <v>21</v>
      </c>
      <c r="C277" s="33">
        <v>439266.40820000001</v>
      </c>
      <c r="D277" s="33">
        <v>46923.721799999999</v>
      </c>
      <c r="E277" s="33">
        <v>340.68400000000003</v>
      </c>
      <c r="F277" s="33">
        <v>450.81</v>
      </c>
      <c r="G277" s="33">
        <v>449.21</v>
      </c>
      <c r="H277" s="33">
        <v>449.21</v>
      </c>
      <c r="I277" s="33">
        <v>449.21</v>
      </c>
      <c r="J277" s="33">
        <v>1.6</v>
      </c>
      <c r="N277" s="33"/>
    </row>
    <row r="278" spans="1:14">
      <c r="A278" s="32">
        <v>22</v>
      </c>
      <c r="B278" s="32">
        <v>22</v>
      </c>
      <c r="C278" s="33">
        <v>439271.47989999998</v>
      </c>
      <c r="D278" s="33">
        <v>46906.461799999997</v>
      </c>
      <c r="E278" s="33">
        <v>358.67399999999998</v>
      </c>
      <c r="F278" s="33">
        <v>452.18</v>
      </c>
      <c r="G278" s="33">
        <v>450.58</v>
      </c>
      <c r="H278" s="33">
        <v>450.58</v>
      </c>
      <c r="I278" s="33">
        <v>450.58</v>
      </c>
      <c r="J278" s="33">
        <v>1.6</v>
      </c>
      <c r="N278" s="33"/>
    </row>
    <row r="279" spans="1:14">
      <c r="A279" s="32">
        <v>23</v>
      </c>
      <c r="B279" s="32">
        <v>23</v>
      </c>
      <c r="C279" s="33">
        <v>439263.4767</v>
      </c>
      <c r="D279" s="33">
        <v>46895.791299999997</v>
      </c>
      <c r="E279" s="33">
        <v>372.012</v>
      </c>
      <c r="F279" s="33">
        <v>452.06</v>
      </c>
      <c r="G279" s="33">
        <v>450.83</v>
      </c>
      <c r="H279" s="33">
        <v>450.83</v>
      </c>
      <c r="I279" s="33">
        <v>450.83</v>
      </c>
      <c r="J279" s="33">
        <v>1.23</v>
      </c>
      <c r="N279" s="33"/>
    </row>
    <row r="280" spans="1:14">
      <c r="A280" s="32">
        <v>24</v>
      </c>
      <c r="B280" s="32">
        <v>24</v>
      </c>
      <c r="C280" s="33">
        <v>439254.8702</v>
      </c>
      <c r="D280" s="33">
        <v>46890.699399999998</v>
      </c>
      <c r="E280" s="33">
        <v>382.012</v>
      </c>
      <c r="F280" s="33">
        <v>452.61</v>
      </c>
      <c r="G280" s="33">
        <v>451.01</v>
      </c>
      <c r="H280" s="33">
        <v>451.01</v>
      </c>
      <c r="I280" s="33">
        <v>451.01</v>
      </c>
      <c r="J280" s="33">
        <v>1.6</v>
      </c>
      <c r="N280" s="33"/>
    </row>
    <row r="281" spans="1:14">
      <c r="A281" s="32">
        <v>25</v>
      </c>
      <c r="B281" s="32">
        <v>25</v>
      </c>
      <c r="C281" s="33">
        <v>439242.98950000003</v>
      </c>
      <c r="D281" s="33">
        <v>46883.670299999998</v>
      </c>
      <c r="E281" s="33">
        <v>395.81599999999997</v>
      </c>
      <c r="F281" s="33">
        <v>453.21</v>
      </c>
      <c r="G281" s="33">
        <v>451.61</v>
      </c>
      <c r="H281" s="33">
        <v>451.61</v>
      </c>
      <c r="I281" s="33">
        <v>451.61</v>
      </c>
      <c r="J281" s="33">
        <v>1.6</v>
      </c>
      <c r="N281" s="33"/>
    </row>
    <row r="282" spans="1:14">
      <c r="A282" s="32">
        <v>26</v>
      </c>
      <c r="B282" s="32">
        <v>26</v>
      </c>
      <c r="C282" s="33">
        <v>439210.11</v>
      </c>
      <c r="D282" s="33">
        <v>46863.55</v>
      </c>
      <c r="E282" s="33">
        <v>434.36399999999998</v>
      </c>
      <c r="F282" s="33">
        <v>454.33</v>
      </c>
      <c r="G282" s="33">
        <v>452.73</v>
      </c>
      <c r="H282" s="33">
        <v>452.73</v>
      </c>
      <c r="I282" s="33">
        <v>452.73</v>
      </c>
      <c r="J282" s="33">
        <v>1.6</v>
      </c>
      <c r="N282" s="33"/>
    </row>
    <row r="283" spans="1:14">
      <c r="A283" s="32">
        <v>27</v>
      </c>
      <c r="B283" s="32">
        <v>27</v>
      </c>
      <c r="C283" s="33">
        <v>439195.03</v>
      </c>
      <c r="D283" s="33">
        <v>46856.18</v>
      </c>
      <c r="E283" s="33">
        <v>451.14800000000002</v>
      </c>
      <c r="F283" s="33">
        <v>454.82</v>
      </c>
      <c r="G283" s="33">
        <v>453.22</v>
      </c>
      <c r="H283" s="33">
        <v>453.22</v>
      </c>
      <c r="I283" s="33">
        <v>453.22</v>
      </c>
      <c r="J283" s="33">
        <v>1.6</v>
      </c>
      <c r="N283" s="33"/>
    </row>
    <row r="284" spans="1:14">
      <c r="A284" s="32">
        <v>28</v>
      </c>
      <c r="B284" s="32">
        <v>28</v>
      </c>
      <c r="C284" s="33">
        <v>439168.16</v>
      </c>
      <c r="D284" s="33">
        <v>46844.15</v>
      </c>
      <c r="E284" s="33">
        <v>480.58800000000002</v>
      </c>
      <c r="F284" s="33">
        <v>455.48</v>
      </c>
      <c r="G284" s="33">
        <v>453.88</v>
      </c>
      <c r="H284" s="33">
        <v>453.88</v>
      </c>
      <c r="I284" s="33">
        <v>453.88</v>
      </c>
      <c r="J284" s="33">
        <v>1.6</v>
      </c>
      <c r="N284" s="33"/>
    </row>
    <row r="285" spans="1:14">
      <c r="A285" s="32">
        <v>29</v>
      </c>
      <c r="B285" s="32">
        <v>29</v>
      </c>
      <c r="C285" s="33">
        <v>439158.68</v>
      </c>
      <c r="D285" s="33">
        <v>46839.56</v>
      </c>
      <c r="E285" s="33">
        <v>491.12099999999998</v>
      </c>
      <c r="F285" s="33">
        <v>455.67</v>
      </c>
      <c r="G285" s="33">
        <v>454.07</v>
      </c>
      <c r="H285" s="33">
        <v>454.07</v>
      </c>
      <c r="I285" s="33">
        <v>454.07</v>
      </c>
      <c r="J285" s="33">
        <v>1.6</v>
      </c>
      <c r="N285" s="33"/>
    </row>
    <row r="286" spans="1:14">
      <c r="A286" s="32">
        <v>30</v>
      </c>
      <c r="B286" s="32">
        <v>30</v>
      </c>
      <c r="C286" s="33">
        <v>439125.73</v>
      </c>
      <c r="D286" s="33">
        <v>46823.45</v>
      </c>
      <c r="E286" s="33">
        <v>527.798</v>
      </c>
      <c r="F286" s="33">
        <v>456.44</v>
      </c>
      <c r="G286" s="33">
        <v>454.84</v>
      </c>
      <c r="H286" s="33">
        <v>454.84</v>
      </c>
      <c r="I286" s="33">
        <v>454.84</v>
      </c>
      <c r="J286" s="33">
        <v>1.6</v>
      </c>
      <c r="N286" s="33"/>
    </row>
    <row r="287" spans="1:14">
      <c r="A287" s="32">
        <v>31</v>
      </c>
      <c r="B287" s="32">
        <v>31</v>
      </c>
      <c r="C287" s="33">
        <v>439114.17420000001</v>
      </c>
      <c r="D287" s="33">
        <v>46813.213100000001</v>
      </c>
      <c r="E287" s="33">
        <v>543.23599999999999</v>
      </c>
      <c r="F287" s="33">
        <v>457.09</v>
      </c>
      <c r="G287" s="33">
        <v>455.49</v>
      </c>
      <c r="H287" s="33">
        <v>455.49</v>
      </c>
      <c r="I287" s="33">
        <v>455.49</v>
      </c>
      <c r="J287" s="33">
        <v>1.6</v>
      </c>
      <c r="N287" s="33"/>
    </row>
    <row r="288" spans="1:14">
      <c r="A288" s="32">
        <v>32</v>
      </c>
      <c r="B288" s="32">
        <v>32</v>
      </c>
      <c r="C288" s="33">
        <v>439104.74109999998</v>
      </c>
      <c r="D288" s="33">
        <v>46794.954299999998</v>
      </c>
      <c r="E288" s="33">
        <v>563.78800000000001</v>
      </c>
      <c r="F288" s="33">
        <v>457.46</v>
      </c>
      <c r="G288" s="33">
        <v>455.86</v>
      </c>
      <c r="H288" s="33">
        <v>455.86</v>
      </c>
      <c r="I288" s="33">
        <v>455.86</v>
      </c>
      <c r="J288" s="33">
        <v>1.6</v>
      </c>
      <c r="N288" s="33"/>
    </row>
    <row r="289" spans="1:14">
      <c r="A289" s="32">
        <v>33</v>
      </c>
      <c r="B289" s="32">
        <v>33</v>
      </c>
      <c r="C289" s="33">
        <v>439095.82120000001</v>
      </c>
      <c r="D289" s="33">
        <v>46780.441599999998</v>
      </c>
      <c r="E289" s="33">
        <v>580.82299999999998</v>
      </c>
      <c r="F289" s="33">
        <v>458.01</v>
      </c>
      <c r="G289" s="33">
        <v>456.41</v>
      </c>
      <c r="H289" s="33">
        <v>456.41</v>
      </c>
      <c r="I289" s="33">
        <v>456.41</v>
      </c>
      <c r="J289" s="33">
        <v>1.6</v>
      </c>
      <c r="N289" s="33"/>
    </row>
    <row r="290" spans="1:14">
      <c r="A290" s="32">
        <v>34</v>
      </c>
      <c r="B290" s="32">
        <v>34</v>
      </c>
      <c r="C290" s="33">
        <v>439089.88280000002</v>
      </c>
      <c r="D290" s="33">
        <v>46772.395799999998</v>
      </c>
      <c r="E290" s="33">
        <v>590.82299999999998</v>
      </c>
      <c r="F290" s="33">
        <v>458.45</v>
      </c>
      <c r="G290" s="33">
        <v>456.8</v>
      </c>
      <c r="H290" s="33">
        <v>456.8</v>
      </c>
      <c r="I290" s="33">
        <v>456.8</v>
      </c>
      <c r="J290" s="33">
        <v>1.65</v>
      </c>
      <c r="N290" s="33"/>
    </row>
    <row r="291" spans="1:14">
      <c r="A291" s="32" t="s">
        <v>537</v>
      </c>
      <c r="B291" s="32" t="s">
        <v>538</v>
      </c>
    </row>
    <row r="292" spans="1:14">
      <c r="A292" s="32">
        <v>1</v>
      </c>
      <c r="B292" s="32">
        <v>35</v>
      </c>
      <c r="C292" s="33">
        <v>438971.65</v>
      </c>
      <c r="D292" s="33">
        <v>46743.83</v>
      </c>
      <c r="E292" s="33">
        <v>0</v>
      </c>
      <c r="F292" s="33">
        <v>471.13</v>
      </c>
      <c r="G292" s="33">
        <v>469.53</v>
      </c>
      <c r="H292" s="33">
        <v>469.53</v>
      </c>
      <c r="I292" s="33">
        <v>469.53</v>
      </c>
      <c r="J292" s="33">
        <v>1.6</v>
      </c>
      <c r="N292" s="33"/>
    </row>
    <row r="293" spans="1:14">
      <c r="A293" s="32">
        <v>2</v>
      </c>
      <c r="B293" s="32">
        <v>36</v>
      </c>
      <c r="C293" s="33">
        <v>438955.97369999997</v>
      </c>
      <c r="D293" s="33">
        <v>46728.7497</v>
      </c>
      <c r="E293" s="33">
        <v>21.751999999999999</v>
      </c>
      <c r="F293" s="33">
        <v>473.85</v>
      </c>
      <c r="G293" s="33">
        <v>472.25</v>
      </c>
      <c r="H293" s="33">
        <v>472.25</v>
      </c>
      <c r="I293" s="33">
        <v>472.25</v>
      </c>
      <c r="J293" s="33">
        <v>1.6</v>
      </c>
      <c r="N293" s="33"/>
    </row>
    <row r="294" spans="1:14">
      <c r="A294" s="32">
        <v>3</v>
      </c>
      <c r="B294" s="32">
        <v>37</v>
      </c>
      <c r="C294" s="33">
        <v>438944.03279999999</v>
      </c>
      <c r="D294" s="33">
        <v>46727.427199999998</v>
      </c>
      <c r="E294" s="33">
        <v>33.765999999999998</v>
      </c>
      <c r="F294" s="33">
        <v>475</v>
      </c>
      <c r="G294" s="33">
        <v>473.4</v>
      </c>
      <c r="H294" s="33">
        <v>473.4</v>
      </c>
      <c r="I294" s="33">
        <v>473.4</v>
      </c>
      <c r="J294" s="33">
        <v>1.6</v>
      </c>
      <c r="N294" s="33"/>
    </row>
    <row r="295" spans="1:14">
      <c r="A295" s="32">
        <v>4</v>
      </c>
      <c r="B295" s="32">
        <v>38</v>
      </c>
      <c r="C295" s="33">
        <v>438913.22019999998</v>
      </c>
      <c r="D295" s="33">
        <v>46724.014499999997</v>
      </c>
      <c r="E295" s="33">
        <v>64.766999999999996</v>
      </c>
      <c r="F295" s="33">
        <v>475.29</v>
      </c>
      <c r="G295" s="33">
        <v>473.65</v>
      </c>
      <c r="H295" s="33">
        <v>473.65</v>
      </c>
      <c r="I295" s="33">
        <v>473.65</v>
      </c>
      <c r="J295" s="33">
        <v>1.64</v>
      </c>
      <c r="N295" s="33"/>
    </row>
    <row r="296" spans="1:14">
      <c r="A296" s="32">
        <v>5</v>
      </c>
      <c r="B296" s="32">
        <v>39</v>
      </c>
      <c r="C296" s="33">
        <v>438891.35499999998</v>
      </c>
      <c r="D296" s="33">
        <v>46721.644999999997</v>
      </c>
      <c r="E296" s="33">
        <v>86.76</v>
      </c>
      <c r="F296" s="33">
        <v>475.48</v>
      </c>
      <c r="G296" s="33">
        <v>473.88</v>
      </c>
      <c r="H296" s="33">
        <v>473.88</v>
      </c>
      <c r="I296" s="33">
        <v>473.88</v>
      </c>
      <c r="J296" s="33">
        <v>1.6</v>
      </c>
      <c r="N296" s="33"/>
    </row>
    <row r="297" spans="1:14">
      <c r="A297" s="32">
        <v>6</v>
      </c>
      <c r="B297" s="32">
        <v>40</v>
      </c>
      <c r="C297" s="33">
        <v>438842.4852</v>
      </c>
      <c r="D297" s="33">
        <v>46716.1204</v>
      </c>
      <c r="E297" s="33">
        <v>135.941</v>
      </c>
      <c r="F297" s="33">
        <v>479.85</v>
      </c>
      <c r="G297" s="33">
        <v>478.25</v>
      </c>
      <c r="H297" s="33">
        <v>478.25</v>
      </c>
      <c r="I297" s="33">
        <v>478.25</v>
      </c>
      <c r="J297" s="33">
        <v>1.6</v>
      </c>
      <c r="N297" s="33"/>
    </row>
    <row r="298" spans="1:14">
      <c r="A298" s="32">
        <v>7</v>
      </c>
      <c r="B298" s="32">
        <v>41</v>
      </c>
      <c r="C298" s="33">
        <v>438807.13130000001</v>
      </c>
      <c r="D298" s="33">
        <v>46705.173699999999</v>
      </c>
      <c r="E298" s="33">
        <v>172.95099999999999</v>
      </c>
      <c r="F298" s="33">
        <v>480.79</v>
      </c>
      <c r="G298" s="33">
        <v>479.18</v>
      </c>
      <c r="H298" s="33">
        <v>479.18</v>
      </c>
      <c r="I298" s="33">
        <v>479.18</v>
      </c>
      <c r="J298" s="33">
        <v>1.6</v>
      </c>
      <c r="N298" s="33"/>
    </row>
    <row r="299" spans="1:14">
      <c r="A299" s="32">
        <v>8</v>
      </c>
      <c r="B299" s="32">
        <v>42</v>
      </c>
      <c r="C299" s="33">
        <v>438779.49619999999</v>
      </c>
      <c r="D299" s="33">
        <v>46693.597199999997</v>
      </c>
      <c r="E299" s="33">
        <v>202.91300000000001</v>
      </c>
      <c r="F299" s="33">
        <v>482.01</v>
      </c>
      <c r="G299" s="33">
        <v>480.36</v>
      </c>
      <c r="H299" s="33">
        <v>480.36</v>
      </c>
      <c r="I299" s="33">
        <v>480.36</v>
      </c>
      <c r="J299" s="33">
        <v>1.66</v>
      </c>
      <c r="N299" s="33"/>
    </row>
    <row r="300" spans="1:14">
      <c r="A300" s="32">
        <v>9</v>
      </c>
      <c r="B300" s="32">
        <v>43</v>
      </c>
      <c r="C300" s="33">
        <v>438761.68</v>
      </c>
      <c r="D300" s="33">
        <v>46688.94</v>
      </c>
      <c r="E300" s="33">
        <v>221.328</v>
      </c>
      <c r="F300" s="33">
        <v>482.7</v>
      </c>
      <c r="G300" s="33">
        <v>481.1</v>
      </c>
      <c r="H300" s="33">
        <v>481.1</v>
      </c>
      <c r="I300" s="33">
        <v>481.1</v>
      </c>
      <c r="J300" s="33">
        <v>1.6</v>
      </c>
      <c r="N300" s="33"/>
    </row>
    <row r="301" spans="1:14">
      <c r="A301" s="32">
        <v>10</v>
      </c>
      <c r="B301" s="32">
        <v>44</v>
      </c>
      <c r="C301" s="33">
        <v>438761.96429999999</v>
      </c>
      <c r="D301" s="33">
        <v>46687.6273</v>
      </c>
      <c r="E301" s="33">
        <v>222.67099999999999</v>
      </c>
      <c r="F301" s="33">
        <v>482.97</v>
      </c>
      <c r="G301" s="33">
        <v>481.37</v>
      </c>
      <c r="H301" s="33">
        <v>481.37</v>
      </c>
      <c r="I301" s="33">
        <v>481.37</v>
      </c>
      <c r="J301" s="33">
        <v>1.6</v>
      </c>
      <c r="N301" s="33"/>
    </row>
    <row r="302" spans="1:14">
      <c r="A302" s="32" t="s">
        <v>539</v>
      </c>
      <c r="B302" s="32" t="s">
        <v>540</v>
      </c>
      <c r="N302" s="33"/>
    </row>
    <row r="303" spans="1:14">
      <c r="A303" s="32">
        <v>1</v>
      </c>
      <c r="B303" s="32">
        <v>43</v>
      </c>
      <c r="C303" s="33">
        <v>438761.68</v>
      </c>
      <c r="D303" s="33">
        <v>46688.94</v>
      </c>
      <c r="E303" s="33">
        <v>0</v>
      </c>
      <c r="F303" s="33">
        <v>482.7</v>
      </c>
      <c r="G303" s="33">
        <v>481.1</v>
      </c>
      <c r="H303" s="33">
        <v>481.1</v>
      </c>
      <c r="I303" s="33">
        <v>481.1</v>
      </c>
      <c r="J303" s="33">
        <v>1.6</v>
      </c>
      <c r="N303" s="33"/>
    </row>
    <row r="304" spans="1:14">
      <c r="A304" s="32">
        <v>2</v>
      </c>
      <c r="B304" s="32">
        <v>45</v>
      </c>
      <c r="C304" s="33">
        <v>438745.33500000002</v>
      </c>
      <c r="D304" s="33">
        <v>46683.93</v>
      </c>
      <c r="E304" s="33">
        <v>17.096</v>
      </c>
      <c r="F304" s="33">
        <v>482.55</v>
      </c>
      <c r="G304" s="33">
        <v>480.95</v>
      </c>
      <c r="H304" s="33">
        <v>480.95</v>
      </c>
      <c r="I304" s="33">
        <v>480.95</v>
      </c>
      <c r="J304" s="33">
        <v>1.6</v>
      </c>
      <c r="N304" s="33"/>
    </row>
    <row r="305" spans="1:14">
      <c r="A305" s="32">
        <v>3</v>
      </c>
      <c r="B305" s="32">
        <v>46</v>
      </c>
      <c r="C305" s="33">
        <v>438728.22440000001</v>
      </c>
      <c r="D305" s="33">
        <v>46680.243399999999</v>
      </c>
      <c r="E305" s="33">
        <v>34.598999999999997</v>
      </c>
      <c r="F305" s="33">
        <v>482.22</v>
      </c>
      <c r="G305" s="33">
        <v>480.62</v>
      </c>
      <c r="H305" s="33">
        <v>480.62</v>
      </c>
      <c r="I305" s="33">
        <v>480.62</v>
      </c>
      <c r="J305" s="33">
        <v>1.6</v>
      </c>
      <c r="N305" s="33"/>
    </row>
    <row r="306" spans="1:14">
      <c r="A306" s="32">
        <v>4</v>
      </c>
      <c r="B306" s="32">
        <v>47</v>
      </c>
      <c r="C306" s="33">
        <v>438698.23200000002</v>
      </c>
      <c r="D306" s="33">
        <v>46675.1037</v>
      </c>
      <c r="E306" s="33">
        <v>65.028000000000006</v>
      </c>
      <c r="F306" s="33">
        <v>481.86</v>
      </c>
      <c r="G306" s="33">
        <v>480.26</v>
      </c>
      <c r="H306" s="33">
        <v>480.26</v>
      </c>
      <c r="I306" s="33">
        <v>480.26</v>
      </c>
      <c r="J306" s="33">
        <v>1.6</v>
      </c>
      <c r="N306" s="33"/>
    </row>
    <row r="307" spans="1:14">
      <c r="A307" s="32">
        <v>5</v>
      </c>
      <c r="B307" s="32">
        <v>48</v>
      </c>
      <c r="C307" s="33">
        <v>438681.49609999999</v>
      </c>
      <c r="D307" s="33">
        <v>46673.569799999997</v>
      </c>
      <c r="E307" s="33">
        <v>81.834999999999994</v>
      </c>
      <c r="F307" s="33">
        <v>481.55</v>
      </c>
      <c r="G307" s="33">
        <v>479.95</v>
      </c>
      <c r="H307" s="33">
        <v>479.95</v>
      </c>
      <c r="I307" s="33">
        <v>479.95</v>
      </c>
      <c r="J307" s="33">
        <v>1.6</v>
      </c>
      <c r="N307" s="33"/>
    </row>
    <row r="308" spans="1:14">
      <c r="A308" s="32">
        <v>6</v>
      </c>
      <c r="B308" s="32">
        <v>49</v>
      </c>
      <c r="C308" s="33">
        <v>438671.26929999999</v>
      </c>
      <c r="D308" s="33">
        <v>46669.410400000001</v>
      </c>
      <c r="E308" s="33">
        <v>92.875</v>
      </c>
      <c r="F308" s="33">
        <v>481.48</v>
      </c>
      <c r="G308" s="33">
        <v>479.88</v>
      </c>
      <c r="H308" s="33">
        <v>479.88</v>
      </c>
      <c r="I308" s="33">
        <v>479.88</v>
      </c>
      <c r="J308" s="33">
        <v>1.6</v>
      </c>
      <c r="N308" s="33"/>
    </row>
    <row r="309" spans="1:14">
      <c r="A309" s="32">
        <v>7</v>
      </c>
      <c r="B309" s="32">
        <v>50</v>
      </c>
      <c r="C309" s="33">
        <v>438656.7291</v>
      </c>
      <c r="D309" s="33">
        <v>46665.192799999997</v>
      </c>
      <c r="E309" s="33">
        <v>108.014</v>
      </c>
      <c r="F309" s="33">
        <v>480.93</v>
      </c>
      <c r="G309" s="33">
        <v>479.33</v>
      </c>
      <c r="H309" s="33">
        <v>479.33</v>
      </c>
      <c r="I309" s="33">
        <v>479.33</v>
      </c>
      <c r="J309" s="33">
        <v>1.6</v>
      </c>
      <c r="N309" s="33"/>
    </row>
    <row r="310" spans="1:14">
      <c r="A310" s="32">
        <v>8</v>
      </c>
      <c r="B310" s="32">
        <v>51</v>
      </c>
      <c r="C310" s="33">
        <v>438635.01120000001</v>
      </c>
      <c r="D310" s="33">
        <v>46662.280599999998</v>
      </c>
      <c r="E310" s="33">
        <v>129.92699999999999</v>
      </c>
      <c r="F310" s="33">
        <v>480.82</v>
      </c>
      <c r="G310" s="33">
        <v>479.22</v>
      </c>
      <c r="H310" s="33">
        <v>479.22</v>
      </c>
      <c r="I310" s="33">
        <v>479.22</v>
      </c>
      <c r="J310" s="33">
        <v>1.6</v>
      </c>
      <c r="N310" s="33"/>
    </row>
    <row r="311" spans="1:14">
      <c r="A311" s="32">
        <v>9</v>
      </c>
      <c r="B311" s="32">
        <v>52</v>
      </c>
      <c r="C311" s="33">
        <v>438631.01980000001</v>
      </c>
      <c r="D311" s="33">
        <v>46670.398399999998</v>
      </c>
      <c r="E311" s="33">
        <v>138.97300000000001</v>
      </c>
      <c r="F311" s="33">
        <v>480.98</v>
      </c>
      <c r="G311" s="33">
        <v>479.38</v>
      </c>
      <c r="H311" s="33">
        <v>479.38</v>
      </c>
      <c r="I311" s="33">
        <v>479.38</v>
      </c>
      <c r="J311" s="33">
        <v>1.6</v>
      </c>
      <c r="N311" s="33"/>
    </row>
    <row r="312" spans="1:14">
      <c r="A312" s="32">
        <v>10</v>
      </c>
      <c r="B312" s="32">
        <v>53</v>
      </c>
      <c r="C312" s="33">
        <v>438596.58730000001</v>
      </c>
      <c r="D312" s="33">
        <v>46672.150300000001</v>
      </c>
      <c r="E312" s="33">
        <v>173.45</v>
      </c>
      <c r="F312" s="33">
        <v>481.76</v>
      </c>
      <c r="G312" s="33">
        <v>480.16</v>
      </c>
      <c r="H312" s="33">
        <v>480.16</v>
      </c>
      <c r="I312" s="33">
        <v>480.16</v>
      </c>
      <c r="J312" s="33">
        <v>1.6</v>
      </c>
      <c r="N312" s="33"/>
    </row>
    <row r="313" spans="1:14">
      <c r="A313" s="32">
        <v>11</v>
      </c>
      <c r="B313" s="32">
        <v>54</v>
      </c>
      <c r="C313" s="33">
        <v>438578.38689999998</v>
      </c>
      <c r="D313" s="33">
        <v>46669.014199999998</v>
      </c>
      <c r="E313" s="33">
        <v>191.91800000000001</v>
      </c>
      <c r="F313" s="33">
        <v>482.46</v>
      </c>
      <c r="G313" s="33">
        <v>480.86</v>
      </c>
      <c r="H313" s="33">
        <v>480.86</v>
      </c>
      <c r="I313" s="33">
        <v>480.86</v>
      </c>
      <c r="J313" s="33">
        <v>1.6</v>
      </c>
      <c r="N313" s="33"/>
    </row>
    <row r="314" spans="1:14">
      <c r="A314" s="32">
        <v>12</v>
      </c>
      <c r="B314" s="32">
        <v>55</v>
      </c>
      <c r="C314" s="33">
        <v>438568.54460000002</v>
      </c>
      <c r="D314" s="33">
        <v>46665.195299999999</v>
      </c>
      <c r="E314" s="33">
        <v>202.47499999999999</v>
      </c>
      <c r="F314" s="33">
        <v>483.3</v>
      </c>
      <c r="G314" s="33">
        <v>481.7</v>
      </c>
      <c r="H314" s="33">
        <v>481.7</v>
      </c>
      <c r="I314" s="33">
        <v>481.7</v>
      </c>
      <c r="J314" s="33">
        <v>1.6</v>
      </c>
      <c r="N314" s="33"/>
    </row>
    <row r="315" spans="1:14">
      <c r="A315" s="32">
        <v>13</v>
      </c>
      <c r="B315" s="32">
        <v>56</v>
      </c>
      <c r="C315" s="33">
        <v>438550.0649</v>
      </c>
      <c r="D315" s="33">
        <v>46654.400099999999</v>
      </c>
      <c r="E315" s="33">
        <v>223.87700000000001</v>
      </c>
      <c r="F315" s="33">
        <v>484.18</v>
      </c>
      <c r="G315" s="33">
        <v>482.58</v>
      </c>
      <c r="H315" s="33">
        <v>482.58</v>
      </c>
      <c r="I315" s="33">
        <v>482.58</v>
      </c>
      <c r="J315" s="33">
        <v>1.6</v>
      </c>
      <c r="N315" s="33"/>
    </row>
    <row r="316" spans="1:14">
      <c r="A316" s="32">
        <v>14</v>
      </c>
      <c r="B316" s="32">
        <v>57</v>
      </c>
      <c r="C316" s="33">
        <v>438531.8371</v>
      </c>
      <c r="D316" s="33">
        <v>46642.1227</v>
      </c>
      <c r="E316" s="33">
        <v>245.85400000000001</v>
      </c>
      <c r="F316" s="33">
        <v>484.91</v>
      </c>
      <c r="G316" s="33">
        <v>483.31</v>
      </c>
      <c r="H316" s="33">
        <v>483.31</v>
      </c>
      <c r="I316" s="33">
        <v>483.31</v>
      </c>
      <c r="J316" s="33">
        <v>1.6</v>
      </c>
      <c r="N316" s="33"/>
    </row>
    <row r="317" spans="1:14">
      <c r="A317" s="32">
        <v>15</v>
      </c>
      <c r="B317" s="32">
        <v>58</v>
      </c>
      <c r="C317" s="33">
        <v>438508.3285</v>
      </c>
      <c r="D317" s="33">
        <v>46625.557800000002</v>
      </c>
      <c r="E317" s="33">
        <v>274.613</v>
      </c>
      <c r="F317" s="33">
        <v>485.74</v>
      </c>
      <c r="G317" s="33">
        <v>484.14</v>
      </c>
      <c r="H317" s="33">
        <v>484.14</v>
      </c>
      <c r="I317" s="33">
        <v>484.14</v>
      </c>
      <c r="J317" s="33">
        <v>1.6</v>
      </c>
      <c r="N317" s="33"/>
    </row>
    <row r="318" spans="1:14">
      <c r="A318" s="32">
        <v>16</v>
      </c>
      <c r="B318" s="32">
        <v>59</v>
      </c>
      <c r="C318" s="33">
        <v>438479.49690000003</v>
      </c>
      <c r="D318" s="33">
        <v>46604.575499999999</v>
      </c>
      <c r="E318" s="33">
        <v>310.27100000000002</v>
      </c>
      <c r="F318" s="33">
        <v>487.55</v>
      </c>
      <c r="G318" s="33">
        <v>485.95</v>
      </c>
      <c r="H318" s="33">
        <v>485.95</v>
      </c>
      <c r="I318" s="33">
        <v>485.95</v>
      </c>
      <c r="J318" s="33">
        <v>1.6</v>
      </c>
      <c r="N318" s="33"/>
    </row>
    <row r="319" spans="1:14">
      <c r="A319" s="32">
        <v>17</v>
      </c>
      <c r="B319" s="32">
        <v>60</v>
      </c>
      <c r="C319" s="33">
        <v>438467.50780000002</v>
      </c>
      <c r="D319" s="33">
        <v>46595.8485</v>
      </c>
      <c r="E319" s="33">
        <v>325.10000000000002</v>
      </c>
      <c r="F319" s="33">
        <v>488</v>
      </c>
      <c r="G319" s="33">
        <v>486.4</v>
      </c>
      <c r="H319" s="33">
        <v>486.4</v>
      </c>
      <c r="I319" s="33">
        <v>486.4</v>
      </c>
      <c r="J319" s="33">
        <v>1.6</v>
      </c>
      <c r="N319" s="33"/>
    </row>
    <row r="320" spans="1:14">
      <c r="A320" s="32">
        <v>18</v>
      </c>
      <c r="B320" s="32">
        <v>61</v>
      </c>
      <c r="C320" s="33">
        <v>438453.59179999999</v>
      </c>
      <c r="D320" s="33">
        <v>46582.767800000001</v>
      </c>
      <c r="E320" s="33">
        <v>344.19900000000001</v>
      </c>
      <c r="F320" s="33">
        <v>488.47</v>
      </c>
      <c r="G320" s="33">
        <v>486.87</v>
      </c>
      <c r="H320" s="33">
        <v>486.87</v>
      </c>
      <c r="I320" s="33">
        <v>486.87</v>
      </c>
      <c r="J320" s="33">
        <v>1.6</v>
      </c>
      <c r="N320" s="33"/>
    </row>
    <row r="321" spans="1:14">
      <c r="A321" s="32">
        <v>19</v>
      </c>
      <c r="B321" s="32">
        <v>62</v>
      </c>
      <c r="C321" s="33">
        <v>438425.57439999998</v>
      </c>
      <c r="D321" s="33">
        <v>46553.371500000001</v>
      </c>
      <c r="E321" s="33">
        <v>384.80799999999999</v>
      </c>
      <c r="F321" s="33">
        <v>489.71</v>
      </c>
      <c r="G321" s="33">
        <v>488.11</v>
      </c>
      <c r="H321" s="33">
        <v>488.11</v>
      </c>
      <c r="I321" s="33">
        <v>488.11</v>
      </c>
      <c r="J321" s="33">
        <v>1.6</v>
      </c>
      <c r="N321" s="33"/>
    </row>
    <row r="322" spans="1:14">
      <c r="A322" s="32">
        <v>20</v>
      </c>
      <c r="B322" s="32">
        <v>63</v>
      </c>
      <c r="C322" s="33">
        <v>438400.89279999997</v>
      </c>
      <c r="D322" s="33">
        <v>46534.580499999996</v>
      </c>
      <c r="E322" s="33">
        <v>415.82900000000001</v>
      </c>
      <c r="F322" s="33">
        <v>490.3</v>
      </c>
      <c r="G322" s="33">
        <v>488.7</v>
      </c>
      <c r="H322" s="33">
        <v>488.7</v>
      </c>
      <c r="I322" s="33">
        <v>488.7</v>
      </c>
      <c r="J322" s="33">
        <v>1.6</v>
      </c>
      <c r="N322" s="33"/>
    </row>
    <row r="323" spans="1:14">
      <c r="A323" s="32">
        <v>21</v>
      </c>
      <c r="B323" s="32">
        <v>64</v>
      </c>
      <c r="C323" s="33">
        <v>438379.35340000002</v>
      </c>
      <c r="D323" s="33">
        <v>46520.389900000002</v>
      </c>
      <c r="E323" s="33">
        <v>441.62200000000001</v>
      </c>
      <c r="F323" s="33">
        <v>490.58</v>
      </c>
      <c r="G323" s="33">
        <v>488.98</v>
      </c>
      <c r="H323" s="33">
        <v>488.98</v>
      </c>
      <c r="I323" s="33">
        <v>488.98</v>
      </c>
      <c r="J323" s="33">
        <v>1.6</v>
      </c>
      <c r="N323" s="33"/>
    </row>
    <row r="324" spans="1:14">
      <c r="A324" s="32">
        <v>22</v>
      </c>
      <c r="B324" s="32">
        <v>65</v>
      </c>
      <c r="C324" s="33">
        <v>438359.60159999999</v>
      </c>
      <c r="D324" s="33">
        <v>46507.554700000001</v>
      </c>
      <c r="E324" s="33">
        <v>465.178</v>
      </c>
      <c r="F324" s="33">
        <v>490.79</v>
      </c>
      <c r="G324" s="33">
        <v>489.19</v>
      </c>
      <c r="H324" s="33">
        <v>489.19</v>
      </c>
      <c r="I324" s="33">
        <v>489.19</v>
      </c>
      <c r="J324" s="33">
        <v>1.6</v>
      </c>
      <c r="N324" s="33"/>
    </row>
    <row r="325" spans="1:14">
      <c r="A325" s="32">
        <v>23</v>
      </c>
      <c r="B325" s="32">
        <v>66</v>
      </c>
      <c r="C325" s="33">
        <v>438341.81809999997</v>
      </c>
      <c r="D325" s="33">
        <v>46495.735800000002</v>
      </c>
      <c r="E325" s="33">
        <v>486.53100000000001</v>
      </c>
      <c r="F325" s="33">
        <v>490.96</v>
      </c>
      <c r="G325" s="33">
        <v>489.36</v>
      </c>
      <c r="H325" s="33">
        <v>489.36</v>
      </c>
      <c r="I325" s="33">
        <v>489.36</v>
      </c>
      <c r="J325" s="33">
        <v>1.6</v>
      </c>
      <c r="N325" s="33"/>
    </row>
    <row r="326" spans="1:14">
      <c r="A326" s="32">
        <v>24</v>
      </c>
      <c r="B326" s="32">
        <v>67</v>
      </c>
      <c r="C326" s="33">
        <v>438324.79869999998</v>
      </c>
      <c r="D326" s="33">
        <v>46483.344899999996</v>
      </c>
      <c r="E326" s="33">
        <v>507.58300000000003</v>
      </c>
      <c r="F326" s="33">
        <v>491.24</v>
      </c>
      <c r="G326" s="33">
        <v>489.64</v>
      </c>
      <c r="H326" s="33">
        <v>489.64</v>
      </c>
      <c r="I326" s="33">
        <v>489.64</v>
      </c>
      <c r="J326" s="33">
        <v>1.6</v>
      </c>
      <c r="N326" s="33"/>
    </row>
    <row r="327" spans="1:14">
      <c r="A327" s="32">
        <v>25</v>
      </c>
      <c r="B327" s="32">
        <v>68</v>
      </c>
      <c r="C327" s="33">
        <v>438308.853</v>
      </c>
      <c r="D327" s="33">
        <v>46471.786899999999</v>
      </c>
      <c r="E327" s="33">
        <v>527.27700000000004</v>
      </c>
      <c r="F327" s="33">
        <v>491.49</v>
      </c>
      <c r="G327" s="33">
        <v>489.89</v>
      </c>
      <c r="H327" s="33">
        <v>489.89</v>
      </c>
      <c r="I327" s="33">
        <v>489.89</v>
      </c>
      <c r="J327" s="33">
        <v>1.6</v>
      </c>
      <c r="N327" s="33"/>
    </row>
    <row r="328" spans="1:14">
      <c r="A328" s="32">
        <v>26</v>
      </c>
      <c r="B328" s="32">
        <v>69</v>
      </c>
      <c r="C328" s="33">
        <v>438283.85320000001</v>
      </c>
      <c r="D328" s="33">
        <v>46454.049700000003</v>
      </c>
      <c r="E328" s="33">
        <v>557.92999999999995</v>
      </c>
      <c r="F328" s="33">
        <v>492.01</v>
      </c>
      <c r="G328" s="33">
        <v>490.41</v>
      </c>
      <c r="H328" s="33">
        <v>490.41</v>
      </c>
      <c r="I328" s="33">
        <v>490.41</v>
      </c>
      <c r="J328" s="33">
        <v>1.6</v>
      </c>
      <c r="N328" s="33"/>
    </row>
    <row r="329" spans="1:14">
      <c r="A329" s="32">
        <v>27</v>
      </c>
      <c r="B329" s="32">
        <v>70</v>
      </c>
      <c r="C329" s="33">
        <v>438265.25199999998</v>
      </c>
      <c r="D329" s="33">
        <v>46439.485099999998</v>
      </c>
      <c r="E329" s="33">
        <v>581.55499999999995</v>
      </c>
      <c r="F329" s="33">
        <v>492.55</v>
      </c>
      <c r="G329" s="33">
        <v>490.95</v>
      </c>
      <c r="H329" s="33">
        <v>490.95</v>
      </c>
      <c r="I329" s="33">
        <v>490.95</v>
      </c>
      <c r="J329" s="33">
        <v>1.6</v>
      </c>
      <c r="N329" s="33"/>
    </row>
    <row r="330" spans="1:14">
      <c r="A330" s="32" t="s">
        <v>541</v>
      </c>
      <c r="B330" s="32" t="s">
        <v>542</v>
      </c>
    </row>
    <row r="331" spans="1:14">
      <c r="A331" s="32">
        <v>1</v>
      </c>
      <c r="B331" s="32">
        <v>70</v>
      </c>
      <c r="C331" s="33">
        <v>438265.25199999998</v>
      </c>
      <c r="D331" s="33">
        <v>46439.485099999998</v>
      </c>
      <c r="E331" s="33">
        <v>0</v>
      </c>
      <c r="F331" s="33">
        <v>492.55</v>
      </c>
      <c r="G331" s="33">
        <v>490.95</v>
      </c>
      <c r="H331" s="33">
        <v>490.95</v>
      </c>
      <c r="I331" s="33">
        <v>490.95</v>
      </c>
      <c r="J331" s="33">
        <v>1.6</v>
      </c>
      <c r="N331" s="33"/>
    </row>
    <row r="332" spans="1:14">
      <c r="A332" s="32">
        <v>2</v>
      </c>
      <c r="B332" s="32">
        <v>71</v>
      </c>
      <c r="C332" s="33">
        <v>438251.69699999999</v>
      </c>
      <c r="D332" s="33">
        <v>46424.712099999997</v>
      </c>
      <c r="E332" s="33">
        <v>20.048999999999999</v>
      </c>
      <c r="F332" s="33">
        <v>493.04</v>
      </c>
      <c r="G332" s="33">
        <v>491.44</v>
      </c>
      <c r="H332" s="33">
        <v>491.44</v>
      </c>
      <c r="I332" s="33">
        <v>491.44</v>
      </c>
      <c r="J332" s="33">
        <v>1.6</v>
      </c>
      <c r="N332" s="33"/>
    </row>
    <row r="333" spans="1:14">
      <c r="A333" s="32">
        <v>3</v>
      </c>
      <c r="B333" s="32">
        <v>72</v>
      </c>
      <c r="C333" s="33">
        <v>438244.88339999999</v>
      </c>
      <c r="D333" s="33">
        <v>46414.483899999999</v>
      </c>
      <c r="E333" s="33">
        <v>32.338999999999999</v>
      </c>
      <c r="F333" s="33">
        <v>493.27</v>
      </c>
      <c r="G333" s="33">
        <v>491.67</v>
      </c>
      <c r="H333" s="33">
        <v>491.67</v>
      </c>
      <c r="I333" s="33">
        <v>491.67</v>
      </c>
      <c r="J333" s="33">
        <v>1.6</v>
      </c>
      <c r="N333" s="33"/>
    </row>
    <row r="334" spans="1:14">
      <c r="A334" s="32">
        <v>4</v>
      </c>
      <c r="B334" s="32">
        <v>73</v>
      </c>
      <c r="C334" s="33">
        <v>438239.0736</v>
      </c>
      <c r="D334" s="33">
        <v>46404.455199999997</v>
      </c>
      <c r="E334" s="33">
        <v>43.929000000000002</v>
      </c>
      <c r="F334" s="33">
        <v>493.45</v>
      </c>
      <c r="G334" s="33">
        <v>491.85</v>
      </c>
      <c r="H334" s="33">
        <v>491.85</v>
      </c>
      <c r="I334" s="33">
        <v>491.85</v>
      </c>
      <c r="J334" s="33">
        <v>1.6</v>
      </c>
      <c r="N334" s="33"/>
    </row>
    <row r="335" spans="1:14">
      <c r="A335" s="32">
        <v>5</v>
      </c>
      <c r="B335" s="32">
        <v>74</v>
      </c>
      <c r="C335" s="33">
        <v>438225.31140000001</v>
      </c>
      <c r="D335" s="33">
        <v>46376.670400000003</v>
      </c>
      <c r="E335" s="33">
        <v>74.936000000000007</v>
      </c>
      <c r="F335" s="33">
        <v>493.86</v>
      </c>
      <c r="G335" s="33">
        <v>492.26</v>
      </c>
      <c r="H335" s="33">
        <v>492.26</v>
      </c>
      <c r="I335" s="33">
        <v>492.26</v>
      </c>
      <c r="J335" s="33">
        <v>1.6</v>
      </c>
      <c r="N335" s="33"/>
    </row>
    <row r="336" spans="1:14">
      <c r="A336" s="32">
        <v>6</v>
      </c>
      <c r="B336" s="32">
        <v>75</v>
      </c>
      <c r="C336" s="33">
        <v>438213.59279999998</v>
      </c>
      <c r="D336" s="33">
        <v>46353.3001</v>
      </c>
      <c r="E336" s="33">
        <v>101.07899999999999</v>
      </c>
      <c r="F336" s="33">
        <v>494.18</v>
      </c>
      <c r="G336" s="33">
        <v>492.58</v>
      </c>
      <c r="H336" s="33">
        <v>492.58</v>
      </c>
      <c r="I336" s="33">
        <v>492.58</v>
      </c>
      <c r="J336" s="33">
        <v>1.6</v>
      </c>
      <c r="N336" s="33"/>
    </row>
    <row r="337" spans="1:14">
      <c r="A337" s="32">
        <v>7</v>
      </c>
      <c r="B337" s="32">
        <v>76</v>
      </c>
      <c r="C337" s="33">
        <v>438202.56020000001</v>
      </c>
      <c r="D337" s="33">
        <v>46330.433900000004</v>
      </c>
      <c r="E337" s="33">
        <v>126.468</v>
      </c>
      <c r="F337" s="33">
        <v>494.31</v>
      </c>
      <c r="G337" s="33">
        <v>492.71</v>
      </c>
      <c r="H337" s="33">
        <v>492.71</v>
      </c>
      <c r="I337" s="33">
        <v>492.71</v>
      </c>
      <c r="J337" s="33">
        <v>1.6</v>
      </c>
      <c r="N337" s="33"/>
    </row>
    <row r="338" spans="1:14">
      <c r="A338" s="32">
        <v>8</v>
      </c>
      <c r="B338" s="32">
        <v>77</v>
      </c>
      <c r="C338" s="33">
        <v>438191.68339999998</v>
      </c>
      <c r="D338" s="33">
        <v>46308.950400000002</v>
      </c>
      <c r="E338" s="33">
        <v>150.548</v>
      </c>
      <c r="F338" s="33">
        <v>494.47</v>
      </c>
      <c r="G338" s="33">
        <v>492.87</v>
      </c>
      <c r="H338" s="33">
        <v>492.87</v>
      </c>
      <c r="I338" s="33">
        <v>492.87</v>
      </c>
      <c r="J338" s="33">
        <v>1.6</v>
      </c>
      <c r="N338" s="33"/>
    </row>
    <row r="339" spans="1:14">
      <c r="A339" s="32">
        <v>9</v>
      </c>
      <c r="B339" s="32">
        <v>78</v>
      </c>
      <c r="C339" s="33">
        <v>438181.02590000001</v>
      </c>
      <c r="D339" s="33">
        <v>46286.8122</v>
      </c>
      <c r="E339" s="33">
        <v>175.11799999999999</v>
      </c>
      <c r="F339" s="33">
        <v>494.65</v>
      </c>
      <c r="G339" s="33">
        <v>493.05</v>
      </c>
      <c r="H339" s="33">
        <v>493.05</v>
      </c>
      <c r="I339" s="33">
        <v>493.05</v>
      </c>
      <c r="J339" s="33">
        <v>1.6</v>
      </c>
      <c r="N339" s="33"/>
    </row>
    <row r="340" spans="1:14">
      <c r="A340" s="32">
        <v>10</v>
      </c>
      <c r="B340" s="32">
        <v>79</v>
      </c>
      <c r="C340" s="33">
        <v>438170.10920000001</v>
      </c>
      <c r="D340" s="33">
        <v>46263.325700000001</v>
      </c>
      <c r="E340" s="33">
        <v>201.018</v>
      </c>
      <c r="F340" s="33">
        <v>495.14</v>
      </c>
      <c r="G340" s="33">
        <v>493.54</v>
      </c>
      <c r="H340" s="33">
        <v>493.54</v>
      </c>
      <c r="I340" s="33">
        <v>493.54</v>
      </c>
      <c r="J340" s="33">
        <v>1.6</v>
      </c>
      <c r="N340" s="33"/>
    </row>
    <row r="341" spans="1:14">
      <c r="A341" s="32">
        <v>11</v>
      </c>
      <c r="B341" s="32">
        <v>80</v>
      </c>
      <c r="C341" s="33">
        <v>438156.52639999997</v>
      </c>
      <c r="D341" s="33">
        <v>46234.701699999998</v>
      </c>
      <c r="E341" s="33">
        <v>232.70099999999999</v>
      </c>
      <c r="F341" s="33">
        <v>496.75</v>
      </c>
      <c r="G341" s="33">
        <v>495.15</v>
      </c>
      <c r="H341" s="33">
        <v>495.15</v>
      </c>
      <c r="I341" s="33">
        <v>495.15</v>
      </c>
      <c r="J341" s="33">
        <v>1.6</v>
      </c>
      <c r="N341" s="33"/>
    </row>
    <row r="342" spans="1:14">
      <c r="A342" s="32">
        <v>12</v>
      </c>
      <c r="B342" s="32">
        <v>81</v>
      </c>
      <c r="C342" s="33">
        <v>438141.05800000002</v>
      </c>
      <c r="D342" s="33">
        <v>46206.159599999999</v>
      </c>
      <c r="E342" s="33">
        <v>265.16500000000002</v>
      </c>
      <c r="F342" s="33">
        <v>498.7</v>
      </c>
      <c r="G342" s="33">
        <v>497.1</v>
      </c>
      <c r="H342" s="33">
        <v>497.1</v>
      </c>
      <c r="I342" s="33">
        <v>497.1</v>
      </c>
      <c r="J342" s="33">
        <v>1.6</v>
      </c>
      <c r="N342" s="33"/>
    </row>
    <row r="343" spans="1:14">
      <c r="A343" s="32">
        <v>13</v>
      </c>
      <c r="B343" s="32">
        <v>82</v>
      </c>
      <c r="C343" s="33">
        <v>438127.63939999999</v>
      </c>
      <c r="D343" s="33">
        <v>46180.173600000002</v>
      </c>
      <c r="E343" s="33">
        <v>294.411</v>
      </c>
      <c r="F343" s="33">
        <v>499.62</v>
      </c>
      <c r="G343" s="33">
        <v>498.02</v>
      </c>
      <c r="H343" s="33">
        <v>498.02</v>
      </c>
      <c r="I343" s="33">
        <v>498.02</v>
      </c>
      <c r="J343" s="33">
        <v>1.6</v>
      </c>
      <c r="N343" s="33"/>
    </row>
    <row r="344" spans="1:14">
      <c r="A344" s="32">
        <v>14</v>
      </c>
      <c r="B344" s="32">
        <v>83</v>
      </c>
      <c r="C344" s="33">
        <v>438112.78909999999</v>
      </c>
      <c r="D344" s="33">
        <v>46148.603000000003</v>
      </c>
      <c r="E344" s="33">
        <v>329.3</v>
      </c>
      <c r="F344" s="33">
        <v>500.16</v>
      </c>
      <c r="G344" s="33">
        <v>498.56</v>
      </c>
      <c r="H344" s="33">
        <v>498.56</v>
      </c>
      <c r="I344" s="33">
        <v>498.56</v>
      </c>
      <c r="J344" s="33">
        <v>1.6</v>
      </c>
      <c r="N344" s="33"/>
    </row>
    <row r="345" spans="1:14">
      <c r="A345" s="32">
        <v>15</v>
      </c>
      <c r="B345" s="32">
        <v>84</v>
      </c>
      <c r="C345" s="33">
        <v>438100.96370000002</v>
      </c>
      <c r="D345" s="33">
        <v>46118.662600000003</v>
      </c>
      <c r="E345" s="33">
        <v>361.49099999999999</v>
      </c>
      <c r="F345" s="33">
        <v>500.59</v>
      </c>
      <c r="G345" s="33">
        <v>498.99</v>
      </c>
      <c r="H345" s="33">
        <v>498.99</v>
      </c>
      <c r="I345" s="33">
        <v>498.99</v>
      </c>
      <c r="J345" s="33">
        <v>1.6</v>
      </c>
      <c r="N345" s="33"/>
    </row>
    <row r="346" spans="1:14">
      <c r="A346" s="32">
        <v>16</v>
      </c>
      <c r="B346" s="32">
        <v>85</v>
      </c>
      <c r="C346" s="33">
        <v>438093.91139999998</v>
      </c>
      <c r="D346" s="33">
        <v>46092.844100000002</v>
      </c>
      <c r="E346" s="33">
        <v>388.255</v>
      </c>
      <c r="F346" s="33">
        <v>500.89</v>
      </c>
      <c r="G346" s="33">
        <v>499.29</v>
      </c>
      <c r="H346" s="33">
        <v>499.29</v>
      </c>
      <c r="I346" s="33">
        <v>499.29</v>
      </c>
      <c r="J346" s="33">
        <v>1.6</v>
      </c>
      <c r="N346" s="33"/>
    </row>
    <row r="347" spans="1:14">
      <c r="A347" s="32">
        <v>17</v>
      </c>
      <c r="B347" s="32">
        <v>86</v>
      </c>
      <c r="C347" s="33">
        <v>438090.14480000001</v>
      </c>
      <c r="D347" s="33">
        <v>46070.904900000001</v>
      </c>
      <c r="E347" s="33">
        <v>410.51600000000002</v>
      </c>
      <c r="F347" s="33">
        <v>501.56</v>
      </c>
      <c r="G347" s="33">
        <v>499.96</v>
      </c>
      <c r="H347" s="33">
        <v>499.96</v>
      </c>
      <c r="I347" s="33">
        <v>499.96</v>
      </c>
      <c r="J347" s="33">
        <v>1.6</v>
      </c>
      <c r="N347" s="33"/>
    </row>
    <row r="348" spans="1:14">
      <c r="A348" s="32">
        <v>18</v>
      </c>
      <c r="B348" s="32">
        <v>87</v>
      </c>
      <c r="C348" s="33">
        <v>438087.86</v>
      </c>
      <c r="D348" s="33">
        <v>46055.229200000002</v>
      </c>
      <c r="E348" s="33">
        <v>426.35700000000003</v>
      </c>
      <c r="F348" s="33">
        <v>502.15</v>
      </c>
      <c r="G348" s="33">
        <v>500.55</v>
      </c>
      <c r="H348" s="33">
        <v>500.55</v>
      </c>
      <c r="I348" s="33">
        <v>500.55</v>
      </c>
      <c r="J348" s="33">
        <v>1.6</v>
      </c>
      <c r="N348" s="33"/>
    </row>
    <row r="349" spans="1:14">
      <c r="A349" s="32">
        <v>19</v>
      </c>
      <c r="B349" s="32">
        <v>88</v>
      </c>
      <c r="C349" s="33">
        <v>438084.99469999998</v>
      </c>
      <c r="D349" s="33">
        <v>46035.908000000003</v>
      </c>
      <c r="E349" s="33">
        <v>445.88900000000001</v>
      </c>
      <c r="F349" s="33">
        <v>503.51</v>
      </c>
      <c r="G349" s="33">
        <v>501.91</v>
      </c>
      <c r="H349" s="33">
        <v>501.91</v>
      </c>
      <c r="I349" s="33">
        <v>501.91</v>
      </c>
      <c r="J349" s="33">
        <v>1.6</v>
      </c>
      <c r="N349" s="33"/>
    </row>
    <row r="350" spans="1:14">
      <c r="A350" s="32">
        <v>20</v>
      </c>
      <c r="B350" s="32">
        <v>89</v>
      </c>
      <c r="C350" s="33">
        <v>438086.7378</v>
      </c>
      <c r="D350" s="33">
        <v>46033.401400000002</v>
      </c>
      <c r="E350" s="33">
        <v>448.94200000000001</v>
      </c>
      <c r="F350" s="33">
        <v>503.57</v>
      </c>
      <c r="G350" s="33">
        <v>501.97</v>
      </c>
      <c r="H350" s="33">
        <v>501.97</v>
      </c>
      <c r="I350" s="33">
        <v>501.97</v>
      </c>
      <c r="J350" s="33">
        <v>1.6</v>
      </c>
      <c r="N350" s="33"/>
    </row>
    <row r="351" spans="1:14">
      <c r="A351" s="32">
        <v>21</v>
      </c>
      <c r="B351" s="32">
        <v>90</v>
      </c>
      <c r="C351" s="33">
        <v>438081.73619999998</v>
      </c>
      <c r="D351" s="33">
        <v>46021.496500000001</v>
      </c>
      <c r="E351" s="33">
        <v>461.85500000000002</v>
      </c>
      <c r="F351" s="33">
        <v>504.49</v>
      </c>
      <c r="G351" s="33">
        <v>502.89</v>
      </c>
      <c r="H351" s="33">
        <v>502.89</v>
      </c>
      <c r="I351" s="33">
        <v>502.89</v>
      </c>
      <c r="J351" s="33">
        <v>1.6</v>
      </c>
      <c r="N351" s="33"/>
    </row>
    <row r="352" spans="1:14">
      <c r="A352" s="32">
        <v>22</v>
      </c>
      <c r="B352" s="32">
        <v>91</v>
      </c>
      <c r="C352" s="33">
        <v>438078.38870000001</v>
      </c>
      <c r="D352" s="33">
        <v>46016.278400000003</v>
      </c>
      <c r="E352" s="33">
        <v>468.05500000000001</v>
      </c>
      <c r="F352" s="33">
        <v>504.93</v>
      </c>
      <c r="G352" s="33">
        <v>503.33</v>
      </c>
      <c r="H352" s="33">
        <v>503.33</v>
      </c>
      <c r="I352" s="33">
        <v>503.33</v>
      </c>
      <c r="J352" s="33">
        <v>1.6</v>
      </c>
      <c r="N352" s="33"/>
    </row>
    <row r="353" spans="1:14">
      <c r="A353" s="32">
        <v>23</v>
      </c>
      <c r="B353" s="32">
        <v>92</v>
      </c>
      <c r="C353" s="33">
        <v>438073.74939999997</v>
      </c>
      <c r="D353" s="33">
        <v>46010.469400000002</v>
      </c>
      <c r="E353" s="33">
        <v>475.48899999999998</v>
      </c>
      <c r="F353" s="33">
        <v>505.42</v>
      </c>
      <c r="G353" s="33">
        <v>503.82</v>
      </c>
      <c r="H353" s="33">
        <v>503.82</v>
      </c>
      <c r="I353" s="33">
        <v>503.82</v>
      </c>
      <c r="J353" s="33">
        <v>1.6</v>
      </c>
      <c r="N353" s="33"/>
    </row>
    <row r="354" spans="1:14">
      <c r="A354" s="32">
        <v>24</v>
      </c>
      <c r="B354" s="32">
        <v>93</v>
      </c>
      <c r="C354" s="33">
        <v>438060.4632</v>
      </c>
      <c r="D354" s="33">
        <v>45996.957399999999</v>
      </c>
      <c r="E354" s="33">
        <v>494.43900000000002</v>
      </c>
      <c r="F354" s="33">
        <v>506.51</v>
      </c>
      <c r="G354" s="33">
        <v>504.91</v>
      </c>
      <c r="H354" s="33">
        <v>504.91</v>
      </c>
      <c r="I354" s="33">
        <v>504.91</v>
      </c>
      <c r="J354" s="33">
        <v>1.6</v>
      </c>
      <c r="N354" s="33"/>
    </row>
    <row r="355" spans="1:14">
      <c r="A355" s="32" t="s">
        <v>543</v>
      </c>
      <c r="B355" s="32" t="s">
        <v>544</v>
      </c>
      <c r="N355" s="33"/>
    </row>
    <row r="356" spans="1:14">
      <c r="A356" s="32">
        <v>1</v>
      </c>
      <c r="B356" s="32">
        <v>93</v>
      </c>
      <c r="C356" s="33">
        <v>438060.4632</v>
      </c>
      <c r="D356" s="33">
        <v>45996.957399999999</v>
      </c>
      <c r="E356" s="33">
        <v>0</v>
      </c>
      <c r="F356" s="33">
        <v>506.51</v>
      </c>
      <c r="G356" s="33">
        <v>504.91</v>
      </c>
      <c r="H356" s="33">
        <v>504.91</v>
      </c>
      <c r="I356" s="33">
        <v>504.91</v>
      </c>
      <c r="J356" s="33">
        <v>1.6</v>
      </c>
      <c r="N356" s="33"/>
    </row>
    <row r="357" spans="1:14">
      <c r="A357" s="32">
        <v>2</v>
      </c>
      <c r="B357" s="32">
        <v>94</v>
      </c>
      <c r="C357" s="33">
        <v>438027.85070000001</v>
      </c>
      <c r="D357" s="33">
        <v>45965.168700000002</v>
      </c>
      <c r="E357" s="33">
        <v>45.542000000000002</v>
      </c>
      <c r="F357" s="33">
        <v>509.14</v>
      </c>
      <c r="G357" s="33">
        <v>507.54</v>
      </c>
      <c r="H357" s="33">
        <v>507.54</v>
      </c>
      <c r="I357" s="33">
        <v>507.54</v>
      </c>
      <c r="J357" s="33">
        <v>1.6</v>
      </c>
      <c r="N357" s="33"/>
    </row>
    <row r="358" spans="1:14">
      <c r="A358" s="32">
        <v>3</v>
      </c>
      <c r="B358" s="32">
        <v>95</v>
      </c>
      <c r="C358" s="33">
        <v>438017.1618</v>
      </c>
      <c r="D358" s="33">
        <v>45954.519399999997</v>
      </c>
      <c r="E358" s="33">
        <v>60.631</v>
      </c>
      <c r="F358" s="33">
        <v>510.18</v>
      </c>
      <c r="G358" s="33">
        <v>508.58</v>
      </c>
      <c r="H358" s="33">
        <v>508.58</v>
      </c>
      <c r="I358" s="33">
        <v>508.58</v>
      </c>
      <c r="J358" s="33">
        <v>1.6</v>
      </c>
      <c r="N358" s="33"/>
    </row>
    <row r="359" spans="1:14">
      <c r="A359" s="32">
        <v>4</v>
      </c>
      <c r="B359" s="32">
        <v>96</v>
      </c>
      <c r="C359" s="33">
        <v>437995.06660000002</v>
      </c>
      <c r="D359" s="33">
        <v>45933.032800000001</v>
      </c>
      <c r="E359" s="33">
        <v>91.450999999999993</v>
      </c>
      <c r="F359" s="33">
        <v>512.19000000000005</v>
      </c>
      <c r="G359" s="33">
        <v>510.59</v>
      </c>
      <c r="H359" s="33">
        <v>510.59</v>
      </c>
      <c r="I359" s="33">
        <v>510.59</v>
      </c>
      <c r="J359" s="33">
        <v>1.6</v>
      </c>
      <c r="N359" s="33"/>
    </row>
    <row r="360" spans="1:14">
      <c r="A360" s="32">
        <v>5</v>
      </c>
      <c r="B360" s="32">
        <v>97</v>
      </c>
      <c r="C360" s="33">
        <v>437969.0882</v>
      </c>
      <c r="D360" s="33">
        <v>45907.98</v>
      </c>
      <c r="E360" s="33">
        <v>127.541</v>
      </c>
      <c r="F360" s="33">
        <v>513.9</v>
      </c>
      <c r="G360" s="33">
        <v>512.29999999999995</v>
      </c>
      <c r="H360" s="33">
        <v>512.29999999999995</v>
      </c>
      <c r="I360" s="33">
        <v>512.29999999999995</v>
      </c>
      <c r="J360" s="33">
        <v>1.6</v>
      </c>
      <c r="N360" s="33"/>
    </row>
    <row r="361" spans="1:14">
      <c r="A361" s="32">
        <v>6</v>
      </c>
      <c r="B361" s="32">
        <v>98</v>
      </c>
      <c r="C361" s="33">
        <v>437959.27659999998</v>
      </c>
      <c r="D361" s="33">
        <v>45898.233899999999</v>
      </c>
      <c r="E361" s="33">
        <v>141.37100000000001</v>
      </c>
      <c r="F361" s="33">
        <v>514.45000000000005</v>
      </c>
      <c r="G361" s="33">
        <v>512.85</v>
      </c>
      <c r="H361" s="33">
        <v>512.85</v>
      </c>
      <c r="I361" s="33">
        <v>512.85</v>
      </c>
      <c r="J361" s="33">
        <v>1.6</v>
      </c>
      <c r="N361" s="33"/>
    </row>
    <row r="362" spans="1:14">
      <c r="A362" s="32">
        <v>7</v>
      </c>
      <c r="B362" s="32">
        <v>99</v>
      </c>
      <c r="C362" s="33">
        <v>437933.46370000002</v>
      </c>
      <c r="D362" s="33">
        <v>45892.046199999997</v>
      </c>
      <c r="E362" s="33">
        <v>167.91499999999999</v>
      </c>
      <c r="F362" s="33">
        <v>516.85</v>
      </c>
      <c r="G362" s="33">
        <v>515.25</v>
      </c>
      <c r="H362" s="33">
        <v>515.25</v>
      </c>
      <c r="I362" s="33">
        <v>515.25</v>
      </c>
      <c r="J362" s="33">
        <v>1.6</v>
      </c>
      <c r="N362" s="33"/>
    </row>
    <row r="363" spans="1:14">
      <c r="A363" s="32">
        <v>8</v>
      </c>
      <c r="B363" s="32">
        <v>100</v>
      </c>
      <c r="C363" s="33">
        <v>437919.09379999997</v>
      </c>
      <c r="D363" s="33">
        <v>45888.553999999996</v>
      </c>
      <c r="E363" s="33">
        <v>182.703</v>
      </c>
      <c r="F363" s="33">
        <v>517.53</v>
      </c>
      <c r="G363" s="33">
        <v>515.92999999999995</v>
      </c>
      <c r="H363" s="33">
        <v>515.92999999999995</v>
      </c>
      <c r="I363" s="33">
        <v>515.92999999999995</v>
      </c>
      <c r="J363" s="33">
        <v>1.6</v>
      </c>
      <c r="N363" s="33"/>
    </row>
    <row r="364" spans="1:14">
      <c r="A364" s="32">
        <v>9</v>
      </c>
      <c r="B364" s="32">
        <v>101</v>
      </c>
      <c r="C364" s="33">
        <v>437901.11629999999</v>
      </c>
      <c r="D364" s="33">
        <v>45881.818899999998</v>
      </c>
      <c r="E364" s="33">
        <v>201.90100000000001</v>
      </c>
      <c r="F364" s="33">
        <v>517.96</v>
      </c>
      <c r="G364" s="33">
        <v>516.36</v>
      </c>
      <c r="H364" s="33">
        <v>516.36</v>
      </c>
      <c r="I364" s="33">
        <v>516.36</v>
      </c>
      <c r="J364" s="33">
        <v>1.6</v>
      </c>
      <c r="N364" s="33"/>
    </row>
    <row r="365" spans="1:14">
      <c r="A365" s="32">
        <v>10</v>
      </c>
      <c r="B365" s="32">
        <v>102</v>
      </c>
      <c r="C365" s="33">
        <v>437895.82319999998</v>
      </c>
      <c r="D365" s="33">
        <v>45875.059699999998</v>
      </c>
      <c r="E365" s="33">
        <v>210.48599999999999</v>
      </c>
      <c r="F365" s="33">
        <v>518.08000000000004</v>
      </c>
      <c r="G365" s="33">
        <v>516.48</v>
      </c>
      <c r="H365" s="33">
        <v>516.48</v>
      </c>
      <c r="I365" s="33">
        <v>516.48</v>
      </c>
      <c r="J365" s="33">
        <v>1.6</v>
      </c>
      <c r="N365" s="33"/>
    </row>
    <row r="366" spans="1:14">
      <c r="A366" s="32">
        <v>11</v>
      </c>
      <c r="B366" s="32">
        <v>103</v>
      </c>
      <c r="C366" s="33">
        <v>437887.1237</v>
      </c>
      <c r="D366" s="33">
        <v>45855.220699999998</v>
      </c>
      <c r="E366" s="33">
        <v>232.148</v>
      </c>
      <c r="F366" s="33">
        <v>518.38</v>
      </c>
      <c r="G366" s="33">
        <v>516.78</v>
      </c>
      <c r="H366" s="33">
        <v>516.78</v>
      </c>
      <c r="I366" s="33">
        <v>516.78</v>
      </c>
      <c r="J366" s="33">
        <v>1.6</v>
      </c>
      <c r="N366" s="33"/>
    </row>
    <row r="367" spans="1:14">
      <c r="A367" s="32">
        <v>12</v>
      </c>
      <c r="B367" s="32">
        <v>104</v>
      </c>
      <c r="C367" s="33">
        <v>437873.66</v>
      </c>
      <c r="D367" s="33">
        <v>45841.262600000002</v>
      </c>
      <c r="E367" s="33">
        <v>251.542</v>
      </c>
      <c r="F367" s="33">
        <v>519.07000000000005</v>
      </c>
      <c r="G367" s="33">
        <v>517.47</v>
      </c>
      <c r="H367" s="33">
        <v>517.47</v>
      </c>
      <c r="I367" s="33">
        <v>517.47</v>
      </c>
      <c r="J367" s="33">
        <v>1.6</v>
      </c>
      <c r="N367" s="33"/>
    </row>
    <row r="368" spans="1:14">
      <c r="A368" s="32">
        <v>13</v>
      </c>
      <c r="B368" s="32">
        <v>105</v>
      </c>
      <c r="C368" s="33">
        <v>437859.54719999997</v>
      </c>
      <c r="D368" s="33">
        <v>45838.8</v>
      </c>
      <c r="E368" s="33">
        <v>265.86799999999999</v>
      </c>
      <c r="F368" s="33">
        <v>518.64</v>
      </c>
      <c r="G368" s="33">
        <v>517.04</v>
      </c>
      <c r="H368" s="33">
        <v>517.04</v>
      </c>
      <c r="I368" s="33">
        <v>517.04</v>
      </c>
      <c r="J368" s="33">
        <v>1.6</v>
      </c>
      <c r="N368" s="33"/>
    </row>
    <row r="369" spans="1:14">
      <c r="A369" s="32">
        <v>14</v>
      </c>
      <c r="B369" s="32">
        <v>106</v>
      </c>
      <c r="C369" s="33">
        <v>437856.77299999999</v>
      </c>
      <c r="D369" s="33">
        <v>45834.036099999998</v>
      </c>
      <c r="E369" s="33">
        <v>271.38</v>
      </c>
      <c r="F369" s="33">
        <v>518.66999999999996</v>
      </c>
      <c r="G369" s="33">
        <v>517.07000000000005</v>
      </c>
      <c r="H369" s="33">
        <v>517.07000000000005</v>
      </c>
      <c r="I369" s="33">
        <v>517.07000000000005</v>
      </c>
      <c r="J369" s="33">
        <v>1.6</v>
      </c>
      <c r="N369" s="33"/>
    </row>
    <row r="370" spans="1:14">
      <c r="A370" s="32">
        <v>15</v>
      </c>
      <c r="B370" s="32">
        <v>107</v>
      </c>
      <c r="C370" s="33">
        <v>437836.45319999999</v>
      </c>
      <c r="D370" s="33">
        <v>45834.183400000002</v>
      </c>
      <c r="E370" s="33">
        <v>291.70100000000002</v>
      </c>
      <c r="F370" s="33">
        <v>519.25</v>
      </c>
      <c r="G370" s="33">
        <v>517.65</v>
      </c>
      <c r="H370" s="33">
        <v>517.65</v>
      </c>
      <c r="I370" s="33">
        <v>517.65</v>
      </c>
      <c r="J370" s="33">
        <v>1.6</v>
      </c>
      <c r="N370" s="33"/>
    </row>
    <row r="371" spans="1:14">
      <c r="A371" s="32">
        <v>16</v>
      </c>
      <c r="B371" s="32">
        <v>108</v>
      </c>
      <c r="C371" s="33">
        <v>437824.5747</v>
      </c>
      <c r="D371" s="33">
        <v>45830.716</v>
      </c>
      <c r="E371" s="33">
        <v>304.07499999999999</v>
      </c>
      <c r="F371" s="33">
        <v>519.67999999999995</v>
      </c>
      <c r="G371" s="33">
        <v>518.08000000000004</v>
      </c>
      <c r="H371" s="33">
        <v>518.08000000000004</v>
      </c>
      <c r="I371" s="33">
        <v>518.08000000000004</v>
      </c>
      <c r="J371" s="33">
        <v>1.6</v>
      </c>
      <c r="N371" s="33"/>
    </row>
    <row r="372" spans="1:14">
      <c r="A372" s="32">
        <v>17</v>
      </c>
      <c r="B372" s="32">
        <v>109</v>
      </c>
      <c r="C372" s="33">
        <v>437804.99410000001</v>
      </c>
      <c r="D372" s="33">
        <v>45818.551500000001</v>
      </c>
      <c r="E372" s="33">
        <v>327.12700000000001</v>
      </c>
      <c r="F372" s="33">
        <v>519.91999999999996</v>
      </c>
      <c r="G372" s="33">
        <v>518.32000000000005</v>
      </c>
      <c r="H372" s="33">
        <v>518.32000000000005</v>
      </c>
      <c r="I372" s="33">
        <v>518.32000000000005</v>
      </c>
      <c r="J372" s="33">
        <v>1.6</v>
      </c>
      <c r="N372" s="33"/>
    </row>
    <row r="373" spans="1:14">
      <c r="A373" s="32">
        <v>18</v>
      </c>
      <c r="B373" s="32">
        <v>110</v>
      </c>
      <c r="C373" s="33">
        <v>437788.10979999998</v>
      </c>
      <c r="D373" s="33">
        <v>45804.464800000002</v>
      </c>
      <c r="E373" s="33">
        <v>349.11599999999999</v>
      </c>
      <c r="F373" s="33">
        <v>520</v>
      </c>
      <c r="G373" s="33">
        <v>518.4</v>
      </c>
      <c r="H373" s="33">
        <v>518.4</v>
      </c>
      <c r="I373" s="33">
        <v>518.4</v>
      </c>
      <c r="J373" s="33">
        <v>1.6</v>
      </c>
      <c r="N373" s="33"/>
    </row>
    <row r="374" spans="1:14">
      <c r="A374" s="32">
        <v>19</v>
      </c>
      <c r="B374" s="32">
        <v>111</v>
      </c>
      <c r="C374" s="33">
        <v>437770.5698</v>
      </c>
      <c r="D374" s="33">
        <v>45790.229800000001</v>
      </c>
      <c r="E374" s="33">
        <v>371.70499999999998</v>
      </c>
      <c r="F374" s="33">
        <v>520.09</v>
      </c>
      <c r="G374" s="33">
        <v>518.49</v>
      </c>
      <c r="H374" s="33">
        <v>518.49</v>
      </c>
      <c r="I374" s="33">
        <v>518.49</v>
      </c>
      <c r="J374" s="33">
        <v>1.6</v>
      </c>
      <c r="N374" s="33"/>
    </row>
    <row r="375" spans="1:14">
      <c r="A375" s="32">
        <v>20</v>
      </c>
      <c r="B375" s="32">
        <v>112</v>
      </c>
      <c r="C375" s="33">
        <v>437759.25699999998</v>
      </c>
      <c r="D375" s="33">
        <v>45783.694600000003</v>
      </c>
      <c r="E375" s="33">
        <v>384.77</v>
      </c>
      <c r="F375" s="33">
        <v>520.26</v>
      </c>
      <c r="G375" s="33">
        <v>518.66</v>
      </c>
      <c r="H375" s="33">
        <v>518.66</v>
      </c>
      <c r="I375" s="33">
        <v>518.66</v>
      </c>
      <c r="J375" s="33">
        <v>1.6</v>
      </c>
      <c r="N375" s="33"/>
    </row>
    <row r="376" spans="1:14">
      <c r="A376" s="32">
        <v>21</v>
      </c>
      <c r="B376" s="32">
        <v>113</v>
      </c>
      <c r="C376" s="33">
        <v>437746.701</v>
      </c>
      <c r="D376" s="33">
        <v>45778.232400000001</v>
      </c>
      <c r="E376" s="33">
        <v>398.46300000000002</v>
      </c>
      <c r="F376" s="33">
        <v>520.47</v>
      </c>
      <c r="G376" s="33">
        <v>518.87</v>
      </c>
      <c r="H376" s="33">
        <v>518.87</v>
      </c>
      <c r="I376" s="33">
        <v>518.87</v>
      </c>
      <c r="J376" s="33">
        <v>1.6</v>
      </c>
      <c r="N376" s="33"/>
    </row>
    <row r="377" spans="1:14">
      <c r="A377" s="32">
        <v>22</v>
      </c>
      <c r="B377" s="32">
        <v>114</v>
      </c>
      <c r="C377" s="33">
        <v>437732.30330000003</v>
      </c>
      <c r="D377" s="33">
        <v>45772.561199999996</v>
      </c>
      <c r="E377" s="33">
        <v>413.93700000000001</v>
      </c>
      <c r="F377" s="33">
        <v>520.74</v>
      </c>
      <c r="G377" s="33">
        <v>519.14</v>
      </c>
      <c r="H377" s="33">
        <v>519.14</v>
      </c>
      <c r="I377" s="33">
        <v>519.14</v>
      </c>
      <c r="J377" s="33">
        <v>1.6</v>
      </c>
      <c r="N377" s="33"/>
    </row>
    <row r="378" spans="1:14">
      <c r="A378" s="32">
        <v>23</v>
      </c>
      <c r="B378" s="32">
        <v>115</v>
      </c>
      <c r="C378" s="33">
        <v>437711.90360000002</v>
      </c>
      <c r="D378" s="33">
        <v>45769.258099999999</v>
      </c>
      <c r="E378" s="33">
        <v>434.60199999999998</v>
      </c>
      <c r="F378" s="33">
        <v>521.1</v>
      </c>
      <c r="G378" s="33">
        <v>519.5</v>
      </c>
      <c r="H378" s="33">
        <v>519.5</v>
      </c>
      <c r="I378" s="33">
        <v>519.5</v>
      </c>
      <c r="J378" s="33">
        <v>1.6</v>
      </c>
      <c r="N378" s="33"/>
    </row>
    <row r="379" spans="1:14">
      <c r="A379" s="32">
        <v>24</v>
      </c>
      <c r="B379" s="32">
        <v>116</v>
      </c>
      <c r="C379" s="33">
        <v>437698.84960000002</v>
      </c>
      <c r="D379" s="33">
        <v>45769.352800000001</v>
      </c>
      <c r="E379" s="33">
        <v>447.65699999999998</v>
      </c>
      <c r="F379" s="33">
        <v>521.23</v>
      </c>
      <c r="G379" s="33">
        <v>519.63</v>
      </c>
      <c r="H379" s="33">
        <v>519.63</v>
      </c>
      <c r="I379" s="33">
        <v>519.63</v>
      </c>
      <c r="J379" s="33">
        <v>1.6</v>
      </c>
      <c r="N379" s="33"/>
    </row>
    <row r="380" spans="1:14">
      <c r="A380" s="32">
        <v>25</v>
      </c>
      <c r="B380" s="32">
        <v>117</v>
      </c>
      <c r="C380" s="33">
        <v>437685.88780000003</v>
      </c>
      <c r="D380" s="33">
        <v>45768.3341</v>
      </c>
      <c r="E380" s="33">
        <v>460.65800000000002</v>
      </c>
      <c r="F380" s="33">
        <v>521.23</v>
      </c>
      <c r="G380" s="33">
        <v>519.63</v>
      </c>
      <c r="H380" s="33">
        <v>519.63</v>
      </c>
      <c r="I380" s="33">
        <v>519.63</v>
      </c>
      <c r="J380" s="33">
        <v>1.6</v>
      </c>
      <c r="N380" s="33"/>
    </row>
    <row r="381" spans="1:14">
      <c r="A381" s="32">
        <v>26</v>
      </c>
      <c r="B381" s="32">
        <v>118</v>
      </c>
      <c r="C381" s="33">
        <v>437677.50709999999</v>
      </c>
      <c r="D381" s="33">
        <v>45766.3586</v>
      </c>
      <c r="E381" s="33">
        <v>469.26900000000001</v>
      </c>
      <c r="F381" s="33">
        <v>521.34</v>
      </c>
      <c r="G381" s="33">
        <v>519.74</v>
      </c>
      <c r="H381" s="33">
        <v>519.74</v>
      </c>
      <c r="I381" s="33">
        <v>519.74</v>
      </c>
      <c r="J381" s="33">
        <v>1.6</v>
      </c>
      <c r="N381" s="33"/>
    </row>
    <row r="382" spans="1:14">
      <c r="A382" s="32">
        <v>27</v>
      </c>
      <c r="B382" s="32">
        <v>119</v>
      </c>
      <c r="C382" s="33">
        <v>437669.09230000002</v>
      </c>
      <c r="D382" s="33">
        <v>45763.358699999997</v>
      </c>
      <c r="E382" s="33">
        <v>478.202</v>
      </c>
      <c r="F382" s="33">
        <v>521.44000000000005</v>
      </c>
      <c r="G382" s="33">
        <v>519.84</v>
      </c>
      <c r="H382" s="33">
        <v>519.84</v>
      </c>
      <c r="I382" s="33">
        <v>519.84</v>
      </c>
      <c r="J382" s="33">
        <v>1.6</v>
      </c>
      <c r="N382" s="33"/>
    </row>
    <row r="383" spans="1:14">
      <c r="A383" s="32">
        <v>28</v>
      </c>
      <c r="B383" s="32">
        <v>120</v>
      </c>
      <c r="C383" s="33">
        <v>437658.58250000002</v>
      </c>
      <c r="D383" s="33">
        <v>45757.719799999999</v>
      </c>
      <c r="E383" s="33">
        <v>490.12900000000002</v>
      </c>
      <c r="F383" s="33">
        <v>521.6</v>
      </c>
      <c r="G383" s="33">
        <v>520</v>
      </c>
      <c r="H383" s="33">
        <v>520</v>
      </c>
      <c r="I383" s="33">
        <v>520</v>
      </c>
      <c r="J383" s="33">
        <v>1.6</v>
      </c>
      <c r="N383" s="33"/>
    </row>
    <row r="384" spans="1:14">
      <c r="A384" s="32" t="s">
        <v>545</v>
      </c>
      <c r="B384" s="32" t="s">
        <v>546</v>
      </c>
    </row>
    <row r="385" spans="1:14">
      <c r="A385" s="32">
        <v>1</v>
      </c>
      <c r="B385" s="32">
        <v>120</v>
      </c>
      <c r="C385" s="33">
        <v>437658.58250000002</v>
      </c>
      <c r="D385" s="33">
        <v>45757.719799999999</v>
      </c>
      <c r="E385" s="33">
        <v>0</v>
      </c>
      <c r="F385" s="33">
        <v>521.6</v>
      </c>
      <c r="G385" s="33">
        <v>520</v>
      </c>
      <c r="H385" s="33">
        <v>520</v>
      </c>
      <c r="I385" s="33">
        <v>520</v>
      </c>
      <c r="J385" s="33">
        <v>1.6</v>
      </c>
      <c r="N385" s="33"/>
    </row>
    <row r="386" spans="1:14">
      <c r="A386" s="32">
        <v>2</v>
      </c>
      <c r="B386" s="32">
        <v>121</v>
      </c>
      <c r="C386" s="33">
        <v>437641.12809999997</v>
      </c>
      <c r="D386" s="33">
        <v>45752.863100000002</v>
      </c>
      <c r="E386" s="33">
        <v>18.117999999999999</v>
      </c>
      <c r="F386" s="33">
        <v>521.74</v>
      </c>
      <c r="G386" s="33">
        <v>520.14</v>
      </c>
      <c r="H386" s="33">
        <v>520.14</v>
      </c>
      <c r="I386" s="33">
        <v>520.14</v>
      </c>
      <c r="J386" s="33">
        <v>1.6</v>
      </c>
      <c r="N386" s="33"/>
    </row>
    <row r="387" spans="1:14">
      <c r="A387" s="32">
        <v>3</v>
      </c>
      <c r="B387" s="32">
        <v>122</v>
      </c>
      <c r="C387" s="33">
        <v>437615.21600000001</v>
      </c>
      <c r="D387" s="33">
        <v>45751.024100000002</v>
      </c>
      <c r="E387" s="33">
        <v>44.094999999999999</v>
      </c>
      <c r="F387" s="33">
        <v>522.16</v>
      </c>
      <c r="G387" s="33">
        <v>520.55999999999995</v>
      </c>
      <c r="H387" s="33">
        <v>520.55999999999995</v>
      </c>
      <c r="I387" s="33">
        <v>520.55999999999995</v>
      </c>
      <c r="J387" s="33">
        <v>1.6</v>
      </c>
      <c r="N387" s="33"/>
    </row>
    <row r="388" spans="1:14">
      <c r="A388" s="32">
        <v>4</v>
      </c>
      <c r="B388" s="32">
        <v>123</v>
      </c>
      <c r="C388" s="33">
        <v>437603.55200000003</v>
      </c>
      <c r="D388" s="33">
        <v>45749.603499999997</v>
      </c>
      <c r="E388" s="33">
        <v>55.844999999999999</v>
      </c>
      <c r="F388" s="33">
        <v>522.34</v>
      </c>
      <c r="G388" s="33">
        <v>520.74</v>
      </c>
      <c r="H388" s="33">
        <v>520.74</v>
      </c>
      <c r="I388" s="33">
        <v>520.74</v>
      </c>
      <c r="J388" s="33">
        <v>1.6</v>
      </c>
      <c r="N388" s="33"/>
    </row>
    <row r="389" spans="1:14">
      <c r="A389" s="32">
        <v>5</v>
      </c>
      <c r="B389" s="32">
        <v>124</v>
      </c>
      <c r="C389" s="33">
        <v>437592.12569999998</v>
      </c>
      <c r="D389" s="33">
        <v>45750.727400000003</v>
      </c>
      <c r="E389" s="33">
        <v>67.325999999999993</v>
      </c>
      <c r="F389" s="33">
        <v>522.66</v>
      </c>
      <c r="G389" s="33">
        <v>521.05999999999995</v>
      </c>
      <c r="H389" s="33">
        <v>521.05999999999995</v>
      </c>
      <c r="I389" s="33">
        <v>521.05999999999995</v>
      </c>
      <c r="J389" s="33">
        <v>1.6</v>
      </c>
      <c r="N389" s="33"/>
    </row>
    <row r="390" spans="1:14">
      <c r="A390" s="32">
        <v>6</v>
      </c>
      <c r="B390" s="32">
        <v>125</v>
      </c>
      <c r="C390" s="33">
        <v>437584.21769999998</v>
      </c>
      <c r="D390" s="33">
        <v>45752.734600000003</v>
      </c>
      <c r="E390" s="33">
        <v>75.484999999999999</v>
      </c>
      <c r="F390" s="33">
        <v>522.89</v>
      </c>
      <c r="G390" s="33">
        <v>521.29</v>
      </c>
      <c r="H390" s="33">
        <v>521.29</v>
      </c>
      <c r="I390" s="33">
        <v>521.29</v>
      </c>
      <c r="J390" s="33">
        <v>1.6</v>
      </c>
      <c r="N390" s="33"/>
    </row>
    <row r="391" spans="1:14">
      <c r="A391" s="32">
        <v>7</v>
      </c>
      <c r="B391" s="32">
        <v>126</v>
      </c>
      <c r="C391" s="33">
        <v>437567.08850000001</v>
      </c>
      <c r="D391" s="33">
        <v>45762.692999999999</v>
      </c>
      <c r="E391" s="33">
        <v>95.299000000000007</v>
      </c>
      <c r="F391" s="33">
        <v>523.27</v>
      </c>
      <c r="G391" s="33">
        <v>521.66999999999996</v>
      </c>
      <c r="H391" s="33">
        <v>521.66999999999996</v>
      </c>
      <c r="I391" s="33">
        <v>521.66999999999996</v>
      </c>
      <c r="J391" s="33">
        <v>1.6</v>
      </c>
      <c r="N391" s="33"/>
    </row>
    <row r="392" spans="1:14">
      <c r="A392" s="32">
        <v>8</v>
      </c>
      <c r="B392" s="32">
        <v>127</v>
      </c>
      <c r="C392" s="33">
        <v>437560.45439999999</v>
      </c>
      <c r="D392" s="33">
        <v>45765.234499999999</v>
      </c>
      <c r="E392" s="33">
        <v>102.40300000000001</v>
      </c>
      <c r="F392" s="33">
        <v>523.38</v>
      </c>
      <c r="G392" s="33">
        <v>521.78</v>
      </c>
      <c r="H392" s="33">
        <v>521.78</v>
      </c>
      <c r="I392" s="33">
        <v>521.78</v>
      </c>
      <c r="J392" s="33">
        <v>1.6</v>
      </c>
      <c r="N392" s="33"/>
    </row>
    <row r="393" spans="1:14">
      <c r="A393" s="32">
        <v>9</v>
      </c>
      <c r="B393" s="32">
        <v>128</v>
      </c>
      <c r="C393" s="33">
        <v>437552.50790000003</v>
      </c>
      <c r="D393" s="33">
        <v>45767.523699999998</v>
      </c>
      <c r="E393" s="33">
        <v>110.673</v>
      </c>
      <c r="F393" s="33">
        <v>523.42999999999995</v>
      </c>
      <c r="G393" s="33">
        <v>521.83000000000004</v>
      </c>
      <c r="H393" s="33">
        <v>521.83000000000004</v>
      </c>
      <c r="I393" s="33">
        <v>521.83000000000004</v>
      </c>
      <c r="J393" s="33">
        <v>1.6</v>
      </c>
      <c r="N393" s="33"/>
    </row>
    <row r="394" spans="1:14">
      <c r="A394" s="32">
        <v>10</v>
      </c>
      <c r="B394" s="32">
        <v>129</v>
      </c>
      <c r="C394" s="33">
        <v>437540.26949999999</v>
      </c>
      <c r="D394" s="33">
        <v>45770.372499999998</v>
      </c>
      <c r="E394" s="33">
        <v>123.238</v>
      </c>
      <c r="F394" s="33">
        <v>523.09</v>
      </c>
      <c r="G394" s="33">
        <v>521.49</v>
      </c>
      <c r="H394" s="33">
        <v>521.49</v>
      </c>
      <c r="I394" s="33">
        <v>521.49</v>
      </c>
      <c r="J394" s="33">
        <v>1.6</v>
      </c>
      <c r="N394" s="33"/>
    </row>
    <row r="395" spans="1:14">
      <c r="A395" s="32">
        <v>11</v>
      </c>
      <c r="B395" s="32">
        <v>130</v>
      </c>
      <c r="C395" s="33">
        <v>437524.85230000003</v>
      </c>
      <c r="D395" s="33">
        <v>45773.862200000003</v>
      </c>
      <c r="E395" s="33">
        <v>139.04599999999999</v>
      </c>
      <c r="F395" s="33">
        <v>522.61</v>
      </c>
      <c r="G395" s="33">
        <v>521.01</v>
      </c>
      <c r="H395" s="33">
        <v>521.01</v>
      </c>
      <c r="I395" s="33">
        <v>521.01</v>
      </c>
      <c r="J395" s="33">
        <v>1.6</v>
      </c>
      <c r="N395" s="33"/>
    </row>
    <row r="396" spans="1:14">
      <c r="A396" s="32">
        <v>12</v>
      </c>
      <c r="B396" s="32">
        <v>131</v>
      </c>
      <c r="C396" s="33">
        <v>437501.5405</v>
      </c>
      <c r="D396" s="33">
        <v>45779.002699999997</v>
      </c>
      <c r="E396" s="33">
        <v>162.917</v>
      </c>
      <c r="F396" s="33">
        <v>522.51</v>
      </c>
      <c r="G396" s="33">
        <v>520.91</v>
      </c>
      <c r="H396" s="33">
        <v>520.91</v>
      </c>
      <c r="I396" s="33">
        <v>520.91</v>
      </c>
      <c r="J396" s="33">
        <v>1.6</v>
      </c>
      <c r="N396" s="33"/>
    </row>
    <row r="397" spans="1:14">
      <c r="A397" s="32">
        <v>13</v>
      </c>
      <c r="B397" s="32">
        <v>132</v>
      </c>
      <c r="C397" s="33">
        <v>437488.99430000002</v>
      </c>
      <c r="D397" s="33">
        <v>45782.6976</v>
      </c>
      <c r="E397" s="33">
        <v>175.99600000000001</v>
      </c>
      <c r="F397" s="33">
        <v>523.12</v>
      </c>
      <c r="G397" s="33">
        <v>521.52</v>
      </c>
      <c r="H397" s="33">
        <v>521.52</v>
      </c>
      <c r="I397" s="33">
        <v>521.52</v>
      </c>
      <c r="J397" s="33">
        <v>1.6</v>
      </c>
      <c r="N397" s="33"/>
    </row>
    <row r="398" spans="1:14">
      <c r="A398" s="32">
        <v>14</v>
      </c>
      <c r="B398" s="32">
        <v>133</v>
      </c>
      <c r="C398" s="33">
        <v>437476.80780000001</v>
      </c>
      <c r="D398" s="33">
        <v>45783.985800000002</v>
      </c>
      <c r="E398" s="33">
        <v>188.251</v>
      </c>
      <c r="F398" s="33">
        <v>523.46</v>
      </c>
      <c r="G398" s="33">
        <v>521.86</v>
      </c>
      <c r="H398" s="33">
        <v>521.86</v>
      </c>
      <c r="I398" s="33">
        <v>521.86</v>
      </c>
      <c r="J398" s="33">
        <v>1.6</v>
      </c>
      <c r="N398" s="33"/>
    </row>
    <row r="399" spans="1:14">
      <c r="A399" s="32">
        <v>15</v>
      </c>
      <c r="B399" s="32">
        <v>134</v>
      </c>
      <c r="C399" s="33">
        <v>437472.43670000002</v>
      </c>
      <c r="D399" s="33">
        <v>45785.5743</v>
      </c>
      <c r="E399" s="33">
        <v>192.90199999999999</v>
      </c>
      <c r="F399" s="33">
        <v>523.73</v>
      </c>
      <c r="G399" s="33">
        <v>522.13</v>
      </c>
      <c r="H399" s="33">
        <v>522.13</v>
      </c>
      <c r="I399" s="33">
        <v>522.13</v>
      </c>
      <c r="J399" s="33">
        <v>1.6</v>
      </c>
      <c r="N399" s="33"/>
    </row>
    <row r="400" spans="1:14">
      <c r="A400" s="32">
        <v>16</v>
      </c>
      <c r="B400" s="32">
        <v>135</v>
      </c>
      <c r="C400" s="33">
        <v>437466.1446</v>
      </c>
      <c r="D400" s="33">
        <v>45788.896399999998</v>
      </c>
      <c r="E400" s="33">
        <v>200.017</v>
      </c>
      <c r="F400" s="33">
        <v>524.22</v>
      </c>
      <c r="G400" s="33">
        <v>522.62</v>
      </c>
      <c r="H400" s="33">
        <v>522.62</v>
      </c>
      <c r="I400" s="33">
        <v>522.62</v>
      </c>
      <c r="J400" s="33">
        <v>1.6</v>
      </c>
      <c r="N400" s="33"/>
    </row>
    <row r="401" spans="1:14">
      <c r="A401" s="32">
        <v>17</v>
      </c>
      <c r="B401" s="32">
        <v>136</v>
      </c>
      <c r="C401" s="33">
        <v>437452.0073</v>
      </c>
      <c r="D401" s="33">
        <v>45797.0749</v>
      </c>
      <c r="E401" s="33">
        <v>216.34899999999999</v>
      </c>
      <c r="F401" s="33">
        <v>525.72</v>
      </c>
      <c r="G401" s="33">
        <v>524.12</v>
      </c>
      <c r="H401" s="33">
        <v>524.12</v>
      </c>
      <c r="I401" s="33">
        <v>524.12</v>
      </c>
      <c r="J401" s="33">
        <v>1.6</v>
      </c>
      <c r="N401" s="33"/>
    </row>
    <row r="402" spans="1:14">
      <c r="A402" s="32">
        <v>18</v>
      </c>
      <c r="B402" s="32">
        <v>137</v>
      </c>
      <c r="C402" s="33">
        <v>437433.37280000001</v>
      </c>
      <c r="D402" s="33">
        <v>45809.090700000001</v>
      </c>
      <c r="E402" s="33">
        <v>238.52199999999999</v>
      </c>
      <c r="F402" s="33">
        <v>527.77</v>
      </c>
      <c r="G402" s="33">
        <v>526.16999999999996</v>
      </c>
      <c r="H402" s="33">
        <v>526.16999999999996</v>
      </c>
      <c r="I402" s="33">
        <v>526.16999999999996</v>
      </c>
      <c r="J402" s="33">
        <v>1.6</v>
      </c>
      <c r="N402" s="33"/>
    </row>
    <row r="403" spans="1:14">
      <c r="A403" s="32">
        <v>19</v>
      </c>
      <c r="B403" s="32">
        <v>138</v>
      </c>
      <c r="C403" s="33">
        <v>437414.06140000001</v>
      </c>
      <c r="D403" s="33">
        <v>45823.843399999998</v>
      </c>
      <c r="E403" s="33">
        <v>262.82400000000001</v>
      </c>
      <c r="F403" s="33">
        <v>530.08000000000004</v>
      </c>
      <c r="G403" s="33">
        <v>528.48</v>
      </c>
      <c r="H403" s="33">
        <v>528.48</v>
      </c>
      <c r="I403" s="33">
        <v>528.48</v>
      </c>
      <c r="J403" s="33">
        <v>1.6</v>
      </c>
      <c r="N403" s="33"/>
    </row>
    <row r="404" spans="1:14">
      <c r="A404" s="32">
        <v>20</v>
      </c>
      <c r="B404" s="32">
        <v>139</v>
      </c>
      <c r="C404" s="33">
        <v>437394.77769999998</v>
      </c>
      <c r="D404" s="33">
        <v>45833.532500000001</v>
      </c>
      <c r="E404" s="33">
        <v>284.40499999999997</v>
      </c>
      <c r="F404" s="33">
        <v>532.20000000000005</v>
      </c>
      <c r="G404" s="33">
        <v>530.6</v>
      </c>
      <c r="H404" s="33">
        <v>530.6</v>
      </c>
      <c r="I404" s="33">
        <v>530.6</v>
      </c>
      <c r="J404" s="33">
        <v>1.6</v>
      </c>
      <c r="N404" s="33"/>
    </row>
    <row r="405" spans="1:14">
      <c r="A405" s="32">
        <v>21</v>
      </c>
      <c r="B405" s="32">
        <v>140</v>
      </c>
      <c r="C405" s="33">
        <v>437366.17660000001</v>
      </c>
      <c r="D405" s="33">
        <v>45837.953000000001</v>
      </c>
      <c r="E405" s="33">
        <v>313.34500000000003</v>
      </c>
      <c r="F405" s="33">
        <v>534.25</v>
      </c>
      <c r="G405" s="33">
        <v>532.65</v>
      </c>
      <c r="H405" s="33">
        <v>532.65</v>
      </c>
      <c r="I405" s="33">
        <v>532.65</v>
      </c>
      <c r="J405" s="33">
        <v>1.6</v>
      </c>
      <c r="N405" s="33"/>
    </row>
    <row r="406" spans="1:14">
      <c r="A406" s="32">
        <v>22</v>
      </c>
      <c r="B406" s="32">
        <v>141</v>
      </c>
      <c r="C406" s="33">
        <v>437345.15399999998</v>
      </c>
      <c r="D406" s="33">
        <v>45838.400800000003</v>
      </c>
      <c r="E406" s="33">
        <v>334.37299999999999</v>
      </c>
      <c r="F406" s="33">
        <v>535.25</v>
      </c>
      <c r="G406" s="33">
        <v>533.65</v>
      </c>
      <c r="H406" s="33">
        <v>533.65</v>
      </c>
      <c r="I406" s="33">
        <v>533.65</v>
      </c>
      <c r="J406" s="33">
        <v>1.6</v>
      </c>
      <c r="N406" s="33"/>
    </row>
    <row r="407" spans="1:14">
      <c r="A407" s="32">
        <v>23</v>
      </c>
      <c r="B407" s="32">
        <v>142</v>
      </c>
      <c r="C407" s="33">
        <v>437330.5417</v>
      </c>
      <c r="D407" s="33">
        <v>45837.6034</v>
      </c>
      <c r="E407" s="33">
        <v>349.00700000000001</v>
      </c>
      <c r="F407" s="33">
        <v>535.62</v>
      </c>
      <c r="G407" s="33">
        <v>534.02</v>
      </c>
      <c r="H407" s="33">
        <v>534.02</v>
      </c>
      <c r="I407" s="33">
        <v>534.02</v>
      </c>
      <c r="J407" s="33">
        <v>1.6</v>
      </c>
      <c r="N407" s="33"/>
    </row>
    <row r="408" spans="1:14">
      <c r="A408" s="32">
        <v>24</v>
      </c>
      <c r="B408" s="32">
        <v>143</v>
      </c>
      <c r="C408" s="33">
        <v>437320.17589999997</v>
      </c>
      <c r="D408" s="33">
        <v>45837.8416</v>
      </c>
      <c r="E408" s="33">
        <v>359.375</v>
      </c>
      <c r="F408" s="33">
        <v>535.49</v>
      </c>
      <c r="G408" s="33">
        <v>533.89</v>
      </c>
      <c r="H408" s="33">
        <v>533.89</v>
      </c>
      <c r="I408" s="33">
        <v>533.89</v>
      </c>
      <c r="J408" s="33">
        <v>1.6</v>
      </c>
      <c r="N408" s="33"/>
    </row>
    <row r="409" spans="1:14">
      <c r="A409" s="32">
        <v>25</v>
      </c>
      <c r="B409" s="32">
        <v>144</v>
      </c>
      <c r="C409" s="33">
        <v>437299.09989999997</v>
      </c>
      <c r="D409" s="33">
        <v>45840.024700000002</v>
      </c>
      <c r="E409" s="33">
        <v>380.56400000000002</v>
      </c>
      <c r="F409" s="33">
        <v>535.59</v>
      </c>
      <c r="G409" s="33">
        <v>533.99</v>
      </c>
      <c r="H409" s="33">
        <v>533.99</v>
      </c>
      <c r="I409" s="33">
        <v>533.99</v>
      </c>
      <c r="J409" s="33">
        <v>1.6</v>
      </c>
      <c r="N409" s="33"/>
    </row>
    <row r="410" spans="1:14">
      <c r="A410" s="32">
        <v>26</v>
      </c>
      <c r="B410" s="32">
        <v>145</v>
      </c>
      <c r="C410" s="33">
        <v>437297.96600000001</v>
      </c>
      <c r="D410" s="33">
        <v>45841.835599999999</v>
      </c>
      <c r="E410" s="33">
        <v>382.70100000000002</v>
      </c>
      <c r="F410" s="33">
        <v>535.83000000000004</v>
      </c>
      <c r="G410" s="33">
        <v>534.23</v>
      </c>
      <c r="H410" s="33">
        <v>534.23</v>
      </c>
      <c r="I410" s="33">
        <v>534.23</v>
      </c>
      <c r="J410" s="33">
        <v>1.6</v>
      </c>
      <c r="N410" s="33"/>
    </row>
    <row r="411" spans="1:14">
      <c r="A411" s="32">
        <v>27</v>
      </c>
      <c r="B411" s="32">
        <v>146</v>
      </c>
      <c r="C411" s="33">
        <v>437269.3026</v>
      </c>
      <c r="D411" s="33">
        <v>45849.847900000001</v>
      </c>
      <c r="E411" s="33">
        <v>412.46300000000002</v>
      </c>
      <c r="F411" s="33">
        <v>535.9</v>
      </c>
      <c r="G411" s="33">
        <v>534.29999999999995</v>
      </c>
      <c r="H411" s="33">
        <v>534.29999999999995</v>
      </c>
      <c r="I411" s="33">
        <v>534.29999999999995</v>
      </c>
      <c r="J411" s="33">
        <v>1.6</v>
      </c>
      <c r="N411" s="33"/>
    </row>
    <row r="412" spans="1:14">
      <c r="A412" s="32">
        <v>28</v>
      </c>
      <c r="B412" s="32">
        <v>147</v>
      </c>
      <c r="C412" s="33">
        <v>437246.53909999999</v>
      </c>
      <c r="D412" s="33">
        <v>45861.491499999996</v>
      </c>
      <c r="E412" s="33">
        <v>438.03100000000001</v>
      </c>
      <c r="F412" s="33">
        <v>536</v>
      </c>
      <c r="G412" s="33">
        <v>534.4</v>
      </c>
      <c r="H412" s="33">
        <v>534.4</v>
      </c>
      <c r="I412" s="33">
        <v>534.4</v>
      </c>
      <c r="J412" s="33">
        <v>1.6</v>
      </c>
      <c r="N412" s="33"/>
    </row>
    <row r="413" spans="1:14">
      <c r="A413" s="32">
        <v>29</v>
      </c>
      <c r="B413" s="32">
        <v>148</v>
      </c>
      <c r="C413" s="33">
        <v>437220.38630000001</v>
      </c>
      <c r="D413" s="33">
        <v>45875.991099999999</v>
      </c>
      <c r="E413" s="33">
        <v>467.935</v>
      </c>
      <c r="F413" s="33">
        <v>536.22</v>
      </c>
      <c r="G413" s="33">
        <v>534.62</v>
      </c>
      <c r="H413" s="33">
        <v>534.62</v>
      </c>
      <c r="I413" s="33">
        <v>534.62</v>
      </c>
      <c r="J413" s="33">
        <v>1.6</v>
      </c>
      <c r="N413" s="33"/>
    </row>
    <row r="414" spans="1:14">
      <c r="A414" s="32">
        <v>30</v>
      </c>
      <c r="B414" s="32">
        <v>149</v>
      </c>
      <c r="C414" s="33">
        <v>437201.56939999998</v>
      </c>
      <c r="D414" s="33">
        <v>45888.5861</v>
      </c>
      <c r="E414" s="33">
        <v>490.57799999999997</v>
      </c>
      <c r="F414" s="33">
        <v>536.57000000000005</v>
      </c>
      <c r="G414" s="33">
        <v>534.97</v>
      </c>
      <c r="H414" s="33">
        <v>534.97</v>
      </c>
      <c r="I414" s="33">
        <v>534.97</v>
      </c>
      <c r="J414" s="33">
        <v>1.6</v>
      </c>
      <c r="N414" s="33"/>
    </row>
    <row r="415" spans="1:14">
      <c r="A415" s="32" t="s">
        <v>547</v>
      </c>
      <c r="B415" s="32" t="s">
        <v>548</v>
      </c>
    </row>
    <row r="416" spans="1:14">
      <c r="A416" s="32">
        <v>1</v>
      </c>
      <c r="B416" s="32">
        <v>149</v>
      </c>
      <c r="C416" s="33">
        <v>437201.56939999998</v>
      </c>
      <c r="D416" s="33">
        <v>45888.5861</v>
      </c>
      <c r="E416" s="33">
        <v>0</v>
      </c>
      <c r="F416" s="33">
        <v>536.57000000000005</v>
      </c>
      <c r="G416" s="33">
        <v>534.97</v>
      </c>
      <c r="H416" s="33">
        <v>534.97</v>
      </c>
      <c r="I416" s="33">
        <v>534.97</v>
      </c>
      <c r="J416" s="33">
        <v>1.6</v>
      </c>
      <c r="N416" s="33"/>
    </row>
    <row r="417" spans="1:14">
      <c r="A417" s="32">
        <v>2</v>
      </c>
      <c r="B417" s="32">
        <v>150</v>
      </c>
      <c r="C417" s="33">
        <v>437175.63709999999</v>
      </c>
      <c r="D417" s="33">
        <v>45907.053200000002</v>
      </c>
      <c r="E417" s="33">
        <v>31.835999999999999</v>
      </c>
      <c r="F417" s="33">
        <v>537.21</v>
      </c>
      <c r="G417" s="33">
        <v>535.61</v>
      </c>
      <c r="H417" s="33">
        <v>535.61</v>
      </c>
      <c r="I417" s="33">
        <v>535.61</v>
      </c>
      <c r="J417" s="33">
        <v>1.6</v>
      </c>
      <c r="N417" s="33"/>
    </row>
    <row r="418" spans="1:14">
      <c r="A418" s="32">
        <v>3</v>
      </c>
      <c r="B418" s="32">
        <v>151</v>
      </c>
      <c r="C418" s="33">
        <v>437150.70280000003</v>
      </c>
      <c r="D418" s="33">
        <v>45925.811699999998</v>
      </c>
      <c r="E418" s="33">
        <v>63.037999999999997</v>
      </c>
      <c r="F418" s="33">
        <v>537.86</v>
      </c>
      <c r="G418" s="33">
        <v>536.26</v>
      </c>
      <c r="H418" s="33">
        <v>536.26</v>
      </c>
      <c r="I418" s="33">
        <v>536.26</v>
      </c>
      <c r="J418" s="33">
        <v>1.6</v>
      </c>
      <c r="N418" s="33"/>
    </row>
    <row r="419" spans="1:14">
      <c r="A419" s="32">
        <v>4</v>
      </c>
      <c r="B419" s="32">
        <v>152</v>
      </c>
      <c r="C419" s="33">
        <v>437124.90029999998</v>
      </c>
      <c r="D419" s="33">
        <v>45944.954299999998</v>
      </c>
      <c r="E419" s="33">
        <v>95.165999999999997</v>
      </c>
      <c r="F419" s="33">
        <v>538.96</v>
      </c>
      <c r="G419" s="33">
        <v>537.36</v>
      </c>
      <c r="H419" s="33">
        <v>537.36</v>
      </c>
      <c r="I419" s="33">
        <v>537.36</v>
      </c>
      <c r="J419" s="33">
        <v>1.6</v>
      </c>
      <c r="N419" s="33"/>
    </row>
    <row r="420" spans="1:14">
      <c r="A420" s="32">
        <v>5</v>
      </c>
      <c r="B420" s="32">
        <v>153</v>
      </c>
      <c r="C420" s="33">
        <v>437110.95649999997</v>
      </c>
      <c r="D420" s="33">
        <v>45954.370199999998</v>
      </c>
      <c r="E420" s="33">
        <v>111.992</v>
      </c>
      <c r="F420" s="33">
        <v>539.73</v>
      </c>
      <c r="G420" s="33">
        <v>538.13</v>
      </c>
      <c r="H420" s="33">
        <v>538.13</v>
      </c>
      <c r="I420" s="33">
        <v>538.13</v>
      </c>
      <c r="J420" s="33">
        <v>1.6</v>
      </c>
      <c r="N420" s="33"/>
    </row>
    <row r="421" spans="1:14">
      <c r="A421" s="32">
        <v>6</v>
      </c>
      <c r="B421" s="32">
        <v>154</v>
      </c>
      <c r="C421" s="33">
        <v>437083.66989999998</v>
      </c>
      <c r="D421" s="33">
        <v>45969.657800000001</v>
      </c>
      <c r="E421" s="33">
        <v>143.26900000000001</v>
      </c>
      <c r="F421" s="33">
        <v>541.61</v>
      </c>
      <c r="G421" s="33">
        <v>540.01</v>
      </c>
      <c r="H421" s="33">
        <v>540.01</v>
      </c>
      <c r="I421" s="33">
        <v>540.01</v>
      </c>
      <c r="J421" s="33">
        <v>1.6</v>
      </c>
      <c r="N421" s="33"/>
    </row>
    <row r="422" spans="1:14">
      <c r="A422" s="32">
        <v>7</v>
      </c>
      <c r="B422" s="32">
        <v>155</v>
      </c>
      <c r="C422" s="33">
        <v>437067.35649999999</v>
      </c>
      <c r="D422" s="33">
        <v>45978.121500000001</v>
      </c>
      <c r="E422" s="33">
        <v>161.64699999999999</v>
      </c>
      <c r="F422" s="33">
        <v>543.1</v>
      </c>
      <c r="G422" s="33">
        <v>541.46</v>
      </c>
      <c r="H422" s="33">
        <v>541.46</v>
      </c>
      <c r="I422" s="33">
        <v>541.46</v>
      </c>
      <c r="J422" s="33">
        <v>1.64</v>
      </c>
      <c r="N422" s="33"/>
    </row>
    <row r="423" spans="1:14">
      <c r="A423" s="32">
        <v>8</v>
      </c>
      <c r="B423" s="32">
        <v>156</v>
      </c>
      <c r="C423" s="33">
        <v>437047.18300000002</v>
      </c>
      <c r="D423" s="33">
        <v>45988.0432</v>
      </c>
      <c r="E423" s="33">
        <v>184.12899999999999</v>
      </c>
      <c r="F423" s="33">
        <v>545.09</v>
      </c>
      <c r="G423" s="33">
        <v>543.48</v>
      </c>
      <c r="H423" s="33">
        <v>543.48</v>
      </c>
      <c r="I423" s="33">
        <v>543.48</v>
      </c>
      <c r="J423" s="33">
        <v>1.6</v>
      </c>
      <c r="N423" s="33"/>
    </row>
    <row r="424" spans="1:14">
      <c r="A424" s="32">
        <v>9</v>
      </c>
      <c r="B424" s="32">
        <v>157</v>
      </c>
      <c r="C424" s="33">
        <v>437021.0784</v>
      </c>
      <c r="D424" s="33">
        <v>45998.1106</v>
      </c>
      <c r="E424" s="33">
        <v>212.107</v>
      </c>
      <c r="F424" s="33">
        <v>547.23</v>
      </c>
      <c r="G424" s="33">
        <v>545.66999999999996</v>
      </c>
      <c r="H424" s="33">
        <v>545.66999999999996</v>
      </c>
      <c r="I424" s="33">
        <v>545.66999999999996</v>
      </c>
      <c r="J424" s="33">
        <v>1.57</v>
      </c>
      <c r="N424" s="33"/>
    </row>
    <row r="425" spans="1:14">
      <c r="A425" s="32">
        <v>10</v>
      </c>
      <c r="B425" s="32">
        <v>158</v>
      </c>
      <c r="C425" s="33">
        <v>436996.32410000003</v>
      </c>
      <c r="D425" s="33">
        <v>46002.757100000003</v>
      </c>
      <c r="E425" s="33">
        <v>237.29400000000001</v>
      </c>
      <c r="F425" s="33">
        <v>548.94000000000005</v>
      </c>
      <c r="G425" s="33">
        <v>547.33000000000004</v>
      </c>
      <c r="H425" s="33">
        <v>547.33000000000004</v>
      </c>
      <c r="I425" s="33">
        <v>547.33000000000004</v>
      </c>
      <c r="J425" s="33">
        <v>1.6</v>
      </c>
      <c r="N425" s="33"/>
    </row>
    <row r="426" spans="1:14">
      <c r="A426" s="32">
        <v>11</v>
      </c>
      <c r="B426" s="32">
        <v>159</v>
      </c>
      <c r="C426" s="33">
        <v>436971.7464</v>
      </c>
      <c r="D426" s="33">
        <v>46006.709199999998</v>
      </c>
      <c r="E426" s="33">
        <v>262.18700000000001</v>
      </c>
      <c r="F426" s="33">
        <v>550.62</v>
      </c>
      <c r="G426" s="33">
        <v>548.87</v>
      </c>
      <c r="H426" s="33">
        <v>548.87</v>
      </c>
      <c r="I426" s="33">
        <v>548.87</v>
      </c>
      <c r="J426" s="33">
        <v>1.75</v>
      </c>
      <c r="N426" s="33"/>
    </row>
    <row r="427" spans="1:14">
      <c r="A427" s="32">
        <v>12</v>
      </c>
      <c r="B427" s="32">
        <v>160</v>
      </c>
      <c r="C427" s="33">
        <v>436946.46380000003</v>
      </c>
      <c r="D427" s="33">
        <v>46017.354099999997</v>
      </c>
      <c r="E427" s="33">
        <v>289.61900000000003</v>
      </c>
      <c r="F427" s="33">
        <v>552.49</v>
      </c>
      <c r="G427" s="33">
        <v>550.89</v>
      </c>
      <c r="H427" s="33">
        <v>550.89</v>
      </c>
      <c r="I427" s="33">
        <v>550.89</v>
      </c>
      <c r="J427" s="33">
        <v>1.6</v>
      </c>
      <c r="N427" s="33"/>
    </row>
    <row r="428" spans="1:14">
      <c r="A428" s="32">
        <v>13</v>
      </c>
      <c r="B428" s="32">
        <v>161</v>
      </c>
      <c r="C428" s="33">
        <v>436925.69689999998</v>
      </c>
      <c r="D428" s="33">
        <v>46032.34</v>
      </c>
      <c r="E428" s="33">
        <v>315.22899999999998</v>
      </c>
      <c r="F428" s="33">
        <v>554.55999999999995</v>
      </c>
      <c r="G428" s="33">
        <v>552.96</v>
      </c>
      <c r="H428" s="33">
        <v>552.96</v>
      </c>
      <c r="I428" s="33">
        <v>552.96</v>
      </c>
      <c r="J428" s="33">
        <v>1.6</v>
      </c>
      <c r="N428" s="33"/>
    </row>
    <row r="429" spans="1:14">
      <c r="A429" s="32">
        <v>14</v>
      </c>
      <c r="B429" s="32">
        <v>162</v>
      </c>
      <c r="C429" s="33">
        <v>436910.78279999999</v>
      </c>
      <c r="D429" s="33">
        <v>46045.368699999999</v>
      </c>
      <c r="E429" s="33">
        <v>335.03199999999998</v>
      </c>
      <c r="F429" s="33">
        <v>555.98</v>
      </c>
      <c r="G429" s="33">
        <v>554.38</v>
      </c>
      <c r="H429" s="33">
        <v>554.38</v>
      </c>
      <c r="I429" s="33">
        <v>554.38</v>
      </c>
      <c r="J429" s="33">
        <v>1.6</v>
      </c>
      <c r="N429" s="33"/>
    </row>
    <row r="430" spans="1:14">
      <c r="A430" s="32">
        <v>15</v>
      </c>
      <c r="B430" s="32">
        <v>163</v>
      </c>
      <c r="C430" s="33">
        <v>436897.11629999999</v>
      </c>
      <c r="D430" s="33">
        <v>46059.019</v>
      </c>
      <c r="E430" s="33">
        <v>354.34800000000001</v>
      </c>
      <c r="F430" s="33">
        <v>557.32000000000005</v>
      </c>
      <c r="G430" s="33">
        <v>555.72</v>
      </c>
      <c r="H430" s="33">
        <v>555.72</v>
      </c>
      <c r="I430" s="33">
        <v>555.72</v>
      </c>
      <c r="J430" s="33">
        <v>1.6</v>
      </c>
      <c r="N430" s="33"/>
    </row>
    <row r="431" spans="1:14">
      <c r="A431" s="32">
        <v>16</v>
      </c>
      <c r="B431" s="32">
        <v>164</v>
      </c>
      <c r="C431" s="33">
        <v>436888.26189999998</v>
      </c>
      <c r="D431" s="33">
        <v>46071.174200000001</v>
      </c>
      <c r="E431" s="33">
        <v>369.38600000000002</v>
      </c>
      <c r="F431" s="33">
        <v>558.39</v>
      </c>
      <c r="G431" s="33">
        <v>556.79</v>
      </c>
      <c r="H431" s="33">
        <v>556.79</v>
      </c>
      <c r="I431" s="33">
        <v>556.79</v>
      </c>
      <c r="J431" s="33">
        <v>1.6</v>
      </c>
      <c r="N431" s="33"/>
    </row>
    <row r="432" spans="1:14">
      <c r="A432" s="32">
        <v>17</v>
      </c>
      <c r="B432" s="32">
        <v>165</v>
      </c>
      <c r="C432" s="33">
        <v>436874.7</v>
      </c>
      <c r="D432" s="33">
        <v>46095.676700000004</v>
      </c>
      <c r="E432" s="33">
        <v>397.392</v>
      </c>
      <c r="F432" s="33">
        <v>560.29999999999995</v>
      </c>
      <c r="G432" s="33">
        <v>558.70000000000005</v>
      </c>
      <c r="H432" s="33">
        <v>558.70000000000005</v>
      </c>
      <c r="I432" s="33">
        <v>558.70000000000005</v>
      </c>
      <c r="J432" s="33">
        <v>1.6</v>
      </c>
      <c r="N432" s="33"/>
    </row>
    <row r="433" spans="1:15">
      <c r="A433" s="32">
        <v>18</v>
      </c>
      <c r="B433" s="32">
        <v>166</v>
      </c>
      <c r="C433" s="33">
        <v>436868.6948</v>
      </c>
      <c r="D433" s="33">
        <v>46106.006999999998</v>
      </c>
      <c r="E433" s="33">
        <v>409.34100000000001</v>
      </c>
      <c r="F433" s="33">
        <v>561.13</v>
      </c>
      <c r="G433" s="33">
        <v>559.53</v>
      </c>
      <c r="H433" s="33">
        <v>559.53</v>
      </c>
      <c r="I433" s="33">
        <v>559.53</v>
      </c>
      <c r="J433" s="33">
        <v>1.6</v>
      </c>
      <c r="N433" s="33"/>
    </row>
    <row r="434" spans="1:15">
      <c r="A434" s="32">
        <v>19</v>
      </c>
      <c r="B434" s="32">
        <v>167</v>
      </c>
      <c r="C434" s="33">
        <v>436865.24160000001</v>
      </c>
      <c r="D434" s="33">
        <v>46111.868999999999</v>
      </c>
      <c r="E434" s="33">
        <v>416.14400000000001</v>
      </c>
      <c r="F434" s="33">
        <v>561.71</v>
      </c>
      <c r="G434" s="33">
        <v>560.11</v>
      </c>
      <c r="H434" s="33">
        <v>560.11</v>
      </c>
      <c r="I434" s="33">
        <v>560.11</v>
      </c>
      <c r="J434" s="33">
        <v>1.6</v>
      </c>
      <c r="N434" s="33"/>
    </row>
    <row r="435" spans="1:15">
      <c r="A435" s="32">
        <v>20</v>
      </c>
      <c r="B435" s="32">
        <v>168</v>
      </c>
      <c r="C435" s="33">
        <v>436862.22830000002</v>
      </c>
      <c r="D435" s="33">
        <v>46117.442499999997</v>
      </c>
      <c r="E435" s="33">
        <v>422.48</v>
      </c>
      <c r="F435" s="33">
        <v>562.28</v>
      </c>
      <c r="G435" s="33">
        <v>560.67999999999995</v>
      </c>
      <c r="H435" s="33">
        <v>560.67999999999995</v>
      </c>
      <c r="I435" s="33">
        <v>560.67999999999995</v>
      </c>
      <c r="J435" s="33">
        <v>1.6</v>
      </c>
      <c r="N435" s="33"/>
    </row>
    <row r="436" spans="1:15">
      <c r="A436" s="32">
        <v>21</v>
      </c>
      <c r="B436" s="32">
        <v>169</v>
      </c>
      <c r="C436" s="33">
        <v>436873.33069999999</v>
      </c>
      <c r="D436" s="33">
        <v>46123.279199999997</v>
      </c>
      <c r="E436" s="33">
        <v>435.02300000000002</v>
      </c>
      <c r="F436" s="33">
        <v>564.16999999999996</v>
      </c>
      <c r="G436" s="33">
        <v>562.57000000000005</v>
      </c>
      <c r="H436" s="33">
        <v>562.57000000000005</v>
      </c>
      <c r="I436" s="33">
        <v>562.57000000000005</v>
      </c>
      <c r="J436" s="33">
        <v>1.6</v>
      </c>
      <c r="N436" s="33"/>
    </row>
    <row r="437" spans="1:15">
      <c r="A437" s="32">
        <v>22</v>
      </c>
      <c r="B437" s="32">
        <v>170</v>
      </c>
      <c r="C437" s="33">
        <v>436879.41399999999</v>
      </c>
      <c r="D437" s="33">
        <v>46124.586499999998</v>
      </c>
      <c r="E437" s="33">
        <v>441.245</v>
      </c>
      <c r="F437" s="33">
        <v>564.87</v>
      </c>
      <c r="G437" s="33">
        <v>563.27</v>
      </c>
      <c r="H437" s="33">
        <v>563.27</v>
      </c>
      <c r="I437" s="33">
        <v>563.27</v>
      </c>
      <c r="J437" s="33">
        <v>1.6</v>
      </c>
      <c r="N437" s="33"/>
    </row>
    <row r="438" spans="1:15">
      <c r="A438" s="32">
        <v>23</v>
      </c>
      <c r="B438" s="32">
        <v>171</v>
      </c>
      <c r="C438" s="33">
        <v>436895.13020000001</v>
      </c>
      <c r="D438" s="33">
        <v>46127.972199999997</v>
      </c>
      <c r="E438" s="33">
        <v>457.322</v>
      </c>
      <c r="F438" s="33">
        <v>566.84</v>
      </c>
      <c r="G438" s="33">
        <v>565.24</v>
      </c>
      <c r="H438" s="33">
        <v>565.24</v>
      </c>
      <c r="I438" s="33">
        <v>565.24</v>
      </c>
      <c r="J438" s="33">
        <v>1.6</v>
      </c>
      <c r="N438" s="33"/>
    </row>
    <row r="439" spans="1:15">
      <c r="A439" s="32">
        <v>24</v>
      </c>
      <c r="B439" s="32">
        <v>172</v>
      </c>
      <c r="C439" s="33">
        <v>436905.82280000002</v>
      </c>
      <c r="D439" s="33">
        <v>46130.275600000001</v>
      </c>
      <c r="E439" s="33">
        <v>468.26</v>
      </c>
      <c r="F439" s="33">
        <v>567.59</v>
      </c>
      <c r="G439" s="33">
        <v>565.99</v>
      </c>
      <c r="H439" s="33">
        <v>565.99</v>
      </c>
      <c r="I439" s="33">
        <v>565.99</v>
      </c>
      <c r="J439" s="33">
        <v>1.6</v>
      </c>
      <c r="N439" s="33"/>
    </row>
    <row r="440" spans="1:15">
      <c r="A440" s="32">
        <v>25</v>
      </c>
      <c r="B440" s="32">
        <v>173</v>
      </c>
      <c r="C440" s="33">
        <v>436912.61719999998</v>
      </c>
      <c r="D440" s="33">
        <v>46126.415999999997</v>
      </c>
      <c r="E440" s="33">
        <v>476.07400000000001</v>
      </c>
      <c r="F440" s="33">
        <v>567.37</v>
      </c>
      <c r="G440" s="33">
        <v>565.77</v>
      </c>
      <c r="H440" s="33">
        <v>565.77</v>
      </c>
      <c r="I440" s="33">
        <v>565.77</v>
      </c>
      <c r="J440" s="33">
        <v>1.6</v>
      </c>
      <c r="N440" s="33"/>
    </row>
    <row r="441" spans="1:15">
      <c r="A441" s="32">
        <v>26</v>
      </c>
      <c r="B441" s="32">
        <v>174</v>
      </c>
      <c r="C441" s="33">
        <v>436908.56290000002</v>
      </c>
      <c r="D441" s="33">
        <v>46118.678</v>
      </c>
      <c r="E441" s="33">
        <v>484.81</v>
      </c>
      <c r="F441" s="33">
        <v>568.61</v>
      </c>
      <c r="G441" s="33">
        <v>567.01</v>
      </c>
      <c r="H441" s="33">
        <v>567.01</v>
      </c>
      <c r="I441" s="33">
        <v>567.01</v>
      </c>
      <c r="J441" s="33">
        <v>1.6</v>
      </c>
      <c r="N441" s="33"/>
      <c r="O441" s="33"/>
    </row>
    <row r="442" spans="1:15">
      <c r="A442" s="32" t="s">
        <v>39</v>
      </c>
      <c r="B442" s="32" t="s">
        <v>627</v>
      </c>
      <c r="N442" s="33"/>
    </row>
    <row r="443" spans="1:15">
      <c r="A443" s="32" t="s">
        <v>549</v>
      </c>
      <c r="B443" s="32" t="s">
        <v>572</v>
      </c>
      <c r="N443" s="33"/>
    </row>
    <row r="444" spans="1:15">
      <c r="A444" s="32">
        <v>1</v>
      </c>
      <c r="B444" s="32">
        <v>1</v>
      </c>
      <c r="C444" s="33">
        <v>436862.22830000002</v>
      </c>
      <c r="D444" s="33">
        <v>46117.442499999997</v>
      </c>
      <c r="E444" s="33">
        <v>0</v>
      </c>
      <c r="F444" s="33">
        <v>562.28</v>
      </c>
      <c r="G444" s="33">
        <v>560.67999999999995</v>
      </c>
      <c r="H444" s="33">
        <v>560.67999999999995</v>
      </c>
      <c r="I444" s="33">
        <v>560.67999999999995</v>
      </c>
      <c r="J444" s="33">
        <v>1.6</v>
      </c>
      <c r="N444" s="33"/>
    </row>
    <row r="445" spans="1:15">
      <c r="A445" s="32">
        <v>2</v>
      </c>
      <c r="B445" s="32">
        <v>2</v>
      </c>
      <c r="C445" s="33">
        <v>436860.8763</v>
      </c>
      <c r="D445" s="33">
        <v>46119.943299999999</v>
      </c>
      <c r="E445" s="33">
        <v>2.843</v>
      </c>
      <c r="F445" s="33">
        <v>562.55999999999995</v>
      </c>
      <c r="G445" s="33">
        <v>560.91</v>
      </c>
      <c r="H445" s="33">
        <v>560.91</v>
      </c>
      <c r="I445" s="33">
        <v>560.91</v>
      </c>
      <c r="J445" s="33">
        <v>1.66</v>
      </c>
      <c r="N445" s="33"/>
    </row>
    <row r="446" spans="1:15">
      <c r="A446" s="32">
        <v>3</v>
      </c>
      <c r="B446" s="32">
        <v>3</v>
      </c>
      <c r="C446" s="33">
        <v>436848.47110000002</v>
      </c>
      <c r="D446" s="33">
        <v>46132.492299999998</v>
      </c>
      <c r="E446" s="33">
        <v>20.488</v>
      </c>
      <c r="F446" s="33">
        <v>563.9</v>
      </c>
      <c r="G446" s="33">
        <v>562.29999999999995</v>
      </c>
      <c r="H446" s="33">
        <v>562.29999999999995</v>
      </c>
      <c r="I446" s="33">
        <v>562.29999999999995</v>
      </c>
      <c r="J446" s="33">
        <v>1.6</v>
      </c>
      <c r="N446" s="33"/>
    </row>
    <row r="447" spans="1:15">
      <c r="A447" s="32">
        <v>4</v>
      </c>
      <c r="B447" s="32">
        <v>4</v>
      </c>
      <c r="C447" s="33">
        <v>436834.52639999997</v>
      </c>
      <c r="D447" s="33">
        <v>46143.041599999997</v>
      </c>
      <c r="E447" s="33">
        <v>37.973999999999997</v>
      </c>
      <c r="F447" s="33">
        <v>565.39</v>
      </c>
      <c r="G447" s="33">
        <v>563.70000000000005</v>
      </c>
      <c r="H447" s="33">
        <v>563.70000000000005</v>
      </c>
      <c r="I447" s="33">
        <v>563.70000000000005</v>
      </c>
      <c r="J447" s="33">
        <v>1.69</v>
      </c>
      <c r="N447" s="33"/>
    </row>
    <row r="448" spans="1:15">
      <c r="A448" s="32">
        <v>5</v>
      </c>
      <c r="B448" s="32">
        <v>5</v>
      </c>
      <c r="C448" s="33">
        <v>436822.66399999999</v>
      </c>
      <c r="D448" s="33">
        <v>46149.721899999997</v>
      </c>
      <c r="E448" s="33">
        <v>51.588000000000001</v>
      </c>
      <c r="F448" s="33">
        <v>566.07000000000005</v>
      </c>
      <c r="G448" s="33">
        <v>564.47</v>
      </c>
      <c r="H448" s="33">
        <v>564.47</v>
      </c>
      <c r="I448" s="33">
        <v>564.47</v>
      </c>
      <c r="J448" s="33">
        <v>1.6</v>
      </c>
      <c r="N448" s="33"/>
    </row>
    <row r="449" spans="1:14">
      <c r="A449" s="32">
        <v>6</v>
      </c>
      <c r="B449" s="32">
        <v>6</v>
      </c>
      <c r="C449" s="33">
        <v>436805.75750000001</v>
      </c>
      <c r="D449" s="33">
        <v>46158.704700000002</v>
      </c>
      <c r="E449" s="33">
        <v>70.733000000000004</v>
      </c>
      <c r="F449" s="33">
        <v>567.63</v>
      </c>
      <c r="G449" s="33">
        <v>566.03</v>
      </c>
      <c r="H449" s="33">
        <v>566.03</v>
      </c>
      <c r="I449" s="33">
        <v>566.03</v>
      </c>
      <c r="J449" s="33">
        <v>1.6</v>
      </c>
      <c r="N449" s="33"/>
    </row>
    <row r="450" spans="1:14">
      <c r="A450" s="32">
        <v>7</v>
      </c>
      <c r="B450" s="32">
        <v>7</v>
      </c>
      <c r="C450" s="33">
        <v>436789.35239999997</v>
      </c>
      <c r="D450" s="33">
        <v>46168.444499999998</v>
      </c>
      <c r="E450" s="33">
        <v>89.811000000000007</v>
      </c>
      <c r="F450" s="33">
        <v>569.16999999999996</v>
      </c>
      <c r="G450" s="33">
        <v>567.57000000000005</v>
      </c>
      <c r="H450" s="33">
        <v>567.57000000000005</v>
      </c>
      <c r="I450" s="33">
        <v>567.57000000000005</v>
      </c>
      <c r="J450" s="33">
        <v>1.6</v>
      </c>
      <c r="N450" s="33"/>
    </row>
    <row r="451" spans="1:14">
      <c r="A451" s="32">
        <v>8</v>
      </c>
      <c r="B451" s="32">
        <v>8</v>
      </c>
      <c r="C451" s="33">
        <v>436772.88319999998</v>
      </c>
      <c r="D451" s="33">
        <v>46178.019500000002</v>
      </c>
      <c r="E451" s="33">
        <v>108.86199999999999</v>
      </c>
      <c r="F451" s="33">
        <v>570.4</v>
      </c>
      <c r="G451" s="33">
        <v>568.79999999999995</v>
      </c>
      <c r="H451" s="33">
        <v>568.79999999999995</v>
      </c>
      <c r="I451" s="33">
        <v>568.79999999999995</v>
      </c>
      <c r="J451" s="33">
        <v>1.6</v>
      </c>
      <c r="N451" s="33"/>
    </row>
    <row r="452" spans="1:14">
      <c r="A452" s="32">
        <v>9</v>
      </c>
      <c r="B452" s="32">
        <v>9</v>
      </c>
      <c r="C452" s="33">
        <v>436753.23759999999</v>
      </c>
      <c r="D452" s="33">
        <v>46189.942499999997</v>
      </c>
      <c r="E452" s="33">
        <v>131.84200000000001</v>
      </c>
      <c r="F452" s="33">
        <v>571.66</v>
      </c>
      <c r="G452" s="33">
        <v>570.04999999999995</v>
      </c>
      <c r="H452" s="33">
        <v>570.04999999999995</v>
      </c>
      <c r="I452" s="33">
        <v>570.04999999999995</v>
      </c>
      <c r="J452" s="33">
        <v>1.6</v>
      </c>
      <c r="N452" s="33"/>
    </row>
    <row r="453" spans="1:14">
      <c r="A453" s="32">
        <v>10</v>
      </c>
      <c r="B453" s="32">
        <v>10</v>
      </c>
      <c r="C453" s="33">
        <v>436734.71380000003</v>
      </c>
      <c r="D453" s="33">
        <v>46200.407099999997</v>
      </c>
      <c r="E453" s="33">
        <v>153.11799999999999</v>
      </c>
      <c r="F453" s="33">
        <v>572.05999999999995</v>
      </c>
      <c r="G453" s="33">
        <v>570.5</v>
      </c>
      <c r="H453" s="33">
        <v>570.5</v>
      </c>
      <c r="I453" s="33">
        <v>570.5</v>
      </c>
      <c r="J453" s="33">
        <v>1.57</v>
      </c>
      <c r="N453" s="33"/>
    </row>
    <row r="454" spans="1:14">
      <c r="A454" s="32">
        <v>11</v>
      </c>
      <c r="B454" s="32">
        <v>11</v>
      </c>
      <c r="C454" s="33">
        <v>436710.54220000003</v>
      </c>
      <c r="D454" s="33">
        <v>46213.173999999999</v>
      </c>
      <c r="E454" s="33">
        <v>180.45400000000001</v>
      </c>
      <c r="F454" s="33">
        <v>572.63</v>
      </c>
      <c r="G454" s="33">
        <v>571.03</v>
      </c>
      <c r="H454" s="33">
        <v>571.03</v>
      </c>
      <c r="I454" s="33">
        <v>571.03</v>
      </c>
      <c r="J454" s="33">
        <v>1.6</v>
      </c>
      <c r="N454" s="33"/>
    </row>
    <row r="455" spans="1:14">
      <c r="A455" s="32">
        <v>12</v>
      </c>
      <c r="B455" s="32">
        <v>12</v>
      </c>
      <c r="C455" s="33">
        <v>436686.17190000002</v>
      </c>
      <c r="D455" s="33">
        <v>46223.835500000001</v>
      </c>
      <c r="E455" s="33">
        <v>207.054</v>
      </c>
      <c r="F455" s="33">
        <v>572.29999999999995</v>
      </c>
      <c r="G455" s="33">
        <v>570.62</v>
      </c>
      <c r="H455" s="33">
        <v>570.62</v>
      </c>
      <c r="I455" s="33">
        <v>570.62</v>
      </c>
      <c r="J455" s="33">
        <v>1.68</v>
      </c>
      <c r="N455" s="33"/>
    </row>
    <row r="456" spans="1:14">
      <c r="A456" s="32">
        <v>13</v>
      </c>
      <c r="B456" s="32">
        <v>13</v>
      </c>
      <c r="C456" s="33">
        <v>436682.19059999997</v>
      </c>
      <c r="D456" s="33">
        <v>46228.291499999999</v>
      </c>
      <c r="E456" s="33">
        <v>213.029</v>
      </c>
      <c r="F456" s="33">
        <v>572.11</v>
      </c>
      <c r="G456" s="33">
        <v>570.52</v>
      </c>
      <c r="H456" s="33">
        <v>570.52</v>
      </c>
      <c r="I456" s="33">
        <v>570.52</v>
      </c>
      <c r="J456" s="33">
        <v>1.58</v>
      </c>
      <c r="N456" s="33"/>
    </row>
    <row r="457" spans="1:14">
      <c r="A457" s="32">
        <v>14</v>
      </c>
      <c r="B457" s="32">
        <v>14</v>
      </c>
      <c r="C457" s="33">
        <v>436645.62609999999</v>
      </c>
      <c r="D457" s="33">
        <v>46242.5314</v>
      </c>
      <c r="E457" s="33">
        <v>252.26900000000001</v>
      </c>
      <c r="F457" s="33">
        <v>571.97</v>
      </c>
      <c r="G457" s="33">
        <v>570.38</v>
      </c>
      <c r="H457" s="33">
        <v>570.38</v>
      </c>
      <c r="I457" s="33">
        <v>570.38</v>
      </c>
      <c r="J457" s="33">
        <v>1.59</v>
      </c>
      <c r="N457" s="33"/>
    </row>
    <row r="458" spans="1:14">
      <c r="A458" s="32">
        <v>15</v>
      </c>
      <c r="B458" s="32">
        <v>15</v>
      </c>
      <c r="C458" s="33">
        <v>436625.37060000002</v>
      </c>
      <c r="D458" s="33">
        <v>46251.929400000001</v>
      </c>
      <c r="E458" s="33">
        <v>274.59800000000001</v>
      </c>
      <c r="F458" s="33">
        <v>571.87</v>
      </c>
      <c r="G458" s="33">
        <v>570.29</v>
      </c>
      <c r="H458" s="33">
        <v>570.29</v>
      </c>
      <c r="I458" s="33">
        <v>570.29</v>
      </c>
      <c r="J458" s="33">
        <v>1.58</v>
      </c>
      <c r="N458" s="33"/>
    </row>
    <row r="459" spans="1:14">
      <c r="A459" s="32">
        <v>16</v>
      </c>
      <c r="B459" s="32">
        <v>16</v>
      </c>
      <c r="C459" s="33">
        <v>436604.7697</v>
      </c>
      <c r="D459" s="33">
        <v>46263.259899999997</v>
      </c>
      <c r="E459" s="33">
        <v>298.11</v>
      </c>
      <c r="F459" s="33">
        <v>571.88</v>
      </c>
      <c r="G459" s="33">
        <v>570.20000000000005</v>
      </c>
      <c r="H459" s="33">
        <v>570.20000000000005</v>
      </c>
      <c r="I459" s="33">
        <v>570.20000000000005</v>
      </c>
      <c r="J459" s="33">
        <v>1.68</v>
      </c>
      <c r="N459" s="33"/>
    </row>
    <row r="460" spans="1:14">
      <c r="A460" s="32">
        <v>17</v>
      </c>
      <c r="B460" s="32">
        <v>17</v>
      </c>
      <c r="C460" s="33">
        <v>436585.61550000001</v>
      </c>
      <c r="D460" s="33">
        <v>46274.263700000003</v>
      </c>
      <c r="E460" s="33">
        <v>320.2</v>
      </c>
      <c r="F460" s="33">
        <v>571.91</v>
      </c>
      <c r="G460" s="33">
        <v>570.12</v>
      </c>
      <c r="H460" s="33">
        <v>570.12</v>
      </c>
      <c r="I460" s="33">
        <v>570.12</v>
      </c>
      <c r="J460" s="33">
        <v>1.8</v>
      </c>
      <c r="N460" s="33"/>
    </row>
    <row r="461" spans="1:14">
      <c r="A461" s="32">
        <v>18</v>
      </c>
      <c r="B461" s="32">
        <v>18</v>
      </c>
      <c r="C461" s="33">
        <v>436569.70380000002</v>
      </c>
      <c r="D461" s="33">
        <v>46280.999900000003</v>
      </c>
      <c r="E461" s="33">
        <v>337.47800000000001</v>
      </c>
      <c r="F461" s="33">
        <v>571.82000000000005</v>
      </c>
      <c r="G461" s="33">
        <v>570.04999999999995</v>
      </c>
      <c r="H461" s="33">
        <v>570.04999999999995</v>
      </c>
      <c r="I461" s="33">
        <v>570.04999999999995</v>
      </c>
      <c r="J461" s="33">
        <v>1.77</v>
      </c>
      <c r="N461" s="33"/>
    </row>
    <row r="462" spans="1:14">
      <c r="A462" s="32">
        <v>19</v>
      </c>
      <c r="B462" s="32">
        <v>19</v>
      </c>
      <c r="C462" s="33">
        <v>436545.07199999999</v>
      </c>
      <c r="D462" s="33">
        <v>46288.153299999998</v>
      </c>
      <c r="E462" s="33">
        <v>363.12799999999999</v>
      </c>
      <c r="F462" s="33">
        <v>571.25</v>
      </c>
      <c r="G462" s="33">
        <v>569.65</v>
      </c>
      <c r="H462" s="33">
        <v>569.65</v>
      </c>
      <c r="I462" s="33">
        <v>569.65</v>
      </c>
      <c r="J462" s="33">
        <v>1.6</v>
      </c>
      <c r="N462" s="33"/>
    </row>
    <row r="463" spans="1:14">
      <c r="A463" s="32">
        <v>20</v>
      </c>
      <c r="B463" s="32">
        <v>20</v>
      </c>
      <c r="C463" s="33">
        <v>436521.42570000002</v>
      </c>
      <c r="D463" s="33">
        <v>46291.661699999997</v>
      </c>
      <c r="E463" s="33">
        <v>387.03300000000002</v>
      </c>
      <c r="F463" s="33">
        <v>570.26</v>
      </c>
      <c r="G463" s="33">
        <v>568.82000000000005</v>
      </c>
      <c r="H463" s="33">
        <v>568.82000000000005</v>
      </c>
      <c r="I463" s="33">
        <v>568.82000000000005</v>
      </c>
      <c r="J463" s="33">
        <v>1.44</v>
      </c>
      <c r="N463" s="33"/>
    </row>
    <row r="464" spans="1:14">
      <c r="A464" s="32">
        <v>21</v>
      </c>
      <c r="B464" s="32">
        <v>21</v>
      </c>
      <c r="C464" s="33">
        <v>436499.32270000002</v>
      </c>
      <c r="D464" s="33">
        <v>46293.568800000001</v>
      </c>
      <c r="E464" s="33">
        <v>409.21800000000002</v>
      </c>
      <c r="F464" s="33">
        <v>569.53</v>
      </c>
      <c r="G464" s="33">
        <v>567.92999999999995</v>
      </c>
      <c r="H464" s="33">
        <v>567.92999999999995</v>
      </c>
      <c r="I464" s="33">
        <v>567.92999999999995</v>
      </c>
      <c r="J464" s="33">
        <v>1.6</v>
      </c>
      <c r="N464" s="33"/>
    </row>
    <row r="465" spans="1:14">
      <c r="A465" s="32">
        <v>22</v>
      </c>
      <c r="B465" s="32">
        <v>22</v>
      </c>
      <c r="C465" s="33">
        <v>436485.15059999999</v>
      </c>
      <c r="D465" s="33">
        <v>46294.674200000001</v>
      </c>
      <c r="E465" s="33">
        <v>423.43299999999999</v>
      </c>
      <c r="F465" s="33">
        <v>569</v>
      </c>
      <c r="G465" s="33">
        <v>567.37</v>
      </c>
      <c r="H465" s="33">
        <v>567.37</v>
      </c>
      <c r="I465" s="33">
        <v>567.37</v>
      </c>
      <c r="J465" s="33">
        <v>1.62</v>
      </c>
      <c r="N465" s="33"/>
    </row>
    <row r="466" spans="1:14">
      <c r="A466" s="32">
        <v>23</v>
      </c>
      <c r="B466" s="32">
        <v>23</v>
      </c>
      <c r="C466" s="33">
        <v>436470.7402</v>
      </c>
      <c r="D466" s="33">
        <v>46296.522700000001</v>
      </c>
      <c r="E466" s="33">
        <v>437.96199999999999</v>
      </c>
      <c r="F466" s="33">
        <v>568.38</v>
      </c>
      <c r="G466" s="33">
        <v>566.75</v>
      </c>
      <c r="H466" s="33">
        <v>566.75</v>
      </c>
      <c r="I466" s="33">
        <v>566.75</v>
      </c>
      <c r="J466" s="33">
        <v>1.63</v>
      </c>
      <c r="N466" s="33"/>
    </row>
    <row r="467" spans="1:14">
      <c r="A467" s="32">
        <v>24</v>
      </c>
      <c r="B467" s="32">
        <v>24</v>
      </c>
      <c r="C467" s="33">
        <v>436447.81089999998</v>
      </c>
      <c r="D467" s="33">
        <v>46302.351699999999</v>
      </c>
      <c r="E467" s="33">
        <v>461.62</v>
      </c>
      <c r="F467" s="33">
        <v>567.11</v>
      </c>
      <c r="G467" s="33">
        <v>565.57000000000005</v>
      </c>
      <c r="H467" s="33">
        <v>565.57000000000005</v>
      </c>
      <c r="I467" s="33">
        <v>565.57000000000005</v>
      </c>
      <c r="J467" s="33">
        <v>1.54</v>
      </c>
      <c r="N467" s="33"/>
    </row>
    <row r="468" spans="1:14">
      <c r="A468" s="32">
        <v>25</v>
      </c>
      <c r="B468" s="32">
        <v>25</v>
      </c>
      <c r="C468" s="33">
        <v>436428.07559999998</v>
      </c>
      <c r="D468" s="33">
        <v>46311.131800000003</v>
      </c>
      <c r="E468" s="33">
        <v>483.221</v>
      </c>
      <c r="F468" s="33">
        <v>566.01</v>
      </c>
      <c r="G468" s="33">
        <v>564.47</v>
      </c>
      <c r="H468" s="33">
        <v>564.47</v>
      </c>
      <c r="I468" s="33">
        <v>564.47</v>
      </c>
      <c r="J468" s="33">
        <v>1.54</v>
      </c>
      <c r="N468" s="33"/>
    </row>
    <row r="469" spans="1:14">
      <c r="A469" s="32">
        <v>26</v>
      </c>
      <c r="B469" s="32">
        <v>26</v>
      </c>
      <c r="C469" s="33">
        <v>436417.22009999998</v>
      </c>
      <c r="D469" s="33">
        <v>46317.015800000001</v>
      </c>
      <c r="E469" s="33">
        <v>495.56799999999998</v>
      </c>
      <c r="F469" s="33">
        <v>565.42999999999995</v>
      </c>
      <c r="G469" s="33">
        <v>563.91</v>
      </c>
      <c r="H469" s="33">
        <v>563.91</v>
      </c>
      <c r="I469" s="33">
        <v>563.91</v>
      </c>
      <c r="J469" s="33">
        <v>1.52</v>
      </c>
      <c r="N469" s="33"/>
    </row>
    <row r="470" spans="1:14">
      <c r="A470" s="32">
        <v>27</v>
      </c>
      <c r="B470" s="32">
        <v>27</v>
      </c>
      <c r="C470" s="33">
        <v>436403.41070000001</v>
      </c>
      <c r="D470" s="33">
        <v>46325.333299999998</v>
      </c>
      <c r="E470" s="33">
        <v>511.68900000000002</v>
      </c>
      <c r="F470" s="33">
        <v>564.73</v>
      </c>
      <c r="G470" s="33">
        <v>563.25</v>
      </c>
      <c r="H470" s="33">
        <v>563.25</v>
      </c>
      <c r="I470" s="33">
        <v>563.25</v>
      </c>
      <c r="J470" s="33">
        <v>1.49</v>
      </c>
      <c r="N470" s="33"/>
    </row>
    <row r="471" spans="1:14">
      <c r="A471" s="32">
        <v>28</v>
      </c>
      <c r="B471" s="32">
        <v>28</v>
      </c>
      <c r="C471" s="33">
        <v>436368.39870000002</v>
      </c>
      <c r="D471" s="33">
        <v>46346.469499999999</v>
      </c>
      <c r="E471" s="33">
        <v>552.58600000000001</v>
      </c>
      <c r="F471" s="33">
        <v>563.19000000000005</v>
      </c>
      <c r="G471" s="33">
        <v>561.6</v>
      </c>
      <c r="H471" s="33">
        <v>561.6</v>
      </c>
      <c r="I471" s="33">
        <v>561.6</v>
      </c>
      <c r="J471" s="33">
        <v>1.59</v>
      </c>
      <c r="N471" s="33"/>
    </row>
    <row r="472" spans="1:14">
      <c r="A472" s="32" t="s">
        <v>550</v>
      </c>
      <c r="B472" s="32" t="s">
        <v>573</v>
      </c>
    </row>
    <row r="473" spans="1:14">
      <c r="A473" s="32">
        <v>1</v>
      </c>
      <c r="B473" s="32">
        <v>28</v>
      </c>
      <c r="C473" s="33">
        <v>436368.39870000002</v>
      </c>
      <c r="D473" s="33">
        <v>46346.469499999999</v>
      </c>
      <c r="E473" s="33">
        <v>0</v>
      </c>
      <c r="F473" s="33">
        <v>563.19000000000005</v>
      </c>
      <c r="G473" s="33">
        <v>561.6</v>
      </c>
      <c r="H473" s="33">
        <v>561.6</v>
      </c>
      <c r="I473" s="33">
        <v>561.6</v>
      </c>
      <c r="J473" s="33">
        <v>1.59</v>
      </c>
      <c r="N473" s="33"/>
    </row>
    <row r="474" spans="1:14">
      <c r="A474" s="32">
        <v>2</v>
      </c>
      <c r="B474" s="32">
        <v>29</v>
      </c>
      <c r="C474" s="33">
        <v>436323.50910000002</v>
      </c>
      <c r="D474" s="33">
        <v>46372.877099999998</v>
      </c>
      <c r="E474" s="33">
        <v>52.081000000000003</v>
      </c>
      <c r="F474" s="33">
        <v>561.91999999999996</v>
      </c>
      <c r="G474" s="33">
        <v>560.25</v>
      </c>
      <c r="H474" s="33">
        <v>560.25</v>
      </c>
      <c r="I474" s="33">
        <v>560.25</v>
      </c>
      <c r="J474" s="33">
        <v>1.67</v>
      </c>
      <c r="N474" s="33"/>
    </row>
    <row r="475" spans="1:14">
      <c r="A475" s="32">
        <v>3</v>
      </c>
      <c r="B475" s="32">
        <v>30</v>
      </c>
      <c r="C475" s="33">
        <v>436317.56020000001</v>
      </c>
      <c r="D475" s="33">
        <v>46373.6587</v>
      </c>
      <c r="E475" s="33">
        <v>58.081000000000003</v>
      </c>
      <c r="F475" s="33">
        <v>561.99</v>
      </c>
      <c r="G475" s="33">
        <v>560.1</v>
      </c>
      <c r="H475" s="33">
        <v>560.1</v>
      </c>
      <c r="I475" s="33">
        <v>560.1</v>
      </c>
      <c r="J475" s="33">
        <v>1.89</v>
      </c>
      <c r="N475" s="33"/>
    </row>
    <row r="476" spans="1:14">
      <c r="A476" s="32">
        <v>4</v>
      </c>
      <c r="B476" s="32">
        <v>31</v>
      </c>
      <c r="C476" s="33">
        <v>436303.02860000002</v>
      </c>
      <c r="D476" s="33">
        <v>46383.114500000003</v>
      </c>
      <c r="E476" s="33">
        <v>75.418000000000006</v>
      </c>
      <c r="F476" s="33">
        <v>561.51</v>
      </c>
      <c r="G476" s="33">
        <v>559.91</v>
      </c>
      <c r="H476" s="33">
        <v>559.91</v>
      </c>
      <c r="I476" s="33">
        <v>559.91</v>
      </c>
      <c r="J476" s="33">
        <v>1.6</v>
      </c>
      <c r="N476" s="33"/>
    </row>
    <row r="477" spans="1:14">
      <c r="A477" s="32">
        <v>5</v>
      </c>
      <c r="B477" s="32">
        <v>32</v>
      </c>
      <c r="C477" s="33">
        <v>436288.60430000001</v>
      </c>
      <c r="D477" s="33">
        <v>46395.108200000002</v>
      </c>
      <c r="E477" s="33">
        <v>94.177000000000007</v>
      </c>
      <c r="F477" s="33">
        <v>561.39</v>
      </c>
      <c r="G477" s="33">
        <v>559.79</v>
      </c>
      <c r="H477" s="33">
        <v>559.79</v>
      </c>
      <c r="I477" s="33">
        <v>559.79</v>
      </c>
      <c r="J477" s="33">
        <v>1.6</v>
      </c>
      <c r="N477" s="33"/>
    </row>
    <row r="478" spans="1:14">
      <c r="A478" s="32">
        <v>6</v>
      </c>
      <c r="B478" s="32">
        <v>33</v>
      </c>
      <c r="C478" s="33">
        <v>436270.46409999998</v>
      </c>
      <c r="D478" s="33">
        <v>46416.849199999997</v>
      </c>
      <c r="E478" s="33">
        <v>122.49299999999999</v>
      </c>
      <c r="F478" s="33">
        <v>561.52</v>
      </c>
      <c r="G478" s="33">
        <v>559.69000000000005</v>
      </c>
      <c r="H478" s="33">
        <v>559.69000000000005</v>
      </c>
      <c r="I478" s="33">
        <v>559.69000000000005</v>
      </c>
      <c r="J478" s="33">
        <v>1.83</v>
      </c>
      <c r="N478" s="33"/>
    </row>
    <row r="479" spans="1:14">
      <c r="A479" s="32">
        <v>7</v>
      </c>
      <c r="B479" s="32">
        <v>34</v>
      </c>
      <c r="C479" s="33">
        <v>436259.45919999998</v>
      </c>
      <c r="D479" s="33">
        <v>46432.109900000003</v>
      </c>
      <c r="E479" s="33">
        <v>141.30699999999999</v>
      </c>
      <c r="F479" s="33">
        <v>561.29</v>
      </c>
      <c r="G479" s="33">
        <v>559.63</v>
      </c>
      <c r="H479" s="33">
        <v>559.63</v>
      </c>
      <c r="I479" s="33">
        <v>559.63</v>
      </c>
      <c r="J479" s="33">
        <v>1.66</v>
      </c>
      <c r="N479" s="33"/>
    </row>
    <row r="480" spans="1:14">
      <c r="A480" s="32">
        <v>8</v>
      </c>
      <c r="B480" s="32">
        <v>35</v>
      </c>
      <c r="C480" s="33">
        <v>436250.62550000002</v>
      </c>
      <c r="D480" s="33">
        <v>46442.852700000003</v>
      </c>
      <c r="E480" s="33">
        <v>155.21600000000001</v>
      </c>
      <c r="F480" s="33">
        <v>560.99</v>
      </c>
      <c r="G480" s="33">
        <v>559.39</v>
      </c>
      <c r="H480" s="33">
        <v>559.39</v>
      </c>
      <c r="I480" s="33">
        <v>559.39</v>
      </c>
      <c r="J480" s="33">
        <v>1.6</v>
      </c>
      <c r="N480" s="33"/>
    </row>
    <row r="481" spans="1:14">
      <c r="A481" s="32">
        <v>9</v>
      </c>
      <c r="B481" s="32">
        <v>36</v>
      </c>
      <c r="C481" s="33">
        <v>436234.92599999998</v>
      </c>
      <c r="D481" s="33">
        <v>46457.990400000002</v>
      </c>
      <c r="E481" s="33">
        <v>177.02500000000001</v>
      </c>
      <c r="F481" s="33">
        <v>560.54</v>
      </c>
      <c r="G481" s="33">
        <v>558.87</v>
      </c>
      <c r="H481" s="33">
        <v>558.87</v>
      </c>
      <c r="I481" s="33">
        <v>558.87</v>
      </c>
      <c r="J481" s="33">
        <v>1.68</v>
      </c>
      <c r="N481" s="33"/>
    </row>
    <row r="482" spans="1:14">
      <c r="A482" s="32">
        <v>10</v>
      </c>
      <c r="B482" s="32">
        <v>37</v>
      </c>
      <c r="C482" s="33">
        <v>436223.11249999999</v>
      </c>
      <c r="D482" s="33">
        <v>46467.1734</v>
      </c>
      <c r="E482" s="33">
        <v>191.98699999999999</v>
      </c>
      <c r="F482" s="33">
        <v>559.98</v>
      </c>
      <c r="G482" s="33">
        <v>558.38</v>
      </c>
      <c r="H482" s="33">
        <v>558.38</v>
      </c>
      <c r="I482" s="33">
        <v>558.38</v>
      </c>
      <c r="J482" s="33">
        <v>1.6</v>
      </c>
      <c r="N482" s="33"/>
    </row>
    <row r="483" spans="1:14">
      <c r="A483" s="32">
        <v>11</v>
      </c>
      <c r="B483" s="32">
        <v>38</v>
      </c>
      <c r="C483" s="33">
        <v>436213.80459999997</v>
      </c>
      <c r="D483" s="33">
        <v>46473.4732</v>
      </c>
      <c r="E483" s="33">
        <v>203.227</v>
      </c>
      <c r="F483" s="33">
        <v>559.70000000000005</v>
      </c>
      <c r="G483" s="33">
        <v>557.97</v>
      </c>
      <c r="H483" s="33">
        <v>557.97</v>
      </c>
      <c r="I483" s="33">
        <v>557.97</v>
      </c>
      <c r="J483" s="33">
        <v>1.74</v>
      </c>
      <c r="N483" s="33"/>
    </row>
    <row r="484" spans="1:14">
      <c r="A484" s="32">
        <v>12</v>
      </c>
      <c r="B484" s="32">
        <v>39</v>
      </c>
      <c r="C484" s="33">
        <v>436200.48959999997</v>
      </c>
      <c r="D484" s="33">
        <v>46481.460200000001</v>
      </c>
      <c r="E484" s="33">
        <v>218.75399999999999</v>
      </c>
      <c r="F484" s="33">
        <v>558.97</v>
      </c>
      <c r="G484" s="33">
        <v>557.27</v>
      </c>
      <c r="H484" s="33">
        <v>557.27</v>
      </c>
      <c r="I484" s="33">
        <v>557.27</v>
      </c>
      <c r="J484" s="33">
        <v>1.71</v>
      </c>
      <c r="N484" s="33"/>
    </row>
    <row r="485" spans="1:14">
      <c r="A485" s="32">
        <v>13</v>
      </c>
      <c r="B485" s="32">
        <v>40</v>
      </c>
      <c r="C485" s="33">
        <v>436188.2561</v>
      </c>
      <c r="D485" s="33">
        <v>46490.532899999998</v>
      </c>
      <c r="E485" s="33">
        <v>233.98400000000001</v>
      </c>
      <c r="F485" s="33">
        <v>558.54999999999995</v>
      </c>
      <c r="G485" s="33">
        <v>556.76</v>
      </c>
      <c r="H485" s="33">
        <v>556.76</v>
      </c>
      <c r="I485" s="33">
        <v>556.76</v>
      </c>
      <c r="J485" s="33">
        <v>1.79</v>
      </c>
      <c r="N485" s="33"/>
    </row>
    <row r="486" spans="1:14">
      <c r="A486" s="32">
        <v>14</v>
      </c>
      <c r="B486" s="32">
        <v>41</v>
      </c>
      <c r="C486" s="33">
        <v>436173.74170000001</v>
      </c>
      <c r="D486" s="33">
        <v>46503.217499999999</v>
      </c>
      <c r="E486" s="33">
        <v>253.26</v>
      </c>
      <c r="F486" s="33">
        <v>558.12</v>
      </c>
      <c r="G486" s="33">
        <v>556.25</v>
      </c>
      <c r="H486" s="33">
        <v>556.25</v>
      </c>
      <c r="I486" s="33">
        <v>556.25</v>
      </c>
      <c r="J486" s="33">
        <v>1.88</v>
      </c>
      <c r="N486" s="33"/>
    </row>
    <row r="487" spans="1:14">
      <c r="A487" s="32">
        <v>15</v>
      </c>
      <c r="B487" s="32">
        <v>42</v>
      </c>
      <c r="C487" s="33">
        <v>436171.4829</v>
      </c>
      <c r="D487" s="33">
        <v>46508.775900000001</v>
      </c>
      <c r="E487" s="33">
        <v>259.26</v>
      </c>
      <c r="F487" s="33">
        <v>557.80999999999995</v>
      </c>
      <c r="G487" s="33">
        <v>556.1</v>
      </c>
      <c r="H487" s="33">
        <v>556.1</v>
      </c>
      <c r="I487" s="33">
        <v>556.1</v>
      </c>
      <c r="J487" s="33">
        <v>1.72</v>
      </c>
      <c r="N487" s="33"/>
    </row>
    <row r="488" spans="1:14">
      <c r="A488" s="32">
        <v>16</v>
      </c>
      <c r="B488" s="32">
        <v>43</v>
      </c>
      <c r="C488" s="33">
        <v>436155.27740000002</v>
      </c>
      <c r="D488" s="33">
        <v>46524.477700000003</v>
      </c>
      <c r="E488" s="33">
        <v>281.82499999999999</v>
      </c>
      <c r="F488" s="33">
        <v>557.46</v>
      </c>
      <c r="G488" s="33">
        <v>555.85</v>
      </c>
      <c r="H488" s="33">
        <v>555.85</v>
      </c>
      <c r="I488" s="33">
        <v>555.85</v>
      </c>
      <c r="J488" s="33">
        <v>1.61</v>
      </c>
      <c r="N488" s="33"/>
    </row>
    <row r="489" spans="1:14">
      <c r="A489" s="32">
        <v>17</v>
      </c>
      <c r="B489" s="32">
        <v>44</v>
      </c>
      <c r="C489" s="33">
        <v>436142.81319999998</v>
      </c>
      <c r="D489" s="33">
        <v>46536.706200000001</v>
      </c>
      <c r="E489" s="33">
        <v>299.286</v>
      </c>
      <c r="F489" s="33">
        <v>557.30999999999995</v>
      </c>
      <c r="G489" s="33">
        <v>555.6</v>
      </c>
      <c r="H489" s="33">
        <v>555.6</v>
      </c>
      <c r="I489" s="33">
        <v>555.6</v>
      </c>
      <c r="J489" s="33">
        <v>1.71</v>
      </c>
      <c r="N489" s="33"/>
    </row>
    <row r="490" spans="1:14">
      <c r="A490" s="32">
        <v>18</v>
      </c>
      <c r="B490" s="32">
        <v>45</v>
      </c>
      <c r="C490" s="33">
        <v>436128.00420000002</v>
      </c>
      <c r="D490" s="33">
        <v>46550.904999999999</v>
      </c>
      <c r="E490" s="33">
        <v>319.80200000000002</v>
      </c>
      <c r="F490" s="33">
        <v>557.42999999999995</v>
      </c>
      <c r="G490" s="33">
        <v>555.66999999999996</v>
      </c>
      <c r="H490" s="33">
        <v>555.66999999999996</v>
      </c>
      <c r="I490" s="33">
        <v>555.66999999999996</v>
      </c>
      <c r="J490" s="33">
        <v>1.75</v>
      </c>
      <c r="N490" s="33"/>
    </row>
    <row r="491" spans="1:14">
      <c r="A491" s="32">
        <v>19</v>
      </c>
      <c r="B491" s="32">
        <v>46</v>
      </c>
      <c r="C491" s="33">
        <v>436116.51510000002</v>
      </c>
      <c r="D491" s="33">
        <v>46561.492700000003</v>
      </c>
      <c r="E491" s="33">
        <v>335.42599999999999</v>
      </c>
      <c r="F491" s="33">
        <v>557.51</v>
      </c>
      <c r="G491" s="33">
        <v>555.73</v>
      </c>
      <c r="H491" s="33">
        <v>555.73</v>
      </c>
      <c r="I491" s="33">
        <v>555.73</v>
      </c>
      <c r="J491" s="33">
        <v>1.79</v>
      </c>
      <c r="N491" s="33"/>
    </row>
    <row r="492" spans="1:14">
      <c r="A492" s="32">
        <v>20</v>
      </c>
      <c r="B492" s="32">
        <v>47</v>
      </c>
      <c r="C492" s="33">
        <v>436096.76689999999</v>
      </c>
      <c r="D492" s="33">
        <v>46580.053200000002</v>
      </c>
      <c r="E492" s="33">
        <v>362.52699999999999</v>
      </c>
      <c r="F492" s="33">
        <v>557.64</v>
      </c>
      <c r="G492" s="33">
        <v>555.82000000000005</v>
      </c>
      <c r="H492" s="33">
        <v>555.82000000000005</v>
      </c>
      <c r="I492" s="33">
        <v>555.82000000000005</v>
      </c>
      <c r="J492" s="33">
        <v>1.82</v>
      </c>
      <c r="N492" s="33"/>
    </row>
    <row r="493" spans="1:14">
      <c r="A493" s="32">
        <v>21</v>
      </c>
      <c r="B493" s="32">
        <v>48</v>
      </c>
      <c r="C493" s="33">
        <v>436070.39289999998</v>
      </c>
      <c r="D493" s="33">
        <v>46601.308100000002</v>
      </c>
      <c r="E493" s="33">
        <v>396.4</v>
      </c>
      <c r="F493" s="33">
        <v>557.52</v>
      </c>
      <c r="G493" s="33">
        <v>555.94000000000005</v>
      </c>
      <c r="H493" s="33">
        <v>555.94000000000005</v>
      </c>
      <c r="I493" s="33">
        <v>555.94000000000005</v>
      </c>
      <c r="J493" s="33">
        <v>1.58</v>
      </c>
      <c r="N493" s="33"/>
    </row>
    <row r="494" spans="1:14">
      <c r="A494" s="32">
        <v>22</v>
      </c>
      <c r="B494" s="32">
        <v>49</v>
      </c>
      <c r="C494" s="33">
        <v>436064.6311</v>
      </c>
      <c r="D494" s="33">
        <v>46602.981800000001</v>
      </c>
      <c r="E494" s="33">
        <v>402.4</v>
      </c>
      <c r="F494" s="33">
        <v>557.52</v>
      </c>
      <c r="G494" s="33">
        <v>555.96</v>
      </c>
      <c r="H494" s="33">
        <v>555.96</v>
      </c>
      <c r="I494" s="33">
        <v>555.96</v>
      </c>
      <c r="J494" s="33">
        <v>1.56</v>
      </c>
      <c r="N494" s="33"/>
    </row>
    <row r="495" spans="1:14">
      <c r="A495" s="32">
        <v>23</v>
      </c>
      <c r="B495" s="32">
        <v>50</v>
      </c>
      <c r="C495" s="33">
        <v>436055.98430000001</v>
      </c>
      <c r="D495" s="33">
        <v>46609.8776</v>
      </c>
      <c r="E495" s="33">
        <v>413.459</v>
      </c>
      <c r="F495" s="33">
        <v>557.51</v>
      </c>
      <c r="G495" s="33">
        <v>556</v>
      </c>
      <c r="H495" s="33">
        <v>556</v>
      </c>
      <c r="I495" s="33">
        <v>556</v>
      </c>
      <c r="J495" s="33">
        <v>1.51</v>
      </c>
      <c r="N495" s="33"/>
    </row>
    <row r="496" spans="1:14">
      <c r="A496" s="32">
        <v>24</v>
      </c>
      <c r="B496" s="32">
        <v>51</v>
      </c>
      <c r="C496" s="33">
        <v>436047.12190000003</v>
      </c>
      <c r="D496" s="33">
        <v>46619.381099999999</v>
      </c>
      <c r="E496" s="33">
        <v>426.45400000000001</v>
      </c>
      <c r="F496" s="33">
        <v>557.99</v>
      </c>
      <c r="G496" s="33">
        <v>556.36</v>
      </c>
      <c r="H496" s="33">
        <v>556.36</v>
      </c>
      <c r="I496" s="33">
        <v>556.36</v>
      </c>
      <c r="J496" s="33">
        <v>1.63</v>
      </c>
      <c r="N496" s="33"/>
    </row>
    <row r="497" spans="1:14">
      <c r="A497" s="32">
        <v>25</v>
      </c>
      <c r="B497" s="32">
        <v>52</v>
      </c>
      <c r="C497" s="33">
        <v>436038.96549999999</v>
      </c>
      <c r="D497" s="33">
        <v>46627.320099999997</v>
      </c>
      <c r="E497" s="33">
        <v>437.83600000000001</v>
      </c>
      <c r="F497" s="33">
        <v>558.57000000000005</v>
      </c>
      <c r="G497" s="33">
        <v>556.67999999999995</v>
      </c>
      <c r="H497" s="33">
        <v>556.67999999999995</v>
      </c>
      <c r="I497" s="33">
        <v>556.67999999999995</v>
      </c>
      <c r="J497" s="33">
        <v>1.89</v>
      </c>
      <c r="N497" s="33"/>
    </row>
    <row r="498" spans="1:14">
      <c r="A498" s="32">
        <v>26</v>
      </c>
      <c r="B498" s="32">
        <v>53</v>
      </c>
      <c r="C498" s="33">
        <v>436030.81199999998</v>
      </c>
      <c r="D498" s="33">
        <v>46639.359299999996</v>
      </c>
      <c r="E498" s="33">
        <v>452.37700000000001</v>
      </c>
      <c r="F498" s="33">
        <v>558.91</v>
      </c>
      <c r="G498" s="33">
        <v>557.09</v>
      </c>
      <c r="H498" s="33">
        <v>557.09</v>
      </c>
      <c r="I498" s="33">
        <v>557.09</v>
      </c>
      <c r="J498" s="33">
        <v>1.82</v>
      </c>
      <c r="N498" s="33"/>
    </row>
    <row r="499" spans="1:14">
      <c r="A499" s="32">
        <v>27</v>
      </c>
      <c r="B499" s="32">
        <v>54</v>
      </c>
      <c r="C499" s="33">
        <v>436022.24949999998</v>
      </c>
      <c r="D499" s="33">
        <v>46655.161500000002</v>
      </c>
      <c r="E499" s="33">
        <v>470.34899999999999</v>
      </c>
      <c r="F499" s="33">
        <v>559.66999999999996</v>
      </c>
      <c r="G499" s="33">
        <v>558.07000000000005</v>
      </c>
      <c r="H499" s="33">
        <v>558.07000000000005</v>
      </c>
      <c r="I499" s="33">
        <v>558.07000000000005</v>
      </c>
      <c r="J499" s="33">
        <v>1.6</v>
      </c>
      <c r="N499" s="33"/>
    </row>
    <row r="500" spans="1:14">
      <c r="A500" s="32">
        <v>28</v>
      </c>
      <c r="B500" s="32">
        <v>55</v>
      </c>
      <c r="C500" s="33">
        <v>436016.51919999998</v>
      </c>
      <c r="D500" s="33">
        <v>46664.446199999998</v>
      </c>
      <c r="E500" s="33">
        <v>481.26</v>
      </c>
      <c r="F500" s="33">
        <v>560.28</v>
      </c>
      <c r="G500" s="33">
        <v>558.74</v>
      </c>
      <c r="H500" s="33">
        <v>558.74</v>
      </c>
      <c r="I500" s="33">
        <v>558.74</v>
      </c>
      <c r="J500" s="33">
        <v>1.54</v>
      </c>
      <c r="N500" s="33"/>
    </row>
    <row r="501" spans="1:14">
      <c r="A501" s="32">
        <v>29</v>
      </c>
      <c r="B501" s="32">
        <v>56</v>
      </c>
      <c r="C501" s="33">
        <v>436006.0723</v>
      </c>
      <c r="D501" s="33">
        <v>46676.091</v>
      </c>
      <c r="E501" s="33">
        <v>496.904</v>
      </c>
      <c r="F501" s="33">
        <v>561.28</v>
      </c>
      <c r="G501" s="33">
        <v>559.67999999999995</v>
      </c>
      <c r="H501" s="33">
        <v>559.67999999999995</v>
      </c>
      <c r="I501" s="33">
        <v>559.67999999999995</v>
      </c>
      <c r="J501" s="33">
        <v>1.6</v>
      </c>
      <c r="N501" s="33"/>
    </row>
    <row r="502" spans="1:14">
      <c r="A502" s="32">
        <v>30</v>
      </c>
      <c r="B502" s="32">
        <v>57</v>
      </c>
      <c r="C502" s="33">
        <v>435981.00050000002</v>
      </c>
      <c r="D502" s="33">
        <v>46696.885699999999</v>
      </c>
      <c r="E502" s="33">
        <v>529.47799999999995</v>
      </c>
      <c r="F502" s="33">
        <v>563.03</v>
      </c>
      <c r="G502" s="33">
        <v>561.41</v>
      </c>
      <c r="H502" s="33">
        <v>561.41</v>
      </c>
      <c r="I502" s="33">
        <v>561.41</v>
      </c>
      <c r="J502" s="33">
        <v>1.63</v>
      </c>
      <c r="N502" s="33"/>
    </row>
    <row r="503" spans="1:14">
      <c r="A503" s="32">
        <v>31</v>
      </c>
      <c r="B503" s="32">
        <v>58</v>
      </c>
      <c r="C503" s="33">
        <v>435964.16340000002</v>
      </c>
      <c r="D503" s="33">
        <v>46711.714999999997</v>
      </c>
      <c r="E503" s="33">
        <v>551.91399999999999</v>
      </c>
      <c r="F503" s="33">
        <v>563.70000000000005</v>
      </c>
      <c r="G503" s="33">
        <v>561.96</v>
      </c>
      <c r="H503" s="33">
        <v>561.96</v>
      </c>
      <c r="I503" s="33">
        <v>561.96</v>
      </c>
      <c r="J503" s="33">
        <v>1.74</v>
      </c>
      <c r="N503" s="33"/>
    </row>
    <row r="504" spans="1:14">
      <c r="A504" s="32" t="s">
        <v>551</v>
      </c>
      <c r="B504" s="32" t="s">
        <v>574</v>
      </c>
    </row>
    <row r="505" spans="1:14">
      <c r="A505" s="32">
        <v>1</v>
      </c>
      <c r="B505" s="32">
        <v>58</v>
      </c>
      <c r="C505" s="33">
        <v>435964.16340000002</v>
      </c>
      <c r="D505" s="33">
        <v>46711.714999999997</v>
      </c>
      <c r="E505" s="33">
        <v>0</v>
      </c>
      <c r="F505" s="33">
        <v>563.70000000000005</v>
      </c>
      <c r="G505" s="33">
        <v>561.96</v>
      </c>
      <c r="H505" s="33">
        <v>561.96</v>
      </c>
      <c r="I505" s="33">
        <v>561.96</v>
      </c>
      <c r="J505" s="33">
        <v>1.74</v>
      </c>
      <c r="N505" s="33"/>
    </row>
    <row r="506" spans="1:14">
      <c r="A506" s="32">
        <v>2</v>
      </c>
      <c r="B506" s="32">
        <v>59</v>
      </c>
      <c r="C506" s="33">
        <v>435954.52730000002</v>
      </c>
      <c r="D506" s="33">
        <v>46721.390500000001</v>
      </c>
      <c r="E506" s="33">
        <v>13.654999999999999</v>
      </c>
      <c r="F506" s="33">
        <v>563.46</v>
      </c>
      <c r="G506" s="33">
        <v>561.88</v>
      </c>
      <c r="H506" s="33">
        <v>561.88</v>
      </c>
      <c r="I506" s="33">
        <v>561.88</v>
      </c>
      <c r="J506" s="33">
        <v>1.58</v>
      </c>
      <c r="N506" s="33"/>
    </row>
    <row r="507" spans="1:14">
      <c r="A507" s="32">
        <v>3</v>
      </c>
      <c r="B507" s="32">
        <v>60</v>
      </c>
      <c r="C507" s="33">
        <v>435945.35800000001</v>
      </c>
      <c r="D507" s="33">
        <v>46731.495499999997</v>
      </c>
      <c r="E507" s="33">
        <v>27.3</v>
      </c>
      <c r="F507" s="33">
        <v>562.95000000000005</v>
      </c>
      <c r="G507" s="33">
        <v>561.35</v>
      </c>
      <c r="H507" s="33">
        <v>561.35</v>
      </c>
      <c r="I507" s="33">
        <v>561.35</v>
      </c>
      <c r="J507" s="33">
        <v>1.6</v>
      </c>
      <c r="N507" s="33"/>
    </row>
    <row r="508" spans="1:14">
      <c r="A508" s="32">
        <v>4</v>
      </c>
      <c r="B508" s="32">
        <v>61</v>
      </c>
      <c r="C508" s="33">
        <v>435937.30869999999</v>
      </c>
      <c r="D508" s="33">
        <v>46744.627999999997</v>
      </c>
      <c r="E508" s="33">
        <v>42.703000000000003</v>
      </c>
      <c r="F508" s="33">
        <v>562.38</v>
      </c>
      <c r="G508" s="33">
        <v>560.78</v>
      </c>
      <c r="H508" s="33">
        <v>560.78</v>
      </c>
      <c r="I508" s="33">
        <v>560.78</v>
      </c>
      <c r="J508" s="33">
        <v>1.6</v>
      </c>
      <c r="N508" s="33"/>
    </row>
    <row r="509" spans="1:14">
      <c r="A509" s="32">
        <v>5</v>
      </c>
      <c r="B509" s="32">
        <v>62</v>
      </c>
      <c r="C509" s="33">
        <v>435934.89449999999</v>
      </c>
      <c r="D509" s="33">
        <v>46752.007400000002</v>
      </c>
      <c r="E509" s="33">
        <v>50.468000000000004</v>
      </c>
      <c r="F509" s="33">
        <v>562.16999999999996</v>
      </c>
      <c r="G509" s="33">
        <v>560.57000000000005</v>
      </c>
      <c r="H509" s="33">
        <v>560.57000000000005</v>
      </c>
      <c r="I509" s="33">
        <v>560.57000000000005</v>
      </c>
      <c r="J509" s="33">
        <v>1.6</v>
      </c>
      <c r="N509" s="33"/>
    </row>
    <row r="510" spans="1:14">
      <c r="A510" s="32">
        <v>6</v>
      </c>
      <c r="B510" s="32">
        <v>63</v>
      </c>
      <c r="C510" s="33">
        <v>435932.5626</v>
      </c>
      <c r="D510" s="33">
        <v>46762.173999999999</v>
      </c>
      <c r="E510" s="33">
        <v>60.898000000000003</v>
      </c>
      <c r="F510" s="33">
        <v>561.97</v>
      </c>
      <c r="G510" s="33">
        <v>560.37</v>
      </c>
      <c r="H510" s="33">
        <v>560.37</v>
      </c>
      <c r="I510" s="33">
        <v>560.37</v>
      </c>
      <c r="J510" s="33">
        <v>1.6</v>
      </c>
      <c r="N510" s="33"/>
    </row>
    <row r="511" spans="1:14">
      <c r="A511" s="32">
        <v>7</v>
      </c>
      <c r="B511" s="32">
        <v>64</v>
      </c>
      <c r="C511" s="33">
        <v>435926.93800000002</v>
      </c>
      <c r="D511" s="33">
        <v>46786.171799999996</v>
      </c>
      <c r="E511" s="33">
        <v>85.546999999999997</v>
      </c>
      <c r="F511" s="33">
        <v>561.37</v>
      </c>
      <c r="G511" s="33">
        <v>559.77</v>
      </c>
      <c r="H511" s="33">
        <v>559.77</v>
      </c>
      <c r="I511" s="33">
        <v>559.77</v>
      </c>
      <c r="J511" s="33">
        <v>1.6</v>
      </c>
      <c r="N511" s="33"/>
    </row>
    <row r="512" spans="1:14">
      <c r="A512" s="32">
        <v>8</v>
      </c>
      <c r="B512" s="32">
        <v>65</v>
      </c>
      <c r="C512" s="33">
        <v>435920.68170000002</v>
      </c>
      <c r="D512" s="33">
        <v>46806.591399999998</v>
      </c>
      <c r="E512" s="33">
        <v>106.90300000000001</v>
      </c>
      <c r="F512" s="33">
        <v>561.09</v>
      </c>
      <c r="G512" s="33">
        <v>559.49</v>
      </c>
      <c r="H512" s="33">
        <v>559.49</v>
      </c>
      <c r="I512" s="33">
        <v>559.49</v>
      </c>
      <c r="J512" s="33">
        <v>1.6</v>
      </c>
      <c r="N512" s="33"/>
    </row>
    <row r="513" spans="1:14">
      <c r="A513" s="32">
        <v>9</v>
      </c>
      <c r="B513" s="32">
        <v>66</v>
      </c>
      <c r="C513" s="33">
        <v>435915.67460000003</v>
      </c>
      <c r="D513" s="33">
        <v>46816.394800000002</v>
      </c>
      <c r="E513" s="33">
        <v>117.911</v>
      </c>
      <c r="F513" s="33">
        <v>561.04</v>
      </c>
      <c r="G513" s="33">
        <v>559.44000000000005</v>
      </c>
      <c r="H513" s="33">
        <v>559.44000000000005</v>
      </c>
      <c r="I513" s="33">
        <v>559.44000000000005</v>
      </c>
      <c r="J513" s="33">
        <v>1.6</v>
      </c>
      <c r="N513" s="33"/>
    </row>
    <row r="514" spans="1:14">
      <c r="A514" s="32">
        <v>10</v>
      </c>
      <c r="B514" s="32">
        <v>67</v>
      </c>
      <c r="C514" s="33">
        <v>435908.62430000002</v>
      </c>
      <c r="D514" s="33">
        <v>46826.734499999999</v>
      </c>
      <c r="E514" s="33">
        <v>130.42599999999999</v>
      </c>
      <c r="F514" s="33">
        <v>561.04</v>
      </c>
      <c r="G514" s="33">
        <v>559.39</v>
      </c>
      <c r="H514" s="33">
        <v>559.39</v>
      </c>
      <c r="I514" s="33">
        <v>559.39</v>
      </c>
      <c r="J514" s="33">
        <v>1.65</v>
      </c>
      <c r="N514" s="33"/>
    </row>
    <row r="515" spans="1:14">
      <c r="A515" s="32">
        <v>11</v>
      </c>
      <c r="B515" s="32">
        <v>68</v>
      </c>
      <c r="C515" s="33">
        <v>435903.39439999999</v>
      </c>
      <c r="D515" s="33">
        <v>46834.892699999997</v>
      </c>
      <c r="E515" s="33">
        <v>140.11600000000001</v>
      </c>
      <c r="F515" s="33">
        <v>560.66</v>
      </c>
      <c r="G515" s="33">
        <v>559.05999999999995</v>
      </c>
      <c r="H515" s="33">
        <v>559.05999999999995</v>
      </c>
      <c r="I515" s="33">
        <v>559.05999999999995</v>
      </c>
      <c r="J515" s="33">
        <v>1.6</v>
      </c>
      <c r="N515" s="33"/>
    </row>
    <row r="516" spans="1:14">
      <c r="A516" s="32">
        <v>12</v>
      </c>
      <c r="B516" s="32">
        <v>69</v>
      </c>
      <c r="C516" s="33">
        <v>435888.88620000001</v>
      </c>
      <c r="D516" s="33">
        <v>46856.327599999997</v>
      </c>
      <c r="E516" s="33">
        <v>166</v>
      </c>
      <c r="F516" s="33">
        <v>559.35</v>
      </c>
      <c r="G516" s="33">
        <v>557.75</v>
      </c>
      <c r="H516" s="33">
        <v>557.75</v>
      </c>
      <c r="I516" s="33">
        <v>557.75</v>
      </c>
      <c r="J516" s="33">
        <v>1.6</v>
      </c>
      <c r="N516" s="33"/>
    </row>
    <row r="517" spans="1:14">
      <c r="A517" s="32">
        <v>13</v>
      </c>
      <c r="B517" s="32">
        <v>70</v>
      </c>
      <c r="C517" s="33">
        <v>435875.65389999998</v>
      </c>
      <c r="D517" s="33">
        <v>46870.829700000002</v>
      </c>
      <c r="E517" s="33">
        <v>185.631</v>
      </c>
      <c r="F517" s="33">
        <v>558.30999999999995</v>
      </c>
      <c r="G517" s="33">
        <v>556.71</v>
      </c>
      <c r="H517" s="33">
        <v>556.71</v>
      </c>
      <c r="I517" s="33">
        <v>556.71</v>
      </c>
      <c r="J517" s="33">
        <v>1.6</v>
      </c>
      <c r="N517" s="33"/>
    </row>
    <row r="518" spans="1:14">
      <c r="A518" s="32">
        <v>14</v>
      </c>
      <c r="B518" s="32">
        <v>71</v>
      </c>
      <c r="C518" s="33">
        <v>435870.2353</v>
      </c>
      <c r="D518" s="33">
        <v>46876.0432</v>
      </c>
      <c r="E518" s="33">
        <v>193.15100000000001</v>
      </c>
      <c r="F518" s="33">
        <v>557.91</v>
      </c>
      <c r="G518" s="33">
        <v>556.30999999999995</v>
      </c>
      <c r="H518" s="33">
        <v>556.30999999999995</v>
      </c>
      <c r="I518" s="33">
        <v>556.30999999999995</v>
      </c>
      <c r="J518" s="33">
        <v>1.6</v>
      </c>
      <c r="N518" s="33"/>
    </row>
    <row r="519" spans="1:14">
      <c r="A519" s="32">
        <v>15</v>
      </c>
      <c r="B519" s="32">
        <v>72</v>
      </c>
      <c r="C519" s="33">
        <v>435856.92629999999</v>
      </c>
      <c r="D519" s="33">
        <v>46889.238299999997</v>
      </c>
      <c r="E519" s="33">
        <v>211.892</v>
      </c>
      <c r="F519" s="33">
        <v>556.9</v>
      </c>
      <c r="G519" s="33">
        <v>555.29999999999995</v>
      </c>
      <c r="H519" s="33">
        <v>555.29999999999995</v>
      </c>
      <c r="I519" s="33">
        <v>555.29999999999995</v>
      </c>
      <c r="J519" s="33">
        <v>1.6</v>
      </c>
      <c r="N519" s="33"/>
    </row>
    <row r="520" spans="1:14">
      <c r="A520" s="32">
        <v>16</v>
      </c>
      <c r="B520" s="32">
        <v>73</v>
      </c>
      <c r="C520" s="33">
        <v>435853.35849999997</v>
      </c>
      <c r="D520" s="33">
        <v>46895.464399999997</v>
      </c>
      <c r="E520" s="33">
        <v>219.06800000000001</v>
      </c>
      <c r="F520" s="33">
        <v>556.92999999999995</v>
      </c>
      <c r="G520" s="33">
        <v>555.33000000000004</v>
      </c>
      <c r="H520" s="33">
        <v>555.33000000000004</v>
      </c>
      <c r="I520" s="33">
        <v>555.33000000000004</v>
      </c>
      <c r="J520" s="33">
        <v>1.6</v>
      </c>
      <c r="N520" s="33"/>
    </row>
    <row r="521" spans="1:14">
      <c r="A521" s="32">
        <v>17</v>
      </c>
      <c r="B521" s="32">
        <v>74</v>
      </c>
      <c r="C521" s="33">
        <v>435842.57</v>
      </c>
      <c r="D521" s="33">
        <v>46913.67</v>
      </c>
      <c r="E521" s="33">
        <v>240.23</v>
      </c>
      <c r="F521" s="33">
        <v>559.74</v>
      </c>
      <c r="G521" s="33">
        <v>558.14</v>
      </c>
      <c r="H521" s="33">
        <v>558.14</v>
      </c>
      <c r="I521" s="33">
        <v>558.14</v>
      </c>
      <c r="J521" s="33">
        <v>1.6</v>
      </c>
      <c r="N521" s="33"/>
    </row>
    <row r="522" spans="1:14">
      <c r="A522" s="32">
        <v>18</v>
      </c>
      <c r="B522" s="32">
        <v>75</v>
      </c>
      <c r="C522" s="33">
        <v>435835.56</v>
      </c>
      <c r="D522" s="33">
        <v>46922.85</v>
      </c>
      <c r="E522" s="33">
        <v>251.78100000000001</v>
      </c>
      <c r="F522" s="33">
        <v>561.08000000000004</v>
      </c>
      <c r="G522" s="33">
        <v>559.48</v>
      </c>
      <c r="H522" s="33">
        <v>559.48</v>
      </c>
      <c r="I522" s="33">
        <v>559.48</v>
      </c>
      <c r="J522" s="33">
        <v>1.6</v>
      </c>
      <c r="N522" s="33"/>
    </row>
    <row r="523" spans="1:14">
      <c r="A523" s="32">
        <v>19</v>
      </c>
      <c r="B523" s="32">
        <v>76</v>
      </c>
      <c r="C523" s="33">
        <v>435844.39</v>
      </c>
      <c r="D523" s="33">
        <v>46929.18</v>
      </c>
      <c r="E523" s="33">
        <v>262.64499999999998</v>
      </c>
      <c r="F523" s="33">
        <v>562.52</v>
      </c>
      <c r="G523" s="33">
        <v>560.42999999999995</v>
      </c>
      <c r="H523" s="33">
        <v>560.42999999999995</v>
      </c>
      <c r="I523" s="33">
        <v>560.42999999999995</v>
      </c>
      <c r="J523" s="33">
        <v>2.09</v>
      </c>
      <c r="N523" s="33"/>
    </row>
    <row r="524" spans="1:14">
      <c r="A524" s="32">
        <v>20</v>
      </c>
      <c r="B524" s="32">
        <v>77</v>
      </c>
      <c r="C524" s="33">
        <v>435844.01</v>
      </c>
      <c r="D524" s="33">
        <v>46932.19</v>
      </c>
      <c r="E524" s="33">
        <v>265.67899999999997</v>
      </c>
      <c r="F524" s="33">
        <v>562.36</v>
      </c>
      <c r="G524" s="33">
        <v>560.44000000000005</v>
      </c>
      <c r="H524" s="33">
        <v>560.44000000000005</v>
      </c>
      <c r="I524" s="33">
        <v>560.44000000000005</v>
      </c>
      <c r="J524" s="33">
        <v>1.92</v>
      </c>
      <c r="N524" s="33"/>
    </row>
    <row r="525" spans="1:14">
      <c r="A525" s="32">
        <v>21</v>
      </c>
      <c r="B525" s="32">
        <v>78</v>
      </c>
      <c r="C525" s="33">
        <v>435834.1</v>
      </c>
      <c r="D525" s="33">
        <v>46951.82</v>
      </c>
      <c r="E525" s="33">
        <v>287.66899999999998</v>
      </c>
      <c r="F525" s="33">
        <v>562.23</v>
      </c>
      <c r="G525" s="33">
        <v>560.51</v>
      </c>
      <c r="H525" s="33">
        <v>560.51</v>
      </c>
      <c r="I525" s="33">
        <v>560.51</v>
      </c>
      <c r="J525" s="33">
        <v>1.71</v>
      </c>
      <c r="N525" s="33"/>
    </row>
    <row r="526" spans="1:14">
      <c r="A526" s="32">
        <v>22</v>
      </c>
      <c r="B526" s="32">
        <v>79</v>
      </c>
      <c r="C526" s="33">
        <v>435824.19</v>
      </c>
      <c r="D526" s="33">
        <v>46971.45</v>
      </c>
      <c r="E526" s="33">
        <v>309.65800000000002</v>
      </c>
      <c r="F526" s="33">
        <v>562.09</v>
      </c>
      <c r="G526" s="33">
        <v>560.59</v>
      </c>
      <c r="H526" s="33">
        <v>560.59</v>
      </c>
      <c r="I526" s="33">
        <v>560.59</v>
      </c>
      <c r="J526" s="33">
        <v>1.5</v>
      </c>
      <c r="N526" s="33"/>
    </row>
    <row r="527" spans="1:14">
      <c r="A527" s="32">
        <v>23</v>
      </c>
      <c r="B527" s="32">
        <v>80</v>
      </c>
      <c r="C527" s="33">
        <v>435805.55</v>
      </c>
      <c r="D527" s="33">
        <v>46988.43</v>
      </c>
      <c r="E527" s="33">
        <v>334.87299999999999</v>
      </c>
      <c r="F527" s="33">
        <v>562.69000000000005</v>
      </c>
      <c r="G527" s="33">
        <v>561.09</v>
      </c>
      <c r="H527" s="33">
        <v>561.09</v>
      </c>
      <c r="I527" s="33">
        <v>561.09</v>
      </c>
      <c r="J527" s="33">
        <v>1.6</v>
      </c>
      <c r="N527" s="33"/>
    </row>
    <row r="528" spans="1:14">
      <c r="A528" s="32">
        <v>24</v>
      </c>
      <c r="B528" s="32">
        <v>81</v>
      </c>
      <c r="C528" s="33">
        <v>435792.7</v>
      </c>
      <c r="D528" s="33">
        <v>46999.44</v>
      </c>
      <c r="E528" s="33">
        <v>351.79399999999998</v>
      </c>
      <c r="F528" s="33">
        <v>564.29999999999995</v>
      </c>
      <c r="G528" s="33">
        <v>562.70000000000005</v>
      </c>
      <c r="H528" s="33">
        <v>562.70000000000005</v>
      </c>
      <c r="I528" s="33">
        <v>562.70000000000005</v>
      </c>
      <c r="J528" s="33">
        <v>1.6</v>
      </c>
      <c r="N528" s="33"/>
    </row>
    <row r="529" spans="1:14">
      <c r="A529" s="32">
        <v>25</v>
      </c>
      <c r="B529" s="32">
        <v>82</v>
      </c>
      <c r="C529" s="33">
        <v>435779.85</v>
      </c>
      <c r="D529" s="33">
        <v>47010.45</v>
      </c>
      <c r="E529" s="33">
        <v>368.71600000000001</v>
      </c>
      <c r="F529" s="33">
        <v>565.9</v>
      </c>
      <c r="G529" s="33">
        <v>564.29999999999995</v>
      </c>
      <c r="H529" s="33">
        <v>564.29999999999995</v>
      </c>
      <c r="I529" s="33">
        <v>564.29999999999995</v>
      </c>
      <c r="J529" s="33">
        <v>1.6</v>
      </c>
      <c r="N529" s="33"/>
    </row>
    <row r="530" spans="1:14">
      <c r="A530" s="32">
        <v>26</v>
      </c>
      <c r="B530" s="32">
        <v>83</v>
      </c>
      <c r="C530" s="33">
        <v>435763.11</v>
      </c>
      <c r="D530" s="33">
        <v>47016.27</v>
      </c>
      <c r="E530" s="33">
        <v>386.43900000000002</v>
      </c>
      <c r="F530" s="33">
        <v>568.49</v>
      </c>
      <c r="G530" s="33">
        <v>566.89</v>
      </c>
      <c r="H530" s="33">
        <v>566.89</v>
      </c>
      <c r="I530" s="33">
        <v>566.89</v>
      </c>
      <c r="J530" s="33">
        <v>1.6</v>
      </c>
      <c r="N530" s="33"/>
    </row>
    <row r="531" spans="1:14">
      <c r="A531" s="32">
        <v>27</v>
      </c>
      <c r="B531" s="32">
        <v>84</v>
      </c>
      <c r="C531" s="33">
        <v>435746.37</v>
      </c>
      <c r="D531" s="33">
        <v>47022.09</v>
      </c>
      <c r="E531" s="33">
        <v>404.16199999999998</v>
      </c>
      <c r="F531" s="33">
        <v>571.09</v>
      </c>
      <c r="G531" s="33">
        <v>569.49</v>
      </c>
      <c r="H531" s="33">
        <v>569.49</v>
      </c>
      <c r="I531" s="33">
        <v>569.49</v>
      </c>
      <c r="J531" s="33">
        <v>1.6</v>
      </c>
      <c r="N531" s="33"/>
    </row>
    <row r="532" spans="1:14">
      <c r="A532" s="32">
        <v>28</v>
      </c>
      <c r="B532" s="32">
        <v>85</v>
      </c>
      <c r="C532" s="33">
        <v>435737.42</v>
      </c>
      <c r="D532" s="33">
        <v>47027.95</v>
      </c>
      <c r="E532" s="33">
        <v>414.86</v>
      </c>
      <c r="F532" s="33">
        <v>572.61</v>
      </c>
      <c r="G532" s="33">
        <v>571.01</v>
      </c>
      <c r="H532" s="33">
        <v>571.01</v>
      </c>
      <c r="I532" s="33">
        <v>571.01</v>
      </c>
      <c r="J532" s="33">
        <v>1.6</v>
      </c>
      <c r="N532" s="33"/>
    </row>
    <row r="533" spans="1:14">
      <c r="A533" s="32">
        <v>29</v>
      </c>
      <c r="B533" s="32">
        <v>86</v>
      </c>
      <c r="C533" s="33">
        <v>435732.47</v>
      </c>
      <c r="D533" s="33">
        <v>47031.65</v>
      </c>
      <c r="E533" s="33">
        <v>421.04</v>
      </c>
      <c r="F533" s="33">
        <v>573.19000000000005</v>
      </c>
      <c r="G533" s="33">
        <v>571.59</v>
      </c>
      <c r="H533" s="33">
        <v>571.59</v>
      </c>
      <c r="I533" s="33">
        <v>571.59</v>
      </c>
      <c r="J533" s="33">
        <v>1.6</v>
      </c>
      <c r="N533" s="33"/>
    </row>
    <row r="534" spans="1:14">
      <c r="A534" s="32">
        <v>30</v>
      </c>
      <c r="B534" s="32">
        <v>87</v>
      </c>
      <c r="C534" s="33">
        <v>435722.38500000001</v>
      </c>
      <c r="D534" s="33">
        <v>47044.46</v>
      </c>
      <c r="E534" s="33">
        <v>437.34300000000002</v>
      </c>
      <c r="F534" s="33">
        <v>576.05999999999995</v>
      </c>
      <c r="G534" s="33">
        <v>574.46</v>
      </c>
      <c r="H534" s="33">
        <v>574.46</v>
      </c>
      <c r="I534" s="33">
        <v>574.46</v>
      </c>
      <c r="J534" s="33">
        <v>1.6</v>
      </c>
      <c r="N534" s="33"/>
    </row>
    <row r="535" spans="1:14">
      <c r="A535" s="32">
        <v>31</v>
      </c>
      <c r="B535" s="32">
        <v>88</v>
      </c>
      <c r="C535" s="33">
        <v>435712.3</v>
      </c>
      <c r="D535" s="33">
        <v>47057.27</v>
      </c>
      <c r="E535" s="33">
        <v>453.64699999999999</v>
      </c>
      <c r="F535" s="33">
        <v>578.92999999999995</v>
      </c>
      <c r="G535" s="33">
        <v>577.33000000000004</v>
      </c>
      <c r="H535" s="33">
        <v>577.33000000000004</v>
      </c>
      <c r="I535" s="33">
        <v>577.33000000000004</v>
      </c>
      <c r="J535" s="33">
        <v>1.6</v>
      </c>
      <c r="N535" s="33"/>
    </row>
    <row r="536" spans="1:14">
      <c r="A536" s="32">
        <v>32</v>
      </c>
      <c r="B536" s="32">
        <v>89</v>
      </c>
      <c r="C536" s="33">
        <v>435699.78</v>
      </c>
      <c r="D536" s="33">
        <v>47074.57</v>
      </c>
      <c r="E536" s="33">
        <v>475.00200000000001</v>
      </c>
      <c r="F536" s="33">
        <v>582.98</v>
      </c>
      <c r="G536" s="33">
        <v>581.38</v>
      </c>
      <c r="H536" s="33">
        <v>581.38</v>
      </c>
      <c r="I536" s="33">
        <v>581.38</v>
      </c>
      <c r="J536" s="33">
        <v>1.6</v>
      </c>
      <c r="N536" s="33"/>
    </row>
    <row r="537" spans="1:14">
      <c r="A537" s="32">
        <v>33</v>
      </c>
      <c r="B537" s="32">
        <v>90</v>
      </c>
      <c r="C537" s="33">
        <v>435686.35</v>
      </c>
      <c r="D537" s="33">
        <v>47088.99</v>
      </c>
      <c r="E537" s="33">
        <v>494.70699999999999</v>
      </c>
      <c r="F537" s="33">
        <v>586.79</v>
      </c>
      <c r="G537" s="33">
        <v>585.19000000000005</v>
      </c>
      <c r="H537" s="33">
        <v>585.19000000000005</v>
      </c>
      <c r="I537" s="33">
        <v>585.19000000000005</v>
      </c>
      <c r="J537" s="33">
        <v>1.6</v>
      </c>
      <c r="N537" s="33"/>
    </row>
    <row r="538" spans="1:14">
      <c r="A538" s="32">
        <v>34</v>
      </c>
      <c r="B538" s="32">
        <v>91</v>
      </c>
      <c r="C538" s="33">
        <v>435669.75</v>
      </c>
      <c r="D538" s="33">
        <v>47106.63</v>
      </c>
      <c r="E538" s="33">
        <v>518.92999999999995</v>
      </c>
      <c r="F538" s="33">
        <v>592.29999999999995</v>
      </c>
      <c r="G538" s="33">
        <v>590.70000000000005</v>
      </c>
      <c r="H538" s="33">
        <v>590.70000000000005</v>
      </c>
      <c r="I538" s="33">
        <v>590.70000000000005</v>
      </c>
      <c r="J538" s="33">
        <v>1.6</v>
      </c>
      <c r="N538" s="33"/>
    </row>
    <row r="539" spans="1:14">
      <c r="A539" s="32">
        <v>35</v>
      </c>
      <c r="B539" s="32">
        <v>92</v>
      </c>
      <c r="C539" s="33">
        <v>435655.2</v>
      </c>
      <c r="D539" s="33">
        <v>47119.28</v>
      </c>
      <c r="E539" s="33">
        <v>538.21</v>
      </c>
      <c r="F539" s="33">
        <v>595.21</v>
      </c>
      <c r="G539" s="33">
        <v>593.61</v>
      </c>
      <c r="H539" s="33">
        <v>593.61</v>
      </c>
      <c r="I539" s="33">
        <v>593.61</v>
      </c>
      <c r="J539" s="33">
        <v>1.6</v>
      </c>
      <c r="N539" s="33"/>
    </row>
    <row r="540" spans="1:14">
      <c r="A540" s="32">
        <v>36</v>
      </c>
      <c r="B540" s="32">
        <v>93</v>
      </c>
      <c r="C540" s="33">
        <v>435645.52</v>
      </c>
      <c r="D540" s="33">
        <v>47121.83</v>
      </c>
      <c r="E540" s="33">
        <v>548.22</v>
      </c>
      <c r="F540" s="33">
        <v>596</v>
      </c>
      <c r="G540" s="33">
        <v>594.4</v>
      </c>
      <c r="H540" s="33">
        <v>594.4</v>
      </c>
      <c r="I540" s="33">
        <v>594.4</v>
      </c>
      <c r="J540" s="33">
        <v>1.6</v>
      </c>
      <c r="N540" s="33"/>
    </row>
    <row r="541" spans="1:14">
      <c r="A541" s="32">
        <v>37</v>
      </c>
      <c r="B541" s="32">
        <v>94</v>
      </c>
      <c r="C541" s="33">
        <v>435638.31</v>
      </c>
      <c r="D541" s="33">
        <v>47123.86</v>
      </c>
      <c r="E541" s="33">
        <v>555.71</v>
      </c>
      <c r="F541" s="33">
        <v>597.42999999999995</v>
      </c>
      <c r="G541" s="33">
        <v>595.83000000000004</v>
      </c>
      <c r="H541" s="33">
        <v>595.83000000000004</v>
      </c>
      <c r="I541" s="33">
        <v>595.83000000000004</v>
      </c>
      <c r="J541" s="33">
        <v>1.6</v>
      </c>
      <c r="N541" s="33"/>
    </row>
    <row r="542" spans="1:14">
      <c r="A542" s="32" t="s">
        <v>40</v>
      </c>
      <c r="B542" s="32" t="s">
        <v>628</v>
      </c>
    </row>
    <row r="543" spans="1:14">
      <c r="A543" s="32" t="s">
        <v>552</v>
      </c>
      <c r="B543" s="32" t="s">
        <v>575</v>
      </c>
    </row>
    <row r="544" spans="1:14">
      <c r="A544" s="32">
        <v>1</v>
      </c>
      <c r="B544" s="32">
        <v>1</v>
      </c>
      <c r="C544" s="33">
        <v>435638.17450000002</v>
      </c>
      <c r="D544" s="33">
        <v>47123.378700000001</v>
      </c>
      <c r="E544" s="33">
        <v>0</v>
      </c>
      <c r="F544" s="33">
        <v>596.52</v>
      </c>
      <c r="G544" s="33">
        <v>594.91999999999996</v>
      </c>
      <c r="H544" s="33">
        <v>594.91999999999996</v>
      </c>
      <c r="I544" s="33">
        <v>594.91999999999996</v>
      </c>
      <c r="J544" s="33">
        <v>1.6</v>
      </c>
      <c r="N544" s="33"/>
    </row>
    <row r="545" spans="1:14">
      <c r="A545" s="32">
        <v>2</v>
      </c>
      <c r="B545" s="32">
        <v>2</v>
      </c>
      <c r="C545" s="33">
        <v>435645.38860000001</v>
      </c>
      <c r="D545" s="33">
        <v>47121.347600000001</v>
      </c>
      <c r="E545" s="33">
        <v>7.4950000000000001</v>
      </c>
      <c r="F545" s="33">
        <v>595.84</v>
      </c>
      <c r="G545" s="33">
        <v>594.24</v>
      </c>
      <c r="H545" s="33">
        <v>594.24</v>
      </c>
      <c r="I545" s="33">
        <v>594.24</v>
      </c>
      <c r="J545" s="33">
        <v>1.6</v>
      </c>
      <c r="N545" s="33"/>
    </row>
    <row r="546" spans="1:14">
      <c r="A546" s="32">
        <v>3</v>
      </c>
      <c r="B546" s="32">
        <v>3</v>
      </c>
      <c r="C546" s="33">
        <v>435654.95990000002</v>
      </c>
      <c r="D546" s="33">
        <v>47118.826200000003</v>
      </c>
      <c r="E546" s="33">
        <v>17.391999999999999</v>
      </c>
      <c r="F546" s="33">
        <v>595.13</v>
      </c>
      <c r="G546" s="33">
        <v>593.53</v>
      </c>
      <c r="H546" s="33">
        <v>593.53</v>
      </c>
      <c r="I546" s="33">
        <v>593.53</v>
      </c>
      <c r="J546" s="33">
        <v>1.6</v>
      </c>
      <c r="N546" s="33"/>
    </row>
    <row r="547" spans="1:14">
      <c r="A547" s="32">
        <v>4</v>
      </c>
      <c r="B547" s="32">
        <v>4</v>
      </c>
      <c r="C547" s="33">
        <v>435669.40299999999</v>
      </c>
      <c r="D547" s="33">
        <v>47106.269099999998</v>
      </c>
      <c r="E547" s="33">
        <v>36.530999999999999</v>
      </c>
      <c r="F547" s="33">
        <v>592.16</v>
      </c>
      <c r="G547" s="33">
        <v>590.55999999999995</v>
      </c>
      <c r="H547" s="33">
        <v>590.55999999999995</v>
      </c>
      <c r="I547" s="33">
        <v>590.55999999999995</v>
      </c>
      <c r="J547" s="33">
        <v>1.6</v>
      </c>
      <c r="N547" s="33"/>
    </row>
    <row r="548" spans="1:14">
      <c r="A548" s="32">
        <v>5</v>
      </c>
      <c r="B548" s="32">
        <v>5</v>
      </c>
      <c r="C548" s="33">
        <v>435685.98499999999</v>
      </c>
      <c r="D548" s="33">
        <v>47088.648300000001</v>
      </c>
      <c r="E548" s="33">
        <v>60.726999999999997</v>
      </c>
      <c r="F548" s="33">
        <v>586.66</v>
      </c>
      <c r="G548" s="33">
        <v>585.05999999999995</v>
      </c>
      <c r="H548" s="33">
        <v>585.05999999999995</v>
      </c>
      <c r="I548" s="33">
        <v>585.05999999999995</v>
      </c>
      <c r="J548" s="33">
        <v>1.6</v>
      </c>
      <c r="N548" s="33"/>
    </row>
    <row r="549" spans="1:14">
      <c r="A549" s="32">
        <v>6</v>
      </c>
      <c r="B549" s="32">
        <v>6</v>
      </c>
      <c r="C549" s="33">
        <v>435699.39309999999</v>
      </c>
      <c r="D549" s="33">
        <v>47074.251799999998</v>
      </c>
      <c r="E549" s="33">
        <v>80.400000000000006</v>
      </c>
      <c r="F549" s="33">
        <v>582.85</v>
      </c>
      <c r="G549" s="33">
        <v>581.25</v>
      </c>
      <c r="H549" s="33">
        <v>581.25</v>
      </c>
      <c r="I549" s="33">
        <v>581.25</v>
      </c>
      <c r="J549" s="33">
        <v>1.6</v>
      </c>
      <c r="N549" s="33"/>
    </row>
    <row r="550" spans="1:14">
      <c r="A550" s="32">
        <v>7</v>
      </c>
      <c r="B550" s="32">
        <v>7</v>
      </c>
      <c r="C550" s="33">
        <v>435711.90090000001</v>
      </c>
      <c r="D550" s="33">
        <v>47056.968699999998</v>
      </c>
      <c r="E550" s="33">
        <v>101.735</v>
      </c>
      <c r="F550" s="33">
        <v>578.79</v>
      </c>
      <c r="G550" s="33">
        <v>577.19000000000005</v>
      </c>
      <c r="H550" s="33">
        <v>577.19000000000005</v>
      </c>
      <c r="I550" s="33">
        <v>577.19000000000005</v>
      </c>
      <c r="J550" s="33">
        <v>1.6</v>
      </c>
      <c r="N550" s="33"/>
    </row>
    <row r="551" spans="1:14">
      <c r="A551" s="32">
        <v>8</v>
      </c>
      <c r="B551" s="32">
        <v>8</v>
      </c>
      <c r="C551" s="33">
        <v>435722.00939999998</v>
      </c>
      <c r="D551" s="33">
        <v>47044.128799999999</v>
      </c>
      <c r="E551" s="33">
        <v>118.07599999999999</v>
      </c>
      <c r="F551" s="33">
        <v>575.91</v>
      </c>
      <c r="G551" s="33">
        <v>574.30999999999995</v>
      </c>
      <c r="H551" s="33">
        <v>574.30999999999995</v>
      </c>
      <c r="I551" s="33">
        <v>574.30999999999995</v>
      </c>
      <c r="J551" s="33">
        <v>1.6</v>
      </c>
      <c r="N551" s="33"/>
    </row>
    <row r="552" spans="1:14">
      <c r="A552" s="32">
        <v>9</v>
      </c>
      <c r="B552" s="32">
        <v>9</v>
      </c>
      <c r="C552" s="33">
        <v>435732.11790000001</v>
      </c>
      <c r="D552" s="33">
        <v>47031.288999999997</v>
      </c>
      <c r="E552" s="33">
        <v>134.41800000000001</v>
      </c>
      <c r="F552" s="33">
        <v>573.04</v>
      </c>
      <c r="G552" s="33">
        <v>571.44000000000005</v>
      </c>
      <c r="H552" s="33">
        <v>571.44000000000005</v>
      </c>
      <c r="I552" s="33">
        <v>571.44000000000005</v>
      </c>
      <c r="J552" s="33">
        <v>1.6</v>
      </c>
      <c r="N552" s="33"/>
    </row>
    <row r="553" spans="1:14">
      <c r="A553" s="32">
        <v>10</v>
      </c>
      <c r="B553" s="32">
        <v>10</v>
      </c>
      <c r="C553" s="33">
        <v>435737.13309999998</v>
      </c>
      <c r="D553" s="33">
        <v>47027.540200000003</v>
      </c>
      <c r="E553" s="33">
        <v>140.679</v>
      </c>
      <c r="F553" s="33">
        <v>572.46</v>
      </c>
      <c r="G553" s="33">
        <v>570.86</v>
      </c>
      <c r="H553" s="33">
        <v>570.86</v>
      </c>
      <c r="I553" s="33">
        <v>570.86</v>
      </c>
      <c r="J553" s="33">
        <v>1.6</v>
      </c>
      <c r="N553" s="33"/>
    </row>
    <row r="554" spans="1:14">
      <c r="A554" s="32">
        <v>11</v>
      </c>
      <c r="B554" s="32">
        <v>11</v>
      </c>
      <c r="C554" s="33">
        <v>435746.14760000003</v>
      </c>
      <c r="D554" s="33">
        <v>47021.637999999999</v>
      </c>
      <c r="E554" s="33">
        <v>151.45400000000001</v>
      </c>
      <c r="F554" s="33">
        <v>570.95000000000005</v>
      </c>
      <c r="G554" s="33">
        <v>569.35</v>
      </c>
      <c r="H554" s="33">
        <v>569.35</v>
      </c>
      <c r="I554" s="33">
        <v>569.35</v>
      </c>
      <c r="J554" s="33">
        <v>1.6</v>
      </c>
      <c r="N554" s="33"/>
    </row>
    <row r="555" spans="1:14">
      <c r="A555" s="32">
        <v>12</v>
      </c>
      <c r="B555" s="32">
        <v>12</v>
      </c>
      <c r="C555" s="33">
        <v>435762.87209999998</v>
      </c>
      <c r="D555" s="33">
        <v>47015.823400000001</v>
      </c>
      <c r="E555" s="33">
        <v>169.16</v>
      </c>
      <c r="F555" s="33">
        <v>568.38</v>
      </c>
      <c r="G555" s="33">
        <v>566.78</v>
      </c>
      <c r="H555" s="33">
        <v>566.78</v>
      </c>
      <c r="I555" s="33">
        <v>566.78</v>
      </c>
      <c r="J555" s="33">
        <v>1.6</v>
      </c>
      <c r="N555" s="33"/>
    </row>
    <row r="556" spans="1:14">
      <c r="A556" s="32">
        <v>13</v>
      </c>
      <c r="B556" s="32">
        <v>13</v>
      </c>
      <c r="C556" s="33">
        <v>435779.59649999999</v>
      </c>
      <c r="D556" s="33">
        <v>47010.008800000003</v>
      </c>
      <c r="E556" s="33">
        <v>186.86699999999999</v>
      </c>
      <c r="F556" s="33">
        <v>565.79999999999995</v>
      </c>
      <c r="G556" s="33">
        <v>564.20000000000005</v>
      </c>
      <c r="H556" s="33">
        <v>564.20000000000005</v>
      </c>
      <c r="I556" s="33">
        <v>564.20000000000005</v>
      </c>
      <c r="J556" s="33">
        <v>1.6</v>
      </c>
      <c r="N556" s="33"/>
    </row>
    <row r="557" spans="1:14">
      <c r="A557" s="32">
        <v>14</v>
      </c>
      <c r="B557" s="32">
        <v>14</v>
      </c>
      <c r="C557" s="33">
        <v>435801.69079999998</v>
      </c>
      <c r="D557" s="33">
        <v>46990.575599999996</v>
      </c>
      <c r="E557" s="33">
        <v>216.291</v>
      </c>
      <c r="F557" s="33">
        <v>562.96</v>
      </c>
      <c r="G557" s="33">
        <v>561.36</v>
      </c>
      <c r="H557" s="33">
        <v>561.36</v>
      </c>
      <c r="I557" s="33">
        <v>561.36</v>
      </c>
      <c r="J557" s="33">
        <v>1.6</v>
      </c>
      <c r="N557" s="33"/>
    </row>
    <row r="558" spans="1:14">
      <c r="A558" s="32">
        <v>15</v>
      </c>
      <c r="B558" s="32">
        <v>15</v>
      </c>
      <c r="C558" s="33">
        <v>435823.78519999998</v>
      </c>
      <c r="D558" s="33">
        <v>46971.142399999997</v>
      </c>
      <c r="E558" s="33">
        <v>245.71600000000001</v>
      </c>
      <c r="F558" s="33">
        <v>562.02</v>
      </c>
      <c r="G558" s="33">
        <v>560.41999999999996</v>
      </c>
      <c r="H558" s="33">
        <v>560.41999999999996</v>
      </c>
      <c r="I558" s="33">
        <v>560.41999999999996</v>
      </c>
      <c r="J558" s="33">
        <v>1.6</v>
      </c>
      <c r="N558" s="33"/>
    </row>
    <row r="559" spans="1:14">
      <c r="A559" s="32">
        <v>16</v>
      </c>
      <c r="B559" s="32">
        <v>16</v>
      </c>
      <c r="C559" s="33">
        <v>435833.65500000003</v>
      </c>
      <c r="D559" s="33">
        <v>46951.592100000002</v>
      </c>
      <c r="E559" s="33">
        <v>267.61599999999999</v>
      </c>
      <c r="F559" s="33">
        <v>562.17999999999995</v>
      </c>
      <c r="G559" s="33">
        <v>560.54999999999995</v>
      </c>
      <c r="H559" s="33">
        <v>560.54999999999995</v>
      </c>
      <c r="I559" s="33">
        <v>560.54999999999995</v>
      </c>
      <c r="J559" s="33">
        <v>1.63</v>
      </c>
      <c r="N559" s="33"/>
    </row>
    <row r="560" spans="1:14">
      <c r="A560" s="32">
        <v>17</v>
      </c>
      <c r="B560" s="32">
        <v>17</v>
      </c>
      <c r="C560" s="33">
        <v>435843.52470000001</v>
      </c>
      <c r="D560" s="33">
        <v>46932.041700000002</v>
      </c>
      <c r="E560" s="33">
        <v>289.517</v>
      </c>
      <c r="F560" s="33">
        <v>562.30999999999995</v>
      </c>
      <c r="G560" s="33">
        <v>560.67999999999995</v>
      </c>
      <c r="H560" s="33">
        <v>560.67999999999995</v>
      </c>
      <c r="I560" s="33">
        <v>560.67999999999995</v>
      </c>
      <c r="J560" s="33">
        <v>1.63</v>
      </c>
      <c r="N560" s="33"/>
    </row>
    <row r="561" spans="1:14">
      <c r="A561" s="32">
        <v>18</v>
      </c>
      <c r="B561" s="32">
        <v>18</v>
      </c>
      <c r="C561" s="33">
        <v>435843.8566</v>
      </c>
      <c r="D561" s="33">
        <v>46929.412799999998</v>
      </c>
      <c r="E561" s="33">
        <v>292.16699999999997</v>
      </c>
      <c r="F561" s="33">
        <v>562.44000000000005</v>
      </c>
      <c r="G561" s="33">
        <v>560.70000000000005</v>
      </c>
      <c r="H561" s="33">
        <v>560.70000000000005</v>
      </c>
      <c r="I561" s="33">
        <v>560.70000000000005</v>
      </c>
      <c r="J561" s="33">
        <v>1.75</v>
      </c>
      <c r="N561" s="33"/>
    </row>
    <row r="562" spans="1:14">
      <c r="A562" s="32">
        <v>19</v>
      </c>
      <c r="B562" s="32">
        <v>19</v>
      </c>
      <c r="C562" s="33">
        <v>435834.84989999997</v>
      </c>
      <c r="D562" s="33">
        <v>46922.956100000003</v>
      </c>
      <c r="E562" s="33">
        <v>303.24900000000002</v>
      </c>
      <c r="F562" s="33">
        <v>560.91</v>
      </c>
      <c r="G562" s="33">
        <v>559.30999999999995</v>
      </c>
      <c r="H562" s="33">
        <v>559.30999999999995</v>
      </c>
      <c r="I562" s="33">
        <v>559.30999999999995</v>
      </c>
      <c r="J562" s="33">
        <v>1.6</v>
      </c>
      <c r="N562" s="33"/>
    </row>
    <row r="563" spans="1:14">
      <c r="A563" s="32">
        <v>20</v>
      </c>
      <c r="B563" s="32">
        <v>20</v>
      </c>
      <c r="C563" s="33">
        <v>435842.14529999997</v>
      </c>
      <c r="D563" s="33">
        <v>46913.402300000002</v>
      </c>
      <c r="E563" s="33">
        <v>315.26900000000001</v>
      </c>
      <c r="F563" s="33">
        <v>559.57000000000005</v>
      </c>
      <c r="G563" s="33">
        <v>557.97</v>
      </c>
      <c r="H563" s="33">
        <v>557.97</v>
      </c>
      <c r="I563" s="33">
        <v>557.97</v>
      </c>
      <c r="J563" s="33">
        <v>1.6</v>
      </c>
      <c r="N563" s="33"/>
    </row>
    <row r="564" spans="1:14">
      <c r="A564" s="32">
        <v>21</v>
      </c>
      <c r="B564" s="32">
        <v>21</v>
      </c>
      <c r="C564" s="33">
        <v>435850.53840000002</v>
      </c>
      <c r="D564" s="33">
        <v>46896.996299999999</v>
      </c>
      <c r="E564" s="33">
        <v>333.69799999999998</v>
      </c>
      <c r="F564" s="33">
        <v>556.99</v>
      </c>
      <c r="G564" s="33">
        <v>555.39</v>
      </c>
      <c r="H564" s="33">
        <v>555.39</v>
      </c>
      <c r="I564" s="33">
        <v>555.39</v>
      </c>
      <c r="J564" s="33">
        <v>1.6</v>
      </c>
      <c r="N564" s="33"/>
    </row>
    <row r="565" spans="1:14">
      <c r="A565" s="32">
        <v>22</v>
      </c>
      <c r="B565" s="32">
        <v>22</v>
      </c>
      <c r="C565" s="33">
        <v>435847.29229999997</v>
      </c>
      <c r="D565" s="33">
        <v>46892.981500000002</v>
      </c>
      <c r="E565" s="33">
        <v>338.86099999999999</v>
      </c>
      <c r="F565" s="33">
        <v>556.49</v>
      </c>
      <c r="G565" s="33">
        <v>554.89</v>
      </c>
      <c r="H565" s="33">
        <v>554.89</v>
      </c>
      <c r="I565" s="33">
        <v>554.89</v>
      </c>
      <c r="J565" s="33">
        <v>1.6</v>
      </c>
      <c r="N565" s="33"/>
    </row>
    <row r="566" spans="1:14">
      <c r="A566" s="32">
        <v>23</v>
      </c>
      <c r="B566" s="32">
        <v>23</v>
      </c>
      <c r="C566" s="33">
        <v>435832.76160000003</v>
      </c>
      <c r="D566" s="33">
        <v>46903.776299999998</v>
      </c>
      <c r="E566" s="33">
        <v>356.96199999999999</v>
      </c>
      <c r="F566" s="33">
        <v>555.6</v>
      </c>
      <c r="G566" s="33">
        <v>554</v>
      </c>
      <c r="H566" s="33">
        <v>554</v>
      </c>
      <c r="I566" s="33">
        <v>554</v>
      </c>
      <c r="J566" s="33">
        <v>1.6</v>
      </c>
      <c r="N566" s="33"/>
    </row>
    <row r="567" spans="1:14">
      <c r="A567" s="32">
        <v>24</v>
      </c>
      <c r="B567" s="32">
        <v>24</v>
      </c>
      <c r="C567" s="33">
        <v>435821.70289999997</v>
      </c>
      <c r="D567" s="33">
        <v>46909.892399999997</v>
      </c>
      <c r="E567" s="33">
        <v>369.59899999999999</v>
      </c>
      <c r="F567" s="33">
        <v>555.01</v>
      </c>
      <c r="G567" s="33">
        <v>553.41</v>
      </c>
      <c r="H567" s="33">
        <v>553.41</v>
      </c>
      <c r="I567" s="33">
        <v>553.41</v>
      </c>
      <c r="J567" s="33">
        <v>1.6</v>
      </c>
      <c r="N567" s="33"/>
    </row>
    <row r="568" spans="1:14">
      <c r="A568" s="32">
        <v>25</v>
      </c>
      <c r="B568" s="32">
        <v>25</v>
      </c>
      <c r="C568" s="33">
        <v>435795.23050000001</v>
      </c>
      <c r="D568" s="33">
        <v>46920.647299999997</v>
      </c>
      <c r="E568" s="33">
        <v>398.173</v>
      </c>
      <c r="F568" s="33">
        <v>553.66999999999996</v>
      </c>
      <c r="G568" s="33">
        <v>552.07000000000005</v>
      </c>
      <c r="H568" s="33">
        <v>552.07000000000005</v>
      </c>
      <c r="I568" s="33">
        <v>552.07000000000005</v>
      </c>
      <c r="J568" s="33">
        <v>1.6</v>
      </c>
      <c r="N568" s="33"/>
    </row>
    <row r="569" spans="1:14">
      <c r="A569" s="32">
        <v>26</v>
      </c>
      <c r="B569" s="32">
        <v>26</v>
      </c>
      <c r="C569" s="33">
        <v>435773.98759999999</v>
      </c>
      <c r="D569" s="33">
        <v>46927.7961</v>
      </c>
      <c r="E569" s="33">
        <v>420.58699999999999</v>
      </c>
      <c r="F569" s="33">
        <v>552.53</v>
      </c>
      <c r="G569" s="33">
        <v>550.92999999999995</v>
      </c>
      <c r="H569" s="33">
        <v>550.92999999999995</v>
      </c>
      <c r="I569" s="33">
        <v>550.92999999999995</v>
      </c>
      <c r="J569" s="33">
        <v>1.6</v>
      </c>
      <c r="N569" s="33"/>
    </row>
    <row r="570" spans="1:14">
      <c r="A570" s="32">
        <v>27</v>
      </c>
      <c r="B570" s="32">
        <v>27</v>
      </c>
      <c r="C570" s="33">
        <v>435756.38689999998</v>
      </c>
      <c r="D570" s="33">
        <v>46932.682200000003</v>
      </c>
      <c r="E570" s="33">
        <v>438.85300000000001</v>
      </c>
      <c r="F570" s="33">
        <v>551.54999999999995</v>
      </c>
      <c r="G570" s="33">
        <v>549.95000000000005</v>
      </c>
      <c r="H570" s="33">
        <v>549.95000000000005</v>
      </c>
      <c r="I570" s="33">
        <v>549.95000000000005</v>
      </c>
      <c r="J570" s="33">
        <v>1.6</v>
      </c>
      <c r="N570" s="33"/>
    </row>
    <row r="571" spans="1:14">
      <c r="A571" s="32">
        <v>28</v>
      </c>
      <c r="B571" s="32">
        <v>28</v>
      </c>
      <c r="C571" s="33">
        <v>435742.96460000001</v>
      </c>
      <c r="D571" s="33">
        <v>46936.826399999998</v>
      </c>
      <c r="E571" s="33">
        <v>452.90100000000001</v>
      </c>
      <c r="F571" s="33">
        <v>550.82000000000005</v>
      </c>
      <c r="G571" s="33">
        <v>549.22</v>
      </c>
      <c r="H571" s="33">
        <v>549.22</v>
      </c>
      <c r="I571" s="33">
        <v>549.22</v>
      </c>
      <c r="J571" s="33">
        <v>1.6</v>
      </c>
      <c r="N571" s="33"/>
    </row>
    <row r="572" spans="1:14">
      <c r="A572" s="32">
        <v>29</v>
      </c>
      <c r="B572" s="32">
        <v>29</v>
      </c>
      <c r="C572" s="33">
        <v>435713.89600000001</v>
      </c>
      <c r="D572" s="33">
        <v>46947.329599999997</v>
      </c>
      <c r="E572" s="33">
        <v>483.80799999999999</v>
      </c>
      <c r="F572" s="33">
        <v>549.49</v>
      </c>
      <c r="G572" s="33">
        <v>547.89</v>
      </c>
      <c r="H572" s="33">
        <v>547.89</v>
      </c>
      <c r="I572" s="33">
        <v>547.89</v>
      </c>
      <c r="J572" s="33">
        <v>1.6</v>
      </c>
      <c r="N572" s="33"/>
    </row>
    <row r="573" spans="1:14">
      <c r="A573" s="32">
        <v>30</v>
      </c>
      <c r="B573" s="32">
        <v>30</v>
      </c>
      <c r="C573" s="33">
        <v>435704.64720000001</v>
      </c>
      <c r="D573" s="33">
        <v>46951.731099999997</v>
      </c>
      <c r="E573" s="33">
        <v>494.05099999999999</v>
      </c>
      <c r="F573" s="33">
        <v>549.19000000000005</v>
      </c>
      <c r="G573" s="33">
        <v>547.59</v>
      </c>
      <c r="H573" s="33">
        <v>547.59</v>
      </c>
      <c r="I573" s="33">
        <v>547.59</v>
      </c>
      <c r="J573" s="33">
        <v>1.6</v>
      </c>
      <c r="N573" s="33"/>
    </row>
    <row r="574" spans="1:14">
      <c r="A574" s="32">
        <v>31</v>
      </c>
      <c r="B574" s="32">
        <v>31</v>
      </c>
      <c r="C574" s="33">
        <v>435697.05599999998</v>
      </c>
      <c r="D574" s="33">
        <v>46956.349000000002</v>
      </c>
      <c r="E574" s="33">
        <v>502.93700000000001</v>
      </c>
      <c r="F574" s="33">
        <v>548.96</v>
      </c>
      <c r="G574" s="33">
        <v>547.36</v>
      </c>
      <c r="H574" s="33">
        <v>547.36</v>
      </c>
      <c r="I574" s="33">
        <v>547.36</v>
      </c>
      <c r="J574" s="33">
        <v>1.6</v>
      </c>
      <c r="N574" s="33"/>
    </row>
    <row r="575" spans="1:14">
      <c r="A575" s="32">
        <v>32</v>
      </c>
      <c r="B575" s="32">
        <v>32</v>
      </c>
      <c r="C575" s="33">
        <v>435687.99339999998</v>
      </c>
      <c r="D575" s="33">
        <v>46962.424500000001</v>
      </c>
      <c r="E575" s="33">
        <v>513.84699999999998</v>
      </c>
      <c r="F575" s="33">
        <v>548.78</v>
      </c>
      <c r="G575" s="33">
        <v>547.17999999999995</v>
      </c>
      <c r="H575" s="33">
        <v>547.17999999999995</v>
      </c>
      <c r="I575" s="33">
        <v>547.17999999999995</v>
      </c>
      <c r="J575" s="33">
        <v>1.6</v>
      </c>
      <c r="N575" s="33"/>
    </row>
    <row r="576" spans="1:14">
      <c r="A576" s="32">
        <v>33</v>
      </c>
      <c r="B576" s="32">
        <v>33</v>
      </c>
      <c r="C576" s="33">
        <v>435678.5724</v>
      </c>
      <c r="D576" s="33">
        <v>46968.020299999996</v>
      </c>
      <c r="E576" s="33">
        <v>524.80499999999995</v>
      </c>
      <c r="F576" s="33">
        <v>548.57000000000005</v>
      </c>
      <c r="G576" s="33">
        <v>546.97</v>
      </c>
      <c r="H576" s="33">
        <v>546.97</v>
      </c>
      <c r="I576" s="33">
        <v>546.97</v>
      </c>
      <c r="J576" s="33">
        <v>1.6</v>
      </c>
      <c r="N576" s="33"/>
    </row>
    <row r="577" spans="1:14">
      <c r="A577" s="32">
        <v>34</v>
      </c>
      <c r="B577" s="32">
        <v>34</v>
      </c>
      <c r="C577" s="33">
        <v>435671.71600000001</v>
      </c>
      <c r="D577" s="33">
        <v>46971.125200000002</v>
      </c>
      <c r="E577" s="33">
        <v>532.33100000000002</v>
      </c>
      <c r="F577" s="33">
        <v>548.44000000000005</v>
      </c>
      <c r="G577" s="33">
        <v>546.84</v>
      </c>
      <c r="H577" s="33">
        <v>546.84</v>
      </c>
      <c r="I577" s="33">
        <v>546.84</v>
      </c>
      <c r="J577" s="33">
        <v>1.6</v>
      </c>
      <c r="N577" s="33"/>
    </row>
    <row r="578" spans="1:14">
      <c r="A578" s="32">
        <v>35</v>
      </c>
      <c r="B578" s="32">
        <v>35</v>
      </c>
      <c r="C578" s="33">
        <v>435655.80249999999</v>
      </c>
      <c r="D578" s="33">
        <v>46975.859700000001</v>
      </c>
      <c r="E578" s="33">
        <v>548.93399999999997</v>
      </c>
      <c r="F578" s="33">
        <v>548.16999999999996</v>
      </c>
      <c r="G578" s="33">
        <v>546.57000000000005</v>
      </c>
      <c r="H578" s="33">
        <v>546.57000000000005</v>
      </c>
      <c r="I578" s="33">
        <v>546.57000000000005</v>
      </c>
      <c r="J578" s="33">
        <v>1.6</v>
      </c>
      <c r="N578" s="33"/>
    </row>
    <row r="579" spans="1:14">
      <c r="A579" s="32" t="s">
        <v>553</v>
      </c>
      <c r="B579" s="32" t="s">
        <v>576</v>
      </c>
    </row>
    <row r="580" spans="1:14">
      <c r="A580" s="32">
        <v>1</v>
      </c>
      <c r="B580" s="32">
        <v>35</v>
      </c>
      <c r="C580" s="33">
        <v>435655.80249999999</v>
      </c>
      <c r="D580" s="33">
        <v>46975.859700000001</v>
      </c>
      <c r="E580" s="33">
        <v>0</v>
      </c>
      <c r="F580" s="33">
        <v>548.16999999999996</v>
      </c>
      <c r="G580" s="33">
        <v>546.57000000000005</v>
      </c>
      <c r="H580" s="33">
        <v>546.57000000000005</v>
      </c>
      <c r="I580" s="33">
        <v>546.57000000000005</v>
      </c>
      <c r="J580" s="33">
        <v>1.6</v>
      </c>
      <c r="N580" s="33"/>
    </row>
    <row r="581" spans="1:14">
      <c r="A581" s="32">
        <v>2</v>
      </c>
      <c r="B581" s="32">
        <v>36</v>
      </c>
      <c r="C581" s="33">
        <v>435651.01679999998</v>
      </c>
      <c r="D581" s="33">
        <v>46974.471799999999</v>
      </c>
      <c r="E581" s="33">
        <v>4.9829999999999997</v>
      </c>
      <c r="F581" s="33">
        <v>548.08000000000004</v>
      </c>
      <c r="G581" s="33">
        <v>546.39</v>
      </c>
      <c r="H581" s="33">
        <v>546.39</v>
      </c>
      <c r="I581" s="33">
        <v>546.39</v>
      </c>
      <c r="J581" s="33">
        <v>1.69</v>
      </c>
      <c r="N581" s="33"/>
    </row>
    <row r="582" spans="1:14">
      <c r="A582" s="32">
        <v>3</v>
      </c>
      <c r="B582" s="32">
        <v>37</v>
      </c>
      <c r="C582" s="33">
        <v>435635.21500000003</v>
      </c>
      <c r="D582" s="33">
        <v>46975.981200000002</v>
      </c>
      <c r="E582" s="33">
        <v>20.856999999999999</v>
      </c>
      <c r="F582" s="33">
        <v>547.73</v>
      </c>
      <c r="G582" s="33">
        <v>546.13</v>
      </c>
      <c r="H582" s="33">
        <v>546.13</v>
      </c>
      <c r="I582" s="33">
        <v>546.13</v>
      </c>
      <c r="J582" s="33">
        <v>1.6</v>
      </c>
      <c r="N582" s="33"/>
    </row>
    <row r="583" spans="1:14">
      <c r="A583" s="32">
        <v>4</v>
      </c>
      <c r="B583" s="32">
        <v>38</v>
      </c>
      <c r="C583" s="33">
        <v>435625.18219999998</v>
      </c>
      <c r="D583" s="33">
        <v>46975.341200000003</v>
      </c>
      <c r="E583" s="33">
        <v>30.91</v>
      </c>
      <c r="F583" s="33">
        <v>547.51</v>
      </c>
      <c r="G583" s="33">
        <v>545.91</v>
      </c>
      <c r="H583" s="33">
        <v>545.91</v>
      </c>
      <c r="I583" s="33">
        <v>545.91</v>
      </c>
      <c r="J583" s="33">
        <v>1.6</v>
      </c>
      <c r="N583" s="33"/>
    </row>
    <row r="584" spans="1:14">
      <c r="A584" s="32">
        <v>5</v>
      </c>
      <c r="B584" s="32">
        <v>39</v>
      </c>
      <c r="C584" s="33">
        <v>435617.02230000001</v>
      </c>
      <c r="D584" s="33">
        <v>46974.7209</v>
      </c>
      <c r="E584" s="33">
        <v>39.093000000000004</v>
      </c>
      <c r="F584" s="33">
        <v>547.34</v>
      </c>
      <c r="G584" s="33">
        <v>545.74</v>
      </c>
      <c r="H584" s="33">
        <v>545.74</v>
      </c>
      <c r="I584" s="33">
        <v>545.74</v>
      </c>
      <c r="J584" s="33">
        <v>1.6</v>
      </c>
      <c r="N584" s="33"/>
    </row>
    <row r="585" spans="1:14">
      <c r="A585" s="32">
        <v>6</v>
      </c>
      <c r="B585" s="32">
        <v>40</v>
      </c>
      <c r="C585" s="33">
        <v>435608.95529999997</v>
      </c>
      <c r="D585" s="33">
        <v>46973.528599999998</v>
      </c>
      <c r="E585" s="33">
        <v>47.247999999999998</v>
      </c>
      <c r="F585" s="33">
        <v>547.17999999999995</v>
      </c>
      <c r="G585" s="33">
        <v>545.58000000000004</v>
      </c>
      <c r="H585" s="33">
        <v>545.58000000000004</v>
      </c>
      <c r="I585" s="33">
        <v>545.58000000000004</v>
      </c>
      <c r="J585" s="33">
        <v>1.6</v>
      </c>
      <c r="N585" s="33"/>
    </row>
    <row r="586" spans="1:14">
      <c r="A586" s="32">
        <v>7</v>
      </c>
      <c r="B586" s="32">
        <v>41</v>
      </c>
      <c r="C586" s="33">
        <v>435600.90220000001</v>
      </c>
      <c r="D586" s="33">
        <v>46972.065300000002</v>
      </c>
      <c r="E586" s="33">
        <v>55.433</v>
      </c>
      <c r="F586" s="33">
        <v>547.1</v>
      </c>
      <c r="G586" s="33">
        <v>545.5</v>
      </c>
      <c r="H586" s="33">
        <v>545.5</v>
      </c>
      <c r="I586" s="33">
        <v>545.5</v>
      </c>
      <c r="J586" s="33">
        <v>1.6</v>
      </c>
      <c r="N586" s="33"/>
    </row>
    <row r="587" spans="1:14">
      <c r="A587" s="32">
        <v>8</v>
      </c>
      <c r="B587" s="32">
        <v>42</v>
      </c>
      <c r="C587" s="33">
        <v>435593.72739999997</v>
      </c>
      <c r="D587" s="33">
        <v>46969.476000000002</v>
      </c>
      <c r="E587" s="33">
        <v>63.061</v>
      </c>
      <c r="F587" s="33">
        <v>547.04999999999995</v>
      </c>
      <c r="G587" s="33">
        <v>545.45000000000005</v>
      </c>
      <c r="H587" s="33">
        <v>545.45000000000005</v>
      </c>
      <c r="I587" s="33">
        <v>545.45000000000005</v>
      </c>
      <c r="J587" s="33">
        <v>1.6</v>
      </c>
      <c r="N587" s="33"/>
    </row>
    <row r="588" spans="1:14">
      <c r="A588" s="32">
        <v>9</v>
      </c>
      <c r="B588" s="32">
        <v>43</v>
      </c>
      <c r="C588" s="33">
        <v>435587.71879999997</v>
      </c>
      <c r="D588" s="33">
        <v>46965.311199999996</v>
      </c>
      <c r="E588" s="33">
        <v>70.370999999999995</v>
      </c>
      <c r="F588" s="33">
        <v>546.99</v>
      </c>
      <c r="G588" s="33">
        <v>545.39</v>
      </c>
      <c r="H588" s="33">
        <v>545.39</v>
      </c>
      <c r="I588" s="33">
        <v>545.39</v>
      </c>
      <c r="J588" s="33">
        <v>1.6</v>
      </c>
      <c r="N588" s="33"/>
    </row>
    <row r="589" spans="1:14">
      <c r="A589" s="32">
        <v>10</v>
      </c>
      <c r="B589" s="32">
        <v>44</v>
      </c>
      <c r="C589" s="33">
        <v>435584.79369999998</v>
      </c>
      <c r="D589" s="33">
        <v>46961.685899999997</v>
      </c>
      <c r="E589" s="33">
        <v>75.03</v>
      </c>
      <c r="F589" s="33">
        <v>546.92999999999995</v>
      </c>
      <c r="G589" s="33">
        <v>545.33000000000004</v>
      </c>
      <c r="H589" s="33">
        <v>545.33000000000004</v>
      </c>
      <c r="I589" s="33">
        <v>545.33000000000004</v>
      </c>
      <c r="J589" s="33">
        <v>1.6</v>
      </c>
      <c r="N589" s="33"/>
    </row>
    <row r="590" spans="1:14">
      <c r="A590" s="32">
        <v>11</v>
      </c>
      <c r="B590" s="32">
        <v>45</v>
      </c>
      <c r="C590" s="33">
        <v>435582.05959999998</v>
      </c>
      <c r="D590" s="33">
        <v>46955.401100000003</v>
      </c>
      <c r="E590" s="33">
        <v>81.882999999999996</v>
      </c>
      <c r="F590" s="33">
        <v>546.79</v>
      </c>
      <c r="G590" s="33">
        <v>545.19000000000005</v>
      </c>
      <c r="H590" s="33">
        <v>545.19000000000005</v>
      </c>
      <c r="I590" s="33">
        <v>545.19000000000005</v>
      </c>
      <c r="J590" s="33">
        <v>1.6</v>
      </c>
      <c r="N590" s="33"/>
    </row>
    <row r="591" spans="1:14">
      <c r="A591" s="32">
        <v>12</v>
      </c>
      <c r="B591" s="32">
        <v>46</v>
      </c>
      <c r="C591" s="33">
        <v>435581.54830000002</v>
      </c>
      <c r="D591" s="33">
        <v>46949.428099999997</v>
      </c>
      <c r="E591" s="33">
        <v>87.878</v>
      </c>
      <c r="F591" s="33">
        <v>546.65</v>
      </c>
      <c r="G591" s="33">
        <v>545.04</v>
      </c>
      <c r="H591" s="33">
        <v>545.04</v>
      </c>
      <c r="I591" s="33">
        <v>545.04</v>
      </c>
      <c r="J591" s="33">
        <v>1.62</v>
      </c>
      <c r="N591" s="33"/>
    </row>
    <row r="592" spans="1:14">
      <c r="A592" s="32">
        <v>13</v>
      </c>
      <c r="B592" s="32">
        <v>47</v>
      </c>
      <c r="C592" s="33">
        <v>435582.32270000002</v>
      </c>
      <c r="D592" s="33">
        <v>46943.267699999997</v>
      </c>
      <c r="E592" s="33">
        <v>94.087000000000003</v>
      </c>
      <c r="F592" s="33">
        <v>546.51</v>
      </c>
      <c r="G592" s="33">
        <v>544.80999999999995</v>
      </c>
      <c r="H592" s="33">
        <v>544.80999999999995</v>
      </c>
      <c r="I592" s="33">
        <v>544.80999999999995</v>
      </c>
      <c r="J592" s="33">
        <v>1.7</v>
      </c>
      <c r="N592" s="33"/>
    </row>
    <row r="593" spans="1:14">
      <c r="A593" s="32">
        <v>14</v>
      </c>
      <c r="B593" s="32">
        <v>48</v>
      </c>
      <c r="C593" s="33">
        <v>435581.24570000003</v>
      </c>
      <c r="D593" s="33">
        <v>46938.401599999997</v>
      </c>
      <c r="E593" s="33">
        <v>99.070999999999998</v>
      </c>
      <c r="F593" s="33">
        <v>546.39</v>
      </c>
      <c r="G593" s="33">
        <v>544.6</v>
      </c>
      <c r="H593" s="33">
        <v>544.6</v>
      </c>
      <c r="I593" s="33">
        <v>544.6</v>
      </c>
      <c r="J593" s="33">
        <v>1.79</v>
      </c>
      <c r="N593" s="33"/>
    </row>
    <row r="594" spans="1:14">
      <c r="A594" s="32">
        <v>15</v>
      </c>
      <c r="B594" s="32">
        <v>49</v>
      </c>
      <c r="C594" s="33">
        <v>435586.89980000001</v>
      </c>
      <c r="D594" s="33">
        <v>46919.346100000002</v>
      </c>
      <c r="E594" s="33">
        <v>118.94799999999999</v>
      </c>
      <c r="F594" s="33">
        <v>546.04</v>
      </c>
      <c r="G594" s="33">
        <v>544.22</v>
      </c>
      <c r="H594" s="33">
        <v>544.22</v>
      </c>
      <c r="I594" s="33">
        <v>544.22</v>
      </c>
      <c r="J594" s="33">
        <v>1.82</v>
      </c>
      <c r="N594" s="33"/>
    </row>
    <row r="595" spans="1:14">
      <c r="A595" s="32">
        <v>16</v>
      </c>
      <c r="B595" s="32">
        <v>50</v>
      </c>
      <c r="C595" s="33">
        <v>435591.3284</v>
      </c>
      <c r="D595" s="33">
        <v>46901.6826</v>
      </c>
      <c r="E595" s="33">
        <v>137.15799999999999</v>
      </c>
      <c r="F595" s="33">
        <v>545.76</v>
      </c>
      <c r="G595" s="33">
        <v>544.02</v>
      </c>
      <c r="H595" s="33">
        <v>544.02</v>
      </c>
      <c r="I595" s="33">
        <v>544.02</v>
      </c>
      <c r="J595" s="33">
        <v>1.74</v>
      </c>
      <c r="N595" s="33"/>
    </row>
    <row r="596" spans="1:14">
      <c r="A596" s="32">
        <v>17</v>
      </c>
      <c r="B596" s="32">
        <v>51</v>
      </c>
      <c r="C596" s="33">
        <v>435593.93520000001</v>
      </c>
      <c r="D596" s="33">
        <v>46883.6587</v>
      </c>
      <c r="E596" s="33">
        <v>155.369</v>
      </c>
      <c r="F596" s="33">
        <v>545.49</v>
      </c>
      <c r="G596" s="33">
        <v>543.9</v>
      </c>
      <c r="H596" s="33">
        <v>543.9</v>
      </c>
      <c r="I596" s="33">
        <v>543.9</v>
      </c>
      <c r="J596" s="33">
        <v>1.59</v>
      </c>
      <c r="N596" s="33"/>
    </row>
    <row r="597" spans="1:14">
      <c r="A597" s="32">
        <v>18</v>
      </c>
      <c r="B597" s="32">
        <v>52</v>
      </c>
      <c r="C597" s="33">
        <v>435593.44839999999</v>
      </c>
      <c r="D597" s="33">
        <v>46868.666599999997</v>
      </c>
      <c r="E597" s="33">
        <v>170.369</v>
      </c>
      <c r="F597" s="33">
        <v>545.26</v>
      </c>
      <c r="G597" s="33">
        <v>543.73</v>
      </c>
      <c r="H597" s="33">
        <v>543.73</v>
      </c>
      <c r="I597" s="33">
        <v>543.73</v>
      </c>
      <c r="J597" s="33">
        <v>1.53</v>
      </c>
      <c r="N597" s="33"/>
    </row>
    <row r="598" spans="1:14">
      <c r="A598" s="32">
        <v>19</v>
      </c>
      <c r="B598" s="32">
        <v>53</v>
      </c>
      <c r="C598" s="33">
        <v>435590.09759999998</v>
      </c>
      <c r="D598" s="33">
        <v>46854.045700000002</v>
      </c>
      <c r="E598" s="33">
        <v>185.369</v>
      </c>
      <c r="F598" s="33">
        <v>544.61</v>
      </c>
      <c r="G598" s="33">
        <v>543.33000000000004</v>
      </c>
      <c r="H598" s="33">
        <v>543.33000000000004</v>
      </c>
      <c r="I598" s="33">
        <v>543.33000000000004</v>
      </c>
      <c r="J598" s="33">
        <v>1.28</v>
      </c>
      <c r="N598" s="33"/>
    </row>
    <row r="599" spans="1:14">
      <c r="A599" s="32">
        <v>20</v>
      </c>
      <c r="B599" s="32">
        <v>54</v>
      </c>
      <c r="C599" s="33">
        <v>435590.72710000002</v>
      </c>
      <c r="D599" s="33">
        <v>46849.091200000003</v>
      </c>
      <c r="E599" s="33">
        <v>190.364</v>
      </c>
      <c r="F599" s="33">
        <v>544.47</v>
      </c>
      <c r="G599" s="33">
        <v>542.86</v>
      </c>
      <c r="H599" s="33">
        <v>542.86</v>
      </c>
      <c r="I599" s="33">
        <v>542.86</v>
      </c>
      <c r="J599" s="33">
        <v>1.61</v>
      </c>
      <c r="N599" s="33"/>
    </row>
    <row r="600" spans="1:14">
      <c r="A600" s="32">
        <v>21</v>
      </c>
      <c r="B600" s="32">
        <v>55</v>
      </c>
      <c r="C600" s="33">
        <v>435587.04790000001</v>
      </c>
      <c r="D600" s="33">
        <v>46841.3871</v>
      </c>
      <c r="E600" s="33">
        <v>198.90100000000001</v>
      </c>
      <c r="F600" s="33">
        <v>544.04</v>
      </c>
      <c r="G600" s="33">
        <v>542.44000000000005</v>
      </c>
      <c r="H600" s="33">
        <v>542.44000000000005</v>
      </c>
      <c r="I600" s="33">
        <v>542.44000000000005</v>
      </c>
      <c r="J600" s="33">
        <v>1.6</v>
      </c>
      <c r="N600" s="33"/>
    </row>
    <row r="601" spans="1:14">
      <c r="A601" s="32">
        <v>22</v>
      </c>
      <c r="B601" s="32">
        <v>56</v>
      </c>
      <c r="C601" s="33">
        <v>435581.78619999997</v>
      </c>
      <c r="D601" s="33">
        <v>46833.935799999999</v>
      </c>
      <c r="E601" s="33">
        <v>208.023</v>
      </c>
      <c r="F601" s="33">
        <v>543.53</v>
      </c>
      <c r="G601" s="33">
        <v>541.92999999999995</v>
      </c>
      <c r="H601" s="33">
        <v>541.92999999999995</v>
      </c>
      <c r="I601" s="33">
        <v>541.92999999999995</v>
      </c>
      <c r="J601" s="33">
        <v>1.6</v>
      </c>
      <c r="N601" s="33"/>
    </row>
    <row r="602" spans="1:14">
      <c r="A602" s="32">
        <v>23</v>
      </c>
      <c r="B602" s="32">
        <v>57</v>
      </c>
      <c r="C602" s="33">
        <v>435575.0491</v>
      </c>
      <c r="D602" s="33">
        <v>46828.078600000001</v>
      </c>
      <c r="E602" s="33">
        <v>216.95</v>
      </c>
      <c r="F602" s="33">
        <v>543.04999999999995</v>
      </c>
      <c r="G602" s="33">
        <v>541.45000000000005</v>
      </c>
      <c r="H602" s="33">
        <v>541.45000000000005</v>
      </c>
      <c r="I602" s="33">
        <v>541.45000000000005</v>
      </c>
      <c r="J602" s="33">
        <v>1.6</v>
      </c>
      <c r="N602" s="33"/>
    </row>
    <row r="603" spans="1:14">
      <c r="A603" s="32">
        <v>24</v>
      </c>
      <c r="B603" s="32">
        <v>58</v>
      </c>
      <c r="C603" s="33">
        <v>435566.19469999999</v>
      </c>
      <c r="D603" s="33">
        <v>46823.907099999997</v>
      </c>
      <c r="E603" s="33">
        <v>226.738</v>
      </c>
      <c r="F603" s="33">
        <v>542.4</v>
      </c>
      <c r="G603" s="33">
        <v>540.79999999999995</v>
      </c>
      <c r="H603" s="33">
        <v>540.79999999999995</v>
      </c>
      <c r="I603" s="33">
        <v>540.79999999999995</v>
      </c>
      <c r="J603" s="33">
        <v>1.6</v>
      </c>
      <c r="N603" s="33"/>
    </row>
    <row r="604" spans="1:14">
      <c r="A604" s="32">
        <v>25</v>
      </c>
      <c r="B604" s="32">
        <v>59</v>
      </c>
      <c r="C604" s="33">
        <v>435557.7341</v>
      </c>
      <c r="D604" s="33">
        <v>46820.992400000003</v>
      </c>
      <c r="E604" s="33">
        <v>235.68700000000001</v>
      </c>
      <c r="F604" s="33">
        <v>541.79999999999995</v>
      </c>
      <c r="G604" s="33">
        <v>540.19000000000005</v>
      </c>
      <c r="H604" s="33">
        <v>540.19000000000005</v>
      </c>
      <c r="I604" s="33">
        <v>540.19000000000005</v>
      </c>
      <c r="J604" s="33">
        <v>1.61</v>
      </c>
      <c r="N604" s="33"/>
    </row>
    <row r="605" spans="1:14">
      <c r="A605" s="32">
        <v>26</v>
      </c>
      <c r="B605" s="32">
        <v>60</v>
      </c>
      <c r="C605" s="33">
        <v>435548.21779999998</v>
      </c>
      <c r="D605" s="33">
        <v>46820.7255</v>
      </c>
      <c r="E605" s="33">
        <v>245.20699999999999</v>
      </c>
      <c r="F605" s="33">
        <v>540.77</v>
      </c>
      <c r="G605" s="33">
        <v>539.16999999999996</v>
      </c>
      <c r="H605" s="33">
        <v>539.16999999999996</v>
      </c>
      <c r="I605" s="33">
        <v>539.16999999999996</v>
      </c>
      <c r="J605" s="33">
        <v>1.6</v>
      </c>
      <c r="N605" s="33"/>
    </row>
    <row r="606" spans="1:14">
      <c r="A606" s="32">
        <v>27</v>
      </c>
      <c r="B606" s="32">
        <v>61</v>
      </c>
      <c r="C606" s="33">
        <v>435535.93579999998</v>
      </c>
      <c r="D606" s="33">
        <v>46822.520799999998</v>
      </c>
      <c r="E606" s="33">
        <v>257.61900000000003</v>
      </c>
      <c r="F606" s="33">
        <v>540.11</v>
      </c>
      <c r="G606" s="33">
        <v>538.51</v>
      </c>
      <c r="H606" s="33">
        <v>538.51</v>
      </c>
      <c r="I606" s="33">
        <v>538.51</v>
      </c>
      <c r="J606" s="33">
        <v>1.6</v>
      </c>
      <c r="N606" s="33"/>
    </row>
    <row r="607" spans="1:14">
      <c r="A607" s="32">
        <v>28</v>
      </c>
      <c r="B607" s="32">
        <v>62</v>
      </c>
      <c r="C607" s="33">
        <v>435519.32510000002</v>
      </c>
      <c r="D607" s="33">
        <v>46828.549099999997</v>
      </c>
      <c r="E607" s="33">
        <v>275.29000000000002</v>
      </c>
      <c r="F607" s="33">
        <v>538.86</v>
      </c>
      <c r="G607" s="33">
        <v>537.26</v>
      </c>
      <c r="H607" s="33">
        <v>537.26</v>
      </c>
      <c r="I607" s="33">
        <v>537.26</v>
      </c>
      <c r="J607" s="33">
        <v>1.6</v>
      </c>
      <c r="N607" s="33"/>
    </row>
    <row r="608" spans="1:14">
      <c r="A608" s="32">
        <v>29</v>
      </c>
      <c r="B608" s="32">
        <v>63</v>
      </c>
      <c r="C608" s="33">
        <v>435499.57290000003</v>
      </c>
      <c r="D608" s="33">
        <v>46836.3364</v>
      </c>
      <c r="E608" s="33">
        <v>296.52199999999999</v>
      </c>
      <c r="F608" s="33">
        <v>537.30999999999995</v>
      </c>
      <c r="G608" s="33">
        <v>535.71</v>
      </c>
      <c r="H608" s="33">
        <v>535.71</v>
      </c>
      <c r="I608" s="33">
        <v>535.71</v>
      </c>
      <c r="J608" s="33">
        <v>1.6</v>
      </c>
      <c r="N608" s="33"/>
    </row>
    <row r="609" spans="1:14">
      <c r="A609" s="32">
        <v>30</v>
      </c>
      <c r="B609" s="32">
        <v>64</v>
      </c>
      <c r="C609" s="33">
        <v>435468.31630000001</v>
      </c>
      <c r="D609" s="33">
        <v>46845.505899999996</v>
      </c>
      <c r="E609" s="33">
        <v>329.096</v>
      </c>
      <c r="F609" s="33">
        <v>535.38</v>
      </c>
      <c r="G609" s="33">
        <v>533.78</v>
      </c>
      <c r="H609" s="33">
        <v>533.78</v>
      </c>
      <c r="I609" s="33">
        <v>533.78</v>
      </c>
      <c r="J609" s="33">
        <v>1.6</v>
      </c>
      <c r="N609" s="33"/>
    </row>
    <row r="610" spans="1:14">
      <c r="A610" s="32">
        <v>31</v>
      </c>
      <c r="B610" s="32">
        <v>65</v>
      </c>
      <c r="C610" s="33">
        <v>435452.07459999999</v>
      </c>
      <c r="D610" s="33">
        <v>46849.2984</v>
      </c>
      <c r="E610" s="33">
        <v>345.774</v>
      </c>
      <c r="F610" s="33">
        <v>534.46</v>
      </c>
      <c r="G610" s="33">
        <v>532.86</v>
      </c>
      <c r="H610" s="33">
        <v>532.86</v>
      </c>
      <c r="I610" s="33">
        <v>532.86</v>
      </c>
      <c r="J610" s="33">
        <v>1.6</v>
      </c>
      <c r="N610" s="33"/>
    </row>
    <row r="611" spans="1:14">
      <c r="A611" s="32">
        <v>32</v>
      </c>
      <c r="B611" s="32">
        <v>66</v>
      </c>
      <c r="C611" s="33">
        <v>435445.91119999997</v>
      </c>
      <c r="D611" s="33">
        <v>46857.252399999998</v>
      </c>
      <c r="E611" s="33">
        <v>355.83699999999999</v>
      </c>
      <c r="F611" s="33">
        <v>533.96</v>
      </c>
      <c r="G611" s="33">
        <v>532.36</v>
      </c>
      <c r="H611" s="33">
        <v>532.36</v>
      </c>
      <c r="I611" s="33">
        <v>532.36</v>
      </c>
      <c r="J611" s="33">
        <v>1.6</v>
      </c>
      <c r="N611" s="33"/>
    </row>
    <row r="612" spans="1:14">
      <c r="A612" s="32">
        <v>33</v>
      </c>
      <c r="B612" s="32">
        <v>67</v>
      </c>
      <c r="C612" s="33">
        <v>435420.37709999998</v>
      </c>
      <c r="D612" s="33">
        <v>46858.827499999999</v>
      </c>
      <c r="E612" s="33">
        <v>381.41899999999998</v>
      </c>
      <c r="F612" s="33">
        <v>532.78</v>
      </c>
      <c r="G612" s="33">
        <v>531.17999999999995</v>
      </c>
      <c r="H612" s="33">
        <v>531.17999999999995</v>
      </c>
      <c r="I612" s="33">
        <v>531.17999999999995</v>
      </c>
      <c r="J612" s="33">
        <v>1.6</v>
      </c>
      <c r="N612" s="33"/>
    </row>
    <row r="613" spans="1:14">
      <c r="A613" s="32">
        <v>34</v>
      </c>
      <c r="B613" s="32">
        <v>68</v>
      </c>
      <c r="C613" s="33">
        <v>435374.772</v>
      </c>
      <c r="D613" s="33">
        <v>46859.138099999996</v>
      </c>
      <c r="E613" s="33">
        <v>427.02499999999998</v>
      </c>
      <c r="F613" s="33">
        <v>530.61</v>
      </c>
      <c r="G613" s="33">
        <v>529.01</v>
      </c>
      <c r="H613" s="33">
        <v>529.01</v>
      </c>
      <c r="I613" s="33">
        <v>529.01</v>
      </c>
      <c r="J613" s="33">
        <v>1.6</v>
      </c>
      <c r="N613" s="33"/>
    </row>
    <row r="614" spans="1:14">
      <c r="A614" s="32">
        <v>35</v>
      </c>
      <c r="B614" s="32">
        <v>69</v>
      </c>
      <c r="C614" s="33">
        <v>435358.21279999998</v>
      </c>
      <c r="D614" s="33">
        <v>46858.636700000003</v>
      </c>
      <c r="E614" s="33">
        <v>443.59199999999998</v>
      </c>
      <c r="F614" s="33">
        <v>529.79</v>
      </c>
      <c r="G614" s="33">
        <v>528.19000000000005</v>
      </c>
      <c r="H614" s="33">
        <v>528.19000000000005</v>
      </c>
      <c r="I614" s="33">
        <v>528.19000000000005</v>
      </c>
      <c r="J614" s="33">
        <v>1.6</v>
      </c>
      <c r="N614" s="33"/>
    </row>
    <row r="615" spans="1:14">
      <c r="A615" s="32">
        <v>36</v>
      </c>
      <c r="B615" s="32">
        <v>70</v>
      </c>
      <c r="C615" s="33">
        <v>435345.1863</v>
      </c>
      <c r="D615" s="33">
        <v>46857.239000000001</v>
      </c>
      <c r="E615" s="33">
        <v>456.69400000000002</v>
      </c>
      <c r="F615" s="33">
        <v>529.15</v>
      </c>
      <c r="G615" s="33">
        <v>527.54999999999995</v>
      </c>
      <c r="H615" s="33">
        <v>527.54999999999995</v>
      </c>
      <c r="I615" s="33">
        <v>527.54999999999995</v>
      </c>
      <c r="J615" s="33">
        <v>1.6</v>
      </c>
      <c r="N615" s="33"/>
    </row>
    <row r="616" spans="1:14">
      <c r="A616" s="32">
        <v>37</v>
      </c>
      <c r="B616" s="32">
        <v>71</v>
      </c>
      <c r="C616" s="33">
        <v>435329.1237</v>
      </c>
      <c r="D616" s="33">
        <v>46855.057000000001</v>
      </c>
      <c r="E616" s="33">
        <v>472.904</v>
      </c>
      <c r="F616" s="33">
        <v>528.27</v>
      </c>
      <c r="G616" s="33">
        <v>526.66999999999996</v>
      </c>
      <c r="H616" s="33">
        <v>526.66999999999996</v>
      </c>
      <c r="I616" s="33">
        <v>526.66999999999996</v>
      </c>
      <c r="J616" s="33">
        <v>1.6</v>
      </c>
      <c r="N616" s="33"/>
    </row>
    <row r="617" spans="1:14">
      <c r="A617" s="32">
        <v>38</v>
      </c>
      <c r="B617" s="32">
        <v>72</v>
      </c>
      <c r="C617" s="33">
        <v>435315.62780000002</v>
      </c>
      <c r="D617" s="33">
        <v>46852.092400000001</v>
      </c>
      <c r="E617" s="33">
        <v>486.721</v>
      </c>
      <c r="F617" s="33">
        <v>527.38</v>
      </c>
      <c r="G617" s="33">
        <v>525.78</v>
      </c>
      <c r="H617" s="33">
        <v>525.78</v>
      </c>
      <c r="I617" s="33">
        <v>525.78</v>
      </c>
      <c r="J617" s="33">
        <v>1.6</v>
      </c>
      <c r="N617" s="33"/>
    </row>
    <row r="618" spans="1:14">
      <c r="A618" s="32">
        <v>39</v>
      </c>
      <c r="B618" s="32">
        <v>73</v>
      </c>
      <c r="C618" s="33">
        <v>435298.5931</v>
      </c>
      <c r="D618" s="33">
        <v>46848.6875</v>
      </c>
      <c r="E618" s="33">
        <v>504.09300000000002</v>
      </c>
      <c r="F618" s="33">
        <v>526.12</v>
      </c>
      <c r="G618" s="33">
        <v>524.52</v>
      </c>
      <c r="H618" s="33">
        <v>524.52</v>
      </c>
      <c r="I618" s="33">
        <v>524.52</v>
      </c>
      <c r="J618" s="33">
        <v>1.6</v>
      </c>
      <c r="N618" s="33"/>
    </row>
    <row r="619" spans="1:14">
      <c r="A619" s="32">
        <v>40</v>
      </c>
      <c r="B619" s="32">
        <v>74</v>
      </c>
      <c r="C619" s="33">
        <v>435272.2917</v>
      </c>
      <c r="D619" s="33">
        <v>46842.950100000002</v>
      </c>
      <c r="E619" s="33">
        <v>531.01300000000003</v>
      </c>
      <c r="F619" s="33">
        <v>524.01</v>
      </c>
      <c r="G619" s="33">
        <v>522.41</v>
      </c>
      <c r="H619" s="33">
        <v>522.41</v>
      </c>
      <c r="I619" s="33">
        <v>522.41</v>
      </c>
      <c r="J619" s="33">
        <v>1.6</v>
      </c>
      <c r="N619" s="33"/>
    </row>
    <row r="620" spans="1:14">
      <c r="A620" s="32">
        <v>41</v>
      </c>
      <c r="B620" s="32">
        <v>75</v>
      </c>
      <c r="C620" s="33">
        <v>435240.71620000002</v>
      </c>
      <c r="D620" s="33">
        <v>46836.463600000003</v>
      </c>
      <c r="E620" s="33">
        <v>563.24800000000005</v>
      </c>
      <c r="F620" s="33">
        <v>522.47</v>
      </c>
      <c r="G620" s="33">
        <v>520.87</v>
      </c>
      <c r="H620" s="33">
        <v>520.87</v>
      </c>
      <c r="I620" s="33">
        <v>520.87</v>
      </c>
      <c r="J620" s="33">
        <v>1.6</v>
      </c>
      <c r="N620" s="33"/>
    </row>
    <row r="621" spans="1:14">
      <c r="A621" s="32">
        <v>42</v>
      </c>
      <c r="B621" s="32">
        <v>76</v>
      </c>
      <c r="C621" s="33">
        <v>435231.70630000002</v>
      </c>
      <c r="D621" s="33">
        <v>46835.166400000002</v>
      </c>
      <c r="E621" s="33">
        <v>572.351</v>
      </c>
      <c r="F621" s="33">
        <v>522.13</v>
      </c>
      <c r="G621" s="33">
        <v>520.53</v>
      </c>
      <c r="H621" s="33">
        <v>520.53</v>
      </c>
      <c r="I621" s="33">
        <v>520.53</v>
      </c>
      <c r="J621" s="33">
        <v>1.6</v>
      </c>
      <c r="N621" s="33"/>
    </row>
    <row r="622" spans="1:14">
      <c r="A622" s="32" t="s">
        <v>554</v>
      </c>
      <c r="B622" s="32" t="s">
        <v>577</v>
      </c>
    </row>
    <row r="623" spans="1:14">
      <c r="A623" s="32">
        <v>1</v>
      </c>
      <c r="B623" s="32">
        <v>76</v>
      </c>
      <c r="C623" s="33">
        <v>435231.70630000002</v>
      </c>
      <c r="D623" s="33">
        <v>46835.166400000002</v>
      </c>
      <c r="E623" s="33">
        <v>0</v>
      </c>
      <c r="F623" s="33">
        <v>522.13</v>
      </c>
      <c r="G623" s="33">
        <v>520.53</v>
      </c>
      <c r="H623" s="33">
        <v>520.53</v>
      </c>
      <c r="I623" s="33">
        <v>520.53</v>
      </c>
      <c r="J623" s="33">
        <v>1.6</v>
      </c>
      <c r="N623" s="33"/>
    </row>
    <row r="624" spans="1:14">
      <c r="A624" s="32">
        <v>2</v>
      </c>
      <c r="B624" s="32">
        <v>77</v>
      </c>
      <c r="C624" s="33">
        <v>435222.69650000002</v>
      </c>
      <c r="D624" s="33">
        <v>46833.869100000004</v>
      </c>
      <c r="E624" s="33">
        <v>9.1029999999999998</v>
      </c>
      <c r="F624" s="33">
        <v>521.92999999999995</v>
      </c>
      <c r="G624" s="33">
        <v>520.33000000000004</v>
      </c>
      <c r="H624" s="33">
        <v>520.33000000000004</v>
      </c>
      <c r="I624" s="33">
        <v>520.33000000000004</v>
      </c>
      <c r="J624" s="33">
        <v>1.6</v>
      </c>
      <c r="N624" s="33"/>
    </row>
    <row r="625" spans="1:14">
      <c r="A625" s="32">
        <v>3</v>
      </c>
      <c r="B625" s="32">
        <v>78</v>
      </c>
      <c r="C625" s="33">
        <v>435208.0637</v>
      </c>
      <c r="D625" s="33">
        <v>46833.107499999998</v>
      </c>
      <c r="E625" s="33">
        <v>23.754999999999999</v>
      </c>
      <c r="F625" s="33">
        <v>521.70000000000005</v>
      </c>
      <c r="G625" s="33">
        <v>520.1</v>
      </c>
      <c r="H625" s="33">
        <v>520.1</v>
      </c>
      <c r="I625" s="33">
        <v>520.1</v>
      </c>
      <c r="J625" s="33">
        <v>1.6</v>
      </c>
      <c r="N625" s="33"/>
    </row>
    <row r="626" spans="1:14">
      <c r="A626" s="32">
        <v>4</v>
      </c>
      <c r="B626" s="32">
        <v>79</v>
      </c>
      <c r="C626" s="33">
        <v>435196.60159999999</v>
      </c>
      <c r="D626" s="33">
        <v>46832.9568</v>
      </c>
      <c r="E626" s="33">
        <v>35.218000000000004</v>
      </c>
      <c r="F626" s="33">
        <v>521.52</v>
      </c>
      <c r="G626" s="33">
        <v>519.91999999999996</v>
      </c>
      <c r="H626" s="33">
        <v>519.91999999999996</v>
      </c>
      <c r="I626" s="33">
        <v>519.91999999999996</v>
      </c>
      <c r="J626" s="33">
        <v>1.6</v>
      </c>
      <c r="N626" s="33"/>
    </row>
    <row r="627" spans="1:14">
      <c r="A627" s="32">
        <v>5</v>
      </c>
      <c r="B627" s="32">
        <v>80</v>
      </c>
      <c r="C627" s="33">
        <v>435183.61780000001</v>
      </c>
      <c r="D627" s="33">
        <v>46834.465600000003</v>
      </c>
      <c r="E627" s="33">
        <v>48.29</v>
      </c>
      <c r="F627" s="33">
        <v>521.44000000000005</v>
      </c>
      <c r="G627" s="33">
        <v>519.84</v>
      </c>
      <c r="H627" s="33">
        <v>519.84</v>
      </c>
      <c r="I627" s="33">
        <v>519.84</v>
      </c>
      <c r="J627" s="33">
        <v>1.6</v>
      </c>
      <c r="N627" s="33"/>
    </row>
    <row r="628" spans="1:14">
      <c r="A628" s="32">
        <v>6</v>
      </c>
      <c r="B628" s="32">
        <v>81</v>
      </c>
      <c r="C628" s="33">
        <v>435146.54719999997</v>
      </c>
      <c r="D628" s="33">
        <v>46841.2595</v>
      </c>
      <c r="E628" s="33">
        <v>85.977999999999994</v>
      </c>
      <c r="F628" s="33">
        <v>520.87</v>
      </c>
      <c r="G628" s="33">
        <v>519.27</v>
      </c>
      <c r="H628" s="33">
        <v>519.27</v>
      </c>
      <c r="I628" s="33">
        <v>519.27</v>
      </c>
      <c r="J628" s="33">
        <v>1.6</v>
      </c>
      <c r="N628" s="33"/>
    </row>
    <row r="629" spans="1:14">
      <c r="A629" s="32">
        <v>7</v>
      </c>
      <c r="B629" s="32">
        <v>82</v>
      </c>
      <c r="C629" s="33">
        <v>435127.21610000002</v>
      </c>
      <c r="D629" s="33">
        <v>46844.375500000002</v>
      </c>
      <c r="E629" s="33">
        <v>105.55800000000001</v>
      </c>
      <c r="F629" s="33">
        <v>520.58000000000004</v>
      </c>
      <c r="G629" s="33">
        <v>518.98</v>
      </c>
      <c r="H629" s="33">
        <v>518.98</v>
      </c>
      <c r="I629" s="33">
        <v>518.98</v>
      </c>
      <c r="J629" s="33">
        <v>1.6</v>
      </c>
      <c r="N629" s="33"/>
    </row>
    <row r="630" spans="1:14">
      <c r="A630" s="32">
        <v>8</v>
      </c>
      <c r="B630" s="32">
        <v>83</v>
      </c>
      <c r="C630" s="33">
        <v>435079.67999999999</v>
      </c>
      <c r="D630" s="33">
        <v>46851.084999999999</v>
      </c>
      <c r="E630" s="33">
        <v>153.566</v>
      </c>
      <c r="F630" s="33">
        <v>520.13</v>
      </c>
      <c r="G630" s="33">
        <v>518.53</v>
      </c>
      <c r="H630" s="33">
        <v>518.53</v>
      </c>
      <c r="I630" s="33">
        <v>518.53</v>
      </c>
      <c r="J630" s="33">
        <v>1.6</v>
      </c>
      <c r="N630" s="33"/>
    </row>
    <row r="631" spans="1:14">
      <c r="A631" s="32">
        <v>9</v>
      </c>
      <c r="B631" s="32">
        <v>84</v>
      </c>
      <c r="C631" s="33">
        <v>435068.4901</v>
      </c>
      <c r="D631" s="33">
        <v>46853.038800000002</v>
      </c>
      <c r="E631" s="33">
        <v>164.92500000000001</v>
      </c>
      <c r="F631" s="33">
        <v>519.99</v>
      </c>
      <c r="G631" s="33">
        <v>518.39</v>
      </c>
      <c r="H631" s="33">
        <v>518.39</v>
      </c>
      <c r="I631" s="33">
        <v>518.39</v>
      </c>
      <c r="J631" s="33">
        <v>1.6</v>
      </c>
      <c r="N631" s="33"/>
    </row>
    <row r="632" spans="1:14">
      <c r="A632" s="32">
        <v>10</v>
      </c>
      <c r="B632" s="32">
        <v>85</v>
      </c>
      <c r="C632" s="33">
        <v>435035.42109999998</v>
      </c>
      <c r="D632" s="33">
        <v>46862.172700000003</v>
      </c>
      <c r="E632" s="33">
        <v>199.232</v>
      </c>
      <c r="F632" s="33">
        <v>519.92999999999995</v>
      </c>
      <c r="G632" s="33">
        <v>518.33000000000004</v>
      </c>
      <c r="H632" s="33">
        <v>518.33000000000004</v>
      </c>
      <c r="I632" s="33">
        <v>518.33000000000004</v>
      </c>
      <c r="J632" s="33">
        <v>1.6</v>
      </c>
      <c r="N632" s="33"/>
    </row>
    <row r="633" spans="1:14">
      <c r="A633" s="32">
        <v>11</v>
      </c>
      <c r="B633" s="32">
        <v>86</v>
      </c>
      <c r="C633" s="33">
        <v>434992.70480000001</v>
      </c>
      <c r="D633" s="33">
        <v>46880.599800000004</v>
      </c>
      <c r="E633" s="33">
        <v>245.75299999999999</v>
      </c>
      <c r="F633" s="33">
        <v>520.62</v>
      </c>
      <c r="G633" s="33">
        <v>519.02</v>
      </c>
      <c r="H633" s="33">
        <v>519.02</v>
      </c>
      <c r="I633" s="33">
        <v>519.02</v>
      </c>
      <c r="J633" s="33">
        <v>1.6</v>
      </c>
      <c r="N633" s="33"/>
    </row>
    <row r="634" spans="1:14">
      <c r="A634" s="32">
        <v>12</v>
      </c>
      <c r="B634" s="32">
        <v>87</v>
      </c>
      <c r="C634" s="33">
        <v>434981.99479999999</v>
      </c>
      <c r="D634" s="33">
        <v>46885.164499999999</v>
      </c>
      <c r="E634" s="33">
        <v>257.39600000000002</v>
      </c>
      <c r="F634" s="33">
        <v>521.02</v>
      </c>
      <c r="G634" s="33">
        <v>519.23</v>
      </c>
      <c r="H634" s="33">
        <v>519.23</v>
      </c>
      <c r="I634" s="33">
        <v>519.23</v>
      </c>
      <c r="J634" s="33">
        <v>1.8</v>
      </c>
      <c r="N634" s="33"/>
    </row>
    <row r="635" spans="1:14">
      <c r="A635" s="32">
        <v>13</v>
      </c>
      <c r="B635" s="32">
        <v>88</v>
      </c>
      <c r="C635" s="33">
        <v>434973.01439999999</v>
      </c>
      <c r="D635" s="33">
        <v>46880.765700000004</v>
      </c>
      <c r="E635" s="33">
        <v>267.39499999999998</v>
      </c>
      <c r="F635" s="33">
        <v>520.99</v>
      </c>
      <c r="G635" s="33">
        <v>519.4</v>
      </c>
      <c r="H635" s="33">
        <v>519.4</v>
      </c>
      <c r="I635" s="33">
        <v>519.4</v>
      </c>
      <c r="J635" s="33">
        <v>1.59</v>
      </c>
      <c r="N635" s="33"/>
    </row>
    <row r="636" spans="1:14">
      <c r="A636" s="32">
        <v>14</v>
      </c>
      <c r="B636" s="32">
        <v>89</v>
      </c>
      <c r="C636" s="33">
        <v>434947.40879999998</v>
      </c>
      <c r="D636" s="33">
        <v>46889.9807</v>
      </c>
      <c r="E636" s="33">
        <v>294.60899999999998</v>
      </c>
      <c r="F636" s="33">
        <v>521.42999999999995</v>
      </c>
      <c r="G636" s="33">
        <v>519.83000000000004</v>
      </c>
      <c r="H636" s="33">
        <v>519.83000000000004</v>
      </c>
      <c r="I636" s="33">
        <v>519.83000000000004</v>
      </c>
      <c r="J636" s="33">
        <v>1.6</v>
      </c>
      <c r="N636" s="33"/>
    </row>
    <row r="637" spans="1:14">
      <c r="A637" s="32">
        <v>15</v>
      </c>
      <c r="B637" s="32">
        <v>90</v>
      </c>
      <c r="C637" s="33">
        <v>434916.2599</v>
      </c>
      <c r="D637" s="33">
        <v>46897.399400000002</v>
      </c>
      <c r="E637" s="33">
        <v>326.62900000000002</v>
      </c>
      <c r="F637" s="33">
        <v>522.17999999999995</v>
      </c>
      <c r="G637" s="33">
        <v>520.58000000000004</v>
      </c>
      <c r="H637" s="33">
        <v>520.58000000000004</v>
      </c>
      <c r="I637" s="33">
        <v>520.58000000000004</v>
      </c>
      <c r="J637" s="33">
        <v>1.6</v>
      </c>
      <c r="N637" s="33"/>
    </row>
    <row r="638" spans="1:14">
      <c r="A638" s="32">
        <v>16</v>
      </c>
      <c r="B638" s="32">
        <v>91</v>
      </c>
      <c r="C638" s="33">
        <v>434893.69410000002</v>
      </c>
      <c r="D638" s="33">
        <v>46901.138200000001</v>
      </c>
      <c r="E638" s="33">
        <v>349.50200000000001</v>
      </c>
      <c r="F638" s="33">
        <v>522.96</v>
      </c>
      <c r="G638" s="33">
        <v>521.36</v>
      </c>
      <c r="H638" s="33">
        <v>521.36</v>
      </c>
      <c r="I638" s="33">
        <v>521.36</v>
      </c>
      <c r="J638" s="33">
        <v>1.6</v>
      </c>
      <c r="N638" s="33"/>
    </row>
    <row r="639" spans="1:14">
      <c r="A639" s="32">
        <v>17</v>
      </c>
      <c r="B639" s="32">
        <v>92</v>
      </c>
      <c r="C639" s="33">
        <v>434871.29440000001</v>
      </c>
      <c r="D639" s="33">
        <v>46903.541299999997</v>
      </c>
      <c r="E639" s="33">
        <v>372.03</v>
      </c>
      <c r="F639" s="33">
        <v>524.23</v>
      </c>
      <c r="G639" s="33">
        <v>522.63</v>
      </c>
      <c r="H639" s="33">
        <v>522.63</v>
      </c>
      <c r="I639" s="33">
        <v>522.63</v>
      </c>
      <c r="J639" s="33">
        <v>1.6</v>
      </c>
      <c r="N639" s="33"/>
    </row>
    <row r="640" spans="1:14">
      <c r="A640" s="32">
        <v>18</v>
      </c>
      <c r="B640" s="32">
        <v>93</v>
      </c>
      <c r="C640" s="33">
        <v>434845.12900000002</v>
      </c>
      <c r="D640" s="33">
        <v>46908.054600000003</v>
      </c>
      <c r="E640" s="33">
        <v>398.58199999999999</v>
      </c>
      <c r="F640" s="33">
        <v>526.19000000000005</v>
      </c>
      <c r="G640" s="33">
        <v>524.58000000000004</v>
      </c>
      <c r="H640" s="33">
        <v>524.58000000000004</v>
      </c>
      <c r="I640" s="33">
        <v>524.58000000000004</v>
      </c>
      <c r="J640" s="33">
        <v>1.61</v>
      </c>
      <c r="N640" s="33"/>
    </row>
    <row r="641" spans="1:14">
      <c r="A641" s="32">
        <v>19</v>
      </c>
      <c r="B641" s="32">
        <v>94</v>
      </c>
      <c r="C641" s="33">
        <v>434836.0429</v>
      </c>
      <c r="D641" s="33">
        <v>46912.223899999997</v>
      </c>
      <c r="E641" s="33">
        <v>408.57900000000001</v>
      </c>
      <c r="F641" s="33">
        <v>526.96</v>
      </c>
      <c r="G641" s="33">
        <v>525.35</v>
      </c>
      <c r="H641" s="33">
        <v>525.35</v>
      </c>
      <c r="I641" s="33">
        <v>525.35</v>
      </c>
      <c r="J641" s="33">
        <v>1.61</v>
      </c>
      <c r="N641" s="33"/>
    </row>
    <row r="642" spans="1:14">
      <c r="A642" s="32">
        <v>20</v>
      </c>
      <c r="B642" s="32">
        <v>95</v>
      </c>
      <c r="C642" s="33">
        <v>434813.864</v>
      </c>
      <c r="D642" s="33">
        <v>46917.470800000003</v>
      </c>
      <c r="E642" s="33">
        <v>431.37</v>
      </c>
      <c r="F642" s="33">
        <v>528.79</v>
      </c>
      <c r="G642" s="33">
        <v>527.19000000000005</v>
      </c>
      <c r="H642" s="33">
        <v>527.19000000000005</v>
      </c>
      <c r="I642" s="33">
        <v>527.19000000000005</v>
      </c>
      <c r="J642" s="33">
        <v>1.6</v>
      </c>
      <c r="N642" s="33"/>
    </row>
    <row r="643" spans="1:14">
      <c r="A643" s="32">
        <v>21</v>
      </c>
      <c r="B643" s="32">
        <v>96</v>
      </c>
      <c r="C643" s="33">
        <v>434768.78279999999</v>
      </c>
      <c r="D643" s="33">
        <v>46931.405400000003</v>
      </c>
      <c r="E643" s="33">
        <v>478.55599999999998</v>
      </c>
      <c r="F643" s="33">
        <v>532.66</v>
      </c>
      <c r="G643" s="33">
        <v>531.05999999999995</v>
      </c>
      <c r="H643" s="33">
        <v>531.05999999999995</v>
      </c>
      <c r="I643" s="33">
        <v>531.05999999999995</v>
      </c>
      <c r="J643" s="33">
        <v>1.6</v>
      </c>
      <c r="N643" s="33"/>
    </row>
    <row r="644" spans="1:14">
      <c r="A644" s="32">
        <v>22</v>
      </c>
      <c r="B644" s="32">
        <v>97</v>
      </c>
      <c r="C644" s="33">
        <v>434741.88179999997</v>
      </c>
      <c r="D644" s="33">
        <v>46937.2768</v>
      </c>
      <c r="E644" s="33">
        <v>506.09</v>
      </c>
      <c r="F644" s="33">
        <v>534.70000000000005</v>
      </c>
      <c r="G644" s="33">
        <v>533.1</v>
      </c>
      <c r="H644" s="33">
        <v>533.1</v>
      </c>
      <c r="I644" s="33">
        <v>533.1</v>
      </c>
      <c r="J644" s="33">
        <v>1.6</v>
      </c>
      <c r="N644" s="33"/>
    </row>
    <row r="645" spans="1:14">
      <c r="A645" s="32">
        <v>23</v>
      </c>
      <c r="B645" s="32">
        <v>98</v>
      </c>
      <c r="C645" s="33">
        <v>434719.09110000002</v>
      </c>
      <c r="D645" s="33">
        <v>46941.770100000002</v>
      </c>
      <c r="E645" s="33">
        <v>529.32000000000005</v>
      </c>
      <c r="F645" s="33">
        <v>536.46</v>
      </c>
      <c r="G645" s="33">
        <v>534.86</v>
      </c>
      <c r="H645" s="33">
        <v>534.86</v>
      </c>
      <c r="I645" s="33">
        <v>534.86</v>
      </c>
      <c r="J645" s="33">
        <v>1.6</v>
      </c>
      <c r="N645" s="33"/>
    </row>
    <row r="646" spans="1:14">
      <c r="A646" s="32">
        <v>24</v>
      </c>
      <c r="B646" s="32">
        <v>99</v>
      </c>
      <c r="C646" s="33">
        <v>434698.79389999999</v>
      </c>
      <c r="D646" s="33">
        <v>46946.607300000003</v>
      </c>
      <c r="E646" s="33">
        <v>550.18600000000004</v>
      </c>
      <c r="F646" s="33">
        <v>538.23</v>
      </c>
      <c r="G646" s="33">
        <v>536.63</v>
      </c>
      <c r="H646" s="33">
        <v>536.63</v>
      </c>
      <c r="I646" s="33">
        <v>536.63</v>
      </c>
      <c r="J646" s="33">
        <v>1.6</v>
      </c>
      <c r="N646" s="33"/>
    </row>
    <row r="647" spans="1:14">
      <c r="A647" s="32" t="s">
        <v>555</v>
      </c>
      <c r="B647" s="32" t="s">
        <v>578</v>
      </c>
      <c r="N647" s="33"/>
    </row>
    <row r="648" spans="1:14">
      <c r="A648" s="32">
        <v>1</v>
      </c>
      <c r="B648" s="32">
        <v>99</v>
      </c>
      <c r="C648" s="33">
        <v>434698.79389999999</v>
      </c>
      <c r="D648" s="33">
        <v>46946.607300000003</v>
      </c>
      <c r="E648" s="33">
        <v>0</v>
      </c>
      <c r="F648" s="33">
        <v>538.23</v>
      </c>
      <c r="G648" s="33">
        <v>536.63</v>
      </c>
      <c r="H648" s="33">
        <v>536.63</v>
      </c>
      <c r="I648" s="33">
        <v>536.63</v>
      </c>
      <c r="J648" s="33">
        <v>1.6</v>
      </c>
      <c r="N648" s="33"/>
    </row>
    <row r="649" spans="1:14">
      <c r="A649" s="32">
        <v>2</v>
      </c>
      <c r="B649" s="32">
        <v>100</v>
      </c>
      <c r="C649" s="33">
        <v>434685.00260000001</v>
      </c>
      <c r="D649" s="33">
        <v>46953.1855</v>
      </c>
      <c r="E649" s="33">
        <v>15.28</v>
      </c>
      <c r="F649" s="33">
        <v>539.5</v>
      </c>
      <c r="G649" s="33">
        <v>537.86</v>
      </c>
      <c r="H649" s="33">
        <v>537.86</v>
      </c>
      <c r="I649" s="33">
        <v>537.86</v>
      </c>
      <c r="J649" s="33">
        <v>1.64</v>
      </c>
      <c r="N649" s="33"/>
    </row>
    <row r="650" spans="1:14">
      <c r="A650" s="32">
        <v>3</v>
      </c>
      <c r="B650" s="32">
        <v>101</v>
      </c>
      <c r="C650" s="33">
        <v>434664.40010000003</v>
      </c>
      <c r="D650" s="33">
        <v>46964.414900000003</v>
      </c>
      <c r="E650" s="33">
        <v>38.744</v>
      </c>
      <c r="F650" s="33">
        <v>541.76</v>
      </c>
      <c r="G650" s="33">
        <v>539.55999999999995</v>
      </c>
      <c r="H650" s="33">
        <v>539.55999999999995</v>
      </c>
      <c r="I650" s="33">
        <v>539.55999999999995</v>
      </c>
      <c r="J650" s="33">
        <v>2.2000000000000002</v>
      </c>
      <c r="N650" s="33"/>
    </row>
    <row r="651" spans="1:14">
      <c r="A651" s="32">
        <v>4</v>
      </c>
      <c r="B651" s="32">
        <v>102</v>
      </c>
      <c r="C651" s="33">
        <v>434653.44829999999</v>
      </c>
      <c r="D651" s="33">
        <v>46974.664599999996</v>
      </c>
      <c r="E651" s="33">
        <v>53.744</v>
      </c>
      <c r="F651" s="33">
        <v>542.26</v>
      </c>
      <c r="G651" s="33">
        <v>540.65</v>
      </c>
      <c r="H651" s="33">
        <v>540.65</v>
      </c>
      <c r="I651" s="33">
        <v>540.65</v>
      </c>
      <c r="J651" s="33">
        <v>1.61</v>
      </c>
      <c r="N651" s="33"/>
    </row>
    <row r="652" spans="1:14">
      <c r="A652" s="32">
        <v>5</v>
      </c>
      <c r="B652" s="32">
        <v>103</v>
      </c>
      <c r="C652" s="33">
        <v>434638.20069999999</v>
      </c>
      <c r="D652" s="33">
        <v>46990.741099999999</v>
      </c>
      <c r="E652" s="33">
        <v>75.900999999999996</v>
      </c>
      <c r="F652" s="33">
        <v>543.86</v>
      </c>
      <c r="G652" s="33">
        <v>542.26</v>
      </c>
      <c r="H652" s="33">
        <v>542.26</v>
      </c>
      <c r="I652" s="33">
        <v>542.26</v>
      </c>
      <c r="J652" s="33">
        <v>1.61</v>
      </c>
      <c r="N652" s="33"/>
    </row>
    <row r="653" spans="1:14">
      <c r="A653" s="32">
        <v>6</v>
      </c>
      <c r="B653" s="32">
        <v>104</v>
      </c>
      <c r="C653" s="33">
        <v>434622.31880000001</v>
      </c>
      <c r="D653" s="33">
        <v>47001.745199999998</v>
      </c>
      <c r="E653" s="33">
        <v>95.222999999999999</v>
      </c>
      <c r="F653" s="33">
        <v>544.74</v>
      </c>
      <c r="G653" s="33">
        <v>543.14</v>
      </c>
      <c r="H653" s="33">
        <v>543.14</v>
      </c>
      <c r="I653" s="33">
        <v>543.14</v>
      </c>
      <c r="J653" s="33">
        <v>1.6</v>
      </c>
      <c r="N653" s="33"/>
    </row>
    <row r="654" spans="1:14">
      <c r="A654" s="32">
        <v>7</v>
      </c>
      <c r="B654" s="32">
        <v>105</v>
      </c>
      <c r="C654" s="33">
        <v>434603.87410000002</v>
      </c>
      <c r="D654" s="33">
        <v>47011.524400000002</v>
      </c>
      <c r="E654" s="33">
        <v>116.099</v>
      </c>
      <c r="F654" s="33">
        <v>544.61</v>
      </c>
      <c r="G654" s="33">
        <v>543.01</v>
      </c>
      <c r="H654" s="33">
        <v>543.01</v>
      </c>
      <c r="I654" s="33">
        <v>543.01</v>
      </c>
      <c r="J654" s="33">
        <v>1.6</v>
      </c>
      <c r="N654" s="33"/>
    </row>
    <row r="655" spans="1:14">
      <c r="A655" s="32">
        <v>8</v>
      </c>
      <c r="B655" s="32">
        <v>106</v>
      </c>
      <c r="C655" s="33">
        <v>434578.26669999998</v>
      </c>
      <c r="D655" s="33">
        <v>47024.986299999997</v>
      </c>
      <c r="E655" s="33">
        <v>145.03</v>
      </c>
      <c r="F655" s="33">
        <v>543</v>
      </c>
      <c r="G655" s="33">
        <v>541.4</v>
      </c>
      <c r="H655" s="33">
        <v>541.4</v>
      </c>
      <c r="I655" s="33">
        <v>541.4</v>
      </c>
      <c r="J655" s="33">
        <v>1.6</v>
      </c>
      <c r="N655" s="33"/>
    </row>
    <row r="656" spans="1:14">
      <c r="A656" s="32">
        <v>9</v>
      </c>
      <c r="B656" s="32">
        <v>107</v>
      </c>
      <c r="C656" s="33">
        <v>434564.1459</v>
      </c>
      <c r="D656" s="33">
        <v>47034.157599999999</v>
      </c>
      <c r="E656" s="33">
        <v>161.86699999999999</v>
      </c>
      <c r="F656" s="33">
        <v>542.27</v>
      </c>
      <c r="G656" s="33">
        <v>540.66999999999996</v>
      </c>
      <c r="H656" s="33">
        <v>540.66999999999996</v>
      </c>
      <c r="I656" s="33">
        <v>540.66999999999996</v>
      </c>
      <c r="J656" s="33">
        <v>1.6</v>
      </c>
      <c r="N656" s="33"/>
    </row>
    <row r="657" spans="1:14">
      <c r="A657" s="32">
        <v>10</v>
      </c>
      <c r="B657" s="32">
        <v>108</v>
      </c>
      <c r="C657" s="33">
        <v>434551.47460000002</v>
      </c>
      <c r="D657" s="33">
        <v>47045.544800000003</v>
      </c>
      <c r="E657" s="33">
        <v>178.904</v>
      </c>
      <c r="F657" s="33">
        <v>541.54999999999995</v>
      </c>
      <c r="G657" s="33">
        <v>539.95000000000005</v>
      </c>
      <c r="H657" s="33">
        <v>539.95000000000005</v>
      </c>
      <c r="I657" s="33">
        <v>539.95000000000005</v>
      </c>
      <c r="J657" s="33">
        <v>1.6</v>
      </c>
      <c r="N657" s="33"/>
    </row>
    <row r="658" spans="1:14">
      <c r="A658" s="32">
        <v>11</v>
      </c>
      <c r="B658" s="32">
        <v>109</v>
      </c>
      <c r="C658" s="33">
        <v>434523.60859999998</v>
      </c>
      <c r="D658" s="33">
        <v>47067.1783</v>
      </c>
      <c r="E658" s="33">
        <v>214.18100000000001</v>
      </c>
      <c r="F658" s="33">
        <v>540.30999999999995</v>
      </c>
      <c r="G658" s="33">
        <v>538.71</v>
      </c>
      <c r="H658" s="33">
        <v>538.71</v>
      </c>
      <c r="I658" s="33">
        <v>538.71</v>
      </c>
      <c r="J658" s="33">
        <v>1.6</v>
      </c>
      <c r="N658" s="33"/>
    </row>
    <row r="659" spans="1:14">
      <c r="A659" s="32">
        <v>12</v>
      </c>
      <c r="B659" s="32">
        <v>110</v>
      </c>
      <c r="C659" s="33">
        <v>434500.67709999997</v>
      </c>
      <c r="D659" s="33">
        <v>47079.666700000002</v>
      </c>
      <c r="E659" s="33">
        <v>240.29300000000001</v>
      </c>
      <c r="F659" s="33">
        <v>539.88</v>
      </c>
      <c r="G659" s="33">
        <v>538.28</v>
      </c>
      <c r="H659" s="33">
        <v>538.28</v>
      </c>
      <c r="I659" s="33">
        <v>538.28</v>
      </c>
      <c r="J659" s="33">
        <v>1.6</v>
      </c>
      <c r="N659" s="33"/>
    </row>
    <row r="660" spans="1:14">
      <c r="A660" s="32">
        <v>13</v>
      </c>
      <c r="B660" s="32">
        <v>111</v>
      </c>
      <c r="C660" s="33">
        <v>434486.50219999999</v>
      </c>
      <c r="D660" s="33">
        <v>47085.203800000003</v>
      </c>
      <c r="E660" s="33">
        <v>255.511</v>
      </c>
      <c r="F660" s="33">
        <v>540.14</v>
      </c>
      <c r="G660" s="33">
        <v>538.54</v>
      </c>
      <c r="H660" s="33">
        <v>538.54</v>
      </c>
      <c r="I660" s="33">
        <v>538.54</v>
      </c>
      <c r="J660" s="33">
        <v>1.6</v>
      </c>
      <c r="N660" s="33"/>
    </row>
    <row r="661" spans="1:14">
      <c r="A661" s="32">
        <v>14</v>
      </c>
      <c r="B661" s="32">
        <v>112</v>
      </c>
      <c r="C661" s="33">
        <v>434468.71279999998</v>
      </c>
      <c r="D661" s="33">
        <v>47090.731099999997</v>
      </c>
      <c r="E661" s="33">
        <v>274.13900000000001</v>
      </c>
      <c r="F661" s="33">
        <v>540.51</v>
      </c>
      <c r="G661" s="33">
        <v>538.91</v>
      </c>
      <c r="H661" s="33">
        <v>538.91</v>
      </c>
      <c r="I661" s="33">
        <v>538.91</v>
      </c>
      <c r="J661" s="33">
        <v>1.6</v>
      </c>
      <c r="N661" s="33"/>
    </row>
    <row r="662" spans="1:14">
      <c r="A662" s="32">
        <v>15</v>
      </c>
      <c r="B662" s="32">
        <v>113</v>
      </c>
      <c r="C662" s="33">
        <v>434434.71189999999</v>
      </c>
      <c r="D662" s="33">
        <v>47098.566299999999</v>
      </c>
      <c r="E662" s="33">
        <v>309.03100000000001</v>
      </c>
      <c r="F662" s="33">
        <v>541.04</v>
      </c>
      <c r="G662" s="33">
        <v>539.44000000000005</v>
      </c>
      <c r="H662" s="33">
        <v>539.44000000000005</v>
      </c>
      <c r="I662" s="33">
        <v>539.44000000000005</v>
      </c>
      <c r="J662" s="33">
        <v>1.6</v>
      </c>
      <c r="N662" s="33"/>
    </row>
    <row r="663" spans="1:14">
      <c r="A663" s="32">
        <v>16</v>
      </c>
      <c r="B663" s="32">
        <v>114</v>
      </c>
      <c r="C663" s="33">
        <v>434389.70760000002</v>
      </c>
      <c r="D663" s="33">
        <v>47106.139199999998</v>
      </c>
      <c r="E663" s="33">
        <v>354.66800000000001</v>
      </c>
      <c r="F663" s="33">
        <v>543.77</v>
      </c>
      <c r="G663" s="33">
        <v>542.16999999999996</v>
      </c>
      <c r="H663" s="33">
        <v>542.16999999999996</v>
      </c>
      <c r="I663" s="33">
        <v>542.16999999999996</v>
      </c>
      <c r="J663" s="33">
        <v>1.6</v>
      </c>
      <c r="N663" s="33"/>
    </row>
    <row r="664" spans="1:14">
      <c r="A664" s="32">
        <v>17</v>
      </c>
      <c r="B664" s="32">
        <v>115</v>
      </c>
      <c r="C664" s="33">
        <v>434373.90299999999</v>
      </c>
      <c r="D664" s="33">
        <v>47107.986299999997</v>
      </c>
      <c r="E664" s="33">
        <v>370.58</v>
      </c>
      <c r="F664" s="33">
        <v>544.76</v>
      </c>
      <c r="G664" s="33">
        <v>543.16</v>
      </c>
      <c r="H664" s="33">
        <v>543.16</v>
      </c>
      <c r="I664" s="33">
        <v>543.16</v>
      </c>
      <c r="J664" s="33">
        <v>1.6</v>
      </c>
      <c r="N664" s="33"/>
    </row>
    <row r="665" spans="1:14">
      <c r="A665" s="32">
        <v>18</v>
      </c>
      <c r="B665" s="32">
        <v>116</v>
      </c>
      <c r="C665" s="33">
        <v>434358.21039999998</v>
      </c>
      <c r="D665" s="33">
        <v>47110.200499999999</v>
      </c>
      <c r="E665" s="33">
        <v>386.428</v>
      </c>
      <c r="F665" s="33">
        <v>545.73</v>
      </c>
      <c r="G665" s="33">
        <v>544.13</v>
      </c>
      <c r="H665" s="33">
        <v>544.13</v>
      </c>
      <c r="I665" s="33">
        <v>544.13</v>
      </c>
      <c r="J665" s="33">
        <v>1.6</v>
      </c>
      <c r="N665" s="33"/>
    </row>
    <row r="666" spans="1:14">
      <c r="A666" s="32">
        <v>19</v>
      </c>
      <c r="B666" s="32">
        <v>117</v>
      </c>
      <c r="C666" s="33">
        <v>434329.92790000001</v>
      </c>
      <c r="D666" s="33">
        <v>47114.905500000001</v>
      </c>
      <c r="E666" s="33">
        <v>415.1</v>
      </c>
      <c r="F666" s="33">
        <v>547.95000000000005</v>
      </c>
      <c r="G666" s="33">
        <v>546.35</v>
      </c>
      <c r="H666" s="33">
        <v>546.35</v>
      </c>
      <c r="I666" s="33">
        <v>546.35</v>
      </c>
      <c r="J666" s="33">
        <v>1.6</v>
      </c>
      <c r="N666" s="33"/>
    </row>
    <row r="667" spans="1:14">
      <c r="A667" s="32">
        <v>20</v>
      </c>
      <c r="B667" s="32">
        <v>118</v>
      </c>
      <c r="C667" s="33">
        <v>434319.95740000001</v>
      </c>
      <c r="D667" s="33">
        <v>47114.300900000002</v>
      </c>
      <c r="E667" s="33">
        <v>425.08800000000002</v>
      </c>
      <c r="F667" s="33">
        <v>548.74</v>
      </c>
      <c r="G667" s="33">
        <v>547.13</v>
      </c>
      <c r="H667" s="33">
        <v>547.13</v>
      </c>
      <c r="I667" s="33">
        <v>547.13</v>
      </c>
      <c r="J667" s="33">
        <v>1.61</v>
      </c>
      <c r="N667" s="33"/>
    </row>
    <row r="668" spans="1:14">
      <c r="A668" s="32">
        <v>21</v>
      </c>
      <c r="B668" s="32">
        <v>119</v>
      </c>
      <c r="C668" s="33">
        <v>434291.83679999999</v>
      </c>
      <c r="D668" s="33">
        <v>47122.012000000002</v>
      </c>
      <c r="E668" s="33">
        <v>454.24700000000001</v>
      </c>
      <c r="F668" s="33">
        <v>550.35</v>
      </c>
      <c r="G668" s="33">
        <v>548.75</v>
      </c>
      <c r="H668" s="33">
        <v>548.75</v>
      </c>
      <c r="I668" s="33">
        <v>548.75</v>
      </c>
      <c r="J668" s="33">
        <v>1.6</v>
      </c>
      <c r="N668" s="33"/>
    </row>
    <row r="669" spans="1:14">
      <c r="A669" s="32">
        <v>22</v>
      </c>
      <c r="B669" s="32">
        <v>120</v>
      </c>
      <c r="C669" s="33">
        <v>434272.88620000001</v>
      </c>
      <c r="D669" s="33">
        <v>47128.002099999998</v>
      </c>
      <c r="E669" s="33">
        <v>474.12200000000001</v>
      </c>
      <c r="F669" s="33">
        <v>550.94000000000005</v>
      </c>
      <c r="G669" s="33">
        <v>549.34</v>
      </c>
      <c r="H669" s="33">
        <v>549.34</v>
      </c>
      <c r="I669" s="33">
        <v>549.34</v>
      </c>
      <c r="J669" s="33">
        <v>1.6</v>
      </c>
      <c r="N669" s="33"/>
    </row>
    <row r="670" spans="1:14">
      <c r="A670" s="32">
        <v>23</v>
      </c>
      <c r="B670" s="32">
        <v>121</v>
      </c>
      <c r="C670" s="33">
        <v>434239.95809999999</v>
      </c>
      <c r="D670" s="33">
        <v>47140.773399999998</v>
      </c>
      <c r="E670" s="33">
        <v>509.44</v>
      </c>
      <c r="F670" s="33">
        <v>551.98</v>
      </c>
      <c r="G670" s="33">
        <v>550.38</v>
      </c>
      <c r="H670" s="33">
        <v>550.38</v>
      </c>
      <c r="I670" s="33">
        <v>550.38</v>
      </c>
      <c r="J670" s="33">
        <v>1.6</v>
      </c>
      <c r="N670" s="33"/>
    </row>
    <row r="671" spans="1:14">
      <c r="A671" s="32">
        <v>24</v>
      </c>
      <c r="B671" s="32">
        <v>122</v>
      </c>
      <c r="C671" s="33">
        <v>434206.14279999997</v>
      </c>
      <c r="D671" s="33">
        <v>47155.457000000002</v>
      </c>
      <c r="E671" s="33">
        <v>546.30600000000004</v>
      </c>
      <c r="F671" s="33">
        <v>552.79</v>
      </c>
      <c r="G671" s="33">
        <v>551.19000000000005</v>
      </c>
      <c r="H671" s="33">
        <v>551.19000000000005</v>
      </c>
      <c r="I671" s="33">
        <v>551.19000000000005</v>
      </c>
      <c r="J671" s="33">
        <v>1.6</v>
      </c>
      <c r="N671" s="33"/>
    </row>
    <row r="672" spans="1:14">
      <c r="A672" s="32" t="s">
        <v>556</v>
      </c>
      <c r="B672" s="32" t="s">
        <v>579</v>
      </c>
    </row>
    <row r="673" spans="1:14">
      <c r="A673" s="32">
        <v>1</v>
      </c>
      <c r="B673" s="32">
        <v>122</v>
      </c>
      <c r="C673" s="33">
        <v>434206.14279999997</v>
      </c>
      <c r="D673" s="33">
        <v>47155.457000000002</v>
      </c>
      <c r="E673" s="33">
        <v>0</v>
      </c>
      <c r="F673" s="33">
        <v>552.79</v>
      </c>
      <c r="G673" s="33">
        <v>551.19000000000005</v>
      </c>
      <c r="H673" s="33">
        <v>551.19000000000005</v>
      </c>
      <c r="I673" s="33">
        <v>551.19000000000005</v>
      </c>
      <c r="J673" s="33">
        <v>1.6</v>
      </c>
      <c r="N673" s="33"/>
    </row>
    <row r="674" spans="1:14">
      <c r="A674" s="32">
        <v>2</v>
      </c>
      <c r="B674" s="32">
        <v>123</v>
      </c>
      <c r="C674" s="33">
        <v>434184.58929999999</v>
      </c>
      <c r="D674" s="33">
        <v>47168.997300000003</v>
      </c>
      <c r="E674" s="33">
        <v>25.454000000000001</v>
      </c>
      <c r="F674" s="33">
        <v>553.4</v>
      </c>
      <c r="G674" s="33">
        <v>551.79999999999995</v>
      </c>
      <c r="H674" s="33">
        <v>551.79999999999995</v>
      </c>
      <c r="I674" s="33">
        <v>551.79999999999995</v>
      </c>
      <c r="J674" s="33">
        <v>1.6</v>
      </c>
      <c r="N674" s="33"/>
    </row>
    <row r="675" spans="1:14">
      <c r="A675" s="32">
        <v>3</v>
      </c>
      <c r="B675" s="32">
        <v>124</v>
      </c>
      <c r="C675" s="33">
        <v>434170.2585</v>
      </c>
      <c r="D675" s="33">
        <v>47181.482300000003</v>
      </c>
      <c r="E675" s="33">
        <v>44.46</v>
      </c>
      <c r="F675" s="33">
        <v>553.99</v>
      </c>
      <c r="G675" s="33">
        <v>552.39</v>
      </c>
      <c r="H675" s="33">
        <v>552.39</v>
      </c>
      <c r="I675" s="33">
        <v>552.39</v>
      </c>
      <c r="J675" s="33">
        <v>1.6</v>
      </c>
      <c r="N675" s="33"/>
    </row>
    <row r="676" spans="1:14">
      <c r="A676" s="32">
        <v>4</v>
      </c>
      <c r="B676" s="32">
        <v>125</v>
      </c>
      <c r="C676" s="33">
        <v>434152.52299999999</v>
      </c>
      <c r="D676" s="33">
        <v>47202.6227</v>
      </c>
      <c r="E676" s="33">
        <v>72.055000000000007</v>
      </c>
      <c r="F676" s="33">
        <v>554.87</v>
      </c>
      <c r="G676" s="33">
        <v>553.27</v>
      </c>
      <c r="H676" s="33">
        <v>553.27</v>
      </c>
      <c r="I676" s="33">
        <v>553.27</v>
      </c>
      <c r="J676" s="33">
        <v>1.6</v>
      </c>
      <c r="N676" s="33"/>
    </row>
    <row r="677" spans="1:14">
      <c r="A677" s="32">
        <v>5</v>
      </c>
      <c r="B677" s="32">
        <v>126</v>
      </c>
      <c r="C677" s="33">
        <v>434153.16960000002</v>
      </c>
      <c r="D677" s="33">
        <v>47205.547500000001</v>
      </c>
      <c r="E677" s="33">
        <v>75.05</v>
      </c>
      <c r="F677" s="33">
        <v>554.92999999999995</v>
      </c>
      <c r="G677" s="33">
        <v>553.33000000000004</v>
      </c>
      <c r="H677" s="33">
        <v>553.33000000000004</v>
      </c>
      <c r="I677" s="33">
        <v>553.33000000000004</v>
      </c>
      <c r="J677" s="33">
        <v>1.6</v>
      </c>
      <c r="N677" s="33"/>
    </row>
    <row r="678" spans="1:14">
      <c r="A678" s="32">
        <v>6</v>
      </c>
      <c r="B678" s="32">
        <v>127</v>
      </c>
      <c r="C678" s="33">
        <v>434131.88370000001</v>
      </c>
      <c r="D678" s="33">
        <v>47234.729700000004</v>
      </c>
      <c r="E678" s="33">
        <v>111.17100000000001</v>
      </c>
      <c r="F678" s="33">
        <v>556.15</v>
      </c>
      <c r="G678" s="33">
        <v>554.54999999999995</v>
      </c>
      <c r="H678" s="33">
        <v>554.54999999999995</v>
      </c>
      <c r="I678" s="33">
        <v>554.54999999999995</v>
      </c>
      <c r="J678" s="33">
        <v>1.6</v>
      </c>
      <c r="N678" s="33"/>
    </row>
    <row r="679" spans="1:14">
      <c r="A679" s="32">
        <v>7</v>
      </c>
      <c r="B679" s="32">
        <v>128</v>
      </c>
      <c r="C679" s="33">
        <v>434118.24469999998</v>
      </c>
      <c r="D679" s="33">
        <v>47252.490899999997</v>
      </c>
      <c r="E679" s="33">
        <v>133.565</v>
      </c>
      <c r="F679" s="33">
        <v>557</v>
      </c>
      <c r="G679" s="33">
        <v>555.4</v>
      </c>
      <c r="H679" s="33">
        <v>555.4</v>
      </c>
      <c r="I679" s="33">
        <v>555.4</v>
      </c>
      <c r="J679" s="33">
        <v>1.6</v>
      </c>
      <c r="N679" s="33"/>
    </row>
    <row r="680" spans="1:14">
      <c r="A680" s="32">
        <v>8</v>
      </c>
      <c r="B680" s="32">
        <v>129</v>
      </c>
      <c r="C680" s="33">
        <v>434102.41</v>
      </c>
      <c r="D680" s="33">
        <v>47271.481</v>
      </c>
      <c r="E680" s="33">
        <v>158.29</v>
      </c>
      <c r="F680" s="33">
        <v>557.98</v>
      </c>
      <c r="G680" s="33">
        <v>556.38</v>
      </c>
      <c r="H680" s="33">
        <v>556.38</v>
      </c>
      <c r="I680" s="33">
        <v>556.38</v>
      </c>
      <c r="J680" s="33">
        <v>1.6</v>
      </c>
      <c r="N680" s="33"/>
    </row>
    <row r="681" spans="1:14">
      <c r="A681" s="32">
        <v>9</v>
      </c>
      <c r="B681" s="32">
        <v>130</v>
      </c>
      <c r="C681" s="33">
        <v>434090.76</v>
      </c>
      <c r="D681" s="33">
        <v>47286.060899999997</v>
      </c>
      <c r="E681" s="33">
        <v>176.953</v>
      </c>
      <c r="F681" s="33">
        <v>558.84</v>
      </c>
      <c r="G681" s="33">
        <v>557.24</v>
      </c>
      <c r="H681" s="33">
        <v>557.24</v>
      </c>
      <c r="I681" s="33">
        <v>557.24</v>
      </c>
      <c r="J681" s="33">
        <v>1.6</v>
      </c>
      <c r="N681" s="33"/>
    </row>
    <row r="682" spans="1:14">
      <c r="A682" s="32">
        <v>10</v>
      </c>
      <c r="B682" s="32">
        <v>131</v>
      </c>
      <c r="C682" s="33">
        <v>434068.56150000001</v>
      </c>
      <c r="D682" s="33">
        <v>47310.588499999998</v>
      </c>
      <c r="E682" s="33">
        <v>210.03399999999999</v>
      </c>
      <c r="F682" s="33">
        <v>560.79</v>
      </c>
      <c r="G682" s="33">
        <v>559.19000000000005</v>
      </c>
      <c r="H682" s="33">
        <v>559.19000000000005</v>
      </c>
      <c r="I682" s="33">
        <v>559.19000000000005</v>
      </c>
      <c r="J682" s="33">
        <v>1.6</v>
      </c>
      <c r="N682" s="33"/>
    </row>
    <row r="683" spans="1:14">
      <c r="A683" s="32">
        <v>11</v>
      </c>
      <c r="B683" s="32">
        <v>132</v>
      </c>
      <c r="C683" s="33">
        <v>434047.9106</v>
      </c>
      <c r="D683" s="33">
        <v>47332.878799999999</v>
      </c>
      <c r="E683" s="33">
        <v>240.42099999999999</v>
      </c>
      <c r="F683" s="33">
        <v>562.66</v>
      </c>
      <c r="G683" s="33">
        <v>561.05999999999995</v>
      </c>
      <c r="H683" s="33">
        <v>561.05999999999995</v>
      </c>
      <c r="I683" s="33">
        <v>561.05999999999995</v>
      </c>
      <c r="J683" s="33">
        <v>1.6</v>
      </c>
      <c r="N683" s="33"/>
    </row>
    <row r="684" spans="1:14">
      <c r="A684" s="32">
        <v>12</v>
      </c>
      <c r="B684" s="32">
        <v>133</v>
      </c>
      <c r="C684" s="33">
        <v>434033.12270000001</v>
      </c>
      <c r="D684" s="33">
        <v>47345.7451</v>
      </c>
      <c r="E684" s="33">
        <v>260.02199999999999</v>
      </c>
      <c r="F684" s="33">
        <v>563.87</v>
      </c>
      <c r="G684" s="33">
        <v>562.27</v>
      </c>
      <c r="H684" s="33">
        <v>562.27</v>
      </c>
      <c r="I684" s="33">
        <v>562.27</v>
      </c>
      <c r="J684" s="33">
        <v>1.6</v>
      </c>
      <c r="N684" s="33"/>
    </row>
    <row r="685" spans="1:14">
      <c r="A685" s="32">
        <v>13</v>
      </c>
      <c r="B685" s="32">
        <v>134</v>
      </c>
      <c r="C685" s="33">
        <v>434021.7965</v>
      </c>
      <c r="D685" s="33">
        <v>47354.993799999997</v>
      </c>
      <c r="E685" s="33">
        <v>274.64499999999998</v>
      </c>
      <c r="F685" s="33">
        <v>564.65</v>
      </c>
      <c r="G685" s="33">
        <v>563.04999999999995</v>
      </c>
      <c r="H685" s="33">
        <v>563.04999999999995</v>
      </c>
      <c r="I685" s="33">
        <v>563.04999999999995</v>
      </c>
      <c r="J685" s="33">
        <v>1.6</v>
      </c>
      <c r="N685" s="33"/>
    </row>
    <row r="686" spans="1:14">
      <c r="A686" s="32">
        <v>14</v>
      </c>
      <c r="B686" s="32">
        <v>135</v>
      </c>
      <c r="C686" s="33">
        <v>433996.25550000003</v>
      </c>
      <c r="D686" s="33">
        <v>47372.427600000003</v>
      </c>
      <c r="E686" s="33">
        <v>305.56900000000002</v>
      </c>
      <c r="F686" s="33">
        <v>566.05999999999995</v>
      </c>
      <c r="G686" s="33">
        <v>564.46</v>
      </c>
      <c r="H686" s="33">
        <v>564.46</v>
      </c>
      <c r="I686" s="33">
        <v>564.46</v>
      </c>
      <c r="J686" s="33">
        <v>1.6</v>
      </c>
      <c r="N686" s="33"/>
    </row>
    <row r="687" spans="1:14">
      <c r="A687" s="32">
        <v>15</v>
      </c>
      <c r="B687" s="32">
        <v>136</v>
      </c>
      <c r="C687" s="33">
        <v>433961.94199999998</v>
      </c>
      <c r="D687" s="33">
        <v>47394.876100000001</v>
      </c>
      <c r="E687" s="33">
        <v>346.57299999999998</v>
      </c>
      <c r="F687" s="33">
        <v>567.39</v>
      </c>
      <c r="G687" s="33">
        <v>565.79</v>
      </c>
      <c r="H687" s="33">
        <v>565.79</v>
      </c>
      <c r="I687" s="33">
        <v>565.79</v>
      </c>
      <c r="J687" s="33">
        <v>1.6</v>
      </c>
      <c r="N687" s="33"/>
    </row>
    <row r="688" spans="1:14">
      <c r="A688" s="32">
        <v>16</v>
      </c>
      <c r="B688" s="32">
        <v>137</v>
      </c>
      <c r="C688" s="33">
        <v>433940.1826</v>
      </c>
      <c r="D688" s="33">
        <v>47406.103499999997</v>
      </c>
      <c r="E688" s="33">
        <v>371.05799999999999</v>
      </c>
      <c r="F688" s="33">
        <v>568.05999999999995</v>
      </c>
      <c r="G688" s="33">
        <v>566.46</v>
      </c>
      <c r="H688" s="33">
        <v>566.46</v>
      </c>
      <c r="I688" s="33">
        <v>566.46</v>
      </c>
      <c r="J688" s="33">
        <v>1.6</v>
      </c>
      <c r="N688" s="33"/>
    </row>
    <row r="689" spans="1:14">
      <c r="A689" s="32">
        <v>17</v>
      </c>
      <c r="B689" s="32">
        <v>138</v>
      </c>
      <c r="C689" s="33">
        <v>433909.01209999999</v>
      </c>
      <c r="D689" s="33">
        <v>47424.220200000003</v>
      </c>
      <c r="E689" s="33">
        <v>407.11099999999999</v>
      </c>
      <c r="F689" s="33">
        <v>568.72</v>
      </c>
      <c r="G689" s="33">
        <v>567.09</v>
      </c>
      <c r="H689" s="33">
        <v>567.09</v>
      </c>
      <c r="I689" s="33">
        <v>567.09</v>
      </c>
      <c r="J689" s="33">
        <v>1.63</v>
      </c>
      <c r="N689" s="33"/>
    </row>
    <row r="690" spans="1:14">
      <c r="A690" s="32">
        <v>18</v>
      </c>
      <c r="B690" s="32">
        <v>139</v>
      </c>
      <c r="C690" s="33">
        <v>433897.8726</v>
      </c>
      <c r="D690" s="33">
        <v>47432.089899999999</v>
      </c>
      <c r="E690" s="33">
        <v>420.75</v>
      </c>
      <c r="F690" s="33">
        <v>568.89</v>
      </c>
      <c r="G690" s="33">
        <v>567.29</v>
      </c>
      <c r="H690" s="33">
        <v>567.29</v>
      </c>
      <c r="I690" s="33">
        <v>567.29</v>
      </c>
      <c r="J690" s="33">
        <v>1.6</v>
      </c>
      <c r="N690" s="33"/>
    </row>
    <row r="691" spans="1:14">
      <c r="A691" s="32">
        <v>19</v>
      </c>
      <c r="B691" s="32">
        <v>140</v>
      </c>
      <c r="C691" s="33">
        <v>433891.28980000003</v>
      </c>
      <c r="D691" s="33">
        <v>47438.291700000002</v>
      </c>
      <c r="E691" s="33">
        <v>429.79399999999998</v>
      </c>
      <c r="F691" s="33">
        <v>569</v>
      </c>
      <c r="G691" s="33">
        <v>567.4</v>
      </c>
      <c r="H691" s="33">
        <v>567.4</v>
      </c>
      <c r="I691" s="33">
        <v>567.4</v>
      </c>
      <c r="J691" s="33">
        <v>1.6</v>
      </c>
      <c r="N691" s="33"/>
    </row>
    <row r="692" spans="1:14">
      <c r="A692" s="32">
        <v>20</v>
      </c>
      <c r="B692" s="32">
        <v>141</v>
      </c>
      <c r="C692" s="33">
        <v>433882.82250000001</v>
      </c>
      <c r="D692" s="33">
        <v>47446.9136</v>
      </c>
      <c r="E692" s="33">
        <v>441.87900000000002</v>
      </c>
      <c r="F692" s="33">
        <v>569.24</v>
      </c>
      <c r="G692" s="33">
        <v>567.64</v>
      </c>
      <c r="H692" s="33">
        <v>567.64</v>
      </c>
      <c r="I692" s="33">
        <v>567.64</v>
      </c>
      <c r="J692" s="33">
        <v>1.6</v>
      </c>
      <c r="N692" s="33"/>
    </row>
    <row r="693" spans="1:14">
      <c r="A693" s="32">
        <v>21</v>
      </c>
      <c r="B693" s="32">
        <v>142</v>
      </c>
      <c r="C693" s="33">
        <v>433875.19140000001</v>
      </c>
      <c r="D693" s="33">
        <v>47455.631600000001</v>
      </c>
      <c r="E693" s="33">
        <v>453.46499999999997</v>
      </c>
      <c r="F693" s="33">
        <v>569.62</v>
      </c>
      <c r="G693" s="33">
        <v>568.02</v>
      </c>
      <c r="H693" s="33">
        <v>568.02</v>
      </c>
      <c r="I693" s="33">
        <v>568.02</v>
      </c>
      <c r="J693" s="33">
        <v>1.6</v>
      </c>
      <c r="N693" s="33"/>
    </row>
    <row r="694" spans="1:14">
      <c r="A694" s="32">
        <v>22</v>
      </c>
      <c r="B694" s="32">
        <v>143</v>
      </c>
      <c r="C694" s="33">
        <v>433863.24570000003</v>
      </c>
      <c r="D694" s="33">
        <v>47477.220200000003</v>
      </c>
      <c r="E694" s="33">
        <v>478.13799999999998</v>
      </c>
      <c r="F694" s="33">
        <v>570.92999999999995</v>
      </c>
      <c r="G694" s="33">
        <v>569.33000000000004</v>
      </c>
      <c r="H694" s="33">
        <v>569.33000000000004</v>
      </c>
      <c r="I694" s="33">
        <v>569.33000000000004</v>
      </c>
      <c r="J694" s="33">
        <v>1.6</v>
      </c>
      <c r="N694" s="33"/>
    </row>
    <row r="695" spans="1:14">
      <c r="A695" s="32">
        <v>23</v>
      </c>
      <c r="B695" s="32">
        <v>144</v>
      </c>
      <c r="C695" s="33">
        <v>433858.73800000001</v>
      </c>
      <c r="D695" s="33">
        <v>47490.080699999999</v>
      </c>
      <c r="E695" s="33">
        <v>491.76499999999999</v>
      </c>
      <c r="F695" s="33">
        <v>571.94000000000005</v>
      </c>
      <c r="G695" s="33">
        <v>570.34</v>
      </c>
      <c r="H695" s="33">
        <v>570.34</v>
      </c>
      <c r="I695" s="33">
        <v>570.34</v>
      </c>
      <c r="J695" s="33">
        <v>1.6</v>
      </c>
      <c r="N695" s="33"/>
    </row>
    <row r="696" spans="1:14">
      <c r="A696" s="32">
        <v>24</v>
      </c>
      <c r="B696" s="32">
        <v>145</v>
      </c>
      <c r="C696" s="33">
        <v>433857.62569999998</v>
      </c>
      <c r="D696" s="33">
        <v>47496.708299999998</v>
      </c>
      <c r="E696" s="33">
        <v>498.48599999999999</v>
      </c>
      <c r="F696" s="33">
        <v>572.6</v>
      </c>
      <c r="G696" s="33">
        <v>571</v>
      </c>
      <c r="H696" s="33">
        <v>571</v>
      </c>
      <c r="I696" s="33">
        <v>571</v>
      </c>
      <c r="J696" s="33">
        <v>1.6</v>
      </c>
      <c r="N696" s="33"/>
    </row>
    <row r="697" spans="1:14">
      <c r="A697" s="32">
        <v>25</v>
      </c>
      <c r="B697" s="32">
        <v>146</v>
      </c>
      <c r="C697" s="33">
        <v>433855.29719999997</v>
      </c>
      <c r="D697" s="33">
        <v>47505.879099999998</v>
      </c>
      <c r="E697" s="33">
        <v>507.947</v>
      </c>
      <c r="F697" s="33">
        <v>573.99</v>
      </c>
      <c r="G697" s="33">
        <v>572.39</v>
      </c>
      <c r="H697" s="33">
        <v>572.39</v>
      </c>
      <c r="I697" s="33">
        <v>572.39</v>
      </c>
      <c r="J697" s="33">
        <v>1.6</v>
      </c>
      <c r="N697" s="33"/>
    </row>
    <row r="698" spans="1:14">
      <c r="A698" s="32">
        <v>26</v>
      </c>
      <c r="B698" s="32">
        <v>147</v>
      </c>
      <c r="C698" s="33">
        <v>433851.728</v>
      </c>
      <c r="D698" s="33">
        <v>47521.6872</v>
      </c>
      <c r="E698" s="33">
        <v>524.154</v>
      </c>
      <c r="F698" s="33">
        <v>576.62</v>
      </c>
      <c r="G698" s="33">
        <v>575.02</v>
      </c>
      <c r="H698" s="33">
        <v>575.02</v>
      </c>
      <c r="I698" s="33">
        <v>575.02</v>
      </c>
      <c r="J698" s="33">
        <v>1.6</v>
      </c>
      <c r="N698" s="33"/>
    </row>
    <row r="699" spans="1:14">
      <c r="A699" s="32">
        <v>27</v>
      </c>
      <c r="B699" s="32">
        <v>148</v>
      </c>
      <c r="C699" s="33">
        <v>433848.63819999999</v>
      </c>
      <c r="D699" s="33">
        <v>47534.826500000003</v>
      </c>
      <c r="E699" s="33">
        <v>537.65099999999995</v>
      </c>
      <c r="F699" s="33">
        <v>578.73</v>
      </c>
      <c r="G699" s="33">
        <v>577.13</v>
      </c>
      <c r="H699" s="33">
        <v>577.13</v>
      </c>
      <c r="I699" s="33">
        <v>577.13</v>
      </c>
      <c r="J699" s="33">
        <v>1.6</v>
      </c>
      <c r="N699" s="33"/>
    </row>
    <row r="700" spans="1:14">
      <c r="A700" s="32">
        <v>28</v>
      </c>
      <c r="B700" s="32">
        <v>149</v>
      </c>
      <c r="C700" s="33">
        <v>433846.37</v>
      </c>
      <c r="D700" s="33">
        <v>47545.56</v>
      </c>
      <c r="E700" s="33">
        <v>548.62199999999996</v>
      </c>
      <c r="F700" s="33">
        <v>580.27</v>
      </c>
      <c r="G700" s="33">
        <v>578.66999999999996</v>
      </c>
      <c r="H700" s="33">
        <v>578.66999999999996</v>
      </c>
      <c r="I700" s="33">
        <v>578.66999999999996</v>
      </c>
      <c r="J700" s="33">
        <v>1.6</v>
      </c>
      <c r="N700" s="33"/>
    </row>
    <row r="701" spans="1:14">
      <c r="A701" s="32">
        <v>29</v>
      </c>
      <c r="B701" s="32">
        <v>150</v>
      </c>
      <c r="C701" s="33">
        <v>433837.55</v>
      </c>
      <c r="D701" s="33">
        <v>47557.84</v>
      </c>
      <c r="E701" s="33">
        <v>563.74099999999999</v>
      </c>
      <c r="F701" s="33">
        <v>581.71</v>
      </c>
      <c r="G701" s="33">
        <v>580.11</v>
      </c>
      <c r="H701" s="33">
        <v>580.11</v>
      </c>
      <c r="I701" s="33">
        <v>580.11</v>
      </c>
      <c r="J701" s="33">
        <v>1.6</v>
      </c>
      <c r="N701" s="33"/>
    </row>
    <row r="702" spans="1:14">
      <c r="A702" s="32" t="s">
        <v>41</v>
      </c>
      <c r="B702" s="32" t="s">
        <v>629</v>
      </c>
    </row>
    <row r="703" spans="1:14">
      <c r="A703" s="32" t="s">
        <v>557</v>
      </c>
      <c r="B703" s="32" t="s">
        <v>580</v>
      </c>
    </row>
    <row r="704" spans="1:14">
      <c r="A704" s="32">
        <v>1</v>
      </c>
      <c r="B704" s="32">
        <v>1</v>
      </c>
      <c r="C704" s="33">
        <v>433832.3</v>
      </c>
      <c r="D704" s="33">
        <v>47569.26</v>
      </c>
      <c r="E704" s="33">
        <v>0</v>
      </c>
      <c r="F704" s="33">
        <v>582.76</v>
      </c>
      <c r="G704" s="33">
        <v>581.16</v>
      </c>
      <c r="H704" s="33">
        <v>581.16</v>
      </c>
      <c r="I704" s="33">
        <v>581.16</v>
      </c>
      <c r="J704" s="33">
        <v>1.6</v>
      </c>
    </row>
    <row r="705" spans="1:10">
      <c r="A705" s="32">
        <v>2</v>
      </c>
      <c r="B705" s="32">
        <v>2</v>
      </c>
      <c r="C705" s="33">
        <v>433831.4</v>
      </c>
      <c r="D705" s="33">
        <v>47570.74</v>
      </c>
      <c r="E705" s="33">
        <v>1.732</v>
      </c>
      <c r="F705" s="33">
        <v>583.07000000000005</v>
      </c>
      <c r="G705" s="33">
        <v>581.47</v>
      </c>
      <c r="H705" s="33">
        <v>581.47</v>
      </c>
      <c r="I705" s="33">
        <v>581.47</v>
      </c>
      <c r="J705" s="33">
        <v>1.6</v>
      </c>
    </row>
    <row r="706" spans="1:10">
      <c r="A706" s="32">
        <v>3</v>
      </c>
      <c r="B706" s="32">
        <v>3</v>
      </c>
      <c r="C706" s="33">
        <v>433829.57</v>
      </c>
      <c r="D706" s="33">
        <v>47574.16</v>
      </c>
      <c r="E706" s="33">
        <v>5.6109999999999998</v>
      </c>
      <c r="F706" s="33">
        <v>583.76</v>
      </c>
      <c r="G706" s="33">
        <v>582.16</v>
      </c>
      <c r="H706" s="33">
        <v>582.16</v>
      </c>
      <c r="I706" s="33">
        <v>582.16</v>
      </c>
      <c r="J706" s="33">
        <v>1.6</v>
      </c>
    </row>
    <row r="707" spans="1:10">
      <c r="A707" s="32">
        <v>4</v>
      </c>
      <c r="B707" s="32">
        <v>4</v>
      </c>
      <c r="C707" s="33">
        <v>433824.45</v>
      </c>
      <c r="D707" s="33">
        <v>47581.63</v>
      </c>
      <c r="E707" s="33">
        <v>14.667</v>
      </c>
      <c r="F707" s="33">
        <v>585.09</v>
      </c>
      <c r="G707" s="33">
        <v>583.49</v>
      </c>
      <c r="H707" s="33">
        <v>583.49</v>
      </c>
      <c r="I707" s="33">
        <v>583.49</v>
      </c>
      <c r="J707" s="33">
        <v>1.6</v>
      </c>
    </row>
    <row r="708" spans="1:10">
      <c r="A708" s="32">
        <v>5</v>
      </c>
      <c r="B708" s="32">
        <v>5</v>
      </c>
      <c r="C708" s="33">
        <v>433816.14159999997</v>
      </c>
      <c r="D708" s="33">
        <v>47612.280599999998</v>
      </c>
      <c r="E708" s="33">
        <v>46.423999999999999</v>
      </c>
      <c r="F708" s="33">
        <v>588.38</v>
      </c>
      <c r="G708" s="33">
        <v>586.78</v>
      </c>
      <c r="H708" s="33">
        <v>586.78</v>
      </c>
      <c r="I708" s="33">
        <v>586.78</v>
      </c>
      <c r="J708" s="33">
        <v>1.6</v>
      </c>
    </row>
    <row r="709" spans="1:10">
      <c r="A709" s="32">
        <v>6</v>
      </c>
      <c r="B709" s="32">
        <v>6</v>
      </c>
      <c r="C709" s="33">
        <v>433812.10090000002</v>
      </c>
      <c r="D709" s="33">
        <v>47617.3027</v>
      </c>
      <c r="E709" s="33">
        <v>52.87</v>
      </c>
      <c r="F709" s="33">
        <v>588.78</v>
      </c>
      <c r="G709" s="33">
        <v>587.17999999999995</v>
      </c>
      <c r="H709" s="33">
        <v>587.17999999999995</v>
      </c>
      <c r="I709" s="33">
        <v>587.17999999999995</v>
      </c>
      <c r="J709" s="33">
        <v>1.6</v>
      </c>
    </row>
    <row r="710" spans="1:10">
      <c r="A710" s="32">
        <v>7</v>
      </c>
      <c r="B710" s="32">
        <v>7</v>
      </c>
      <c r="C710" s="33">
        <v>433800.65230000002</v>
      </c>
      <c r="D710" s="33">
        <v>47632.993300000002</v>
      </c>
      <c r="E710" s="33">
        <v>72.293000000000006</v>
      </c>
      <c r="F710" s="33">
        <v>590.42999999999995</v>
      </c>
      <c r="G710" s="33">
        <v>588.83000000000004</v>
      </c>
      <c r="H710" s="33">
        <v>588.83000000000004</v>
      </c>
      <c r="I710" s="33">
        <v>588.83000000000004</v>
      </c>
      <c r="J710" s="33">
        <v>1.6</v>
      </c>
    </row>
    <row r="711" spans="1:10">
      <c r="A711" s="32">
        <v>8</v>
      </c>
      <c r="B711" s="32">
        <v>8</v>
      </c>
      <c r="C711" s="33">
        <v>433789.20380000002</v>
      </c>
      <c r="D711" s="33">
        <v>47648.683799999999</v>
      </c>
      <c r="E711" s="33">
        <v>91.715999999999994</v>
      </c>
      <c r="F711" s="33">
        <v>592.64</v>
      </c>
      <c r="G711" s="33">
        <v>591.04</v>
      </c>
      <c r="H711" s="33">
        <v>591.04</v>
      </c>
      <c r="I711" s="33">
        <v>591.04</v>
      </c>
      <c r="J711" s="33">
        <v>1.6</v>
      </c>
    </row>
    <row r="712" spans="1:10">
      <c r="A712" s="32">
        <v>9</v>
      </c>
      <c r="B712" s="32">
        <v>9</v>
      </c>
      <c r="C712" s="33">
        <v>433786.22269999998</v>
      </c>
      <c r="D712" s="33">
        <v>47654.672700000003</v>
      </c>
      <c r="E712" s="33">
        <v>98.406000000000006</v>
      </c>
      <c r="F712" s="33">
        <v>593.57000000000005</v>
      </c>
      <c r="G712" s="33">
        <v>591.97</v>
      </c>
      <c r="H712" s="33">
        <v>591.97</v>
      </c>
      <c r="I712" s="33">
        <v>591.97</v>
      </c>
      <c r="J712" s="33">
        <v>1.6</v>
      </c>
    </row>
    <row r="713" spans="1:10">
      <c r="A713" s="32">
        <v>10</v>
      </c>
      <c r="B713" s="32">
        <v>10</v>
      </c>
      <c r="C713" s="33">
        <v>433770.50910000002</v>
      </c>
      <c r="D713" s="33">
        <v>47664.645499999999</v>
      </c>
      <c r="E713" s="33">
        <v>117.017</v>
      </c>
      <c r="F713" s="33">
        <v>595.92999999999995</v>
      </c>
      <c r="G713" s="33">
        <v>594.33000000000004</v>
      </c>
      <c r="H713" s="33">
        <v>594.33000000000004</v>
      </c>
      <c r="I713" s="33">
        <v>594.33000000000004</v>
      </c>
      <c r="J713" s="33">
        <v>1.6</v>
      </c>
    </row>
    <row r="714" spans="1:10">
      <c r="A714" s="32">
        <v>11</v>
      </c>
      <c r="B714" s="32">
        <v>11</v>
      </c>
      <c r="C714" s="33">
        <v>433758.35550000001</v>
      </c>
      <c r="D714" s="33">
        <v>47669.387999999999</v>
      </c>
      <c r="E714" s="33">
        <v>130.06299999999999</v>
      </c>
      <c r="F714" s="33">
        <v>597.70000000000005</v>
      </c>
      <c r="G714" s="33">
        <v>596.1</v>
      </c>
      <c r="H714" s="33">
        <v>596.1</v>
      </c>
      <c r="I714" s="33">
        <v>596.1</v>
      </c>
      <c r="J714" s="33">
        <v>1.6</v>
      </c>
    </row>
    <row r="715" spans="1:10">
      <c r="A715" s="32">
        <v>12</v>
      </c>
      <c r="B715" s="32">
        <v>12</v>
      </c>
      <c r="C715" s="33">
        <v>433746.20189999999</v>
      </c>
      <c r="D715" s="33">
        <v>47674.130499999999</v>
      </c>
      <c r="E715" s="33">
        <v>143.11000000000001</v>
      </c>
      <c r="F715" s="33">
        <v>599.73</v>
      </c>
      <c r="G715" s="33">
        <v>598.13</v>
      </c>
      <c r="H715" s="33">
        <v>598.13</v>
      </c>
      <c r="I715" s="33">
        <v>598.13</v>
      </c>
      <c r="J715" s="33">
        <v>1.6</v>
      </c>
    </row>
    <row r="716" spans="1:10">
      <c r="A716" s="32">
        <v>13</v>
      </c>
      <c r="B716" s="32">
        <v>13</v>
      </c>
      <c r="C716" s="33">
        <v>433736.39230000001</v>
      </c>
      <c r="D716" s="33">
        <v>47680.109499999999</v>
      </c>
      <c r="E716" s="33">
        <v>154.59800000000001</v>
      </c>
      <c r="F716" s="33">
        <v>601.55999999999995</v>
      </c>
      <c r="G716" s="33">
        <v>599.96</v>
      </c>
      <c r="H716" s="33">
        <v>599.96</v>
      </c>
      <c r="I716" s="33">
        <v>599.96</v>
      </c>
      <c r="J716" s="33">
        <v>1.6</v>
      </c>
    </row>
    <row r="717" spans="1:10">
      <c r="A717" s="32">
        <v>14</v>
      </c>
      <c r="B717" s="32">
        <v>14</v>
      </c>
      <c r="C717" s="33">
        <v>433730.07439999998</v>
      </c>
      <c r="D717" s="33">
        <v>47684.194000000003</v>
      </c>
      <c r="E717" s="33">
        <v>162.12100000000001</v>
      </c>
      <c r="F717" s="33">
        <v>602.52</v>
      </c>
      <c r="G717" s="33">
        <v>600.91999999999996</v>
      </c>
      <c r="H717" s="33">
        <v>600.91999999999996</v>
      </c>
      <c r="I717" s="33">
        <v>600.91999999999996</v>
      </c>
      <c r="J717" s="33">
        <v>1.6</v>
      </c>
    </row>
    <row r="718" spans="1:10">
      <c r="A718" s="32">
        <v>15</v>
      </c>
      <c r="B718" s="32">
        <v>15</v>
      </c>
      <c r="C718" s="33">
        <v>433717.75919999997</v>
      </c>
      <c r="D718" s="33">
        <v>47692.757599999997</v>
      </c>
      <c r="E718" s="33">
        <v>177.12100000000001</v>
      </c>
      <c r="F718" s="33">
        <v>604.16999999999996</v>
      </c>
      <c r="G718" s="33">
        <v>602.57000000000005</v>
      </c>
      <c r="H718" s="33">
        <v>602.57000000000005</v>
      </c>
      <c r="I718" s="33">
        <v>602.57000000000005</v>
      </c>
      <c r="J718" s="33">
        <v>1.6</v>
      </c>
    </row>
    <row r="719" spans="1:10">
      <c r="A719" s="32">
        <v>16</v>
      </c>
      <c r="B719" s="32">
        <v>16</v>
      </c>
      <c r="C719" s="33">
        <v>433709.549</v>
      </c>
      <c r="D719" s="33">
        <v>47698.466699999997</v>
      </c>
      <c r="E719" s="33">
        <v>187.12100000000001</v>
      </c>
      <c r="F719" s="33">
        <v>605.32000000000005</v>
      </c>
      <c r="G719" s="33">
        <v>603.72</v>
      </c>
      <c r="H719" s="33">
        <v>603.72</v>
      </c>
      <c r="I719" s="33">
        <v>603.72</v>
      </c>
      <c r="J719" s="33">
        <v>1.6</v>
      </c>
    </row>
    <row r="720" spans="1:10">
      <c r="A720" s="32">
        <v>17</v>
      </c>
      <c r="B720" s="32">
        <v>17</v>
      </c>
      <c r="C720" s="33">
        <v>433697.23379999999</v>
      </c>
      <c r="D720" s="33">
        <v>47707.030299999999</v>
      </c>
      <c r="E720" s="33">
        <v>202.12100000000001</v>
      </c>
      <c r="F720" s="33">
        <v>607.70000000000005</v>
      </c>
      <c r="G720" s="33">
        <v>606.1</v>
      </c>
      <c r="H720" s="33">
        <v>606.1</v>
      </c>
      <c r="I720" s="33">
        <v>606.1</v>
      </c>
      <c r="J720" s="33">
        <v>1.6</v>
      </c>
    </row>
    <row r="721" spans="1:14">
      <c r="A721" s="32">
        <v>18</v>
      </c>
      <c r="B721" s="32">
        <v>18</v>
      </c>
      <c r="C721" s="33">
        <v>433688.85070000001</v>
      </c>
      <c r="D721" s="33">
        <v>47712.859600000003</v>
      </c>
      <c r="E721" s="33">
        <v>212.33099999999999</v>
      </c>
      <c r="F721" s="33">
        <v>609.11</v>
      </c>
      <c r="G721" s="33">
        <v>607.51</v>
      </c>
      <c r="H721" s="33">
        <v>607.51</v>
      </c>
      <c r="I721" s="33">
        <v>607.51</v>
      </c>
      <c r="J721" s="33">
        <v>1.6</v>
      </c>
    </row>
    <row r="722" spans="1:14">
      <c r="A722" s="32">
        <v>19</v>
      </c>
      <c r="B722" s="32">
        <v>19</v>
      </c>
      <c r="C722" s="33">
        <v>433676.24449999997</v>
      </c>
      <c r="D722" s="33">
        <v>47729.912700000001</v>
      </c>
      <c r="E722" s="33">
        <v>233.53800000000001</v>
      </c>
      <c r="F722" s="33">
        <v>611.52</v>
      </c>
      <c r="G722" s="33">
        <v>609.91999999999996</v>
      </c>
      <c r="H722" s="33">
        <v>609.91999999999996</v>
      </c>
      <c r="I722" s="33">
        <v>609.91999999999996</v>
      </c>
      <c r="J722" s="33">
        <v>1.6</v>
      </c>
    </row>
    <row r="723" spans="1:14">
      <c r="A723" s="32">
        <v>20</v>
      </c>
      <c r="B723" s="32">
        <v>20</v>
      </c>
      <c r="C723" s="33">
        <v>433675.35279999999</v>
      </c>
      <c r="D723" s="33">
        <v>47747.775300000001</v>
      </c>
      <c r="E723" s="33">
        <v>251.423</v>
      </c>
      <c r="F723" s="33">
        <v>613.70000000000005</v>
      </c>
      <c r="G723" s="33">
        <v>612.1</v>
      </c>
      <c r="H723" s="33">
        <v>612.1</v>
      </c>
      <c r="I723" s="33">
        <v>612.1</v>
      </c>
      <c r="J723" s="33">
        <v>1.6</v>
      </c>
    </row>
    <row r="724" spans="1:14">
      <c r="A724" s="32">
        <v>21</v>
      </c>
      <c r="B724" s="32">
        <v>21</v>
      </c>
      <c r="C724" s="33">
        <v>433667.19799999997</v>
      </c>
      <c r="D724" s="33">
        <v>47768.668299999998</v>
      </c>
      <c r="E724" s="33">
        <v>273.851</v>
      </c>
      <c r="F724" s="33">
        <v>617.14</v>
      </c>
      <c r="G724" s="33">
        <v>615.54</v>
      </c>
      <c r="H724" s="33">
        <v>615.54</v>
      </c>
      <c r="I724" s="33">
        <v>615.54</v>
      </c>
      <c r="J724" s="33">
        <v>1.6</v>
      </c>
    </row>
    <row r="725" spans="1:14">
      <c r="A725" s="32">
        <v>22</v>
      </c>
      <c r="B725" s="32">
        <v>22</v>
      </c>
      <c r="C725" s="33">
        <v>433659.04320000001</v>
      </c>
      <c r="D725" s="33">
        <v>47786.837299999999</v>
      </c>
      <c r="E725" s="33">
        <v>293.76600000000002</v>
      </c>
      <c r="F725" s="33">
        <v>618.73</v>
      </c>
      <c r="G725" s="33">
        <v>617.13</v>
      </c>
      <c r="H725" s="33">
        <v>617.13</v>
      </c>
      <c r="I725" s="33">
        <v>617.13</v>
      </c>
      <c r="J725" s="33">
        <v>1.6</v>
      </c>
    </row>
    <row r="726" spans="1:14">
      <c r="A726" s="32">
        <v>23</v>
      </c>
      <c r="B726" s="32">
        <v>23</v>
      </c>
      <c r="C726" s="33">
        <v>433652.4731</v>
      </c>
      <c r="D726" s="33">
        <v>47810.226000000002</v>
      </c>
      <c r="E726" s="33">
        <v>318.06</v>
      </c>
      <c r="F726" s="33">
        <v>620.92999999999995</v>
      </c>
      <c r="G726" s="33">
        <v>619.33000000000004</v>
      </c>
      <c r="H726" s="33">
        <v>619.33000000000004</v>
      </c>
      <c r="I726" s="33">
        <v>619.33000000000004</v>
      </c>
      <c r="J726" s="33">
        <v>1.6</v>
      </c>
    </row>
    <row r="727" spans="1:14">
      <c r="A727" s="32">
        <v>24</v>
      </c>
      <c r="B727" s="32">
        <v>24</v>
      </c>
      <c r="C727" s="33">
        <v>433644.06209999998</v>
      </c>
      <c r="D727" s="33">
        <v>47825.397100000002</v>
      </c>
      <c r="E727" s="33">
        <v>335.40699999999998</v>
      </c>
      <c r="F727" s="33">
        <v>623.15</v>
      </c>
      <c r="G727" s="33">
        <v>621.54999999999995</v>
      </c>
      <c r="H727" s="33">
        <v>621.54999999999995</v>
      </c>
      <c r="I727" s="33">
        <v>621.54999999999995</v>
      </c>
      <c r="J727" s="33">
        <v>1.6</v>
      </c>
    </row>
    <row r="728" spans="1:14">
      <c r="A728" s="32">
        <v>25</v>
      </c>
      <c r="B728" s="32">
        <v>25</v>
      </c>
      <c r="C728" s="33">
        <v>433631.7071</v>
      </c>
      <c r="D728" s="33">
        <v>47836.991000000002</v>
      </c>
      <c r="E728" s="33">
        <v>352.35</v>
      </c>
      <c r="F728" s="33">
        <v>624.73</v>
      </c>
      <c r="G728" s="33">
        <v>623.13</v>
      </c>
      <c r="H728" s="33">
        <v>623.13</v>
      </c>
      <c r="I728" s="33">
        <v>623.13</v>
      </c>
      <c r="J728" s="33">
        <v>1.6</v>
      </c>
    </row>
    <row r="729" spans="1:14">
      <c r="A729" s="32">
        <v>26</v>
      </c>
      <c r="B729" s="32">
        <v>26</v>
      </c>
      <c r="C729" s="33">
        <v>433622.12070000003</v>
      </c>
      <c r="D729" s="33">
        <v>47846.900999999998</v>
      </c>
      <c r="E729" s="33">
        <v>366.13799999999998</v>
      </c>
      <c r="F729" s="33">
        <v>626.01</v>
      </c>
      <c r="G729" s="33">
        <v>624.41</v>
      </c>
      <c r="H729" s="33">
        <v>624.41</v>
      </c>
      <c r="I729" s="33">
        <v>624.41</v>
      </c>
      <c r="J729" s="33">
        <v>1.6</v>
      </c>
    </row>
    <row r="730" spans="1:14">
      <c r="A730" s="32">
        <v>27</v>
      </c>
      <c r="B730" s="32">
        <v>27</v>
      </c>
      <c r="C730" s="33">
        <v>433601.40710000001</v>
      </c>
      <c r="D730" s="33">
        <v>47876.324000000001</v>
      </c>
      <c r="E730" s="33">
        <v>402.12099999999998</v>
      </c>
      <c r="F730" s="33">
        <v>628.92999999999995</v>
      </c>
      <c r="G730" s="33">
        <v>627.33000000000004</v>
      </c>
      <c r="H730" s="33">
        <v>627.33000000000004</v>
      </c>
      <c r="I730" s="33">
        <v>627.33000000000004</v>
      </c>
      <c r="J730" s="33">
        <v>1.6</v>
      </c>
    </row>
    <row r="731" spans="1:14">
      <c r="A731" s="32">
        <v>28</v>
      </c>
      <c r="B731" s="32">
        <v>28</v>
      </c>
      <c r="C731" s="33">
        <v>433596.64740000002</v>
      </c>
      <c r="D731" s="33">
        <v>47884.046999999999</v>
      </c>
      <c r="E731" s="33">
        <v>411.19299999999998</v>
      </c>
      <c r="F731" s="33">
        <v>629.69000000000005</v>
      </c>
      <c r="G731" s="33">
        <v>628.09</v>
      </c>
      <c r="H731" s="33">
        <v>628.09</v>
      </c>
      <c r="I731" s="33">
        <v>628.09</v>
      </c>
      <c r="J731" s="33">
        <v>1.6</v>
      </c>
    </row>
    <row r="732" spans="1:14">
      <c r="A732" s="32">
        <v>29</v>
      </c>
      <c r="B732" s="32">
        <v>29</v>
      </c>
      <c r="C732" s="33">
        <v>433590.21509999997</v>
      </c>
      <c r="D732" s="33">
        <v>47897.553200000002</v>
      </c>
      <c r="E732" s="33">
        <v>426.15199999999999</v>
      </c>
      <c r="F732" s="33">
        <v>630.29999999999995</v>
      </c>
      <c r="G732" s="33">
        <v>628.70000000000005</v>
      </c>
      <c r="H732" s="33">
        <v>628.70000000000005</v>
      </c>
      <c r="I732" s="33">
        <v>628.70000000000005</v>
      </c>
      <c r="J732" s="33">
        <v>1.6</v>
      </c>
    </row>
    <row r="733" spans="1:14">
      <c r="A733" s="32">
        <v>30</v>
      </c>
      <c r="B733" s="32">
        <v>30</v>
      </c>
      <c r="C733" s="33">
        <v>433584.58419999998</v>
      </c>
      <c r="D733" s="33">
        <v>47910.688000000002</v>
      </c>
      <c r="E733" s="33">
        <v>440.44299999999998</v>
      </c>
      <c r="F733" s="33">
        <v>630.51</v>
      </c>
      <c r="G733" s="33">
        <v>628.91</v>
      </c>
      <c r="H733" s="33">
        <v>628.91</v>
      </c>
      <c r="I733" s="33">
        <v>628.91</v>
      </c>
      <c r="J733" s="33">
        <v>1.6</v>
      </c>
    </row>
    <row r="734" spans="1:14">
      <c r="A734" s="32">
        <v>31</v>
      </c>
      <c r="B734" s="32">
        <v>31</v>
      </c>
      <c r="C734" s="33">
        <v>433570.72409999999</v>
      </c>
      <c r="D734" s="33">
        <v>47938.686600000001</v>
      </c>
      <c r="E734" s="33">
        <v>471.685</v>
      </c>
      <c r="F734" s="33">
        <v>632.14</v>
      </c>
      <c r="G734" s="33">
        <v>630.54</v>
      </c>
      <c r="H734" s="33">
        <v>630.54</v>
      </c>
      <c r="I734" s="33">
        <v>630.54</v>
      </c>
      <c r="J734" s="33">
        <v>1.6</v>
      </c>
    </row>
    <row r="735" spans="1:14">
      <c r="A735" s="32">
        <v>32</v>
      </c>
      <c r="B735" s="32">
        <v>32</v>
      </c>
      <c r="C735" s="33">
        <v>433563.71059999999</v>
      </c>
      <c r="D735" s="33">
        <v>47956.351699999999</v>
      </c>
      <c r="E735" s="33">
        <v>490.69099999999997</v>
      </c>
      <c r="F735" s="33">
        <v>633.41</v>
      </c>
      <c r="G735" s="33">
        <v>631.80999999999995</v>
      </c>
      <c r="H735" s="33">
        <v>631.80999999999995</v>
      </c>
      <c r="I735" s="33">
        <v>631.80999999999995</v>
      </c>
      <c r="J735" s="33">
        <v>1.6</v>
      </c>
    </row>
    <row r="736" spans="1:14">
      <c r="A736" s="32">
        <v>33</v>
      </c>
      <c r="B736" s="32">
        <v>33</v>
      </c>
      <c r="C736" s="33">
        <v>433560.29849999998</v>
      </c>
      <c r="D736" s="33">
        <v>47964.4444</v>
      </c>
      <c r="E736" s="33">
        <v>499.47399999999999</v>
      </c>
      <c r="F736" s="33">
        <v>634.19000000000005</v>
      </c>
      <c r="G736" s="33">
        <v>632.59</v>
      </c>
      <c r="H736" s="33">
        <v>632.59</v>
      </c>
      <c r="I736" s="33">
        <v>632.59</v>
      </c>
      <c r="J736" s="33">
        <v>1.6</v>
      </c>
      <c r="N736" s="33"/>
    </row>
    <row r="737" spans="1:14">
      <c r="A737" s="32" t="s">
        <v>558</v>
      </c>
      <c r="B737" s="32" t="s">
        <v>581</v>
      </c>
    </row>
    <row r="738" spans="1:14">
      <c r="A738" s="32">
        <v>1</v>
      </c>
      <c r="B738" s="32">
        <v>33</v>
      </c>
      <c r="C738" s="33">
        <v>433560.29849999998</v>
      </c>
      <c r="D738" s="33">
        <v>47964.4444</v>
      </c>
      <c r="E738" s="33">
        <v>0</v>
      </c>
      <c r="F738" s="33">
        <v>634.19000000000005</v>
      </c>
      <c r="G738" s="33">
        <v>632.59</v>
      </c>
      <c r="H738" s="33">
        <v>632.59</v>
      </c>
      <c r="I738" s="33">
        <v>632.59</v>
      </c>
      <c r="J738" s="33">
        <v>1.6</v>
      </c>
      <c r="N738" s="33"/>
    </row>
    <row r="739" spans="1:14">
      <c r="A739" s="32">
        <v>2</v>
      </c>
      <c r="B739" s="32">
        <v>34</v>
      </c>
      <c r="C739" s="33">
        <v>433558.71519999998</v>
      </c>
      <c r="D739" s="33">
        <v>47986.541100000002</v>
      </c>
      <c r="E739" s="33">
        <v>22.152999999999999</v>
      </c>
      <c r="F739" s="33">
        <v>636.05999999999995</v>
      </c>
      <c r="G739" s="33">
        <v>634.46</v>
      </c>
      <c r="H739" s="33">
        <v>634.46</v>
      </c>
      <c r="I739" s="33">
        <v>634.46</v>
      </c>
      <c r="J739" s="33">
        <v>1.6</v>
      </c>
      <c r="N739" s="33"/>
    </row>
    <row r="740" spans="1:14">
      <c r="A740" s="32">
        <v>3</v>
      </c>
      <c r="B740" s="32">
        <v>35</v>
      </c>
      <c r="C740" s="33">
        <v>433555.57</v>
      </c>
      <c r="D740" s="33">
        <v>47991.48</v>
      </c>
      <c r="E740" s="33">
        <v>28.009</v>
      </c>
      <c r="F740" s="33">
        <v>636.83000000000004</v>
      </c>
      <c r="G740" s="33">
        <v>635.23</v>
      </c>
      <c r="H740" s="33">
        <v>635.23</v>
      </c>
      <c r="I740" s="33">
        <v>635.23</v>
      </c>
      <c r="J740" s="33">
        <v>1.6</v>
      </c>
      <c r="N740" s="33"/>
    </row>
    <row r="741" spans="1:14">
      <c r="A741" s="32">
        <v>4</v>
      </c>
      <c r="B741" s="32">
        <v>36</v>
      </c>
      <c r="C741" s="33">
        <v>433541.91</v>
      </c>
      <c r="D741" s="33">
        <v>48005.41</v>
      </c>
      <c r="E741" s="33">
        <v>47.518999999999998</v>
      </c>
      <c r="F741" s="33">
        <v>639.16999999999996</v>
      </c>
      <c r="G741" s="33">
        <v>637.57000000000005</v>
      </c>
      <c r="H741" s="33">
        <v>637.57000000000005</v>
      </c>
      <c r="I741" s="33">
        <v>637.57000000000005</v>
      </c>
      <c r="J741" s="33">
        <v>1.6</v>
      </c>
      <c r="N741" s="33"/>
    </row>
    <row r="742" spans="1:14">
      <c r="A742" s="32">
        <v>5</v>
      </c>
      <c r="B742" s="32">
        <v>37</v>
      </c>
      <c r="C742" s="33">
        <v>433530.55</v>
      </c>
      <c r="D742" s="33">
        <v>48017.17</v>
      </c>
      <c r="E742" s="33">
        <v>63.869</v>
      </c>
      <c r="F742" s="33">
        <v>640.77</v>
      </c>
      <c r="G742" s="33">
        <v>639.16999999999996</v>
      </c>
      <c r="H742" s="33">
        <v>639.16999999999996</v>
      </c>
      <c r="I742" s="33">
        <v>639.16999999999996</v>
      </c>
      <c r="J742" s="33">
        <v>1.6</v>
      </c>
      <c r="N742" s="33"/>
    </row>
    <row r="743" spans="1:14">
      <c r="A743" s="32">
        <v>6</v>
      </c>
      <c r="B743" s="32">
        <v>38</v>
      </c>
      <c r="C743" s="33">
        <v>433520.85</v>
      </c>
      <c r="D743" s="33">
        <v>48029.54</v>
      </c>
      <c r="E743" s="33">
        <v>79.588999999999999</v>
      </c>
      <c r="F743" s="33">
        <v>643.03</v>
      </c>
      <c r="G743" s="33">
        <v>641.42999999999995</v>
      </c>
      <c r="H743" s="33">
        <v>641.42999999999995</v>
      </c>
      <c r="I743" s="33">
        <v>641.42999999999995</v>
      </c>
      <c r="J743" s="33">
        <v>1.6</v>
      </c>
      <c r="N743" s="33"/>
    </row>
    <row r="744" spans="1:14">
      <c r="A744" s="32">
        <v>7</v>
      </c>
      <c r="B744" s="32">
        <v>39</v>
      </c>
      <c r="C744" s="33">
        <v>433504.2892</v>
      </c>
      <c r="D744" s="33">
        <v>48044.683100000002</v>
      </c>
      <c r="E744" s="33">
        <v>102.03</v>
      </c>
      <c r="F744" s="33">
        <v>645.29999999999995</v>
      </c>
      <c r="G744" s="33">
        <v>643.70000000000005</v>
      </c>
      <c r="H744" s="33">
        <v>643.70000000000005</v>
      </c>
      <c r="I744" s="33">
        <v>643.70000000000005</v>
      </c>
      <c r="J744" s="33">
        <v>1.6</v>
      </c>
      <c r="N744" s="33"/>
    </row>
    <row r="745" spans="1:14">
      <c r="A745" s="32">
        <v>8</v>
      </c>
      <c r="B745" s="32">
        <v>40</v>
      </c>
      <c r="C745" s="33">
        <v>433501.85969999997</v>
      </c>
      <c r="D745" s="33">
        <v>48062.461499999998</v>
      </c>
      <c r="E745" s="33">
        <v>119.973</v>
      </c>
      <c r="F745" s="33">
        <v>647.37</v>
      </c>
      <c r="G745" s="33">
        <v>645.77</v>
      </c>
      <c r="H745" s="33">
        <v>645.77</v>
      </c>
      <c r="I745" s="33">
        <v>645.77</v>
      </c>
      <c r="J745" s="33">
        <v>1.6</v>
      </c>
      <c r="N745" s="33"/>
    </row>
    <row r="746" spans="1:14">
      <c r="A746" s="32">
        <v>9</v>
      </c>
      <c r="B746" s="32">
        <v>41</v>
      </c>
      <c r="C746" s="33">
        <v>433482.33100000001</v>
      </c>
      <c r="D746" s="33">
        <v>48073.653599999998</v>
      </c>
      <c r="E746" s="33">
        <v>142.482</v>
      </c>
      <c r="F746" s="33">
        <v>648.02</v>
      </c>
      <c r="G746" s="33">
        <v>646.41999999999996</v>
      </c>
      <c r="H746" s="33">
        <v>646.41999999999996</v>
      </c>
      <c r="I746" s="33">
        <v>646.41999999999996</v>
      </c>
      <c r="J746" s="33">
        <v>1.6</v>
      </c>
      <c r="N746" s="33"/>
    </row>
    <row r="747" spans="1:14">
      <c r="A747" s="32">
        <v>10</v>
      </c>
      <c r="B747" s="32">
        <v>42</v>
      </c>
      <c r="C747" s="33">
        <v>433473.60249999998</v>
      </c>
      <c r="D747" s="33">
        <v>48081.504500000003</v>
      </c>
      <c r="E747" s="33">
        <v>154.22200000000001</v>
      </c>
      <c r="F747" s="33">
        <v>648.66</v>
      </c>
      <c r="G747" s="33">
        <v>647.05999999999995</v>
      </c>
      <c r="H747" s="33">
        <v>647.05999999999995</v>
      </c>
      <c r="I747" s="33">
        <v>647.05999999999995</v>
      </c>
      <c r="J747" s="33">
        <v>1.6</v>
      </c>
      <c r="N747" s="33"/>
    </row>
    <row r="748" spans="1:14">
      <c r="A748" s="32">
        <v>11</v>
      </c>
      <c r="B748" s="32">
        <v>43</v>
      </c>
      <c r="C748" s="33">
        <v>433446.62219999998</v>
      </c>
      <c r="D748" s="33">
        <v>48112.638800000001</v>
      </c>
      <c r="E748" s="33">
        <v>195.42</v>
      </c>
      <c r="F748" s="33">
        <v>650.92999999999995</v>
      </c>
      <c r="G748" s="33">
        <v>649.33000000000004</v>
      </c>
      <c r="H748" s="33">
        <v>649.33000000000004</v>
      </c>
      <c r="I748" s="33">
        <v>649.33000000000004</v>
      </c>
      <c r="J748" s="33">
        <v>1.6</v>
      </c>
      <c r="N748" s="33"/>
    </row>
    <row r="749" spans="1:14">
      <c r="A749" s="32">
        <v>12</v>
      </c>
      <c r="B749" s="32">
        <v>44</v>
      </c>
      <c r="C749" s="33">
        <v>433437.88280000002</v>
      </c>
      <c r="D749" s="33">
        <v>48121.9303</v>
      </c>
      <c r="E749" s="33">
        <v>208.17500000000001</v>
      </c>
      <c r="F749" s="33">
        <v>651.62</v>
      </c>
      <c r="G749" s="33">
        <v>650.02</v>
      </c>
      <c r="H749" s="33">
        <v>650.02</v>
      </c>
      <c r="I749" s="33">
        <v>650.02</v>
      </c>
      <c r="J749" s="33">
        <v>1.6</v>
      </c>
      <c r="N749" s="33"/>
    </row>
    <row r="750" spans="1:14">
      <c r="A750" s="32">
        <v>13</v>
      </c>
      <c r="B750" s="32">
        <v>45</v>
      </c>
      <c r="C750" s="33">
        <v>433420.31559999997</v>
      </c>
      <c r="D750" s="33">
        <v>48137.850400000003</v>
      </c>
      <c r="E750" s="33">
        <v>231.88300000000001</v>
      </c>
      <c r="F750" s="33">
        <v>653.03</v>
      </c>
      <c r="G750" s="33">
        <v>651.42999999999995</v>
      </c>
      <c r="H750" s="33">
        <v>651.42999999999995</v>
      </c>
      <c r="I750" s="33">
        <v>651.42999999999995</v>
      </c>
      <c r="J750" s="33">
        <v>1.6</v>
      </c>
      <c r="N750" s="33"/>
    </row>
    <row r="751" spans="1:14">
      <c r="A751" s="32">
        <v>14</v>
      </c>
      <c r="B751" s="32">
        <v>46</v>
      </c>
      <c r="C751" s="33">
        <v>433377.51260000002</v>
      </c>
      <c r="D751" s="33">
        <v>48168.774100000002</v>
      </c>
      <c r="E751" s="33">
        <v>284.68799999999999</v>
      </c>
      <c r="F751" s="33">
        <v>656.53</v>
      </c>
      <c r="G751" s="33">
        <v>654.92999999999995</v>
      </c>
      <c r="H751" s="33">
        <v>654.92999999999995</v>
      </c>
      <c r="I751" s="33">
        <v>654.92999999999995</v>
      </c>
      <c r="J751" s="33">
        <v>1.6</v>
      </c>
      <c r="N751" s="33"/>
    </row>
    <row r="752" spans="1:14">
      <c r="A752" s="32">
        <v>15</v>
      </c>
      <c r="B752" s="32">
        <v>47</v>
      </c>
      <c r="C752" s="33">
        <v>433323.88890000002</v>
      </c>
      <c r="D752" s="33">
        <v>48208.942999999999</v>
      </c>
      <c r="E752" s="33">
        <v>351.68799999999999</v>
      </c>
      <c r="F752" s="33">
        <v>660.73</v>
      </c>
      <c r="G752" s="33">
        <v>659.13</v>
      </c>
      <c r="H752" s="33">
        <v>659.13</v>
      </c>
      <c r="I752" s="33">
        <v>659.13</v>
      </c>
      <c r="J752" s="33">
        <v>1.6</v>
      </c>
      <c r="N752" s="33"/>
    </row>
    <row r="753" spans="1:14">
      <c r="A753" s="32">
        <v>16</v>
      </c>
      <c r="B753" s="32">
        <v>48</v>
      </c>
      <c r="C753" s="33">
        <v>433308.58370000002</v>
      </c>
      <c r="D753" s="33">
        <v>48220.818200000002</v>
      </c>
      <c r="E753" s="33">
        <v>371.06</v>
      </c>
      <c r="F753" s="33">
        <v>661.95</v>
      </c>
      <c r="G753" s="33">
        <v>660.35</v>
      </c>
      <c r="H753" s="33">
        <v>660.35</v>
      </c>
      <c r="I753" s="33">
        <v>660.35</v>
      </c>
      <c r="J753" s="33">
        <v>1.6</v>
      </c>
      <c r="N753" s="33"/>
    </row>
    <row r="754" spans="1:14">
      <c r="A754" s="32">
        <v>17</v>
      </c>
      <c r="B754" s="32">
        <v>49</v>
      </c>
      <c r="C754" s="33">
        <v>433295.91009999998</v>
      </c>
      <c r="D754" s="33">
        <v>48234.506500000003</v>
      </c>
      <c r="E754" s="33">
        <v>389.71499999999997</v>
      </c>
      <c r="F754" s="33">
        <v>663.57</v>
      </c>
      <c r="G754" s="33">
        <v>661.97</v>
      </c>
      <c r="H754" s="33">
        <v>661.97</v>
      </c>
      <c r="I754" s="33">
        <v>661.97</v>
      </c>
      <c r="J754" s="33">
        <v>1.6</v>
      </c>
      <c r="N754" s="33"/>
    </row>
    <row r="755" spans="1:14">
      <c r="A755" s="32">
        <v>18</v>
      </c>
      <c r="B755" s="32">
        <v>50</v>
      </c>
      <c r="C755" s="33">
        <v>433288.24810000003</v>
      </c>
      <c r="D755" s="33">
        <v>48249.842600000004</v>
      </c>
      <c r="E755" s="33">
        <v>406.858</v>
      </c>
      <c r="F755" s="33">
        <v>665.25</v>
      </c>
      <c r="G755" s="33">
        <v>663.65</v>
      </c>
      <c r="H755" s="33">
        <v>663.65</v>
      </c>
      <c r="I755" s="33">
        <v>663.65</v>
      </c>
      <c r="J755" s="33">
        <v>1.6</v>
      </c>
      <c r="N755" s="33"/>
    </row>
    <row r="756" spans="1:14">
      <c r="A756" s="32">
        <v>19</v>
      </c>
      <c r="B756" s="32">
        <v>51</v>
      </c>
      <c r="C756" s="33">
        <v>433283.86629999999</v>
      </c>
      <c r="D756" s="33">
        <v>48264.560400000002</v>
      </c>
      <c r="E756" s="33">
        <v>422.21499999999997</v>
      </c>
      <c r="F756" s="33">
        <v>666.52</v>
      </c>
      <c r="G756" s="33">
        <v>664.92</v>
      </c>
      <c r="H756" s="33">
        <v>664.92</v>
      </c>
      <c r="I756" s="33">
        <v>664.92</v>
      </c>
      <c r="J756" s="33">
        <v>1.6</v>
      </c>
      <c r="N756" s="33"/>
    </row>
    <row r="757" spans="1:14">
      <c r="A757" s="32">
        <v>20</v>
      </c>
      <c r="B757" s="32">
        <v>52</v>
      </c>
      <c r="C757" s="33">
        <v>433279.63679999998</v>
      </c>
      <c r="D757" s="33">
        <v>48297.579400000002</v>
      </c>
      <c r="E757" s="33">
        <v>455.50299999999999</v>
      </c>
      <c r="F757" s="33">
        <v>668.95</v>
      </c>
      <c r="G757" s="33">
        <v>667.35</v>
      </c>
      <c r="H757" s="33">
        <v>667.35</v>
      </c>
      <c r="I757" s="33">
        <v>667.35</v>
      </c>
      <c r="J757" s="33">
        <v>1.6</v>
      </c>
      <c r="N757" s="33"/>
    </row>
    <row r="758" spans="1:14">
      <c r="A758" s="32">
        <v>21</v>
      </c>
      <c r="B758" s="32">
        <v>53</v>
      </c>
      <c r="C758" s="33">
        <v>433277.11330000003</v>
      </c>
      <c r="D758" s="33">
        <v>48309.219299999997</v>
      </c>
      <c r="E758" s="33">
        <v>467.41399999999999</v>
      </c>
      <c r="F758" s="33">
        <v>669.61</v>
      </c>
      <c r="G758" s="33">
        <v>668.01</v>
      </c>
      <c r="H758" s="33">
        <v>668.01</v>
      </c>
      <c r="I758" s="33">
        <v>668.01</v>
      </c>
      <c r="J758" s="33">
        <v>1.6</v>
      </c>
      <c r="N758" s="33"/>
    </row>
    <row r="759" spans="1:14">
      <c r="A759" s="32">
        <v>22</v>
      </c>
      <c r="B759" s="32">
        <v>54</v>
      </c>
      <c r="C759" s="33">
        <v>433271.62209999998</v>
      </c>
      <c r="D759" s="33">
        <v>48318.772499999999</v>
      </c>
      <c r="E759" s="33">
        <v>478.43299999999999</v>
      </c>
      <c r="F759" s="33">
        <v>670.47</v>
      </c>
      <c r="G759" s="33">
        <v>668.87</v>
      </c>
      <c r="H759" s="33">
        <v>668.87</v>
      </c>
      <c r="I759" s="33">
        <v>668.87</v>
      </c>
      <c r="J759" s="33">
        <v>1.6</v>
      </c>
      <c r="N759" s="33"/>
    </row>
    <row r="760" spans="1:14">
      <c r="A760" s="32">
        <v>23</v>
      </c>
      <c r="B760" s="32">
        <v>55</v>
      </c>
      <c r="C760" s="33">
        <v>433264.88799999998</v>
      </c>
      <c r="D760" s="33">
        <v>48324.4827</v>
      </c>
      <c r="E760" s="33">
        <v>487.262</v>
      </c>
      <c r="F760" s="33">
        <v>671.05</v>
      </c>
      <c r="G760" s="33">
        <v>669.45</v>
      </c>
      <c r="H760" s="33">
        <v>669.45</v>
      </c>
      <c r="I760" s="33">
        <v>669.45</v>
      </c>
      <c r="J760" s="33">
        <v>1.6</v>
      </c>
      <c r="N760" s="33"/>
    </row>
    <row r="761" spans="1:14">
      <c r="A761" s="32">
        <v>24</v>
      </c>
      <c r="B761" s="32">
        <v>56</v>
      </c>
      <c r="C761" s="33">
        <v>433258.19709999999</v>
      </c>
      <c r="D761" s="33">
        <v>48328.219499999999</v>
      </c>
      <c r="E761" s="33">
        <v>494.92500000000001</v>
      </c>
      <c r="F761" s="33">
        <v>671.47</v>
      </c>
      <c r="G761" s="33">
        <v>669.87</v>
      </c>
      <c r="H761" s="33">
        <v>669.87</v>
      </c>
      <c r="I761" s="33">
        <v>669.87</v>
      </c>
      <c r="J761" s="33">
        <v>1.6</v>
      </c>
      <c r="N761" s="33"/>
    </row>
    <row r="762" spans="1:14">
      <c r="A762" s="32">
        <v>25</v>
      </c>
      <c r="B762" s="32">
        <v>57</v>
      </c>
      <c r="C762" s="33">
        <v>433251.891</v>
      </c>
      <c r="D762" s="33">
        <v>48330.712299999999</v>
      </c>
      <c r="E762" s="33">
        <v>501.70600000000002</v>
      </c>
      <c r="F762" s="33">
        <v>671.78</v>
      </c>
      <c r="G762" s="33">
        <v>670.18</v>
      </c>
      <c r="H762" s="33">
        <v>670.18</v>
      </c>
      <c r="I762" s="33">
        <v>670.18</v>
      </c>
      <c r="J762" s="33">
        <v>1.6</v>
      </c>
      <c r="N762" s="33"/>
    </row>
    <row r="763" spans="1:14">
      <c r="A763" s="32">
        <v>26</v>
      </c>
      <c r="B763" s="32">
        <v>58</v>
      </c>
      <c r="C763" s="33">
        <v>433241.1692</v>
      </c>
      <c r="D763" s="33">
        <v>48332.317600000002</v>
      </c>
      <c r="E763" s="33">
        <v>512.548</v>
      </c>
      <c r="F763" s="33">
        <v>672.18</v>
      </c>
      <c r="G763" s="33">
        <v>670.58</v>
      </c>
      <c r="H763" s="33">
        <v>670.58</v>
      </c>
      <c r="I763" s="33">
        <v>670.58</v>
      </c>
      <c r="J763" s="33">
        <v>1.6</v>
      </c>
      <c r="N763" s="33"/>
    </row>
    <row r="764" spans="1:14">
      <c r="A764" s="32" t="s">
        <v>559</v>
      </c>
      <c r="B764" s="32" t="s">
        <v>582</v>
      </c>
      <c r="N764" s="33"/>
    </row>
    <row r="765" spans="1:14">
      <c r="A765" s="32">
        <v>1</v>
      </c>
      <c r="B765" s="32">
        <v>58</v>
      </c>
      <c r="C765" s="33">
        <v>433241.1692</v>
      </c>
      <c r="D765" s="33">
        <v>48332.317600000002</v>
      </c>
      <c r="E765" s="33">
        <v>0</v>
      </c>
      <c r="F765" s="33">
        <v>672.18</v>
      </c>
      <c r="G765" s="33">
        <v>670.58</v>
      </c>
      <c r="H765" s="33">
        <v>670.58</v>
      </c>
      <c r="I765" s="33">
        <v>670.58</v>
      </c>
      <c r="J765" s="33">
        <v>1.6</v>
      </c>
      <c r="N765" s="33"/>
    </row>
    <row r="766" spans="1:14">
      <c r="A766" s="32">
        <v>2</v>
      </c>
      <c r="B766" s="32">
        <v>59</v>
      </c>
      <c r="C766" s="33">
        <v>433232.11739999999</v>
      </c>
      <c r="D766" s="33">
        <v>48331.406000000003</v>
      </c>
      <c r="E766" s="33">
        <v>9.0980000000000008</v>
      </c>
      <c r="F766" s="33">
        <v>672.56</v>
      </c>
      <c r="G766" s="33">
        <v>670.96</v>
      </c>
      <c r="H766" s="33">
        <v>670.96</v>
      </c>
      <c r="I766" s="33">
        <v>670.96</v>
      </c>
      <c r="J766" s="33">
        <v>1.6</v>
      </c>
      <c r="N766" s="33"/>
    </row>
    <row r="767" spans="1:14">
      <c r="A767" s="32">
        <v>3</v>
      </c>
      <c r="B767" s="32">
        <v>60</v>
      </c>
      <c r="C767" s="33">
        <v>433223.12099999998</v>
      </c>
      <c r="D767" s="33">
        <v>48328.474199999997</v>
      </c>
      <c r="E767" s="33">
        <v>18.559999999999999</v>
      </c>
      <c r="F767" s="33">
        <v>672.79</v>
      </c>
      <c r="G767" s="33">
        <v>671.19</v>
      </c>
      <c r="H767" s="33">
        <v>671.19</v>
      </c>
      <c r="I767" s="33">
        <v>671.19</v>
      </c>
      <c r="J767" s="33">
        <v>1.6</v>
      </c>
      <c r="N767" s="33"/>
    </row>
    <row r="768" spans="1:14">
      <c r="A768" s="32">
        <v>4</v>
      </c>
      <c r="B768" s="32">
        <v>61</v>
      </c>
      <c r="C768" s="33">
        <v>433195.6398</v>
      </c>
      <c r="D768" s="33">
        <v>48314.281999999999</v>
      </c>
      <c r="E768" s="33">
        <v>49.488999999999997</v>
      </c>
      <c r="F768" s="33">
        <v>673.98</v>
      </c>
      <c r="G768" s="33">
        <v>672.38</v>
      </c>
      <c r="H768" s="33">
        <v>672.38</v>
      </c>
      <c r="I768" s="33">
        <v>672.38</v>
      </c>
      <c r="J768" s="33">
        <v>1.6</v>
      </c>
      <c r="N768" s="33"/>
    </row>
    <row r="769" spans="1:15">
      <c r="A769" s="32">
        <v>5</v>
      </c>
      <c r="B769" s="32">
        <v>62</v>
      </c>
      <c r="C769" s="33">
        <v>433186.94990000001</v>
      </c>
      <c r="D769" s="33">
        <v>48311.329299999998</v>
      </c>
      <c r="E769" s="33">
        <v>58.667000000000002</v>
      </c>
      <c r="F769" s="33">
        <v>674.33</v>
      </c>
      <c r="G769" s="33">
        <v>672.73</v>
      </c>
      <c r="H769" s="33">
        <v>672.73</v>
      </c>
      <c r="I769" s="33">
        <v>672.73</v>
      </c>
      <c r="J769" s="33">
        <v>1.6</v>
      </c>
      <c r="N769" s="33"/>
    </row>
    <row r="770" spans="1:15">
      <c r="A770" s="32">
        <v>6</v>
      </c>
      <c r="B770" s="32">
        <v>63</v>
      </c>
      <c r="C770" s="33">
        <v>433178.77350000001</v>
      </c>
      <c r="D770" s="33">
        <v>48309.626900000003</v>
      </c>
      <c r="E770" s="33">
        <v>67.019000000000005</v>
      </c>
      <c r="F770" s="33">
        <v>674.71</v>
      </c>
      <c r="G770" s="33">
        <v>673.11</v>
      </c>
      <c r="H770" s="33">
        <v>673.11</v>
      </c>
      <c r="I770" s="33">
        <v>673.11</v>
      </c>
      <c r="J770" s="33">
        <v>1.6</v>
      </c>
      <c r="N770" s="33"/>
    </row>
    <row r="771" spans="1:15">
      <c r="A771" s="32">
        <v>7</v>
      </c>
      <c r="B771" s="32">
        <v>64</v>
      </c>
      <c r="C771" s="33">
        <v>433168.04229999997</v>
      </c>
      <c r="D771" s="33">
        <v>48309.626900000003</v>
      </c>
      <c r="E771" s="33">
        <v>77.75</v>
      </c>
      <c r="F771" s="33">
        <v>675.27</v>
      </c>
      <c r="G771" s="33">
        <v>673.67</v>
      </c>
      <c r="H771" s="33">
        <v>673.67</v>
      </c>
      <c r="I771" s="33">
        <v>673.67</v>
      </c>
      <c r="J771" s="33">
        <v>1.6</v>
      </c>
      <c r="N771" s="33"/>
    </row>
    <row r="772" spans="1:15">
      <c r="A772" s="32">
        <v>8</v>
      </c>
      <c r="B772" s="32">
        <v>65</v>
      </c>
      <c r="C772" s="33">
        <v>433154.4143</v>
      </c>
      <c r="D772" s="33">
        <v>48311.160900000003</v>
      </c>
      <c r="E772" s="33">
        <v>91.463999999999999</v>
      </c>
      <c r="F772" s="33">
        <v>676.02</v>
      </c>
      <c r="G772" s="33">
        <v>674.42</v>
      </c>
      <c r="H772" s="33">
        <v>674.42</v>
      </c>
      <c r="I772" s="33">
        <v>674.42</v>
      </c>
      <c r="J772" s="33">
        <v>1.6</v>
      </c>
      <c r="N772" s="33"/>
    </row>
    <row r="773" spans="1:15">
      <c r="A773" s="32">
        <v>9</v>
      </c>
      <c r="B773" s="32">
        <v>66</v>
      </c>
      <c r="C773" s="33">
        <v>433105.1997</v>
      </c>
      <c r="D773" s="33">
        <v>48319.773800000003</v>
      </c>
      <c r="E773" s="33">
        <v>141.42699999999999</v>
      </c>
      <c r="F773" s="33">
        <v>678.82</v>
      </c>
      <c r="G773" s="33">
        <v>677.22</v>
      </c>
      <c r="H773" s="33">
        <v>677.22</v>
      </c>
      <c r="I773" s="33">
        <v>677.22</v>
      </c>
      <c r="J773" s="33">
        <v>1.6</v>
      </c>
      <c r="N773" s="33"/>
    </row>
    <row r="774" spans="1:15">
      <c r="A774" s="32">
        <v>10</v>
      </c>
      <c r="B774" s="32">
        <v>67</v>
      </c>
      <c r="C774" s="33">
        <v>433095.8504</v>
      </c>
      <c r="D774" s="33">
        <v>48321.972300000001</v>
      </c>
      <c r="E774" s="33">
        <v>151.03100000000001</v>
      </c>
      <c r="F774" s="33">
        <v>679.37</v>
      </c>
      <c r="G774" s="33">
        <v>677.77</v>
      </c>
      <c r="H774" s="33">
        <v>677.77</v>
      </c>
      <c r="I774" s="33">
        <v>677.77</v>
      </c>
      <c r="J774" s="33">
        <v>1.6</v>
      </c>
      <c r="N774" s="33"/>
    </row>
    <row r="775" spans="1:15">
      <c r="A775" s="32">
        <v>11</v>
      </c>
      <c r="B775" s="32">
        <v>68</v>
      </c>
      <c r="C775" s="33">
        <v>433086.13640000002</v>
      </c>
      <c r="D775" s="33">
        <v>48325.612800000003</v>
      </c>
      <c r="E775" s="33">
        <v>161.405</v>
      </c>
      <c r="F775" s="33">
        <v>679.89</v>
      </c>
      <c r="G775" s="33">
        <v>678.29</v>
      </c>
      <c r="H775" s="33">
        <v>678.29</v>
      </c>
      <c r="I775" s="33">
        <v>678.29</v>
      </c>
      <c r="J775" s="33">
        <v>1.6</v>
      </c>
      <c r="N775" s="33"/>
    </row>
    <row r="776" spans="1:15">
      <c r="A776" s="32">
        <v>12</v>
      </c>
      <c r="B776" s="32">
        <v>69</v>
      </c>
      <c r="C776" s="33">
        <v>433078.96230000001</v>
      </c>
      <c r="D776" s="33">
        <v>48328.775900000001</v>
      </c>
      <c r="E776" s="33">
        <v>169.245</v>
      </c>
      <c r="F776" s="33">
        <v>680.24</v>
      </c>
      <c r="G776" s="33">
        <v>678.64</v>
      </c>
      <c r="H776" s="33">
        <v>678.64</v>
      </c>
      <c r="I776" s="33">
        <v>678.64</v>
      </c>
      <c r="J776" s="33">
        <v>1.6</v>
      </c>
      <c r="N776" s="33"/>
    </row>
    <row r="777" spans="1:15">
      <c r="A777" s="32">
        <v>13</v>
      </c>
      <c r="B777" s="32">
        <v>70</v>
      </c>
      <c r="C777" s="33">
        <v>433073.25630000001</v>
      </c>
      <c r="D777" s="33">
        <v>48333.678</v>
      </c>
      <c r="E777" s="33">
        <v>176.768</v>
      </c>
      <c r="F777" s="33">
        <v>680.79</v>
      </c>
      <c r="G777" s="33">
        <v>679.19</v>
      </c>
      <c r="H777" s="33">
        <v>679.19</v>
      </c>
      <c r="I777" s="33">
        <v>679.19</v>
      </c>
      <c r="J777" s="33">
        <v>1.6</v>
      </c>
      <c r="N777" s="33"/>
    </row>
    <row r="778" spans="1:15">
      <c r="A778" s="32">
        <v>14</v>
      </c>
      <c r="B778" s="32">
        <v>71</v>
      </c>
      <c r="C778" s="33">
        <v>433069.95990000002</v>
      </c>
      <c r="D778" s="33">
        <v>48338.813399999999</v>
      </c>
      <c r="E778" s="33">
        <v>182.87</v>
      </c>
      <c r="F778" s="33">
        <v>681.05</v>
      </c>
      <c r="G778" s="33">
        <v>679.45</v>
      </c>
      <c r="H778" s="33">
        <v>679.45</v>
      </c>
      <c r="I778" s="33">
        <v>679.45</v>
      </c>
      <c r="J778" s="33">
        <v>1.6</v>
      </c>
      <c r="N778" s="33"/>
    </row>
    <row r="779" spans="1:15">
      <c r="A779" s="32">
        <v>15</v>
      </c>
      <c r="B779" s="32">
        <v>72</v>
      </c>
      <c r="C779" s="33">
        <v>433068.12520000001</v>
      </c>
      <c r="D779" s="33">
        <v>48345.7405</v>
      </c>
      <c r="E779" s="33">
        <v>190.036</v>
      </c>
      <c r="F779" s="33">
        <v>681.26</v>
      </c>
      <c r="G779" s="33">
        <v>679.66</v>
      </c>
      <c r="H779" s="33">
        <v>679.66</v>
      </c>
      <c r="I779" s="33">
        <v>679.66</v>
      </c>
      <c r="J779" s="33">
        <v>1.6</v>
      </c>
      <c r="N779" s="33"/>
    </row>
    <row r="780" spans="1:15">
      <c r="A780" s="32">
        <v>16</v>
      </c>
      <c r="B780" s="32">
        <v>73</v>
      </c>
      <c r="C780" s="33">
        <v>433067.61540000001</v>
      </c>
      <c r="D780" s="33">
        <v>48351.039100000002</v>
      </c>
      <c r="E780" s="33">
        <v>195.35900000000001</v>
      </c>
      <c r="F780" s="33">
        <v>681.42</v>
      </c>
      <c r="G780" s="33">
        <v>679.82</v>
      </c>
      <c r="H780" s="33">
        <v>679.82</v>
      </c>
      <c r="I780" s="33">
        <v>679.82</v>
      </c>
      <c r="J780" s="33">
        <v>1.6</v>
      </c>
      <c r="N780" s="33"/>
    </row>
    <row r="781" spans="1:15" s="2" customFormat="1">
      <c r="A781" s="32">
        <v>17</v>
      </c>
      <c r="B781" s="32">
        <v>74</v>
      </c>
      <c r="C781" s="33">
        <v>433067.09980000003</v>
      </c>
      <c r="D781" s="33">
        <v>48361.428800000002</v>
      </c>
      <c r="E781" s="33">
        <v>205.762</v>
      </c>
      <c r="F781" s="33">
        <v>681.69</v>
      </c>
      <c r="G781" s="33">
        <v>680.09</v>
      </c>
      <c r="H781" s="33">
        <v>680.09</v>
      </c>
      <c r="I781" s="33">
        <v>680.09</v>
      </c>
      <c r="J781" s="33">
        <v>1.6</v>
      </c>
      <c r="K781" s="32"/>
      <c r="L781" s="32"/>
      <c r="M781" s="33"/>
      <c r="N781" s="33"/>
      <c r="O781" s="32"/>
    </row>
    <row r="782" spans="1:15">
      <c r="A782" s="32">
        <v>18</v>
      </c>
      <c r="B782" s="32">
        <v>75</v>
      </c>
      <c r="C782" s="33">
        <v>433074.84480000002</v>
      </c>
      <c r="D782" s="33">
        <v>48380.986499999999</v>
      </c>
      <c r="E782" s="33">
        <v>226.797</v>
      </c>
      <c r="F782" s="33">
        <v>682.35</v>
      </c>
      <c r="G782" s="33">
        <v>680.75</v>
      </c>
      <c r="H782" s="33">
        <v>680.75</v>
      </c>
      <c r="I782" s="33">
        <v>680.75</v>
      </c>
      <c r="J782" s="33">
        <v>1.6</v>
      </c>
      <c r="N782" s="33"/>
    </row>
    <row r="783" spans="1:15">
      <c r="A783" s="32">
        <v>19</v>
      </c>
      <c r="B783" s="32">
        <v>76</v>
      </c>
      <c r="C783" s="33">
        <v>433081.74660000001</v>
      </c>
      <c r="D783" s="33">
        <v>48396.388800000001</v>
      </c>
      <c r="E783" s="33">
        <v>243.67500000000001</v>
      </c>
      <c r="F783" s="33">
        <v>682.84</v>
      </c>
      <c r="G783" s="33">
        <v>681.24</v>
      </c>
      <c r="H783" s="33">
        <v>681.24</v>
      </c>
      <c r="I783" s="33">
        <v>681.24</v>
      </c>
      <c r="J783" s="33">
        <v>1.6</v>
      </c>
      <c r="N783" s="33"/>
    </row>
    <row r="784" spans="1:15">
      <c r="A784" s="32">
        <v>20</v>
      </c>
      <c r="B784" s="32">
        <v>77</v>
      </c>
      <c r="C784" s="33">
        <v>433086.946</v>
      </c>
      <c r="D784" s="33">
        <v>48413.604899999998</v>
      </c>
      <c r="E784" s="33">
        <v>261.65899999999999</v>
      </c>
      <c r="F784" s="33">
        <v>683.36</v>
      </c>
      <c r="G784" s="33">
        <v>681.76</v>
      </c>
      <c r="H784" s="33">
        <v>681.76</v>
      </c>
      <c r="I784" s="33">
        <v>681.76</v>
      </c>
      <c r="J784" s="33">
        <v>1.6</v>
      </c>
      <c r="N784" s="33"/>
    </row>
    <row r="785" spans="1:14">
      <c r="A785" s="32">
        <v>21</v>
      </c>
      <c r="B785" s="32">
        <v>78</v>
      </c>
      <c r="C785" s="33">
        <v>433088.94760000001</v>
      </c>
      <c r="D785" s="33">
        <v>48429.299099999997</v>
      </c>
      <c r="E785" s="33">
        <v>277.48</v>
      </c>
      <c r="F785" s="33">
        <v>684.09</v>
      </c>
      <c r="G785" s="33">
        <v>682.49</v>
      </c>
      <c r="H785" s="33">
        <v>682.49</v>
      </c>
      <c r="I785" s="33">
        <v>682.49</v>
      </c>
      <c r="J785" s="33">
        <v>1.6</v>
      </c>
      <c r="N785" s="33"/>
    </row>
    <row r="786" spans="1:14">
      <c r="A786" s="32">
        <v>22</v>
      </c>
      <c r="B786" s="32">
        <v>79</v>
      </c>
      <c r="C786" s="33">
        <v>433095.29180000001</v>
      </c>
      <c r="D786" s="33">
        <v>48447.895100000002</v>
      </c>
      <c r="E786" s="33">
        <v>297.12900000000002</v>
      </c>
      <c r="F786" s="33">
        <v>685.07</v>
      </c>
      <c r="G786" s="33">
        <v>683.47</v>
      </c>
      <c r="H786" s="33">
        <v>683.47</v>
      </c>
      <c r="I786" s="33">
        <v>683.47</v>
      </c>
      <c r="J786" s="33">
        <v>1.6</v>
      </c>
      <c r="N786" s="33"/>
    </row>
    <row r="787" spans="1:14">
      <c r="A787" s="32">
        <v>23</v>
      </c>
      <c r="B787" s="32">
        <v>80</v>
      </c>
      <c r="C787" s="33">
        <v>433114.04220000003</v>
      </c>
      <c r="D787" s="33">
        <v>48466.663699999997</v>
      </c>
      <c r="E787" s="33">
        <v>323.65899999999999</v>
      </c>
      <c r="F787" s="33">
        <v>686.73</v>
      </c>
      <c r="G787" s="33">
        <v>685.13</v>
      </c>
      <c r="H787" s="33">
        <v>685.13</v>
      </c>
      <c r="I787" s="33">
        <v>685.13</v>
      </c>
      <c r="J787" s="33">
        <v>1.6</v>
      </c>
      <c r="N787" s="33"/>
    </row>
    <row r="788" spans="1:14">
      <c r="A788" s="32">
        <v>24</v>
      </c>
      <c r="B788" s="32">
        <v>81</v>
      </c>
      <c r="C788" s="33">
        <v>433128.93829999998</v>
      </c>
      <c r="D788" s="33">
        <v>48478.044300000001</v>
      </c>
      <c r="E788" s="33">
        <v>342.40499999999997</v>
      </c>
      <c r="F788" s="33">
        <v>687.63</v>
      </c>
      <c r="G788" s="33">
        <v>686.03</v>
      </c>
      <c r="H788" s="33">
        <v>686.03</v>
      </c>
      <c r="I788" s="33">
        <v>686.03</v>
      </c>
      <c r="J788" s="33">
        <v>1.6</v>
      </c>
      <c r="N788" s="33"/>
    </row>
    <row r="789" spans="1:14">
      <c r="A789" s="32">
        <v>25</v>
      </c>
      <c r="B789" s="32">
        <v>82</v>
      </c>
      <c r="C789" s="33">
        <v>433134.93320000003</v>
      </c>
      <c r="D789" s="33">
        <v>48486.637300000002</v>
      </c>
      <c r="E789" s="33">
        <v>352.88200000000001</v>
      </c>
      <c r="F789" s="33">
        <v>688.14</v>
      </c>
      <c r="G789" s="33">
        <v>686.54</v>
      </c>
      <c r="H789" s="33">
        <v>686.54</v>
      </c>
      <c r="I789" s="33">
        <v>686.54</v>
      </c>
      <c r="J789" s="33">
        <v>1.6</v>
      </c>
      <c r="N789" s="33"/>
    </row>
    <row r="790" spans="1:14">
      <c r="A790" s="32">
        <v>26</v>
      </c>
      <c r="B790" s="32">
        <v>83</v>
      </c>
      <c r="C790" s="33">
        <v>433138.66729999997</v>
      </c>
      <c r="D790" s="33">
        <v>48496.342799999999</v>
      </c>
      <c r="E790" s="33">
        <v>363.28100000000001</v>
      </c>
      <c r="F790" s="33">
        <v>688.58</v>
      </c>
      <c r="G790" s="33">
        <v>686.98</v>
      </c>
      <c r="H790" s="33">
        <v>686.98</v>
      </c>
      <c r="I790" s="33">
        <v>686.98</v>
      </c>
      <c r="J790" s="33">
        <v>1.6</v>
      </c>
      <c r="N790" s="33"/>
    </row>
    <row r="791" spans="1:14">
      <c r="A791" s="32">
        <v>27</v>
      </c>
      <c r="B791" s="32">
        <v>84</v>
      </c>
      <c r="C791" s="33">
        <v>433141.10239999997</v>
      </c>
      <c r="D791" s="33">
        <v>48509.164400000001</v>
      </c>
      <c r="E791" s="33">
        <v>376.33199999999999</v>
      </c>
      <c r="F791" s="33">
        <v>689.17</v>
      </c>
      <c r="G791" s="33">
        <v>687.57</v>
      </c>
      <c r="H791" s="33">
        <v>687.57</v>
      </c>
      <c r="I791" s="33">
        <v>687.57</v>
      </c>
      <c r="J791" s="33">
        <v>1.6</v>
      </c>
      <c r="N791" s="33"/>
    </row>
    <row r="792" spans="1:14">
      <c r="A792" s="32">
        <v>28</v>
      </c>
      <c r="B792" s="32">
        <v>85</v>
      </c>
      <c r="C792" s="33">
        <v>433139.8002</v>
      </c>
      <c r="D792" s="33">
        <v>48519.1083</v>
      </c>
      <c r="E792" s="33">
        <v>386.36099999999999</v>
      </c>
      <c r="F792" s="33">
        <v>689.83</v>
      </c>
      <c r="G792" s="33">
        <v>688.23</v>
      </c>
      <c r="H792" s="33">
        <v>688.23</v>
      </c>
      <c r="I792" s="33">
        <v>688.23</v>
      </c>
      <c r="J792" s="33">
        <v>1.6</v>
      </c>
      <c r="N792" s="33"/>
    </row>
    <row r="793" spans="1:14">
      <c r="A793" s="32">
        <v>29</v>
      </c>
      <c r="B793" s="32">
        <v>86</v>
      </c>
      <c r="C793" s="33">
        <v>433136.37819999998</v>
      </c>
      <c r="D793" s="33">
        <v>48530.677000000003</v>
      </c>
      <c r="E793" s="33">
        <v>398.42500000000001</v>
      </c>
      <c r="F793" s="33">
        <v>691.02</v>
      </c>
      <c r="G793" s="33">
        <v>689.42</v>
      </c>
      <c r="H793" s="33">
        <v>689.42</v>
      </c>
      <c r="I793" s="33">
        <v>689.42</v>
      </c>
      <c r="J793" s="33">
        <v>1.6</v>
      </c>
      <c r="N793" s="33"/>
    </row>
    <row r="794" spans="1:14">
      <c r="A794" s="32">
        <v>30</v>
      </c>
      <c r="B794" s="32">
        <v>87</v>
      </c>
      <c r="C794" s="33">
        <v>433123.11009999999</v>
      </c>
      <c r="D794" s="33">
        <v>48538.742200000001</v>
      </c>
      <c r="E794" s="33">
        <v>413.952</v>
      </c>
      <c r="F794" s="33">
        <v>691.97</v>
      </c>
      <c r="G794" s="33">
        <v>690.37</v>
      </c>
      <c r="H794" s="33">
        <v>690.37</v>
      </c>
      <c r="I794" s="33">
        <v>690.37</v>
      </c>
      <c r="J794" s="33">
        <v>1.6</v>
      </c>
      <c r="N794" s="33"/>
    </row>
    <row r="795" spans="1:14">
      <c r="A795" s="32">
        <v>31</v>
      </c>
      <c r="B795" s="32">
        <v>88</v>
      </c>
      <c r="C795" s="33">
        <v>433100.45329999999</v>
      </c>
      <c r="D795" s="33">
        <v>48551.597099999999</v>
      </c>
      <c r="E795" s="33">
        <v>440.00200000000001</v>
      </c>
      <c r="F795" s="33">
        <v>693.42</v>
      </c>
      <c r="G795" s="33">
        <v>691.82</v>
      </c>
      <c r="H795" s="33">
        <v>691.82</v>
      </c>
      <c r="I795" s="33">
        <v>691.82</v>
      </c>
      <c r="J795" s="33">
        <v>1.6</v>
      </c>
      <c r="N795" s="33"/>
    </row>
    <row r="796" spans="1:14">
      <c r="A796" s="32">
        <v>32</v>
      </c>
      <c r="B796" s="32">
        <v>89</v>
      </c>
      <c r="C796" s="33">
        <v>433084.0969</v>
      </c>
      <c r="D796" s="33">
        <v>48557.212299999999</v>
      </c>
      <c r="E796" s="33">
        <v>457.29500000000002</v>
      </c>
      <c r="F796" s="33">
        <v>694.81</v>
      </c>
      <c r="G796" s="33">
        <v>693.21</v>
      </c>
      <c r="H796" s="33">
        <v>693.21</v>
      </c>
      <c r="I796" s="33">
        <v>693.21</v>
      </c>
      <c r="J796" s="33">
        <v>1.6</v>
      </c>
      <c r="N796" s="33"/>
    </row>
    <row r="797" spans="1:14">
      <c r="A797" s="32">
        <v>33</v>
      </c>
      <c r="B797" s="32">
        <v>90</v>
      </c>
      <c r="C797" s="33">
        <v>433059.7648</v>
      </c>
      <c r="D797" s="33">
        <v>48562.590900000003</v>
      </c>
      <c r="E797" s="33">
        <v>482.21499999999997</v>
      </c>
      <c r="F797" s="33">
        <v>697.52</v>
      </c>
      <c r="G797" s="33">
        <v>695.92</v>
      </c>
      <c r="H797" s="33">
        <v>695.92</v>
      </c>
      <c r="I797" s="33">
        <v>695.92</v>
      </c>
      <c r="J797" s="33">
        <v>1.6</v>
      </c>
      <c r="N797" s="33"/>
    </row>
    <row r="798" spans="1:14">
      <c r="A798" s="32">
        <v>34</v>
      </c>
      <c r="B798" s="32">
        <v>91</v>
      </c>
      <c r="C798" s="33">
        <v>433037.7403</v>
      </c>
      <c r="D798" s="33">
        <v>48567.973100000003</v>
      </c>
      <c r="E798" s="33">
        <v>504.887</v>
      </c>
      <c r="F798" s="33">
        <v>700.75</v>
      </c>
      <c r="G798" s="33">
        <v>699.15</v>
      </c>
      <c r="H798" s="33">
        <v>699.15</v>
      </c>
      <c r="I798" s="33">
        <v>699.15</v>
      </c>
      <c r="J798" s="33">
        <v>1.6</v>
      </c>
      <c r="N798" s="33"/>
    </row>
    <row r="799" spans="1:14">
      <c r="A799" s="32" t="s">
        <v>560</v>
      </c>
      <c r="B799" s="32" t="s">
        <v>583</v>
      </c>
    </row>
    <row r="800" spans="1:14">
      <c r="A800" s="32">
        <v>1</v>
      </c>
      <c r="B800" s="32">
        <v>91</v>
      </c>
      <c r="C800" s="33">
        <v>433037.7403</v>
      </c>
      <c r="D800" s="33">
        <v>48567.973100000003</v>
      </c>
      <c r="E800" s="33">
        <v>0</v>
      </c>
      <c r="F800" s="33">
        <v>700.75</v>
      </c>
      <c r="G800" s="33">
        <v>699.15</v>
      </c>
      <c r="H800" s="33">
        <v>699.15</v>
      </c>
      <c r="I800" s="33">
        <v>699.15</v>
      </c>
      <c r="J800" s="33">
        <v>1.6</v>
      </c>
      <c r="N800" s="33"/>
    </row>
    <row r="801" spans="1:14">
      <c r="A801" s="32">
        <v>2</v>
      </c>
      <c r="B801" s="32">
        <v>92</v>
      </c>
      <c r="C801" s="33">
        <v>433027.79710000003</v>
      </c>
      <c r="D801" s="33">
        <v>48570.563499999997</v>
      </c>
      <c r="E801" s="33">
        <v>10.275</v>
      </c>
      <c r="F801" s="33">
        <v>702.2</v>
      </c>
      <c r="G801" s="33">
        <v>700.6</v>
      </c>
      <c r="H801" s="33">
        <v>700.6</v>
      </c>
      <c r="I801" s="33">
        <v>700.6</v>
      </c>
      <c r="J801" s="33">
        <v>1.6</v>
      </c>
      <c r="N801" s="33"/>
    </row>
    <row r="802" spans="1:14">
      <c r="A802" s="32">
        <v>3</v>
      </c>
      <c r="B802" s="32">
        <v>93</v>
      </c>
      <c r="C802" s="33">
        <v>433011.64760000003</v>
      </c>
      <c r="D802" s="33">
        <v>48574.475100000003</v>
      </c>
      <c r="E802" s="33">
        <v>26.891999999999999</v>
      </c>
      <c r="F802" s="33">
        <v>704.51</v>
      </c>
      <c r="G802" s="33">
        <v>702.91</v>
      </c>
      <c r="H802" s="33">
        <v>702.91</v>
      </c>
      <c r="I802" s="33">
        <v>702.91</v>
      </c>
      <c r="J802" s="33">
        <v>1.6</v>
      </c>
      <c r="N802" s="33"/>
    </row>
    <row r="803" spans="1:14">
      <c r="A803" s="32">
        <v>4</v>
      </c>
      <c r="B803" s="32">
        <v>94</v>
      </c>
      <c r="C803" s="33">
        <v>432978.85060000001</v>
      </c>
      <c r="D803" s="33">
        <v>48578.129200000003</v>
      </c>
      <c r="E803" s="33">
        <v>59.892000000000003</v>
      </c>
      <c r="F803" s="33">
        <v>703.13</v>
      </c>
      <c r="G803" s="33">
        <v>701.53</v>
      </c>
      <c r="H803" s="33">
        <v>701.53</v>
      </c>
      <c r="I803" s="33">
        <v>701.53</v>
      </c>
      <c r="J803" s="33">
        <v>1.6</v>
      </c>
      <c r="N803" s="33"/>
    </row>
    <row r="804" spans="1:14">
      <c r="A804" s="32">
        <v>5</v>
      </c>
      <c r="B804" s="32">
        <v>95</v>
      </c>
      <c r="C804" s="33">
        <v>432967.6336</v>
      </c>
      <c r="D804" s="33">
        <v>48578.816400000003</v>
      </c>
      <c r="E804" s="33">
        <v>71.129000000000005</v>
      </c>
      <c r="F804" s="33">
        <v>702.75</v>
      </c>
      <c r="G804" s="33">
        <v>701.15</v>
      </c>
      <c r="H804" s="33">
        <v>701.15</v>
      </c>
      <c r="I804" s="33">
        <v>701.15</v>
      </c>
      <c r="J804" s="33">
        <v>1.6</v>
      </c>
      <c r="N804" s="33"/>
    </row>
    <row r="805" spans="1:14">
      <c r="A805" s="32">
        <v>6</v>
      </c>
      <c r="B805" s="32">
        <v>96</v>
      </c>
      <c r="C805" s="33">
        <v>432948.47379999998</v>
      </c>
      <c r="D805" s="33">
        <v>48578.876499999998</v>
      </c>
      <c r="E805" s="33">
        <v>90.289000000000001</v>
      </c>
      <c r="F805" s="33">
        <v>702.55</v>
      </c>
      <c r="G805" s="33">
        <v>700.95</v>
      </c>
      <c r="H805" s="33">
        <v>700.95</v>
      </c>
      <c r="I805" s="33">
        <v>700.95</v>
      </c>
      <c r="J805" s="33">
        <v>1.6</v>
      </c>
      <c r="N805" s="33"/>
    </row>
    <row r="806" spans="1:14">
      <c r="A806" s="32">
        <v>7</v>
      </c>
      <c r="B806" s="32">
        <v>97</v>
      </c>
      <c r="C806" s="33">
        <v>432935.79440000001</v>
      </c>
      <c r="D806" s="33">
        <v>48575.994400000003</v>
      </c>
      <c r="E806" s="33">
        <v>103.292</v>
      </c>
      <c r="F806" s="33">
        <v>702.67</v>
      </c>
      <c r="G806" s="33">
        <v>701.07</v>
      </c>
      <c r="H806" s="33">
        <v>701.07</v>
      </c>
      <c r="I806" s="33">
        <v>701.07</v>
      </c>
      <c r="J806" s="33">
        <v>1.6</v>
      </c>
      <c r="N806" s="33"/>
    </row>
    <row r="807" spans="1:14">
      <c r="A807" s="32">
        <v>8</v>
      </c>
      <c r="B807" s="32">
        <v>98</v>
      </c>
      <c r="C807" s="33">
        <v>432926.68609999999</v>
      </c>
      <c r="D807" s="33">
        <v>48572.2258</v>
      </c>
      <c r="E807" s="33">
        <v>113.149</v>
      </c>
      <c r="F807" s="33">
        <v>702.85</v>
      </c>
      <c r="G807" s="33">
        <v>701.25</v>
      </c>
      <c r="H807" s="33">
        <v>701.25</v>
      </c>
      <c r="I807" s="33">
        <v>701.25</v>
      </c>
      <c r="J807" s="33">
        <v>1.6</v>
      </c>
      <c r="N807" s="33"/>
    </row>
    <row r="808" spans="1:14">
      <c r="A808" s="32">
        <v>9</v>
      </c>
      <c r="B808" s="32">
        <v>99</v>
      </c>
      <c r="C808" s="33">
        <v>432915.79690000002</v>
      </c>
      <c r="D808" s="33">
        <v>48568.567799999997</v>
      </c>
      <c r="E808" s="33">
        <v>124.637</v>
      </c>
      <c r="F808" s="33">
        <v>703.09</v>
      </c>
      <c r="G808" s="33">
        <v>701.49</v>
      </c>
      <c r="H808" s="33">
        <v>701.49</v>
      </c>
      <c r="I808" s="33">
        <v>701.49</v>
      </c>
      <c r="J808" s="33">
        <v>1.6</v>
      </c>
      <c r="N808" s="33"/>
    </row>
    <row r="809" spans="1:14">
      <c r="A809" s="32">
        <v>10</v>
      </c>
      <c r="B809" s="32">
        <v>100</v>
      </c>
      <c r="C809" s="33">
        <v>432908.17969999998</v>
      </c>
      <c r="D809" s="33">
        <v>48566.3151</v>
      </c>
      <c r="E809" s="33">
        <v>132.58000000000001</v>
      </c>
      <c r="F809" s="33">
        <v>703.25</v>
      </c>
      <c r="G809" s="33">
        <v>701.65</v>
      </c>
      <c r="H809" s="33">
        <v>701.65</v>
      </c>
      <c r="I809" s="33">
        <v>701.65</v>
      </c>
      <c r="J809" s="33">
        <v>1.6</v>
      </c>
      <c r="N809" s="33"/>
    </row>
    <row r="810" spans="1:14">
      <c r="A810" s="32">
        <v>11</v>
      </c>
      <c r="B810" s="32">
        <v>101</v>
      </c>
      <c r="C810" s="33">
        <v>432901.0858</v>
      </c>
      <c r="D810" s="33">
        <v>48565.319300000003</v>
      </c>
      <c r="E810" s="33">
        <v>139.74299999999999</v>
      </c>
      <c r="F810" s="33">
        <v>703.34</v>
      </c>
      <c r="G810" s="33">
        <v>701.74</v>
      </c>
      <c r="H810" s="33">
        <v>701.74</v>
      </c>
      <c r="I810" s="33">
        <v>701.74</v>
      </c>
      <c r="J810" s="33">
        <v>1.6</v>
      </c>
      <c r="N810" s="33"/>
    </row>
    <row r="811" spans="1:14">
      <c r="A811" s="32">
        <v>12</v>
      </c>
      <c r="B811" s="32">
        <v>102</v>
      </c>
      <c r="C811" s="33">
        <v>432891.0956</v>
      </c>
      <c r="D811" s="33">
        <v>48564.877899999999</v>
      </c>
      <c r="E811" s="33">
        <v>149.74299999999999</v>
      </c>
      <c r="F811" s="33">
        <v>703.4</v>
      </c>
      <c r="G811" s="33">
        <v>701.8</v>
      </c>
      <c r="H811" s="33">
        <v>701.8</v>
      </c>
      <c r="I811" s="33">
        <v>701.8</v>
      </c>
      <c r="J811" s="33">
        <v>1.6</v>
      </c>
      <c r="N811" s="33"/>
    </row>
    <row r="812" spans="1:14">
      <c r="A812" s="32">
        <v>13</v>
      </c>
      <c r="B812" s="32">
        <v>103</v>
      </c>
      <c r="C812" s="33">
        <v>432881.1629</v>
      </c>
      <c r="D812" s="33">
        <v>48564.462200000002</v>
      </c>
      <c r="E812" s="33">
        <v>159.685</v>
      </c>
      <c r="F812" s="33">
        <v>703.26</v>
      </c>
      <c r="G812" s="33">
        <v>701.66</v>
      </c>
      <c r="H812" s="33">
        <v>701.66</v>
      </c>
      <c r="I812" s="33">
        <v>701.66</v>
      </c>
      <c r="J812" s="33">
        <v>1.6</v>
      </c>
      <c r="N812" s="33"/>
    </row>
    <row r="813" spans="1:14">
      <c r="A813" s="32">
        <v>14</v>
      </c>
      <c r="B813" s="32">
        <v>104</v>
      </c>
      <c r="C813" s="33">
        <v>432857.61050000001</v>
      </c>
      <c r="D813" s="33">
        <v>48566.219599999997</v>
      </c>
      <c r="E813" s="33">
        <v>183.303</v>
      </c>
      <c r="F813" s="33">
        <v>702.41</v>
      </c>
      <c r="G813" s="33">
        <v>700.81</v>
      </c>
      <c r="H813" s="33">
        <v>700.81</v>
      </c>
      <c r="I813" s="33">
        <v>700.81</v>
      </c>
      <c r="J813" s="33">
        <v>1.6</v>
      </c>
      <c r="N813" s="33"/>
    </row>
    <row r="814" spans="1:14">
      <c r="A814" s="32">
        <v>15</v>
      </c>
      <c r="B814" s="32">
        <v>105</v>
      </c>
      <c r="C814" s="33">
        <v>432835.27789999999</v>
      </c>
      <c r="D814" s="33">
        <v>48567.226999999999</v>
      </c>
      <c r="E814" s="33">
        <v>205.65799999999999</v>
      </c>
      <c r="F814" s="33">
        <v>701.49</v>
      </c>
      <c r="G814" s="33">
        <v>699.89</v>
      </c>
      <c r="H814" s="33">
        <v>699.89</v>
      </c>
      <c r="I814" s="33">
        <v>699.89</v>
      </c>
      <c r="J814" s="33">
        <v>1.6</v>
      </c>
      <c r="N814" s="33"/>
    </row>
    <row r="815" spans="1:14">
      <c r="A815" s="32">
        <v>16</v>
      </c>
      <c r="B815" s="32">
        <v>106</v>
      </c>
      <c r="C815" s="33">
        <v>432808.47619999998</v>
      </c>
      <c r="D815" s="33">
        <v>48565.865400000002</v>
      </c>
      <c r="E815" s="33">
        <v>232.494</v>
      </c>
      <c r="F815" s="33">
        <v>700.48</v>
      </c>
      <c r="G815" s="33">
        <v>698.88</v>
      </c>
      <c r="H815" s="33">
        <v>698.88</v>
      </c>
      <c r="I815" s="33">
        <v>698.88</v>
      </c>
      <c r="J815" s="33">
        <v>1.6</v>
      </c>
      <c r="N815" s="33"/>
    </row>
    <row r="816" spans="1:14">
      <c r="A816" s="32">
        <v>17</v>
      </c>
      <c r="B816" s="32">
        <v>107</v>
      </c>
      <c r="C816" s="33">
        <v>432789.10230000003</v>
      </c>
      <c r="D816" s="33">
        <v>48567.007899999997</v>
      </c>
      <c r="E816" s="33">
        <v>251.90199999999999</v>
      </c>
      <c r="F816" s="33">
        <v>700.26</v>
      </c>
      <c r="G816" s="33">
        <v>698.66</v>
      </c>
      <c r="H816" s="33">
        <v>698.66</v>
      </c>
      <c r="I816" s="33">
        <v>698.66</v>
      </c>
      <c r="J816" s="33">
        <v>1.6</v>
      </c>
      <c r="N816" s="33"/>
    </row>
    <row r="817" spans="1:14">
      <c r="A817" s="32">
        <v>18</v>
      </c>
      <c r="B817" s="32">
        <v>108</v>
      </c>
      <c r="C817" s="33">
        <v>432770.01380000002</v>
      </c>
      <c r="D817" s="33">
        <v>48571.519999999997</v>
      </c>
      <c r="E817" s="33">
        <v>271.51600000000002</v>
      </c>
      <c r="F817" s="33">
        <v>700.75</v>
      </c>
      <c r="G817" s="33">
        <v>699.15</v>
      </c>
      <c r="H817" s="33">
        <v>699.15</v>
      </c>
      <c r="I817" s="33">
        <v>699.15</v>
      </c>
      <c r="J817" s="33">
        <v>1.6</v>
      </c>
      <c r="N817" s="33"/>
    </row>
    <row r="818" spans="1:14">
      <c r="A818" s="32">
        <v>19</v>
      </c>
      <c r="B818" s="32">
        <v>109</v>
      </c>
      <c r="C818" s="33">
        <v>432760.27389999997</v>
      </c>
      <c r="D818" s="33">
        <v>48575.1155</v>
      </c>
      <c r="E818" s="33">
        <v>281.899</v>
      </c>
      <c r="F818" s="33">
        <v>701.2</v>
      </c>
      <c r="G818" s="33">
        <v>699.6</v>
      </c>
      <c r="H818" s="33">
        <v>699.6</v>
      </c>
      <c r="I818" s="33">
        <v>699.6</v>
      </c>
      <c r="J818" s="33">
        <v>1.6</v>
      </c>
      <c r="N818" s="33"/>
    </row>
    <row r="819" spans="1:14">
      <c r="A819" s="32">
        <v>20</v>
      </c>
      <c r="B819" s="32">
        <v>110</v>
      </c>
      <c r="C819" s="33">
        <v>432735.65370000002</v>
      </c>
      <c r="D819" s="33">
        <v>48587.725899999998</v>
      </c>
      <c r="E819" s="33">
        <v>309.56</v>
      </c>
      <c r="F819" s="33">
        <v>702.23</v>
      </c>
      <c r="G819" s="33">
        <v>700.63</v>
      </c>
      <c r="H819" s="33">
        <v>700.63</v>
      </c>
      <c r="I819" s="33">
        <v>700.63</v>
      </c>
      <c r="J819" s="33">
        <v>1.6</v>
      </c>
      <c r="N819" s="33"/>
    </row>
    <row r="820" spans="1:14">
      <c r="A820" s="32">
        <v>21</v>
      </c>
      <c r="B820" s="32">
        <v>111</v>
      </c>
      <c r="C820" s="33">
        <v>432724.29570000002</v>
      </c>
      <c r="D820" s="33">
        <v>48592.660799999998</v>
      </c>
      <c r="E820" s="33">
        <v>321.94400000000002</v>
      </c>
      <c r="F820" s="33">
        <v>702.57</v>
      </c>
      <c r="G820" s="33">
        <v>700.97</v>
      </c>
      <c r="H820" s="33">
        <v>700.97</v>
      </c>
      <c r="I820" s="33">
        <v>700.97</v>
      </c>
      <c r="J820" s="33">
        <v>1.6</v>
      </c>
      <c r="N820" s="33"/>
    </row>
    <row r="821" spans="1:14">
      <c r="A821" s="32">
        <v>22</v>
      </c>
      <c r="B821" s="32">
        <v>112</v>
      </c>
      <c r="C821" s="33">
        <v>432692.65590000001</v>
      </c>
      <c r="D821" s="33">
        <v>48603.743300000002</v>
      </c>
      <c r="E821" s="33">
        <v>355.46899999999999</v>
      </c>
      <c r="F821" s="33">
        <v>701.71</v>
      </c>
      <c r="G821" s="33">
        <v>700.11</v>
      </c>
      <c r="H821" s="33">
        <v>700.11</v>
      </c>
      <c r="I821" s="33">
        <v>700.11</v>
      </c>
      <c r="J821" s="33">
        <v>1.6</v>
      </c>
      <c r="N821" s="33"/>
    </row>
    <row r="822" spans="1:14">
      <c r="A822" s="32">
        <v>23</v>
      </c>
      <c r="B822" s="32">
        <v>113</v>
      </c>
      <c r="C822" s="33">
        <v>432668.84019999998</v>
      </c>
      <c r="D822" s="33">
        <v>48613.351900000001</v>
      </c>
      <c r="E822" s="33">
        <v>381.15</v>
      </c>
      <c r="F822" s="33">
        <v>701.21</v>
      </c>
      <c r="G822" s="33">
        <v>699.61</v>
      </c>
      <c r="H822" s="33">
        <v>699.61</v>
      </c>
      <c r="I822" s="33">
        <v>699.61</v>
      </c>
      <c r="J822" s="33">
        <v>1.6</v>
      </c>
      <c r="N822" s="33"/>
    </row>
    <row r="823" spans="1:14">
      <c r="A823" s="32">
        <v>24</v>
      </c>
      <c r="B823" s="32">
        <v>114</v>
      </c>
      <c r="C823" s="33">
        <v>432661.4571</v>
      </c>
      <c r="D823" s="33">
        <v>48617.426399999997</v>
      </c>
      <c r="E823" s="33">
        <v>389.58300000000003</v>
      </c>
      <c r="F823" s="33">
        <v>701.23</v>
      </c>
      <c r="G823" s="33">
        <v>699.63</v>
      </c>
      <c r="H823" s="33">
        <v>699.63</v>
      </c>
      <c r="I823" s="33">
        <v>699.63</v>
      </c>
      <c r="J823" s="33">
        <v>1.6</v>
      </c>
      <c r="N823" s="33"/>
    </row>
    <row r="824" spans="1:14">
      <c r="A824" s="32">
        <v>25</v>
      </c>
      <c r="B824" s="32">
        <v>115</v>
      </c>
      <c r="C824" s="33">
        <v>432647.9154</v>
      </c>
      <c r="D824" s="33">
        <v>48627.212800000001</v>
      </c>
      <c r="E824" s="33">
        <v>406.29</v>
      </c>
      <c r="F824" s="33">
        <v>701.14</v>
      </c>
      <c r="G824" s="33">
        <v>699.54</v>
      </c>
      <c r="H824" s="33">
        <v>699.54</v>
      </c>
      <c r="I824" s="33">
        <v>699.54</v>
      </c>
      <c r="J824" s="33">
        <v>1.6</v>
      </c>
      <c r="N824" s="33"/>
    </row>
    <row r="825" spans="1:14">
      <c r="A825" s="32">
        <v>26</v>
      </c>
      <c r="B825" s="32">
        <v>116</v>
      </c>
      <c r="C825" s="33">
        <v>432622.52</v>
      </c>
      <c r="D825" s="33">
        <v>48644.372900000002</v>
      </c>
      <c r="E825" s="33">
        <v>436.94</v>
      </c>
      <c r="F825" s="33">
        <v>701.23</v>
      </c>
      <c r="G825" s="33">
        <v>699.63</v>
      </c>
      <c r="H825" s="33">
        <v>699.63</v>
      </c>
      <c r="I825" s="33">
        <v>699.63</v>
      </c>
      <c r="J825" s="33">
        <v>1.6</v>
      </c>
      <c r="N825" s="33"/>
    </row>
    <row r="826" spans="1:14">
      <c r="A826" s="32">
        <v>27</v>
      </c>
      <c r="B826" s="32">
        <v>117</v>
      </c>
      <c r="C826" s="33">
        <v>432592.79489999998</v>
      </c>
      <c r="D826" s="33">
        <v>48663.754200000003</v>
      </c>
      <c r="E826" s="33">
        <v>472.42500000000001</v>
      </c>
      <c r="F826" s="33">
        <v>701.42</v>
      </c>
      <c r="G826" s="33">
        <v>699.82</v>
      </c>
      <c r="H826" s="33">
        <v>699.82</v>
      </c>
      <c r="I826" s="33">
        <v>699.82</v>
      </c>
      <c r="J826" s="33">
        <v>1.6</v>
      </c>
      <c r="N826" s="33"/>
    </row>
    <row r="827" spans="1:14">
      <c r="A827" s="32">
        <v>28</v>
      </c>
      <c r="B827" s="32">
        <v>118</v>
      </c>
      <c r="C827" s="33">
        <v>432572.2401</v>
      </c>
      <c r="D827" s="33">
        <v>48679.915699999998</v>
      </c>
      <c r="E827" s="33">
        <v>498.57299999999998</v>
      </c>
      <c r="F827" s="33">
        <v>701.88</v>
      </c>
      <c r="G827" s="33">
        <v>700.28</v>
      </c>
      <c r="H827" s="33">
        <v>700.28</v>
      </c>
      <c r="I827" s="33">
        <v>700.28</v>
      </c>
      <c r="J827" s="33">
        <v>1.6</v>
      </c>
      <c r="N827" s="33"/>
    </row>
    <row r="828" spans="1:14">
      <c r="A828" s="32">
        <v>29</v>
      </c>
      <c r="B828" s="32">
        <v>119</v>
      </c>
      <c r="C828" s="33">
        <v>432561.97249999997</v>
      </c>
      <c r="D828" s="33">
        <v>48687.1705</v>
      </c>
      <c r="E828" s="33">
        <v>511.14499999999998</v>
      </c>
      <c r="F828" s="33">
        <v>702.35</v>
      </c>
      <c r="G828" s="33">
        <v>700.75</v>
      </c>
      <c r="H828" s="33">
        <v>700.75</v>
      </c>
      <c r="I828" s="33">
        <v>700.75</v>
      </c>
      <c r="J828" s="33">
        <v>1.6</v>
      </c>
      <c r="N828" s="33"/>
    </row>
    <row r="829" spans="1:14">
      <c r="A829" s="32" t="s">
        <v>561</v>
      </c>
      <c r="B829" s="32" t="s">
        <v>584</v>
      </c>
    </row>
    <row r="830" spans="1:14">
      <c r="A830" s="32">
        <v>1</v>
      </c>
      <c r="B830" s="32">
        <v>119</v>
      </c>
      <c r="C830" s="33">
        <v>432561.97249999997</v>
      </c>
      <c r="D830" s="33">
        <v>48687.1705</v>
      </c>
      <c r="E830" s="33">
        <v>0</v>
      </c>
      <c r="F830" s="33">
        <v>702.35</v>
      </c>
      <c r="G830" s="33">
        <v>700.75</v>
      </c>
      <c r="H830" s="33">
        <v>700.75</v>
      </c>
      <c r="I830" s="33">
        <v>700.75</v>
      </c>
      <c r="J830" s="33">
        <v>1.6</v>
      </c>
      <c r="N830" s="33"/>
    </row>
    <row r="831" spans="1:14">
      <c r="A831" s="32">
        <v>2</v>
      </c>
      <c r="B831" s="32">
        <v>120</v>
      </c>
      <c r="C831" s="33">
        <v>432552.18119999999</v>
      </c>
      <c r="D831" s="33">
        <v>48691.357199999999</v>
      </c>
      <c r="E831" s="33">
        <v>10.648999999999999</v>
      </c>
      <c r="F831" s="33">
        <v>703.14</v>
      </c>
      <c r="G831" s="33">
        <v>701.54</v>
      </c>
      <c r="H831" s="33">
        <v>701.54</v>
      </c>
      <c r="I831" s="33">
        <v>701.54</v>
      </c>
      <c r="J831" s="33">
        <v>1.6</v>
      </c>
      <c r="N831" s="33"/>
    </row>
    <row r="832" spans="1:14">
      <c r="A832" s="32">
        <v>3</v>
      </c>
      <c r="B832" s="32">
        <v>121</v>
      </c>
      <c r="C832" s="33">
        <v>432537.69569999998</v>
      </c>
      <c r="D832" s="33">
        <v>48695.491900000001</v>
      </c>
      <c r="E832" s="33">
        <v>25.713000000000001</v>
      </c>
      <c r="F832" s="33">
        <v>704.26</v>
      </c>
      <c r="G832" s="33">
        <v>702.66</v>
      </c>
      <c r="H832" s="33">
        <v>702.66</v>
      </c>
      <c r="I832" s="33">
        <v>702.66</v>
      </c>
      <c r="J832" s="33">
        <v>1.6</v>
      </c>
      <c r="N832" s="33"/>
    </row>
    <row r="833" spans="1:14">
      <c r="A833" s="32">
        <v>4</v>
      </c>
      <c r="B833" s="32">
        <v>122</v>
      </c>
      <c r="C833" s="33">
        <v>432520.85389999999</v>
      </c>
      <c r="D833" s="33">
        <v>48699.445299999999</v>
      </c>
      <c r="E833" s="33">
        <v>43.012</v>
      </c>
      <c r="F833" s="33">
        <v>705.81</v>
      </c>
      <c r="G833" s="33">
        <v>704.21</v>
      </c>
      <c r="H833" s="33">
        <v>704.21</v>
      </c>
      <c r="I833" s="33">
        <v>704.21</v>
      </c>
      <c r="J833" s="33">
        <v>1.6</v>
      </c>
      <c r="N833" s="33"/>
    </row>
    <row r="834" spans="1:14">
      <c r="A834" s="32">
        <v>5</v>
      </c>
      <c r="B834" s="32">
        <v>123</v>
      </c>
      <c r="C834" s="33">
        <v>432497.6924</v>
      </c>
      <c r="D834" s="33">
        <v>48707.870900000002</v>
      </c>
      <c r="E834" s="33">
        <v>67.659000000000006</v>
      </c>
      <c r="F834" s="33">
        <v>708.22</v>
      </c>
      <c r="G834" s="33">
        <v>706.62</v>
      </c>
      <c r="H834" s="33">
        <v>706.62</v>
      </c>
      <c r="I834" s="33">
        <v>706.62</v>
      </c>
      <c r="J834" s="33">
        <v>1.6</v>
      </c>
      <c r="N834" s="33"/>
    </row>
    <row r="835" spans="1:14">
      <c r="A835" s="32">
        <v>6</v>
      </c>
      <c r="B835" s="32">
        <v>124</v>
      </c>
      <c r="C835" s="33">
        <v>432485.6397</v>
      </c>
      <c r="D835" s="33">
        <v>48714.194900000002</v>
      </c>
      <c r="E835" s="33">
        <v>81.27</v>
      </c>
      <c r="F835" s="33">
        <v>709.67</v>
      </c>
      <c r="G835" s="33">
        <v>708.07</v>
      </c>
      <c r="H835" s="33">
        <v>708.07</v>
      </c>
      <c r="I835" s="33">
        <v>708.07</v>
      </c>
      <c r="J835" s="33">
        <v>1.6</v>
      </c>
      <c r="N835" s="33"/>
    </row>
    <row r="836" spans="1:14">
      <c r="A836" s="32">
        <v>7</v>
      </c>
      <c r="B836" s="32">
        <v>125</v>
      </c>
      <c r="C836" s="33">
        <v>432472.25670000003</v>
      </c>
      <c r="D836" s="33">
        <v>48721.4908</v>
      </c>
      <c r="E836" s="33">
        <v>96.513000000000005</v>
      </c>
      <c r="F836" s="33">
        <v>711.24</v>
      </c>
      <c r="G836" s="33">
        <v>709.64</v>
      </c>
      <c r="H836" s="33">
        <v>709.64</v>
      </c>
      <c r="I836" s="33">
        <v>709.64</v>
      </c>
      <c r="J836" s="33">
        <v>1.6</v>
      </c>
      <c r="N836" s="33"/>
    </row>
    <row r="837" spans="1:14">
      <c r="A837" s="32">
        <v>8</v>
      </c>
      <c r="B837" s="32">
        <v>126</v>
      </c>
      <c r="C837" s="33">
        <v>432458.05200000003</v>
      </c>
      <c r="D837" s="33">
        <v>48729.519500000002</v>
      </c>
      <c r="E837" s="33">
        <v>112.82899999999999</v>
      </c>
      <c r="F837" s="33">
        <v>712.71</v>
      </c>
      <c r="G837" s="33">
        <v>711.11</v>
      </c>
      <c r="H837" s="33">
        <v>711.11</v>
      </c>
      <c r="I837" s="33">
        <v>711.11</v>
      </c>
      <c r="J837" s="33">
        <v>1.6</v>
      </c>
      <c r="N837" s="33"/>
    </row>
    <row r="838" spans="1:14">
      <c r="A838" s="32">
        <v>9</v>
      </c>
      <c r="B838" s="32">
        <v>127</v>
      </c>
      <c r="C838" s="33">
        <v>432450.65870000003</v>
      </c>
      <c r="D838" s="33">
        <v>48734.830999999998</v>
      </c>
      <c r="E838" s="33">
        <v>121.93300000000001</v>
      </c>
      <c r="F838" s="33">
        <v>713.27</v>
      </c>
      <c r="G838" s="33">
        <v>711.67</v>
      </c>
      <c r="H838" s="33">
        <v>711.67</v>
      </c>
      <c r="I838" s="33">
        <v>711.67</v>
      </c>
      <c r="J838" s="33">
        <v>1.6</v>
      </c>
      <c r="N838" s="33"/>
    </row>
    <row r="839" spans="1:14">
      <c r="A839" s="32">
        <v>10</v>
      </c>
      <c r="B839" s="32">
        <v>128</v>
      </c>
      <c r="C839" s="33">
        <v>432440.3455</v>
      </c>
      <c r="D839" s="33">
        <v>48743.981699999997</v>
      </c>
      <c r="E839" s="33">
        <v>135.72</v>
      </c>
      <c r="F839" s="33">
        <v>713.95</v>
      </c>
      <c r="G839" s="33">
        <v>712.35</v>
      </c>
      <c r="H839" s="33">
        <v>712.35</v>
      </c>
      <c r="I839" s="33">
        <v>712.35</v>
      </c>
      <c r="J839" s="33">
        <v>1.6</v>
      </c>
      <c r="N839" s="33"/>
    </row>
    <row r="840" spans="1:14">
      <c r="A840" s="32">
        <v>11</v>
      </c>
      <c r="B840" s="32">
        <v>129</v>
      </c>
      <c r="C840" s="33">
        <v>432426.66970000003</v>
      </c>
      <c r="D840" s="33">
        <v>48761.9954</v>
      </c>
      <c r="E840" s="33">
        <v>158.33699999999999</v>
      </c>
      <c r="F840" s="33">
        <v>714.32</v>
      </c>
      <c r="G840" s="33">
        <v>712.72</v>
      </c>
      <c r="H840" s="33">
        <v>712.72</v>
      </c>
      <c r="I840" s="33">
        <v>712.72</v>
      </c>
      <c r="J840" s="33">
        <v>1.6</v>
      </c>
      <c r="N840" s="33"/>
    </row>
    <row r="841" spans="1:14">
      <c r="A841" s="32">
        <v>12</v>
      </c>
      <c r="B841" s="32">
        <v>130</v>
      </c>
      <c r="C841" s="33">
        <v>432418.8713</v>
      </c>
      <c r="D841" s="33">
        <v>48771.25</v>
      </c>
      <c r="E841" s="33">
        <v>170.43899999999999</v>
      </c>
      <c r="F841" s="33">
        <v>714.39</v>
      </c>
      <c r="G841" s="33">
        <v>712.79</v>
      </c>
      <c r="H841" s="33">
        <v>712.79</v>
      </c>
      <c r="I841" s="33">
        <v>712.79</v>
      </c>
      <c r="J841" s="33">
        <v>1.6</v>
      </c>
      <c r="N841" s="33"/>
    </row>
    <row r="842" spans="1:14">
      <c r="A842" s="32">
        <v>13</v>
      </c>
      <c r="B842" s="32">
        <v>131</v>
      </c>
      <c r="C842" s="33">
        <v>432409.85470000003</v>
      </c>
      <c r="D842" s="33">
        <v>48782.307500000003</v>
      </c>
      <c r="E842" s="33">
        <v>184.70699999999999</v>
      </c>
      <c r="F842" s="33">
        <v>714.56</v>
      </c>
      <c r="G842" s="33">
        <v>712.96</v>
      </c>
      <c r="H842" s="33">
        <v>712.96</v>
      </c>
      <c r="I842" s="33">
        <v>712.96</v>
      </c>
      <c r="J842" s="33">
        <v>1.6</v>
      </c>
      <c r="N842" s="33"/>
    </row>
    <row r="843" spans="1:14">
      <c r="A843" s="32">
        <v>14</v>
      </c>
      <c r="B843" s="32">
        <v>132</v>
      </c>
      <c r="C843" s="33">
        <v>432398.67690000002</v>
      </c>
      <c r="D843" s="33">
        <v>48796.122000000003</v>
      </c>
      <c r="E843" s="33">
        <v>202.477</v>
      </c>
      <c r="F843" s="33">
        <v>714.82</v>
      </c>
      <c r="G843" s="33">
        <v>713.22</v>
      </c>
      <c r="H843" s="33">
        <v>713.22</v>
      </c>
      <c r="I843" s="33">
        <v>713.22</v>
      </c>
      <c r="J843" s="33">
        <v>1.6</v>
      </c>
      <c r="N843" s="33"/>
    </row>
    <row r="844" spans="1:14">
      <c r="A844" s="32">
        <v>15</v>
      </c>
      <c r="B844" s="32">
        <v>133</v>
      </c>
      <c r="C844" s="33">
        <v>432389.3676</v>
      </c>
      <c r="D844" s="33">
        <v>48806.625099999997</v>
      </c>
      <c r="E844" s="33">
        <v>216.512</v>
      </c>
      <c r="F844" s="33">
        <v>715.6</v>
      </c>
      <c r="G844" s="33">
        <v>714</v>
      </c>
      <c r="H844" s="33">
        <v>714</v>
      </c>
      <c r="I844" s="33">
        <v>714</v>
      </c>
      <c r="J844" s="33">
        <v>1.6</v>
      </c>
      <c r="N844" s="33"/>
    </row>
    <row r="845" spans="1:14">
      <c r="A845" s="32">
        <v>16</v>
      </c>
      <c r="B845" s="32">
        <v>134</v>
      </c>
      <c r="C845" s="33">
        <v>432378.8554</v>
      </c>
      <c r="D845" s="33">
        <v>48814.342199999999</v>
      </c>
      <c r="E845" s="33">
        <v>229.553</v>
      </c>
      <c r="F845" s="33">
        <v>716.38</v>
      </c>
      <c r="G845" s="33">
        <v>714.78</v>
      </c>
      <c r="H845" s="33">
        <v>714.78</v>
      </c>
      <c r="I845" s="33">
        <v>714.78</v>
      </c>
      <c r="J845" s="33">
        <v>1.6</v>
      </c>
      <c r="N845" s="33"/>
    </row>
    <row r="846" spans="1:14">
      <c r="A846" s="32">
        <v>17</v>
      </c>
      <c r="B846" s="32">
        <v>135</v>
      </c>
      <c r="C846" s="33">
        <v>432359.89230000001</v>
      </c>
      <c r="D846" s="33">
        <v>48823.798300000002</v>
      </c>
      <c r="E846" s="33">
        <v>250.74299999999999</v>
      </c>
      <c r="F846" s="33">
        <v>717.55</v>
      </c>
      <c r="G846" s="33">
        <v>715.95</v>
      </c>
      <c r="H846" s="33">
        <v>715.95</v>
      </c>
      <c r="I846" s="33">
        <v>715.95</v>
      </c>
      <c r="J846" s="33">
        <v>1.6</v>
      </c>
      <c r="N846" s="33"/>
    </row>
    <row r="847" spans="1:14">
      <c r="A847" s="32">
        <v>18</v>
      </c>
      <c r="B847" s="32">
        <v>136</v>
      </c>
      <c r="C847" s="33">
        <v>432341.27260000003</v>
      </c>
      <c r="D847" s="33">
        <v>48834.035600000003</v>
      </c>
      <c r="E847" s="33">
        <v>271.99099999999999</v>
      </c>
      <c r="F847" s="33">
        <v>719.33</v>
      </c>
      <c r="G847" s="33">
        <v>717.73</v>
      </c>
      <c r="H847" s="33">
        <v>717.73</v>
      </c>
      <c r="I847" s="33">
        <v>717.73</v>
      </c>
      <c r="J847" s="33">
        <v>1.6</v>
      </c>
      <c r="N847" s="33"/>
    </row>
    <row r="848" spans="1:14">
      <c r="A848" s="32">
        <v>19</v>
      </c>
      <c r="B848" s="32">
        <v>137</v>
      </c>
      <c r="C848" s="33">
        <v>432314.89039999997</v>
      </c>
      <c r="D848" s="33">
        <v>48847.359400000001</v>
      </c>
      <c r="E848" s="33">
        <v>301.54700000000003</v>
      </c>
      <c r="F848" s="33">
        <v>722.71</v>
      </c>
      <c r="G848" s="33">
        <v>721.11</v>
      </c>
      <c r="H848" s="33">
        <v>721.11</v>
      </c>
      <c r="I848" s="33">
        <v>721.11</v>
      </c>
      <c r="J848" s="33">
        <v>1.6</v>
      </c>
      <c r="N848" s="33"/>
    </row>
    <row r="849" spans="1:15">
      <c r="A849" s="32">
        <v>20</v>
      </c>
      <c r="B849" s="32">
        <v>138</v>
      </c>
      <c r="C849" s="33">
        <v>432304.01280000003</v>
      </c>
      <c r="D849" s="33">
        <v>48852.607499999998</v>
      </c>
      <c r="E849" s="33">
        <v>313.62400000000002</v>
      </c>
      <c r="F849" s="33">
        <v>724.16</v>
      </c>
      <c r="G849" s="33">
        <v>722.56</v>
      </c>
      <c r="H849" s="33">
        <v>722.56</v>
      </c>
      <c r="I849" s="33">
        <v>722.56</v>
      </c>
      <c r="J849" s="33">
        <v>1.6</v>
      </c>
      <c r="N849" s="33"/>
    </row>
    <row r="850" spans="1:15">
      <c r="A850" s="32">
        <v>21</v>
      </c>
      <c r="B850" s="32">
        <v>139</v>
      </c>
      <c r="C850" s="33">
        <v>432293.09230000002</v>
      </c>
      <c r="D850" s="33">
        <v>48857.837699999996</v>
      </c>
      <c r="E850" s="33">
        <v>325.733</v>
      </c>
      <c r="F850" s="33">
        <v>725.63</v>
      </c>
      <c r="G850" s="33">
        <v>724.03</v>
      </c>
      <c r="H850" s="33">
        <v>724.03</v>
      </c>
      <c r="I850" s="33">
        <v>724.03</v>
      </c>
      <c r="J850" s="33">
        <v>1.6</v>
      </c>
      <c r="N850" s="33"/>
    </row>
    <row r="851" spans="1:15">
      <c r="A851" s="32">
        <v>22</v>
      </c>
      <c r="B851" s="32">
        <v>140</v>
      </c>
      <c r="C851" s="33">
        <v>432270.13199999998</v>
      </c>
      <c r="D851" s="33">
        <v>48868.834199999998</v>
      </c>
      <c r="E851" s="33">
        <v>351.19099999999997</v>
      </c>
      <c r="F851" s="33">
        <v>729.02</v>
      </c>
      <c r="G851" s="33">
        <v>727.42</v>
      </c>
      <c r="H851" s="33">
        <v>727.42</v>
      </c>
      <c r="I851" s="33">
        <v>727.42</v>
      </c>
      <c r="J851" s="33">
        <v>1.6</v>
      </c>
      <c r="N851" s="33"/>
    </row>
    <row r="852" spans="1:15">
      <c r="A852" s="32">
        <v>23</v>
      </c>
      <c r="B852" s="32">
        <v>141</v>
      </c>
      <c r="C852" s="33">
        <v>432254.1642</v>
      </c>
      <c r="D852" s="33">
        <v>48877.202799999999</v>
      </c>
      <c r="E852" s="33">
        <v>369.21800000000002</v>
      </c>
      <c r="F852" s="33">
        <v>731.3</v>
      </c>
      <c r="G852" s="33">
        <v>729.7</v>
      </c>
      <c r="H852" s="33">
        <v>729.7</v>
      </c>
      <c r="I852" s="33">
        <v>729.7</v>
      </c>
      <c r="J852" s="33">
        <v>1.6</v>
      </c>
      <c r="N852" s="33"/>
    </row>
    <row r="853" spans="1:15">
      <c r="A853" s="32">
        <v>24</v>
      </c>
      <c r="B853" s="32">
        <v>142</v>
      </c>
      <c r="C853" s="33">
        <v>432232.48950000003</v>
      </c>
      <c r="D853" s="33">
        <v>48885.787700000001</v>
      </c>
      <c r="E853" s="33">
        <v>392.53100000000001</v>
      </c>
      <c r="F853" s="33">
        <v>733.91</v>
      </c>
      <c r="G853" s="33">
        <v>732.31</v>
      </c>
      <c r="H853" s="33">
        <v>732.31</v>
      </c>
      <c r="I853" s="33">
        <v>732.31</v>
      </c>
      <c r="J853" s="33">
        <v>1.6</v>
      </c>
      <c r="N853" s="33"/>
    </row>
    <row r="854" spans="1:15">
      <c r="A854" s="32">
        <v>25</v>
      </c>
      <c r="B854" s="32">
        <v>143</v>
      </c>
      <c r="C854" s="33">
        <v>432222.46549999999</v>
      </c>
      <c r="D854" s="33">
        <v>48890.4306</v>
      </c>
      <c r="E854" s="33">
        <v>403.57799999999997</v>
      </c>
      <c r="F854" s="33">
        <v>735.16</v>
      </c>
      <c r="G854" s="33">
        <v>733.56</v>
      </c>
      <c r="H854" s="33">
        <v>733.56</v>
      </c>
      <c r="I854" s="33">
        <v>733.56</v>
      </c>
      <c r="J854" s="33">
        <v>1.6</v>
      </c>
      <c r="N854" s="33"/>
    </row>
    <row r="855" spans="1:15">
      <c r="A855" s="32">
        <v>26</v>
      </c>
      <c r="B855" s="32">
        <v>144</v>
      </c>
      <c r="C855" s="33">
        <v>432212.0073</v>
      </c>
      <c r="D855" s="33">
        <v>48894.007599999997</v>
      </c>
      <c r="E855" s="33">
        <v>414.63099999999997</v>
      </c>
      <c r="F855" s="33">
        <v>736.26</v>
      </c>
      <c r="G855" s="33">
        <v>734.66</v>
      </c>
      <c r="H855" s="33">
        <v>734.66</v>
      </c>
      <c r="I855" s="33">
        <v>734.66</v>
      </c>
      <c r="J855" s="33">
        <v>1.6</v>
      </c>
      <c r="N855" s="33"/>
    </row>
    <row r="856" spans="1:15">
      <c r="A856" s="32">
        <v>27</v>
      </c>
      <c r="B856" s="32">
        <v>145</v>
      </c>
      <c r="C856" s="33">
        <v>432201.5588</v>
      </c>
      <c r="D856" s="33">
        <v>48897.427199999998</v>
      </c>
      <c r="E856" s="33">
        <v>425.625</v>
      </c>
      <c r="F856" s="33">
        <v>737.32</v>
      </c>
      <c r="G856" s="33">
        <v>735.72</v>
      </c>
      <c r="H856" s="33">
        <v>735.72</v>
      </c>
      <c r="I856" s="33">
        <v>735.72</v>
      </c>
      <c r="J856" s="33">
        <v>1.6</v>
      </c>
      <c r="N856" s="33"/>
    </row>
    <row r="857" spans="1:15">
      <c r="A857" s="32">
        <v>28</v>
      </c>
      <c r="B857" s="32">
        <v>146</v>
      </c>
      <c r="C857" s="33">
        <v>432182.36009999999</v>
      </c>
      <c r="D857" s="33">
        <v>48903.628400000001</v>
      </c>
      <c r="E857" s="33">
        <v>445.80099999999999</v>
      </c>
      <c r="F857" s="33">
        <v>739.23</v>
      </c>
      <c r="G857" s="33">
        <v>737.63</v>
      </c>
      <c r="H857" s="33">
        <v>737.63</v>
      </c>
      <c r="I857" s="33">
        <v>737.63</v>
      </c>
      <c r="J857" s="33">
        <v>1.6</v>
      </c>
      <c r="N857" s="33"/>
    </row>
    <row r="858" spans="1:15">
      <c r="A858" s="32">
        <v>29</v>
      </c>
      <c r="B858" s="32">
        <v>147</v>
      </c>
      <c r="C858" s="33">
        <v>432187.28</v>
      </c>
      <c r="D858" s="33">
        <v>48917.68</v>
      </c>
      <c r="E858" s="33">
        <v>460.68900000000002</v>
      </c>
      <c r="F858" s="33">
        <v>742.14</v>
      </c>
      <c r="G858" s="33">
        <v>740.54</v>
      </c>
      <c r="H858" s="33">
        <v>740.54</v>
      </c>
      <c r="I858" s="33">
        <v>740.54</v>
      </c>
      <c r="J858" s="33">
        <v>1.6</v>
      </c>
      <c r="N858" s="33"/>
    </row>
    <row r="859" spans="1:15">
      <c r="A859" s="32">
        <v>30</v>
      </c>
      <c r="B859" s="32">
        <v>148</v>
      </c>
      <c r="C859" s="33">
        <v>432187.72</v>
      </c>
      <c r="D859" s="33">
        <v>48923.34</v>
      </c>
      <c r="E859" s="33">
        <v>466.36599999999999</v>
      </c>
      <c r="F859" s="33">
        <v>743.16</v>
      </c>
      <c r="G859" s="33">
        <v>741.56</v>
      </c>
      <c r="H859" s="33">
        <v>741.56</v>
      </c>
      <c r="I859" s="33">
        <v>741.56</v>
      </c>
      <c r="J859" s="33">
        <v>1.6</v>
      </c>
      <c r="N859" s="33"/>
      <c r="O859" s="33"/>
    </row>
    <row r="860" spans="1:15">
      <c r="A860" s="32" t="s">
        <v>42</v>
      </c>
      <c r="B860" s="32" t="s">
        <v>630</v>
      </c>
    </row>
    <row r="861" spans="1:15">
      <c r="A861" s="32" t="s">
        <v>562</v>
      </c>
      <c r="B861" s="32" t="s">
        <v>563</v>
      </c>
    </row>
    <row r="862" spans="1:15">
      <c r="A862" s="32">
        <v>1</v>
      </c>
      <c r="B862" s="32">
        <v>1</v>
      </c>
      <c r="C862" s="33">
        <v>432182.36009999999</v>
      </c>
      <c r="D862" s="33">
        <v>48903.628400000001</v>
      </c>
      <c r="E862" s="33">
        <v>0</v>
      </c>
      <c r="F862" s="33">
        <v>739.23</v>
      </c>
      <c r="G862" s="33">
        <v>737.83</v>
      </c>
      <c r="H862" s="33">
        <v>737.83</v>
      </c>
      <c r="I862" s="33">
        <v>737.83</v>
      </c>
      <c r="J862" s="33">
        <v>1.4</v>
      </c>
    </row>
    <row r="863" spans="1:15">
      <c r="A863" s="32">
        <v>2</v>
      </c>
      <c r="B863" s="32">
        <v>2</v>
      </c>
      <c r="C863" s="33">
        <v>432179.51789999998</v>
      </c>
      <c r="D863" s="33">
        <v>48904.582900000001</v>
      </c>
      <c r="E863" s="33">
        <v>2.9980000000000002</v>
      </c>
      <c r="F863" s="33">
        <v>739.51</v>
      </c>
      <c r="G863" s="33">
        <v>738.01</v>
      </c>
      <c r="H863" s="33">
        <v>738.01</v>
      </c>
      <c r="I863" s="33">
        <v>738.01</v>
      </c>
      <c r="J863" s="33">
        <v>1.5</v>
      </c>
    </row>
    <row r="864" spans="1:15">
      <c r="A864" s="32">
        <v>3</v>
      </c>
      <c r="B864" s="32">
        <v>3</v>
      </c>
      <c r="C864" s="33">
        <v>432172.27480000001</v>
      </c>
      <c r="D864" s="33">
        <v>48906.983099999998</v>
      </c>
      <c r="E864" s="33">
        <v>10.629</v>
      </c>
      <c r="F864" s="33">
        <v>740.2</v>
      </c>
      <c r="G864" s="33">
        <v>738.7</v>
      </c>
      <c r="H864" s="33">
        <v>738.7</v>
      </c>
      <c r="I864" s="33">
        <v>738.7</v>
      </c>
      <c r="J864" s="33">
        <v>1.5</v>
      </c>
    </row>
    <row r="865" spans="1:10">
      <c r="A865" s="32">
        <v>4</v>
      </c>
      <c r="B865" s="32">
        <v>4</v>
      </c>
      <c r="C865" s="33">
        <v>432158.08860000002</v>
      </c>
      <c r="D865" s="33">
        <v>48911.147900000004</v>
      </c>
      <c r="E865" s="33">
        <v>25.414000000000001</v>
      </c>
      <c r="F865" s="33">
        <v>741.52</v>
      </c>
      <c r="G865" s="33">
        <v>740.02</v>
      </c>
      <c r="H865" s="33">
        <v>740.02</v>
      </c>
      <c r="I865" s="33">
        <v>740.02</v>
      </c>
      <c r="J865" s="33">
        <v>1.5</v>
      </c>
    </row>
    <row r="866" spans="1:10">
      <c r="A866" s="32">
        <v>5</v>
      </c>
      <c r="B866" s="32">
        <v>5</v>
      </c>
      <c r="C866" s="33">
        <v>432131.50199999998</v>
      </c>
      <c r="D866" s="33">
        <v>48919.468099999998</v>
      </c>
      <c r="E866" s="33">
        <v>53.271999999999998</v>
      </c>
      <c r="F866" s="33">
        <v>744.19</v>
      </c>
      <c r="G866" s="33">
        <v>742.69</v>
      </c>
      <c r="H866" s="33">
        <v>742.69</v>
      </c>
      <c r="I866" s="33">
        <v>742.69</v>
      </c>
      <c r="J866" s="33">
        <v>1.5</v>
      </c>
    </row>
    <row r="867" spans="1:10">
      <c r="A867" s="32">
        <v>6</v>
      </c>
      <c r="B867" s="32">
        <v>6</v>
      </c>
      <c r="C867" s="33">
        <v>432111.97759999998</v>
      </c>
      <c r="D867" s="33">
        <v>48925.212899999999</v>
      </c>
      <c r="E867" s="33">
        <v>73.623999999999995</v>
      </c>
      <c r="F867" s="33">
        <v>746.24</v>
      </c>
      <c r="G867" s="33">
        <v>744.74</v>
      </c>
      <c r="H867" s="33">
        <v>744.74</v>
      </c>
      <c r="I867" s="33">
        <v>744.74</v>
      </c>
      <c r="J867" s="33">
        <v>1.5</v>
      </c>
    </row>
    <row r="868" spans="1:10">
      <c r="A868" s="32">
        <v>7</v>
      </c>
      <c r="B868" s="32">
        <v>7</v>
      </c>
      <c r="C868" s="33">
        <v>432096.97840000002</v>
      </c>
      <c r="D868" s="33">
        <v>48929.283100000001</v>
      </c>
      <c r="E868" s="33">
        <v>89.165000000000006</v>
      </c>
      <c r="F868" s="33">
        <v>747.89</v>
      </c>
      <c r="G868" s="33">
        <v>746.39</v>
      </c>
      <c r="H868" s="33">
        <v>746.39</v>
      </c>
      <c r="I868" s="33">
        <v>746.39</v>
      </c>
      <c r="J868" s="33">
        <v>1.5</v>
      </c>
    </row>
    <row r="869" spans="1:10">
      <c r="A869" s="32">
        <v>8</v>
      </c>
      <c r="B869" s="32">
        <v>8</v>
      </c>
      <c r="C869" s="33">
        <v>432078.68400000001</v>
      </c>
      <c r="D869" s="33">
        <v>48932.959600000002</v>
      </c>
      <c r="E869" s="33">
        <v>107.825</v>
      </c>
      <c r="F869" s="33">
        <v>749.76</v>
      </c>
      <c r="G869" s="33">
        <v>748.26</v>
      </c>
      <c r="H869" s="33">
        <v>748.26</v>
      </c>
      <c r="I869" s="33">
        <v>748.26</v>
      </c>
      <c r="J869" s="33">
        <v>1.5</v>
      </c>
    </row>
    <row r="870" spans="1:10">
      <c r="A870" s="32">
        <v>9</v>
      </c>
      <c r="B870" s="32">
        <v>9</v>
      </c>
      <c r="C870" s="33">
        <v>432065.16239999997</v>
      </c>
      <c r="D870" s="33">
        <v>48934.748099999997</v>
      </c>
      <c r="E870" s="33">
        <v>121.465</v>
      </c>
      <c r="F870" s="33">
        <v>751</v>
      </c>
      <c r="G870" s="33">
        <v>749.5</v>
      </c>
      <c r="H870" s="33">
        <v>749.5</v>
      </c>
      <c r="I870" s="33">
        <v>749.5</v>
      </c>
      <c r="J870" s="33">
        <v>1.5</v>
      </c>
    </row>
    <row r="871" spans="1:10">
      <c r="A871" s="32">
        <v>10</v>
      </c>
      <c r="B871" s="32">
        <v>10</v>
      </c>
      <c r="C871" s="33">
        <v>432048.58760000003</v>
      </c>
      <c r="D871" s="33">
        <v>48936.434300000001</v>
      </c>
      <c r="E871" s="33">
        <v>138.125</v>
      </c>
      <c r="F871" s="33">
        <v>752.5</v>
      </c>
      <c r="G871" s="33">
        <v>751</v>
      </c>
      <c r="H871" s="33">
        <v>751</v>
      </c>
      <c r="I871" s="33">
        <v>751</v>
      </c>
      <c r="J871" s="33">
        <v>1.5</v>
      </c>
    </row>
    <row r="872" spans="1:10">
      <c r="A872" s="32">
        <v>11</v>
      </c>
      <c r="B872" s="32">
        <v>11</v>
      </c>
      <c r="C872" s="33">
        <v>432022.22159999999</v>
      </c>
      <c r="D872" s="33">
        <v>48937.934300000001</v>
      </c>
      <c r="E872" s="33">
        <v>164.53399999999999</v>
      </c>
      <c r="F872" s="33">
        <v>754.53</v>
      </c>
      <c r="G872" s="33">
        <v>753.03</v>
      </c>
      <c r="H872" s="33">
        <v>753.03</v>
      </c>
      <c r="I872" s="33">
        <v>753.03</v>
      </c>
      <c r="J872" s="33">
        <v>1.5</v>
      </c>
    </row>
    <row r="873" spans="1:10">
      <c r="A873" s="32">
        <v>12</v>
      </c>
      <c r="B873" s="32">
        <v>12</v>
      </c>
      <c r="C873" s="33">
        <v>432000.54759999999</v>
      </c>
      <c r="D873" s="33">
        <v>48939.200499999999</v>
      </c>
      <c r="E873" s="33">
        <v>186.245</v>
      </c>
      <c r="F873" s="33">
        <v>756.13</v>
      </c>
      <c r="G873" s="33">
        <v>754.63</v>
      </c>
      <c r="H873" s="33">
        <v>754.63</v>
      </c>
      <c r="I873" s="33">
        <v>754.63</v>
      </c>
      <c r="J873" s="33">
        <v>1.5</v>
      </c>
    </row>
    <row r="874" spans="1:10">
      <c r="A874" s="32">
        <v>13</v>
      </c>
      <c r="B874" s="32">
        <v>13</v>
      </c>
      <c r="C874" s="33">
        <v>431987.20679999999</v>
      </c>
      <c r="D874" s="33">
        <v>48939.101000000002</v>
      </c>
      <c r="E874" s="33">
        <v>199.58600000000001</v>
      </c>
      <c r="F874" s="33">
        <v>757.12</v>
      </c>
      <c r="G874" s="33">
        <v>755.62</v>
      </c>
      <c r="H874" s="33">
        <v>755.62</v>
      </c>
      <c r="I874" s="33">
        <v>755.62</v>
      </c>
      <c r="J874" s="33">
        <v>1.5</v>
      </c>
    </row>
    <row r="875" spans="1:10">
      <c r="A875" s="32">
        <v>14</v>
      </c>
      <c r="B875" s="32">
        <v>14</v>
      </c>
      <c r="C875" s="33">
        <v>431973.34179999999</v>
      </c>
      <c r="D875" s="33">
        <v>48938.2039</v>
      </c>
      <c r="E875" s="33">
        <v>213.48</v>
      </c>
      <c r="F875" s="33">
        <v>758.11</v>
      </c>
      <c r="G875" s="33">
        <v>756.61</v>
      </c>
      <c r="H875" s="33">
        <v>756.61</v>
      </c>
      <c r="I875" s="33">
        <v>756.61</v>
      </c>
      <c r="J875" s="33">
        <v>1.5</v>
      </c>
    </row>
    <row r="876" spans="1:10">
      <c r="A876" s="32">
        <v>15</v>
      </c>
      <c r="B876" s="32">
        <v>15</v>
      </c>
      <c r="C876" s="33">
        <v>431963.3125</v>
      </c>
      <c r="D876" s="33">
        <v>48936.397900000004</v>
      </c>
      <c r="E876" s="33">
        <v>223.67</v>
      </c>
      <c r="F876" s="33">
        <v>758.88</v>
      </c>
      <c r="G876" s="33">
        <v>757.38</v>
      </c>
      <c r="H876" s="33">
        <v>757.38</v>
      </c>
      <c r="I876" s="33">
        <v>757.38</v>
      </c>
      <c r="J876" s="33">
        <v>1.5</v>
      </c>
    </row>
    <row r="877" spans="1:10">
      <c r="A877" s="32">
        <v>16</v>
      </c>
      <c r="B877" s="32">
        <v>16</v>
      </c>
      <c r="C877" s="33">
        <v>431959.59720000002</v>
      </c>
      <c r="D877" s="33">
        <v>48941.936600000001</v>
      </c>
      <c r="E877" s="33">
        <v>230.34</v>
      </c>
      <c r="F877" s="33">
        <v>759.63</v>
      </c>
      <c r="G877" s="33">
        <v>758.13</v>
      </c>
      <c r="H877" s="33">
        <v>758.13</v>
      </c>
      <c r="I877" s="33">
        <v>758.13</v>
      </c>
      <c r="J877" s="33">
        <v>1.5</v>
      </c>
    </row>
    <row r="878" spans="1:10">
      <c r="A878" s="32">
        <v>17</v>
      </c>
      <c r="B878" s="32">
        <v>17</v>
      </c>
      <c r="C878" s="33">
        <v>431967.60190000001</v>
      </c>
      <c r="D878" s="33">
        <v>48947.9303</v>
      </c>
      <c r="E878" s="33">
        <v>240.34</v>
      </c>
      <c r="F878" s="33">
        <v>759.77</v>
      </c>
      <c r="G878" s="33">
        <v>758.27</v>
      </c>
      <c r="H878" s="33">
        <v>758.27</v>
      </c>
      <c r="I878" s="33">
        <v>758.27</v>
      </c>
      <c r="J878" s="33">
        <v>1.5</v>
      </c>
    </row>
    <row r="879" spans="1:10">
      <c r="A879" s="32">
        <v>18</v>
      </c>
      <c r="B879" s="32">
        <v>18</v>
      </c>
      <c r="C879" s="33">
        <v>431975.3714</v>
      </c>
      <c r="D879" s="33">
        <v>48954.225899999998</v>
      </c>
      <c r="E879" s="33">
        <v>250.34</v>
      </c>
      <c r="F879" s="33">
        <v>760.12</v>
      </c>
      <c r="G879" s="33">
        <v>758.62</v>
      </c>
      <c r="H879" s="33">
        <v>758.62</v>
      </c>
      <c r="I879" s="33">
        <v>758.62</v>
      </c>
      <c r="J879" s="33">
        <v>1.5</v>
      </c>
    </row>
    <row r="880" spans="1:10">
      <c r="A880" s="32">
        <v>19</v>
      </c>
      <c r="B880" s="32">
        <v>19</v>
      </c>
      <c r="C880" s="33">
        <v>431988.57610000001</v>
      </c>
      <c r="D880" s="33">
        <v>48961.341800000002</v>
      </c>
      <c r="E880" s="33">
        <v>265.33999999999997</v>
      </c>
      <c r="F880" s="33">
        <v>761.1</v>
      </c>
      <c r="G880" s="33">
        <v>759.6</v>
      </c>
      <c r="H880" s="33">
        <v>759.6</v>
      </c>
      <c r="I880" s="33">
        <v>759.6</v>
      </c>
      <c r="J880" s="33">
        <v>1.5</v>
      </c>
    </row>
    <row r="881" spans="1:10">
      <c r="A881" s="32">
        <v>20</v>
      </c>
      <c r="B881" s="32">
        <v>20</v>
      </c>
      <c r="C881" s="33">
        <v>432006.69559999998</v>
      </c>
      <c r="D881" s="33">
        <v>48969.808400000002</v>
      </c>
      <c r="E881" s="33">
        <v>285.33999999999997</v>
      </c>
      <c r="F881" s="33">
        <v>762.32</v>
      </c>
      <c r="G881" s="33">
        <v>760.82</v>
      </c>
      <c r="H881" s="33">
        <v>760.82</v>
      </c>
      <c r="I881" s="33">
        <v>760.82</v>
      </c>
      <c r="J881" s="33">
        <v>1.5</v>
      </c>
    </row>
    <row r="882" spans="1:10">
      <c r="A882" s="32">
        <v>21</v>
      </c>
      <c r="B882" s="32">
        <v>21</v>
      </c>
      <c r="C882" s="33">
        <v>432028.78570000001</v>
      </c>
      <c r="D882" s="33">
        <v>48981.5144</v>
      </c>
      <c r="E882" s="33">
        <v>310.33999999999997</v>
      </c>
      <c r="F882" s="33">
        <v>764.79</v>
      </c>
      <c r="G882" s="33">
        <v>763.29</v>
      </c>
      <c r="H882" s="33">
        <v>763.29</v>
      </c>
      <c r="I882" s="33">
        <v>763.29</v>
      </c>
      <c r="J882" s="33">
        <v>1.5</v>
      </c>
    </row>
    <row r="883" spans="1:10">
      <c r="A883" s="32">
        <v>22</v>
      </c>
      <c r="B883" s="32">
        <v>22</v>
      </c>
      <c r="C883" s="33">
        <v>432043.19270000001</v>
      </c>
      <c r="D883" s="33">
        <v>48995.386500000001</v>
      </c>
      <c r="E883" s="33">
        <v>330.34</v>
      </c>
      <c r="F883" s="33">
        <v>768.06</v>
      </c>
      <c r="G883" s="33">
        <v>766.56</v>
      </c>
      <c r="H883" s="33">
        <v>766.56</v>
      </c>
      <c r="I883" s="33">
        <v>766.56</v>
      </c>
      <c r="J883" s="33">
        <v>1.5</v>
      </c>
    </row>
    <row r="884" spans="1:10">
      <c r="A884" s="32">
        <v>23</v>
      </c>
      <c r="B884" s="32">
        <v>23</v>
      </c>
      <c r="C884" s="33">
        <v>432058.05719999998</v>
      </c>
      <c r="D884" s="33">
        <v>49012.680999999997</v>
      </c>
      <c r="E884" s="33">
        <v>353.14499999999998</v>
      </c>
      <c r="F884" s="33">
        <v>770.29</v>
      </c>
      <c r="G884" s="33">
        <v>768.79</v>
      </c>
      <c r="H884" s="33">
        <v>768.79</v>
      </c>
      <c r="I884" s="33">
        <v>768.79</v>
      </c>
      <c r="J884" s="33">
        <v>1.5</v>
      </c>
    </row>
    <row r="885" spans="1:10">
      <c r="A885" s="32">
        <v>24</v>
      </c>
      <c r="B885" s="32">
        <v>24</v>
      </c>
      <c r="C885" s="33">
        <v>432062.75569999998</v>
      </c>
      <c r="D885" s="33">
        <v>49010.9709</v>
      </c>
      <c r="E885" s="33">
        <v>358.14499999999998</v>
      </c>
      <c r="F885" s="33">
        <v>770.84</v>
      </c>
      <c r="G885" s="33">
        <v>769.34</v>
      </c>
      <c r="H885" s="33">
        <v>769.34</v>
      </c>
      <c r="I885" s="33">
        <v>769.34</v>
      </c>
      <c r="J885" s="33">
        <v>1.5</v>
      </c>
    </row>
    <row r="886" spans="1:10">
      <c r="A886" s="32" t="s">
        <v>43</v>
      </c>
      <c r="B886" s="32" t="s">
        <v>631</v>
      </c>
    </row>
    <row r="887" spans="1:10">
      <c r="A887" s="32" t="s">
        <v>564</v>
      </c>
      <c r="B887" s="32" t="s">
        <v>632</v>
      </c>
    </row>
    <row r="888" spans="1:10">
      <c r="A888" s="32">
        <v>1</v>
      </c>
      <c r="B888" s="32">
        <v>1</v>
      </c>
      <c r="C888" s="33">
        <v>438762.45299999998</v>
      </c>
      <c r="D888" s="33">
        <v>46687.733099999998</v>
      </c>
      <c r="E888" s="33">
        <v>0</v>
      </c>
      <c r="F888" s="33">
        <v>482.96</v>
      </c>
      <c r="G888" s="33">
        <v>481.46</v>
      </c>
      <c r="H888" s="33">
        <v>481.46</v>
      </c>
      <c r="I888" s="33">
        <v>481.46</v>
      </c>
      <c r="J888" s="33">
        <v>1.5</v>
      </c>
    </row>
    <row r="889" spans="1:10">
      <c r="A889" s="32">
        <v>2</v>
      </c>
      <c r="B889" s="32">
        <v>2</v>
      </c>
      <c r="C889" s="33">
        <v>438762.27010000002</v>
      </c>
      <c r="D889" s="33">
        <v>46688.577499999999</v>
      </c>
      <c r="E889" s="33">
        <v>0.86399999999999999</v>
      </c>
      <c r="F889" s="33">
        <v>482.74</v>
      </c>
      <c r="G889" s="33">
        <v>481.24</v>
      </c>
      <c r="H889" s="33">
        <v>481.24</v>
      </c>
      <c r="I889" s="33">
        <v>481.24</v>
      </c>
      <c r="J889" s="33">
        <v>1.5</v>
      </c>
    </row>
    <row r="890" spans="1:10">
      <c r="A890" s="32">
        <v>3</v>
      </c>
      <c r="B890" s="32">
        <v>3</v>
      </c>
      <c r="C890" s="33">
        <v>438779.6568</v>
      </c>
      <c r="D890" s="33">
        <v>46693.122300000003</v>
      </c>
      <c r="E890" s="33">
        <v>18.835000000000001</v>
      </c>
      <c r="F890" s="33">
        <v>482.03</v>
      </c>
      <c r="G890" s="33">
        <v>480.53</v>
      </c>
      <c r="H890" s="33">
        <v>480.53</v>
      </c>
      <c r="I890" s="33">
        <v>480.53</v>
      </c>
      <c r="J890" s="33">
        <v>1.5</v>
      </c>
    </row>
    <row r="891" spans="1:10">
      <c r="A891" s="32">
        <v>4</v>
      </c>
      <c r="B891" s="32">
        <v>4</v>
      </c>
      <c r="C891" s="33">
        <v>438807.30219999998</v>
      </c>
      <c r="D891" s="33">
        <v>46704.703200000004</v>
      </c>
      <c r="E891" s="33">
        <v>48.808</v>
      </c>
      <c r="F891" s="33">
        <v>480.81</v>
      </c>
      <c r="G891" s="33">
        <v>479.31</v>
      </c>
      <c r="H891" s="33">
        <v>479.31</v>
      </c>
      <c r="I891" s="33">
        <v>479.31</v>
      </c>
      <c r="J891" s="33">
        <v>1.5</v>
      </c>
    </row>
    <row r="892" spans="1:10">
      <c r="A892" s="32">
        <v>5</v>
      </c>
      <c r="B892" s="32">
        <v>5</v>
      </c>
      <c r="C892" s="33">
        <v>438842.58809999999</v>
      </c>
      <c r="D892" s="33">
        <v>46715.628799999999</v>
      </c>
      <c r="E892" s="33">
        <v>85.747</v>
      </c>
      <c r="F892" s="33">
        <v>479.79</v>
      </c>
      <c r="G892" s="33">
        <v>478.29</v>
      </c>
      <c r="H892" s="33">
        <v>478.29</v>
      </c>
      <c r="I892" s="33">
        <v>478.29</v>
      </c>
      <c r="J892" s="33">
        <v>1.5</v>
      </c>
    </row>
    <row r="893" spans="1:10">
      <c r="A893" s="32">
        <v>6</v>
      </c>
      <c r="B893" s="32">
        <v>6</v>
      </c>
      <c r="C893" s="33">
        <v>438891.41009999998</v>
      </c>
      <c r="D893" s="33">
        <v>46721.148000000001</v>
      </c>
      <c r="E893" s="33">
        <v>134.88</v>
      </c>
      <c r="F893" s="33">
        <v>475.55</v>
      </c>
      <c r="G893" s="33">
        <v>474.05</v>
      </c>
      <c r="H893" s="33">
        <v>474.05</v>
      </c>
      <c r="I893" s="33">
        <v>474.05</v>
      </c>
      <c r="J893" s="33">
        <v>1.5</v>
      </c>
    </row>
    <row r="894" spans="1:10">
      <c r="A894" s="32">
        <v>7</v>
      </c>
      <c r="B894" s="32">
        <v>7</v>
      </c>
      <c r="C894" s="33">
        <v>438913.27470000001</v>
      </c>
      <c r="D894" s="33">
        <v>46723.517500000002</v>
      </c>
      <c r="E894" s="33">
        <v>156.87200000000001</v>
      </c>
      <c r="F894" s="33">
        <v>475.29</v>
      </c>
      <c r="G894" s="33">
        <v>473.79</v>
      </c>
      <c r="H894" s="33">
        <v>473.79</v>
      </c>
      <c r="I894" s="33">
        <v>473.79</v>
      </c>
      <c r="J894" s="33">
        <v>1.5</v>
      </c>
    </row>
    <row r="895" spans="1:10">
      <c r="A895" s="32">
        <v>8</v>
      </c>
      <c r="B895" s="32">
        <v>8</v>
      </c>
      <c r="C895" s="33">
        <v>438945.3322</v>
      </c>
      <c r="D895" s="33">
        <v>46727.067999999999</v>
      </c>
      <c r="E895" s="33">
        <v>189.126</v>
      </c>
      <c r="F895" s="33">
        <v>474.91</v>
      </c>
      <c r="G895" s="33">
        <v>473.41</v>
      </c>
      <c r="H895" s="33">
        <v>473.41</v>
      </c>
      <c r="I895" s="33">
        <v>473.41</v>
      </c>
      <c r="J895" s="33">
        <v>1.5</v>
      </c>
    </row>
    <row r="896" spans="1:10">
      <c r="A896" s="32">
        <v>9</v>
      </c>
      <c r="B896" s="32">
        <v>9</v>
      </c>
      <c r="C896" s="33">
        <v>438956.16009999998</v>
      </c>
      <c r="D896" s="33">
        <v>46728.2673</v>
      </c>
      <c r="E896" s="33">
        <v>200.02</v>
      </c>
      <c r="F896" s="33">
        <v>473.84</v>
      </c>
      <c r="G896" s="33">
        <v>472.34</v>
      </c>
      <c r="H896" s="33">
        <v>472.34</v>
      </c>
      <c r="I896" s="33">
        <v>472.34</v>
      </c>
      <c r="J896" s="33">
        <v>1.5</v>
      </c>
    </row>
    <row r="897" spans="1:10">
      <c r="A897" s="32">
        <v>10</v>
      </c>
      <c r="B897" s="32">
        <v>10</v>
      </c>
      <c r="C897" s="33">
        <v>438971.84860000003</v>
      </c>
      <c r="D897" s="33">
        <v>46743.353300000002</v>
      </c>
      <c r="E897" s="33">
        <v>221.785</v>
      </c>
      <c r="F897" s="33">
        <v>471.25</v>
      </c>
      <c r="G897" s="33">
        <v>469.75</v>
      </c>
      <c r="H897" s="33">
        <v>469.75</v>
      </c>
      <c r="I897" s="33">
        <v>469.75</v>
      </c>
      <c r="J897" s="33">
        <v>1.5</v>
      </c>
    </row>
    <row r="898" spans="1:10">
      <c r="A898" s="32" t="s">
        <v>565</v>
      </c>
      <c r="B898" s="32" t="s">
        <v>633</v>
      </c>
    </row>
    <row r="899" spans="1:10">
      <c r="A899" s="32">
        <v>1</v>
      </c>
      <c r="B899" s="32">
        <v>11</v>
      </c>
      <c r="C899" s="33">
        <v>439090.3063</v>
      </c>
      <c r="D899" s="33">
        <v>46772.1276</v>
      </c>
      <c r="E899" s="33">
        <v>0</v>
      </c>
      <c r="F899" s="33">
        <v>458.42</v>
      </c>
      <c r="G899" s="33">
        <v>457.01</v>
      </c>
      <c r="H899" s="33">
        <v>457.01</v>
      </c>
      <c r="I899" s="33">
        <v>457.01</v>
      </c>
      <c r="J899" s="33">
        <v>1.41</v>
      </c>
    </row>
    <row r="900" spans="1:10">
      <c r="A900" s="32">
        <v>2</v>
      </c>
      <c r="B900" s="32">
        <v>12</v>
      </c>
      <c r="C900" s="33">
        <v>439096.24469999998</v>
      </c>
      <c r="D900" s="33">
        <v>46780.1734</v>
      </c>
      <c r="E900" s="33">
        <v>10</v>
      </c>
      <c r="F900" s="33">
        <v>457.96</v>
      </c>
      <c r="G900" s="33">
        <v>456.65</v>
      </c>
      <c r="H900" s="33">
        <v>456.65</v>
      </c>
      <c r="I900" s="33">
        <v>456.65</v>
      </c>
      <c r="J900" s="33">
        <v>1.31</v>
      </c>
    </row>
    <row r="901" spans="1:10">
      <c r="A901" s="32">
        <v>3</v>
      </c>
      <c r="B901" s="32">
        <v>13</v>
      </c>
      <c r="C901" s="33">
        <v>439105.18810000003</v>
      </c>
      <c r="D901" s="33">
        <v>46794.7304</v>
      </c>
      <c r="E901" s="33">
        <v>27.085000000000001</v>
      </c>
      <c r="F901" s="33">
        <v>457.41</v>
      </c>
      <c r="G901" s="33">
        <v>456.01</v>
      </c>
      <c r="H901" s="33">
        <v>456.01</v>
      </c>
      <c r="I901" s="33">
        <v>456.01</v>
      </c>
      <c r="J901" s="33">
        <v>1.4</v>
      </c>
    </row>
    <row r="902" spans="1:10">
      <c r="A902" s="32">
        <v>4</v>
      </c>
      <c r="B902" s="32">
        <v>14</v>
      </c>
      <c r="C902" s="33">
        <v>439114.57299999997</v>
      </c>
      <c r="D902" s="33">
        <v>46812.898300000001</v>
      </c>
      <c r="E902" s="33">
        <v>47.533999999999999</v>
      </c>
      <c r="F902" s="33">
        <v>457.05</v>
      </c>
      <c r="G902" s="33">
        <v>455.65</v>
      </c>
      <c r="H902" s="33">
        <v>455.65</v>
      </c>
      <c r="I902" s="33">
        <v>455.65</v>
      </c>
      <c r="J902" s="33">
        <v>1.4</v>
      </c>
    </row>
    <row r="903" spans="1:10">
      <c r="A903" s="32">
        <v>5</v>
      </c>
      <c r="B903" s="32">
        <v>15</v>
      </c>
      <c r="C903" s="33">
        <v>439126.05690000003</v>
      </c>
      <c r="D903" s="33">
        <v>46823.0533</v>
      </c>
      <c r="E903" s="33">
        <v>62.863</v>
      </c>
      <c r="F903" s="33">
        <v>456.45</v>
      </c>
      <c r="G903" s="33">
        <v>455.05</v>
      </c>
      <c r="H903" s="33">
        <v>455.05</v>
      </c>
      <c r="I903" s="33">
        <v>455.05</v>
      </c>
      <c r="J903" s="33">
        <v>1.4</v>
      </c>
    </row>
    <row r="904" spans="1:10">
      <c r="A904" s="32">
        <v>6</v>
      </c>
      <c r="B904" s="32">
        <v>16</v>
      </c>
      <c r="C904" s="33">
        <v>439147.90950000001</v>
      </c>
      <c r="D904" s="33">
        <v>46833.7408</v>
      </c>
      <c r="E904" s="33">
        <v>87.188999999999993</v>
      </c>
      <c r="F904" s="33">
        <v>455.99</v>
      </c>
      <c r="G904" s="33">
        <v>454.59</v>
      </c>
      <c r="H904" s="33">
        <v>454.59</v>
      </c>
      <c r="I904" s="33">
        <v>454.59</v>
      </c>
      <c r="J904" s="33">
        <v>1.4</v>
      </c>
    </row>
    <row r="905" spans="1:10">
      <c r="A905" s="32">
        <v>7</v>
      </c>
      <c r="B905" s="32">
        <v>17</v>
      </c>
      <c r="C905" s="33">
        <v>439168.37119999999</v>
      </c>
      <c r="D905" s="33">
        <v>46843.6967</v>
      </c>
      <c r="E905" s="33">
        <v>109.94499999999999</v>
      </c>
      <c r="F905" s="33">
        <v>455.48</v>
      </c>
      <c r="G905" s="33">
        <v>454.08</v>
      </c>
      <c r="H905" s="33">
        <v>454.08</v>
      </c>
      <c r="I905" s="33">
        <v>454.08</v>
      </c>
      <c r="J905" s="33">
        <v>1.4</v>
      </c>
    </row>
    <row r="906" spans="1:10">
      <c r="A906" s="32">
        <v>8</v>
      </c>
      <c r="B906" s="32">
        <v>18</v>
      </c>
      <c r="C906" s="33">
        <v>439195.24200000003</v>
      </c>
      <c r="D906" s="33">
        <v>46855.727099999996</v>
      </c>
      <c r="E906" s="33">
        <v>139.386</v>
      </c>
      <c r="F906" s="33">
        <v>454.81</v>
      </c>
      <c r="G906" s="33">
        <v>453.41</v>
      </c>
      <c r="H906" s="33">
        <v>453.41</v>
      </c>
      <c r="I906" s="33">
        <v>453.41</v>
      </c>
      <c r="J906" s="33">
        <v>1.4</v>
      </c>
    </row>
    <row r="907" spans="1:10">
      <c r="A907" s="32">
        <v>9</v>
      </c>
      <c r="B907" s="32">
        <v>19</v>
      </c>
      <c r="C907" s="33">
        <v>439210.35269999999</v>
      </c>
      <c r="D907" s="33">
        <v>46863.112099999998</v>
      </c>
      <c r="E907" s="33">
        <v>156.20400000000001</v>
      </c>
      <c r="F907" s="33">
        <v>454.31</v>
      </c>
      <c r="G907" s="33">
        <v>452.91</v>
      </c>
      <c r="H907" s="33">
        <v>452.91</v>
      </c>
      <c r="I907" s="33">
        <v>452.91</v>
      </c>
      <c r="J907" s="33">
        <v>1.4</v>
      </c>
    </row>
    <row r="908" spans="1:10">
      <c r="A908" s="32">
        <v>10</v>
      </c>
      <c r="B908" s="32">
        <v>20</v>
      </c>
      <c r="C908" s="33">
        <v>439243.25290000002</v>
      </c>
      <c r="D908" s="33">
        <v>46883.245199999998</v>
      </c>
      <c r="E908" s="33">
        <v>194.77600000000001</v>
      </c>
      <c r="F908" s="33">
        <v>453.24</v>
      </c>
      <c r="G908" s="33">
        <v>451.97</v>
      </c>
      <c r="H908" s="33">
        <v>451.97</v>
      </c>
      <c r="I908" s="33">
        <v>451.97</v>
      </c>
      <c r="J908" s="33">
        <v>1.27</v>
      </c>
    </row>
    <row r="909" spans="1:10">
      <c r="A909" s="32">
        <v>11</v>
      </c>
      <c r="B909" s="32">
        <v>21</v>
      </c>
      <c r="C909" s="33">
        <v>439263.81699999998</v>
      </c>
      <c r="D909" s="33">
        <v>46895.411699999997</v>
      </c>
      <c r="E909" s="33">
        <v>218.67</v>
      </c>
      <c r="F909" s="33">
        <v>451.89</v>
      </c>
      <c r="G909" s="33">
        <v>450.83</v>
      </c>
      <c r="H909" s="33">
        <v>450.83</v>
      </c>
      <c r="I909" s="33">
        <v>450.83</v>
      </c>
      <c r="J909" s="33">
        <v>1.06</v>
      </c>
    </row>
    <row r="910" spans="1:10">
      <c r="A910" s="32">
        <v>12</v>
      </c>
      <c r="B910" s="32">
        <v>22</v>
      </c>
      <c r="C910" s="33">
        <v>439272.01370000001</v>
      </c>
      <c r="D910" s="33">
        <v>46906.340300000003</v>
      </c>
      <c r="E910" s="33">
        <v>232.33099999999999</v>
      </c>
      <c r="F910" s="33">
        <v>452.19</v>
      </c>
      <c r="G910" s="33">
        <v>450.51</v>
      </c>
      <c r="H910" s="33">
        <v>450.51</v>
      </c>
      <c r="I910" s="33">
        <v>450.51</v>
      </c>
      <c r="J910" s="33">
        <v>1.68</v>
      </c>
    </row>
    <row r="911" spans="1:10">
      <c r="A911" s="32">
        <v>13</v>
      </c>
      <c r="B911" s="32">
        <v>23</v>
      </c>
      <c r="C911" s="33">
        <v>439266.89409999998</v>
      </c>
      <c r="D911" s="33">
        <v>46923.845500000003</v>
      </c>
      <c r="E911" s="33">
        <v>250.56899999999999</v>
      </c>
      <c r="F911" s="33">
        <v>450.76</v>
      </c>
      <c r="G911" s="33">
        <v>449.36</v>
      </c>
      <c r="H911" s="33">
        <v>449.36</v>
      </c>
      <c r="I911" s="33">
        <v>449.36</v>
      </c>
      <c r="J911" s="33">
        <v>1.4</v>
      </c>
    </row>
    <row r="912" spans="1:10">
      <c r="A912" s="32">
        <v>14</v>
      </c>
      <c r="B912" s="32">
        <v>24</v>
      </c>
      <c r="C912" s="33">
        <v>439264.38020000001</v>
      </c>
      <c r="D912" s="33">
        <v>46944.812100000003</v>
      </c>
      <c r="E912" s="33">
        <v>271.68599999999998</v>
      </c>
      <c r="F912" s="33">
        <v>448.8</v>
      </c>
      <c r="G912" s="33">
        <v>447.67</v>
      </c>
      <c r="H912" s="33">
        <v>447.67</v>
      </c>
      <c r="I912" s="33">
        <v>447.67</v>
      </c>
      <c r="J912" s="33">
        <v>1.1299999999999999</v>
      </c>
    </row>
    <row r="913" spans="1:10">
      <c r="A913" s="32">
        <v>15</v>
      </c>
      <c r="B913" s="32">
        <v>25</v>
      </c>
      <c r="C913" s="33">
        <v>439272.2219</v>
      </c>
      <c r="D913" s="33">
        <v>46955.362200000003</v>
      </c>
      <c r="E913" s="33">
        <v>284.83100000000002</v>
      </c>
      <c r="F913" s="33">
        <v>447.43</v>
      </c>
      <c r="G913" s="33">
        <v>446.03</v>
      </c>
      <c r="H913" s="33">
        <v>446.03</v>
      </c>
      <c r="I913" s="33">
        <v>446.03</v>
      </c>
      <c r="J913" s="33">
        <v>1.4</v>
      </c>
    </row>
    <row r="914" spans="1:10">
      <c r="A914" s="32">
        <v>16</v>
      </c>
      <c r="B914" s="32">
        <v>26</v>
      </c>
      <c r="C914" s="33">
        <v>439281.72</v>
      </c>
      <c r="D914" s="33">
        <v>46960.643400000001</v>
      </c>
      <c r="E914" s="33">
        <v>295.69900000000001</v>
      </c>
      <c r="F914" s="33">
        <v>445.98</v>
      </c>
      <c r="G914" s="33">
        <v>444.44</v>
      </c>
      <c r="H914" s="33">
        <v>444.44</v>
      </c>
      <c r="I914" s="33">
        <v>444.44</v>
      </c>
      <c r="J914" s="33">
        <v>1.54</v>
      </c>
    </row>
    <row r="915" spans="1:10">
      <c r="A915" s="32">
        <v>17</v>
      </c>
      <c r="B915" s="32">
        <v>27</v>
      </c>
      <c r="C915" s="33">
        <v>439301.67359999998</v>
      </c>
      <c r="D915" s="33">
        <v>46969.074000000001</v>
      </c>
      <c r="E915" s="33">
        <v>317.36</v>
      </c>
      <c r="F915" s="33">
        <v>443.24</v>
      </c>
      <c r="G915" s="33">
        <v>441.84</v>
      </c>
      <c r="H915" s="33">
        <v>441.84</v>
      </c>
      <c r="I915" s="33">
        <v>441.84</v>
      </c>
      <c r="J915" s="33">
        <v>1.4</v>
      </c>
    </row>
    <row r="916" spans="1:10">
      <c r="A916" s="32">
        <v>18</v>
      </c>
      <c r="B916" s="32">
        <v>28</v>
      </c>
      <c r="C916" s="33">
        <v>439319.08970000001</v>
      </c>
      <c r="D916" s="33">
        <v>46974.047200000001</v>
      </c>
      <c r="E916" s="33">
        <v>335.47199999999998</v>
      </c>
      <c r="F916" s="33">
        <v>441.1</v>
      </c>
      <c r="G916" s="33">
        <v>439.7</v>
      </c>
      <c r="H916" s="33">
        <v>439.7</v>
      </c>
      <c r="I916" s="33">
        <v>439.7</v>
      </c>
      <c r="J916" s="33">
        <v>1.4</v>
      </c>
    </row>
    <row r="917" spans="1:10">
      <c r="A917" s="32">
        <v>19</v>
      </c>
      <c r="B917" s="32">
        <v>29</v>
      </c>
      <c r="C917" s="33">
        <v>439352.89179999998</v>
      </c>
      <c r="D917" s="33">
        <v>46972.848899999997</v>
      </c>
      <c r="E917" s="33">
        <v>369.29599999999999</v>
      </c>
      <c r="F917" s="33">
        <v>438.11</v>
      </c>
      <c r="G917" s="33">
        <v>436.71</v>
      </c>
      <c r="H917" s="33">
        <v>436.71</v>
      </c>
      <c r="I917" s="33">
        <v>436.71</v>
      </c>
      <c r="J917" s="33">
        <v>1.4</v>
      </c>
    </row>
    <row r="918" spans="1:10">
      <c r="A918" s="32">
        <v>20</v>
      </c>
      <c r="B918" s="32">
        <v>30</v>
      </c>
      <c r="C918" s="33">
        <v>439366.66700000002</v>
      </c>
      <c r="D918" s="33">
        <v>46974.544199999997</v>
      </c>
      <c r="E918" s="33">
        <v>383.17500000000001</v>
      </c>
      <c r="F918" s="33">
        <v>436.78</v>
      </c>
      <c r="G918" s="33">
        <v>435.38</v>
      </c>
      <c r="H918" s="33">
        <v>435.38</v>
      </c>
      <c r="I918" s="33">
        <v>435.38</v>
      </c>
      <c r="J918" s="33">
        <v>1.4</v>
      </c>
    </row>
    <row r="919" spans="1:10">
      <c r="A919" s="32">
        <v>21</v>
      </c>
      <c r="B919" s="32">
        <v>31</v>
      </c>
      <c r="C919" s="33">
        <v>439373.78350000002</v>
      </c>
      <c r="D919" s="33">
        <v>46981.412100000001</v>
      </c>
      <c r="E919" s="33">
        <v>393.065</v>
      </c>
      <c r="F919" s="33">
        <v>435.58</v>
      </c>
      <c r="G919" s="33">
        <v>434.18</v>
      </c>
      <c r="H919" s="33">
        <v>434.18</v>
      </c>
      <c r="I919" s="33">
        <v>434.18</v>
      </c>
      <c r="J919" s="33">
        <v>1.4</v>
      </c>
    </row>
    <row r="920" spans="1:10">
      <c r="A920" s="32">
        <v>22</v>
      </c>
      <c r="B920" s="32">
        <v>32</v>
      </c>
      <c r="C920" s="33">
        <v>439376.91879999998</v>
      </c>
      <c r="D920" s="33">
        <v>47005.594700000001</v>
      </c>
      <c r="E920" s="33">
        <v>417.45</v>
      </c>
      <c r="F920" s="33">
        <v>433</v>
      </c>
      <c r="G920" s="33">
        <v>431.7</v>
      </c>
      <c r="H920" s="33">
        <v>431.7</v>
      </c>
      <c r="I920" s="33">
        <v>431.7</v>
      </c>
      <c r="J920" s="33">
        <v>1.3</v>
      </c>
    </row>
    <row r="921" spans="1:10">
      <c r="A921" s="32">
        <v>23</v>
      </c>
      <c r="B921" s="32">
        <v>33</v>
      </c>
      <c r="C921" s="33">
        <v>439374.57449999999</v>
      </c>
      <c r="D921" s="33">
        <v>47018.889600000002</v>
      </c>
      <c r="E921" s="33">
        <v>430.95</v>
      </c>
      <c r="F921" s="33">
        <v>432.85</v>
      </c>
      <c r="G921" s="33">
        <v>431.41</v>
      </c>
      <c r="H921" s="33">
        <v>431.41</v>
      </c>
      <c r="I921" s="33">
        <v>431.41</v>
      </c>
      <c r="J921" s="33">
        <v>1.45</v>
      </c>
    </row>
    <row r="922" spans="1:10">
      <c r="A922" s="32" t="s">
        <v>566</v>
      </c>
      <c r="B922" s="32" t="s">
        <v>634</v>
      </c>
    </row>
    <row r="923" spans="1:10">
      <c r="A923" s="32">
        <v>1</v>
      </c>
      <c r="B923" s="32">
        <v>1</v>
      </c>
      <c r="C923" s="33">
        <v>436907.99469999998</v>
      </c>
      <c r="D923" s="33">
        <v>46118.994100000004</v>
      </c>
      <c r="E923" s="33">
        <v>0</v>
      </c>
      <c r="F923" s="33">
        <v>568.11</v>
      </c>
      <c r="G923" s="33">
        <v>566.71</v>
      </c>
      <c r="H923" s="33">
        <v>566.71</v>
      </c>
      <c r="I923" s="33">
        <v>566.71</v>
      </c>
      <c r="J923" s="33">
        <v>1.4</v>
      </c>
    </row>
    <row r="924" spans="1:10">
      <c r="A924" s="32">
        <v>2</v>
      </c>
      <c r="B924" s="32">
        <v>2</v>
      </c>
      <c r="C924" s="33">
        <v>436911.74979999999</v>
      </c>
      <c r="D924" s="33">
        <v>46126.161200000002</v>
      </c>
      <c r="E924" s="33">
        <v>8.0909999999999993</v>
      </c>
      <c r="F924" s="33">
        <v>567.45000000000005</v>
      </c>
      <c r="G924" s="33">
        <v>566.04999999999995</v>
      </c>
      <c r="H924" s="33">
        <v>566.04999999999995</v>
      </c>
      <c r="I924" s="33">
        <v>566.04999999999995</v>
      </c>
      <c r="J924" s="33">
        <v>1.4</v>
      </c>
    </row>
    <row r="925" spans="1:10">
      <c r="A925" s="32">
        <v>3</v>
      </c>
      <c r="B925" s="32">
        <v>3</v>
      </c>
      <c r="C925" s="33">
        <v>436905.71679999999</v>
      </c>
      <c r="D925" s="33">
        <v>46129.588300000003</v>
      </c>
      <c r="E925" s="33">
        <v>15.03</v>
      </c>
      <c r="F925" s="33">
        <v>567.64</v>
      </c>
      <c r="G925" s="33">
        <v>566.24</v>
      </c>
      <c r="H925" s="33">
        <v>566.24</v>
      </c>
      <c r="I925" s="33">
        <v>566.24</v>
      </c>
      <c r="J925" s="33">
        <v>1.4</v>
      </c>
    </row>
    <row r="926" spans="1:10">
      <c r="A926" s="32">
        <v>4</v>
      </c>
      <c r="B926" s="32">
        <v>4</v>
      </c>
      <c r="C926" s="33">
        <v>436895.84740000003</v>
      </c>
      <c r="D926" s="33">
        <v>46127.462099999997</v>
      </c>
      <c r="E926" s="33">
        <v>25.125</v>
      </c>
      <c r="F926" s="33">
        <v>566.99</v>
      </c>
      <c r="G926" s="33">
        <v>565.59</v>
      </c>
      <c r="H926" s="33">
        <v>565.59</v>
      </c>
      <c r="I926" s="33">
        <v>565.59</v>
      </c>
      <c r="J926" s="33">
        <v>1.4</v>
      </c>
    </row>
    <row r="927" spans="1:10">
      <c r="A927" s="32">
        <v>5</v>
      </c>
      <c r="B927" s="32">
        <v>5</v>
      </c>
      <c r="C927" s="33">
        <v>436879.82880000002</v>
      </c>
      <c r="D927" s="33">
        <v>46124.011100000003</v>
      </c>
      <c r="E927" s="33">
        <v>41.512</v>
      </c>
      <c r="F927" s="33">
        <v>564.79999999999995</v>
      </c>
      <c r="G927" s="33">
        <v>563.4</v>
      </c>
      <c r="H927" s="33">
        <v>563.4</v>
      </c>
      <c r="I927" s="33">
        <v>563.4</v>
      </c>
      <c r="J927" s="33">
        <v>1.4</v>
      </c>
    </row>
    <row r="928" spans="1:10">
      <c r="A928" s="32">
        <v>6</v>
      </c>
      <c r="B928" s="32">
        <v>6</v>
      </c>
      <c r="C928" s="33">
        <v>436872.99859999999</v>
      </c>
      <c r="D928" s="33">
        <v>46122.539700000001</v>
      </c>
      <c r="E928" s="33">
        <v>48.499000000000002</v>
      </c>
      <c r="F928" s="33">
        <v>564.02</v>
      </c>
      <c r="G928" s="33">
        <v>562.62</v>
      </c>
      <c r="H928" s="33">
        <v>562.62</v>
      </c>
      <c r="I928" s="33">
        <v>562.62</v>
      </c>
      <c r="J928" s="33">
        <v>1.4</v>
      </c>
    </row>
    <row r="929" spans="1:10">
      <c r="A929" s="32">
        <v>7</v>
      </c>
      <c r="B929" s="32">
        <v>7</v>
      </c>
      <c r="C929" s="33">
        <v>436862.91019999998</v>
      </c>
      <c r="D929" s="33">
        <v>46117.232600000003</v>
      </c>
      <c r="E929" s="33">
        <v>59.898000000000003</v>
      </c>
      <c r="F929" s="33">
        <v>562.25</v>
      </c>
      <c r="G929" s="33">
        <v>560.85</v>
      </c>
      <c r="H929" s="33">
        <v>560.85</v>
      </c>
      <c r="I929" s="33">
        <v>560.85</v>
      </c>
      <c r="J929" s="33">
        <v>1.4</v>
      </c>
    </row>
    <row r="930" spans="1:10">
      <c r="A930" s="32">
        <v>8</v>
      </c>
      <c r="B930" s="32">
        <v>8</v>
      </c>
      <c r="C930" s="33">
        <v>436865.71230000001</v>
      </c>
      <c r="D930" s="33">
        <v>46112.049700000003</v>
      </c>
      <c r="E930" s="33">
        <v>65.789000000000001</v>
      </c>
      <c r="F930" s="33">
        <v>561.71</v>
      </c>
      <c r="G930" s="33">
        <v>560.30999999999995</v>
      </c>
      <c r="H930" s="33">
        <v>560.30999999999995</v>
      </c>
      <c r="I930" s="33">
        <v>560.30999999999995</v>
      </c>
      <c r="J930" s="33">
        <v>1.4</v>
      </c>
    </row>
    <row r="931" spans="1:10">
      <c r="A931" s="32">
        <v>9</v>
      </c>
      <c r="B931" s="32">
        <v>9</v>
      </c>
      <c r="C931" s="33">
        <v>436869.1201</v>
      </c>
      <c r="D931" s="33">
        <v>46106.269899999999</v>
      </c>
      <c r="E931" s="33">
        <v>72.498999999999995</v>
      </c>
      <c r="F931" s="33">
        <v>561.11</v>
      </c>
      <c r="G931" s="33">
        <v>559.71</v>
      </c>
      <c r="H931" s="33">
        <v>559.71</v>
      </c>
      <c r="I931" s="33">
        <v>559.71</v>
      </c>
      <c r="J931" s="33">
        <v>1.4</v>
      </c>
    </row>
    <row r="932" spans="1:10">
      <c r="A932" s="32">
        <v>10</v>
      </c>
      <c r="B932" s="32">
        <v>10</v>
      </c>
      <c r="C932" s="33">
        <v>436875.136</v>
      </c>
      <c r="D932" s="33">
        <v>46095.921499999997</v>
      </c>
      <c r="E932" s="33">
        <v>84.468999999999994</v>
      </c>
      <c r="F932" s="33">
        <v>560.28</v>
      </c>
      <c r="G932" s="33">
        <v>558.88</v>
      </c>
      <c r="H932" s="33">
        <v>558.88</v>
      </c>
      <c r="I932" s="33">
        <v>558.88</v>
      </c>
      <c r="J932" s="33">
        <v>1.4</v>
      </c>
    </row>
    <row r="933" spans="1:10">
      <c r="A933" s="32">
        <v>11</v>
      </c>
      <c r="B933" s="32">
        <v>11</v>
      </c>
      <c r="C933" s="33">
        <v>436888.68060000002</v>
      </c>
      <c r="D933" s="33">
        <v>46071.448600000003</v>
      </c>
      <c r="E933" s="33">
        <v>112.44</v>
      </c>
      <c r="F933" s="33">
        <v>558.36</v>
      </c>
      <c r="G933" s="33">
        <v>556.96</v>
      </c>
      <c r="H933" s="33">
        <v>556.96</v>
      </c>
      <c r="I933" s="33">
        <v>556.96</v>
      </c>
      <c r="J933" s="33">
        <v>1.4</v>
      </c>
    </row>
    <row r="934" spans="1:10">
      <c r="A934" s="32">
        <v>12</v>
      </c>
      <c r="B934" s="32">
        <v>12</v>
      </c>
      <c r="C934" s="33">
        <v>436897.49859999999</v>
      </c>
      <c r="D934" s="33">
        <v>46059.3433</v>
      </c>
      <c r="E934" s="33">
        <v>127.417</v>
      </c>
      <c r="F934" s="33">
        <v>557.36</v>
      </c>
      <c r="G934" s="33">
        <v>555.96</v>
      </c>
      <c r="H934" s="33">
        <v>555.96</v>
      </c>
      <c r="I934" s="33">
        <v>555.96</v>
      </c>
      <c r="J934" s="33">
        <v>1.4</v>
      </c>
    </row>
    <row r="935" spans="1:10">
      <c r="A935" s="32">
        <v>13</v>
      </c>
      <c r="B935" s="32">
        <v>13</v>
      </c>
      <c r="C935" s="33">
        <v>436911.10509999999</v>
      </c>
      <c r="D935" s="33">
        <v>46045.751300000004</v>
      </c>
      <c r="E935" s="33">
        <v>146.649</v>
      </c>
      <c r="F935" s="33">
        <v>556.07000000000005</v>
      </c>
      <c r="G935" s="33">
        <v>554.66999999999996</v>
      </c>
      <c r="H935" s="33">
        <v>554.66999999999996</v>
      </c>
      <c r="I935" s="33">
        <v>554.66999999999996</v>
      </c>
      <c r="J935" s="33">
        <v>1.4</v>
      </c>
    </row>
    <row r="936" spans="1:10">
      <c r="A936" s="32">
        <v>14</v>
      </c>
      <c r="B936" s="32">
        <v>14</v>
      </c>
      <c r="C936" s="33">
        <v>436926.01899999997</v>
      </c>
      <c r="D936" s="33">
        <v>46032.722399999999</v>
      </c>
      <c r="E936" s="33">
        <v>166.452</v>
      </c>
      <c r="F936" s="33">
        <v>554.61</v>
      </c>
      <c r="G936" s="33">
        <v>553.21</v>
      </c>
      <c r="H936" s="33">
        <v>553.21</v>
      </c>
      <c r="I936" s="33">
        <v>553.21</v>
      </c>
      <c r="J936" s="33">
        <v>1.4</v>
      </c>
    </row>
    <row r="937" spans="1:10">
      <c r="A937" s="32">
        <v>15</v>
      </c>
      <c r="B937" s="32">
        <v>15</v>
      </c>
      <c r="C937" s="33">
        <v>436946.71429999999</v>
      </c>
      <c r="D937" s="33">
        <v>46017.787900000003</v>
      </c>
      <c r="E937" s="33">
        <v>191.97399999999999</v>
      </c>
      <c r="F937" s="33">
        <v>552.54</v>
      </c>
      <c r="G937" s="33">
        <v>551.14</v>
      </c>
      <c r="H937" s="33">
        <v>551.14</v>
      </c>
      <c r="I937" s="33">
        <v>551.14</v>
      </c>
      <c r="J937" s="33">
        <v>1.4</v>
      </c>
    </row>
    <row r="938" spans="1:10">
      <c r="A938" s="32">
        <v>16</v>
      </c>
      <c r="B938" s="32">
        <v>16</v>
      </c>
      <c r="C938" s="33">
        <v>436971.88390000002</v>
      </c>
      <c r="D938" s="33">
        <v>46007.191400000003</v>
      </c>
      <c r="E938" s="33">
        <v>219.28299999999999</v>
      </c>
      <c r="F938" s="33">
        <v>550.53</v>
      </c>
      <c r="G938" s="33">
        <v>549.13</v>
      </c>
      <c r="H938" s="33">
        <v>549.13</v>
      </c>
      <c r="I938" s="33">
        <v>549.13</v>
      </c>
      <c r="J938" s="33">
        <v>1.4</v>
      </c>
    </row>
    <row r="939" spans="1:10">
      <c r="A939" s="32">
        <v>17</v>
      </c>
      <c r="B939" s="32">
        <v>17</v>
      </c>
      <c r="C939" s="33">
        <v>436996.40240000002</v>
      </c>
      <c r="D939" s="33">
        <v>46003.250999999997</v>
      </c>
      <c r="E939" s="33">
        <v>244.11600000000001</v>
      </c>
      <c r="F939" s="33">
        <v>548.94000000000005</v>
      </c>
      <c r="G939" s="33">
        <v>547.54</v>
      </c>
      <c r="H939" s="33">
        <v>547.54</v>
      </c>
      <c r="I939" s="33">
        <v>547.54</v>
      </c>
      <c r="J939" s="33">
        <v>1.4</v>
      </c>
    </row>
    <row r="940" spans="1:10">
      <c r="A940" s="32">
        <v>18</v>
      </c>
      <c r="B940" s="32">
        <v>18</v>
      </c>
      <c r="C940" s="33">
        <v>437021.20970000001</v>
      </c>
      <c r="D940" s="33">
        <v>45998.5942</v>
      </c>
      <c r="E940" s="33">
        <v>269.35700000000003</v>
      </c>
      <c r="F940" s="33">
        <v>547.24</v>
      </c>
      <c r="G940" s="33">
        <v>545.84</v>
      </c>
      <c r="H940" s="33">
        <v>545.84</v>
      </c>
      <c r="I940" s="33">
        <v>545.84</v>
      </c>
      <c r="J940" s="33">
        <v>1.4</v>
      </c>
    </row>
    <row r="941" spans="1:10">
      <c r="A941" s="32">
        <v>19</v>
      </c>
      <c r="B941" s="32">
        <v>19</v>
      </c>
      <c r="C941" s="33">
        <v>437047.4117</v>
      </c>
      <c r="D941" s="33">
        <v>45988.488100000002</v>
      </c>
      <c r="E941" s="33">
        <v>297.44</v>
      </c>
      <c r="F941" s="33">
        <v>545.09</v>
      </c>
      <c r="G941" s="33">
        <v>543.69000000000005</v>
      </c>
      <c r="H941" s="33">
        <v>543.69000000000005</v>
      </c>
      <c r="I941" s="33">
        <v>543.69000000000005</v>
      </c>
      <c r="J941" s="33">
        <v>1.4</v>
      </c>
    </row>
    <row r="942" spans="1:10">
      <c r="A942" s="32">
        <v>20</v>
      </c>
      <c r="B942" s="32">
        <v>20</v>
      </c>
      <c r="C942" s="33">
        <v>437067.59009999997</v>
      </c>
      <c r="D942" s="33">
        <v>45978.563600000001</v>
      </c>
      <c r="E942" s="33">
        <v>319.92700000000002</v>
      </c>
      <c r="F942" s="33">
        <v>543.11</v>
      </c>
      <c r="G942" s="33">
        <v>541.71</v>
      </c>
      <c r="H942" s="33">
        <v>541.71</v>
      </c>
      <c r="I942" s="33">
        <v>541.71</v>
      </c>
      <c r="J942" s="33">
        <v>1.4</v>
      </c>
    </row>
    <row r="943" spans="1:10">
      <c r="A943" s="32">
        <v>21</v>
      </c>
      <c r="B943" s="32">
        <v>21</v>
      </c>
      <c r="C943" s="33">
        <v>437083.89039999997</v>
      </c>
      <c r="D943" s="33">
        <v>45970.106699999997</v>
      </c>
      <c r="E943" s="33">
        <v>338.29</v>
      </c>
      <c r="F943" s="33">
        <v>541.61</v>
      </c>
      <c r="G943" s="33">
        <v>540.21</v>
      </c>
      <c r="H943" s="33">
        <v>540.21</v>
      </c>
      <c r="I943" s="33">
        <v>540.21</v>
      </c>
      <c r="J943" s="33">
        <v>1.4</v>
      </c>
    </row>
    <row r="944" spans="1:10">
      <c r="A944" s="32">
        <v>22</v>
      </c>
      <c r="B944" s="32">
        <v>22</v>
      </c>
      <c r="C944" s="33">
        <v>437111.2132</v>
      </c>
      <c r="D944" s="33">
        <v>45954.799400000004</v>
      </c>
      <c r="E944" s="33">
        <v>369.60899999999998</v>
      </c>
      <c r="F944" s="33">
        <v>539.72</v>
      </c>
      <c r="G944" s="33">
        <v>538.32000000000005</v>
      </c>
      <c r="H944" s="33">
        <v>538.32000000000005</v>
      </c>
      <c r="I944" s="33">
        <v>538.32000000000005</v>
      </c>
      <c r="J944" s="33">
        <v>1.4</v>
      </c>
    </row>
    <row r="945" spans="1:10">
      <c r="A945" s="32">
        <v>23</v>
      </c>
      <c r="B945" s="32">
        <v>23</v>
      </c>
      <c r="C945" s="33">
        <v>437125.18949999998</v>
      </c>
      <c r="D945" s="33">
        <v>45945.362200000003</v>
      </c>
      <c r="E945" s="33">
        <v>386.47300000000001</v>
      </c>
      <c r="F945" s="33">
        <v>538.96</v>
      </c>
      <c r="G945" s="33">
        <v>537.55999999999995</v>
      </c>
      <c r="H945" s="33">
        <v>537.55999999999995</v>
      </c>
      <c r="I945" s="33">
        <v>537.55999999999995</v>
      </c>
      <c r="J945" s="33">
        <v>1.4</v>
      </c>
    </row>
    <row r="946" spans="1:10">
      <c r="A946" s="32">
        <v>24</v>
      </c>
      <c r="B946" s="32">
        <v>24</v>
      </c>
      <c r="C946" s="33">
        <v>437151.0036</v>
      </c>
      <c r="D946" s="33">
        <v>45926.211199999998</v>
      </c>
      <c r="E946" s="33">
        <v>418.61500000000001</v>
      </c>
      <c r="F946" s="33">
        <v>537.86</v>
      </c>
      <c r="G946" s="33">
        <v>536.46</v>
      </c>
      <c r="H946" s="33">
        <v>536.46</v>
      </c>
      <c r="I946" s="33">
        <v>536.46</v>
      </c>
      <c r="J946" s="33">
        <v>1.4</v>
      </c>
    </row>
    <row r="947" spans="1:10">
      <c r="A947" s="32">
        <v>25</v>
      </c>
      <c r="B947" s="32">
        <v>25</v>
      </c>
      <c r="C947" s="33">
        <v>437175.94329999998</v>
      </c>
      <c r="D947" s="33">
        <v>45907.448499999999</v>
      </c>
      <c r="E947" s="33">
        <v>449.82499999999999</v>
      </c>
      <c r="F947" s="33">
        <v>537.19000000000005</v>
      </c>
      <c r="G947" s="33">
        <v>535.79</v>
      </c>
      <c r="H947" s="33">
        <v>535.79</v>
      </c>
      <c r="I947" s="33">
        <v>535.79</v>
      </c>
      <c r="J947" s="33">
        <v>1.4</v>
      </c>
    </row>
    <row r="948" spans="1:10">
      <c r="A948" s="32">
        <v>26</v>
      </c>
      <c r="B948" s="32">
        <v>26</v>
      </c>
      <c r="C948" s="33">
        <v>437201.85739999998</v>
      </c>
      <c r="D948" s="33">
        <v>45888.9948</v>
      </c>
      <c r="E948" s="33">
        <v>481.63799999999998</v>
      </c>
      <c r="F948" s="33">
        <v>536.62</v>
      </c>
      <c r="G948" s="33">
        <v>535.22</v>
      </c>
      <c r="H948" s="33">
        <v>535.22</v>
      </c>
      <c r="I948" s="33">
        <v>535.22</v>
      </c>
      <c r="J948" s="33">
        <v>1.4</v>
      </c>
    </row>
    <row r="949" spans="1:10">
      <c r="A949" s="32" t="s">
        <v>567</v>
      </c>
      <c r="B949" s="32" t="s">
        <v>635</v>
      </c>
    </row>
    <row r="950" spans="1:10">
      <c r="A950" s="32">
        <v>1</v>
      </c>
      <c r="B950" s="32">
        <v>26</v>
      </c>
      <c r="C950" s="33">
        <v>437201.85739999998</v>
      </c>
      <c r="D950" s="33">
        <v>45888.9948</v>
      </c>
      <c r="E950" s="33">
        <v>0</v>
      </c>
      <c r="F950" s="33">
        <v>536.62</v>
      </c>
      <c r="G950" s="33">
        <v>535.22</v>
      </c>
      <c r="H950" s="33">
        <v>535.22</v>
      </c>
      <c r="I950" s="33">
        <v>535.22</v>
      </c>
      <c r="J950" s="33">
        <v>1.4</v>
      </c>
    </row>
    <row r="951" spans="1:10">
      <c r="A951" s="32">
        <v>2</v>
      </c>
      <c r="B951" s="32">
        <v>27</v>
      </c>
      <c r="C951" s="33">
        <v>437220.64640000003</v>
      </c>
      <c r="D951" s="33">
        <v>45876.418599999997</v>
      </c>
      <c r="E951" s="33">
        <v>22.609000000000002</v>
      </c>
      <c r="F951" s="33">
        <v>536.27</v>
      </c>
      <c r="G951" s="33">
        <v>534.87</v>
      </c>
      <c r="H951" s="33">
        <v>534.87</v>
      </c>
      <c r="I951" s="33">
        <v>534.87</v>
      </c>
      <c r="J951" s="33">
        <v>1.4</v>
      </c>
    </row>
    <row r="952" spans="1:10">
      <c r="A952" s="32">
        <v>3</v>
      </c>
      <c r="B952" s="32">
        <v>28</v>
      </c>
      <c r="C952" s="33">
        <v>437246.77230000001</v>
      </c>
      <c r="D952" s="33">
        <v>45861.933799999999</v>
      </c>
      <c r="E952" s="33">
        <v>52.481999999999999</v>
      </c>
      <c r="F952" s="33">
        <v>536.04999999999995</v>
      </c>
      <c r="G952" s="33">
        <v>534.65</v>
      </c>
      <c r="H952" s="33">
        <v>534.65</v>
      </c>
      <c r="I952" s="33">
        <v>534.65</v>
      </c>
      <c r="J952" s="33">
        <v>1.4</v>
      </c>
    </row>
    <row r="953" spans="1:10">
      <c r="A953" s="32">
        <v>4</v>
      </c>
      <c r="B953" s="32">
        <v>29</v>
      </c>
      <c r="C953" s="33">
        <v>437269.48859999998</v>
      </c>
      <c r="D953" s="33">
        <v>45850.311999999998</v>
      </c>
      <c r="E953" s="33">
        <v>77.998999999999995</v>
      </c>
      <c r="F953" s="33">
        <v>535.96</v>
      </c>
      <c r="G953" s="33">
        <v>534.55999999999995</v>
      </c>
      <c r="H953" s="33">
        <v>534.55999999999995</v>
      </c>
      <c r="I953" s="33">
        <v>534.55999999999995</v>
      </c>
      <c r="J953" s="33">
        <v>1.4</v>
      </c>
    </row>
    <row r="954" spans="1:10">
      <c r="A954" s="32">
        <v>5</v>
      </c>
      <c r="B954" s="32">
        <v>30</v>
      </c>
      <c r="C954" s="33">
        <v>437296.93209999998</v>
      </c>
      <c r="D954" s="33">
        <v>45842.450199999999</v>
      </c>
      <c r="E954" s="33">
        <v>106.54600000000001</v>
      </c>
      <c r="F954" s="33">
        <v>535.84</v>
      </c>
      <c r="G954" s="33">
        <v>534.44000000000005</v>
      </c>
      <c r="H954" s="33">
        <v>534.44000000000005</v>
      </c>
      <c r="I954" s="33">
        <v>534.44000000000005</v>
      </c>
      <c r="J954" s="33">
        <v>1.4</v>
      </c>
    </row>
    <row r="955" spans="1:10">
      <c r="A955" s="32">
        <v>6</v>
      </c>
      <c r="B955" s="32">
        <v>31</v>
      </c>
      <c r="C955" s="33">
        <v>437298.77409999998</v>
      </c>
      <c r="D955" s="33">
        <v>45839.508699999998</v>
      </c>
      <c r="E955" s="33">
        <v>110.017</v>
      </c>
      <c r="F955" s="33">
        <v>535.5</v>
      </c>
      <c r="G955" s="33">
        <v>534.1</v>
      </c>
      <c r="H955" s="33">
        <v>534.1</v>
      </c>
      <c r="I955" s="33">
        <v>534.1</v>
      </c>
      <c r="J955" s="33">
        <v>1.4</v>
      </c>
    </row>
    <row r="956" spans="1:10">
      <c r="A956" s="32">
        <v>7</v>
      </c>
      <c r="B956" s="32">
        <v>32</v>
      </c>
      <c r="C956" s="33">
        <v>437320.14130000002</v>
      </c>
      <c r="D956" s="33">
        <v>45837.342199999999</v>
      </c>
      <c r="E956" s="33">
        <v>131.49299999999999</v>
      </c>
      <c r="F956" s="33">
        <v>535.38</v>
      </c>
      <c r="G956" s="33">
        <v>533.97</v>
      </c>
      <c r="H956" s="33">
        <v>533.97</v>
      </c>
      <c r="I956" s="33">
        <v>533.97</v>
      </c>
      <c r="J956" s="33">
        <v>1.41</v>
      </c>
    </row>
    <row r="957" spans="1:10">
      <c r="A957" s="32">
        <v>8</v>
      </c>
      <c r="B957" s="32">
        <v>33</v>
      </c>
      <c r="C957" s="33">
        <v>437330.55080000003</v>
      </c>
      <c r="D957" s="33">
        <v>45837.1031</v>
      </c>
      <c r="E957" s="33">
        <v>141.90600000000001</v>
      </c>
      <c r="F957" s="33">
        <v>535.51</v>
      </c>
      <c r="G957" s="33">
        <v>534.1</v>
      </c>
      <c r="H957" s="33">
        <v>534.1</v>
      </c>
      <c r="I957" s="33">
        <v>534.1</v>
      </c>
      <c r="J957" s="33">
        <v>1.4</v>
      </c>
    </row>
    <row r="958" spans="1:10">
      <c r="A958" s="32">
        <v>9</v>
      </c>
      <c r="B958" s="32">
        <v>34</v>
      </c>
      <c r="C958" s="33">
        <v>437345.17300000001</v>
      </c>
      <c r="D958" s="33">
        <v>45837.900600000001</v>
      </c>
      <c r="E958" s="33">
        <v>156.55000000000001</v>
      </c>
      <c r="F958" s="33">
        <v>535.21</v>
      </c>
      <c r="G958" s="33">
        <v>533.80999999999995</v>
      </c>
      <c r="H958" s="33">
        <v>533.80999999999995</v>
      </c>
      <c r="I958" s="33">
        <v>533.80999999999995</v>
      </c>
      <c r="J958" s="33">
        <v>1.4</v>
      </c>
    </row>
    <row r="959" spans="1:10">
      <c r="A959" s="32">
        <v>10</v>
      </c>
      <c r="B959" s="32">
        <v>35</v>
      </c>
      <c r="C959" s="33">
        <v>437366.14390000002</v>
      </c>
      <c r="D959" s="33">
        <v>45837.453800000003</v>
      </c>
      <c r="E959" s="33">
        <v>177.52500000000001</v>
      </c>
      <c r="F959" s="33">
        <v>534.22</v>
      </c>
      <c r="G959" s="33">
        <v>532.82000000000005</v>
      </c>
      <c r="H959" s="33">
        <v>532.82000000000005</v>
      </c>
      <c r="I959" s="33">
        <v>532.82000000000005</v>
      </c>
      <c r="J959" s="33">
        <v>1.4</v>
      </c>
    </row>
    <row r="960" spans="1:10">
      <c r="A960" s="32">
        <v>11</v>
      </c>
      <c r="B960" s="32">
        <v>36</v>
      </c>
      <c r="C960" s="33">
        <v>437394.6312</v>
      </c>
      <c r="D960" s="33">
        <v>45833.051500000001</v>
      </c>
      <c r="E960" s="33">
        <v>206.351</v>
      </c>
      <c r="F960" s="33">
        <v>532.12</v>
      </c>
      <c r="G960" s="33">
        <v>530.72</v>
      </c>
      <c r="H960" s="33">
        <v>530.72</v>
      </c>
      <c r="I960" s="33">
        <v>530.72</v>
      </c>
      <c r="J960" s="33">
        <v>1.4</v>
      </c>
    </row>
    <row r="961" spans="1:10">
      <c r="A961" s="32">
        <v>12</v>
      </c>
      <c r="B961" s="32">
        <v>37</v>
      </c>
      <c r="C961" s="33">
        <v>437413.77120000002</v>
      </c>
      <c r="D961" s="33">
        <v>45823.434300000001</v>
      </c>
      <c r="E961" s="33">
        <v>227.77099999999999</v>
      </c>
      <c r="F961" s="33">
        <v>530.02</v>
      </c>
      <c r="G961" s="33">
        <v>528.62</v>
      </c>
      <c r="H961" s="33">
        <v>528.62</v>
      </c>
      <c r="I961" s="33">
        <v>528.62</v>
      </c>
      <c r="J961" s="33">
        <v>1.4</v>
      </c>
    </row>
    <row r="962" spans="1:10">
      <c r="A962" s="32">
        <v>13</v>
      </c>
      <c r="B962" s="32">
        <v>38</v>
      </c>
      <c r="C962" s="33">
        <v>437433.08789999998</v>
      </c>
      <c r="D962" s="33">
        <v>45808.679700000001</v>
      </c>
      <c r="E962" s="33">
        <v>252.078</v>
      </c>
      <c r="F962" s="33">
        <v>527.79</v>
      </c>
      <c r="G962" s="33">
        <v>526.39</v>
      </c>
      <c r="H962" s="33">
        <v>526.39</v>
      </c>
      <c r="I962" s="33">
        <v>526.39</v>
      </c>
      <c r="J962" s="33">
        <v>1.4</v>
      </c>
    </row>
    <row r="963" spans="1:10">
      <c r="A963" s="32">
        <v>14</v>
      </c>
      <c r="B963" s="32">
        <v>39</v>
      </c>
      <c r="C963" s="33">
        <v>437451.74810000003</v>
      </c>
      <c r="D963" s="33">
        <v>45796.647299999997</v>
      </c>
      <c r="E963" s="33">
        <v>274.28100000000001</v>
      </c>
      <c r="F963" s="33">
        <v>525.76</v>
      </c>
      <c r="G963" s="33">
        <v>524.36</v>
      </c>
      <c r="H963" s="33">
        <v>524.36</v>
      </c>
      <c r="I963" s="33">
        <v>524.36</v>
      </c>
      <c r="J963" s="33">
        <v>1.4</v>
      </c>
    </row>
    <row r="964" spans="1:10">
      <c r="A964" s="32">
        <v>15</v>
      </c>
      <c r="B964" s="32">
        <v>40</v>
      </c>
      <c r="C964" s="33">
        <v>437465.91879999998</v>
      </c>
      <c r="D964" s="33">
        <v>45788.450199999999</v>
      </c>
      <c r="E964" s="33">
        <v>290.65199999999999</v>
      </c>
      <c r="F964" s="33">
        <v>524.21</v>
      </c>
      <c r="G964" s="33">
        <v>522.83000000000004</v>
      </c>
      <c r="H964" s="33">
        <v>522.83000000000004</v>
      </c>
      <c r="I964" s="33">
        <v>522.83000000000004</v>
      </c>
      <c r="J964" s="33">
        <v>1.39</v>
      </c>
    </row>
    <row r="965" spans="1:10">
      <c r="A965" s="32">
        <v>16</v>
      </c>
      <c r="B965" s="32">
        <v>41</v>
      </c>
      <c r="C965" s="33">
        <v>437472.23359999998</v>
      </c>
      <c r="D965" s="33">
        <v>45785.116099999999</v>
      </c>
      <c r="E965" s="33">
        <v>297.79300000000001</v>
      </c>
      <c r="F965" s="33">
        <v>523.76</v>
      </c>
      <c r="G965" s="33">
        <v>522.36</v>
      </c>
      <c r="H965" s="33">
        <v>522.36</v>
      </c>
      <c r="I965" s="33">
        <v>522.36</v>
      </c>
      <c r="J965" s="33">
        <v>1.4</v>
      </c>
    </row>
    <row r="966" spans="1:10">
      <c r="A966" s="32">
        <v>17</v>
      </c>
      <c r="B966" s="32">
        <v>42</v>
      </c>
      <c r="C966" s="33">
        <v>437476.69439999998</v>
      </c>
      <c r="D966" s="33">
        <v>45783.495000000003</v>
      </c>
      <c r="E966" s="33">
        <v>302.53899999999999</v>
      </c>
      <c r="F966" s="33">
        <v>523.45000000000005</v>
      </c>
      <c r="G966" s="33">
        <v>522.12</v>
      </c>
      <c r="H966" s="33">
        <v>522.12</v>
      </c>
      <c r="I966" s="33">
        <v>522.12</v>
      </c>
      <c r="J966" s="33">
        <v>1.32</v>
      </c>
    </row>
    <row r="967" spans="1:10">
      <c r="A967" s="32">
        <v>18</v>
      </c>
      <c r="B967" s="32">
        <v>43</v>
      </c>
      <c r="C967" s="33">
        <v>437488.89899999998</v>
      </c>
      <c r="D967" s="33">
        <v>45782.204899999997</v>
      </c>
      <c r="E967" s="33">
        <v>314.81200000000001</v>
      </c>
      <c r="F967" s="33">
        <v>523.47</v>
      </c>
      <c r="G967" s="33">
        <v>521.66999999999996</v>
      </c>
      <c r="H967" s="33">
        <v>521.66999999999996</v>
      </c>
      <c r="I967" s="33">
        <v>521.66999999999996</v>
      </c>
      <c r="J967" s="33">
        <v>1.8</v>
      </c>
    </row>
    <row r="968" spans="1:10">
      <c r="A968" s="32">
        <v>19</v>
      </c>
      <c r="B968" s="32">
        <v>44</v>
      </c>
      <c r="C968" s="33">
        <v>437501.4204</v>
      </c>
      <c r="D968" s="33">
        <v>45778.5167</v>
      </c>
      <c r="E968" s="33">
        <v>327.86500000000001</v>
      </c>
      <c r="F968" s="33">
        <v>522.5</v>
      </c>
      <c r="G968" s="33">
        <v>521.1</v>
      </c>
      <c r="H968" s="33">
        <v>521.1</v>
      </c>
      <c r="I968" s="33">
        <v>521.1</v>
      </c>
      <c r="J968" s="33">
        <v>1.4</v>
      </c>
    </row>
    <row r="969" spans="1:10">
      <c r="A969" s="32">
        <v>20</v>
      </c>
      <c r="B969" s="32">
        <v>45</v>
      </c>
      <c r="C969" s="33">
        <v>437524.7243</v>
      </c>
      <c r="D969" s="33">
        <v>45773.3272</v>
      </c>
      <c r="E969" s="33">
        <v>351.74</v>
      </c>
      <c r="F969" s="33">
        <v>522.6</v>
      </c>
      <c r="G969" s="33">
        <v>521.20000000000005</v>
      </c>
      <c r="H969" s="33">
        <v>521.20000000000005</v>
      </c>
      <c r="I969" s="33">
        <v>521.20000000000005</v>
      </c>
      <c r="J969" s="33">
        <v>1.4</v>
      </c>
    </row>
    <row r="970" spans="1:10">
      <c r="A970" s="32">
        <v>21</v>
      </c>
      <c r="B970" s="32">
        <v>46</v>
      </c>
      <c r="C970" s="33">
        <v>437540.15279999998</v>
      </c>
      <c r="D970" s="33">
        <v>45769.886299999998</v>
      </c>
      <c r="E970" s="33">
        <v>367.54700000000003</v>
      </c>
      <c r="F970" s="33">
        <v>523.02</v>
      </c>
      <c r="G970" s="33">
        <v>521.62</v>
      </c>
      <c r="H970" s="33">
        <v>521.62</v>
      </c>
      <c r="I970" s="33">
        <v>521.62</v>
      </c>
      <c r="J970" s="33">
        <v>1.4</v>
      </c>
    </row>
    <row r="971" spans="1:10">
      <c r="A971" s="32">
        <v>22</v>
      </c>
      <c r="B971" s="32">
        <v>47</v>
      </c>
      <c r="C971" s="33">
        <v>437552.37359999999</v>
      </c>
      <c r="D971" s="33">
        <v>45767.040999999997</v>
      </c>
      <c r="E971" s="33">
        <v>380.09500000000003</v>
      </c>
      <c r="F971" s="33">
        <v>523.33000000000004</v>
      </c>
      <c r="G971" s="33">
        <v>521.92999999999995</v>
      </c>
      <c r="H971" s="33">
        <v>521.92999999999995</v>
      </c>
      <c r="I971" s="33">
        <v>521.92999999999995</v>
      </c>
      <c r="J971" s="33">
        <v>1.4</v>
      </c>
    </row>
    <row r="972" spans="1:10">
      <c r="A972" s="32">
        <v>23</v>
      </c>
      <c r="B972" s="32">
        <v>48</v>
      </c>
      <c r="C972" s="33">
        <v>437560.29519999999</v>
      </c>
      <c r="D972" s="33">
        <v>45764.7601</v>
      </c>
      <c r="E972" s="33">
        <v>388.33800000000002</v>
      </c>
      <c r="F972" s="33">
        <v>523.4</v>
      </c>
      <c r="G972" s="33">
        <v>522</v>
      </c>
      <c r="H972" s="33">
        <v>522</v>
      </c>
      <c r="I972" s="33">
        <v>522</v>
      </c>
      <c r="J972" s="33">
        <v>1.4</v>
      </c>
    </row>
    <row r="973" spans="1:10">
      <c r="A973" s="32">
        <v>24</v>
      </c>
      <c r="B973" s="32">
        <v>49</v>
      </c>
      <c r="C973" s="33">
        <v>437566.87349999999</v>
      </c>
      <c r="D973" s="33">
        <v>45762.2399</v>
      </c>
      <c r="E973" s="33">
        <v>395.38299999999998</v>
      </c>
      <c r="F973" s="33">
        <v>523.29</v>
      </c>
      <c r="G973" s="33">
        <v>521.89</v>
      </c>
      <c r="H973" s="33">
        <v>521.89</v>
      </c>
      <c r="I973" s="33">
        <v>521.89</v>
      </c>
      <c r="J973" s="33">
        <v>1.4</v>
      </c>
    </row>
    <row r="974" spans="1:10">
      <c r="A974" s="32">
        <v>25</v>
      </c>
      <c r="B974" s="32">
        <v>50</v>
      </c>
      <c r="C974" s="33">
        <v>437584.02539999998</v>
      </c>
      <c r="D974" s="33">
        <v>45752.267500000002</v>
      </c>
      <c r="E974" s="33">
        <v>415.22300000000001</v>
      </c>
      <c r="F974" s="33">
        <v>522.78</v>
      </c>
      <c r="G974" s="33">
        <v>521.38</v>
      </c>
      <c r="H974" s="33">
        <v>521.38</v>
      </c>
      <c r="I974" s="33">
        <v>521.38</v>
      </c>
      <c r="J974" s="33">
        <v>1.4</v>
      </c>
    </row>
    <row r="975" spans="1:10">
      <c r="A975" s="32">
        <v>26</v>
      </c>
      <c r="B975" s="32">
        <v>51</v>
      </c>
      <c r="C975" s="33">
        <v>437592.0319</v>
      </c>
      <c r="D975" s="33">
        <v>45750.2353</v>
      </c>
      <c r="E975" s="33">
        <v>423.48399999999998</v>
      </c>
      <c r="F975" s="33">
        <v>522.66</v>
      </c>
      <c r="G975" s="33">
        <v>521.26</v>
      </c>
      <c r="H975" s="33">
        <v>521.26</v>
      </c>
      <c r="I975" s="33">
        <v>521.26</v>
      </c>
      <c r="J975" s="33">
        <v>1.4</v>
      </c>
    </row>
    <row r="976" spans="1:10">
      <c r="A976" s="32">
        <v>27</v>
      </c>
      <c r="B976" s="32">
        <v>52</v>
      </c>
      <c r="C976" s="33">
        <v>437603.58319999999</v>
      </c>
      <c r="D976" s="33">
        <v>45749.054499999998</v>
      </c>
      <c r="E976" s="33">
        <v>435.09500000000003</v>
      </c>
      <c r="F976" s="33">
        <v>522.26</v>
      </c>
      <c r="G976" s="33">
        <v>520.86</v>
      </c>
      <c r="H976" s="33">
        <v>520.86</v>
      </c>
      <c r="I976" s="33">
        <v>520.86</v>
      </c>
      <c r="J976" s="33">
        <v>1.4</v>
      </c>
    </row>
    <row r="977" spans="1:10">
      <c r="A977" s="32">
        <v>28</v>
      </c>
      <c r="B977" s="32">
        <v>53</v>
      </c>
      <c r="C977" s="33">
        <v>437615.25910000002</v>
      </c>
      <c r="D977" s="33">
        <v>45750.4758</v>
      </c>
      <c r="E977" s="33">
        <v>446.85700000000003</v>
      </c>
      <c r="F977" s="33">
        <v>522.14</v>
      </c>
      <c r="G977" s="33">
        <v>520.74</v>
      </c>
      <c r="H977" s="33">
        <v>520.74</v>
      </c>
      <c r="I977" s="33">
        <v>520.74</v>
      </c>
      <c r="J977" s="33">
        <v>1.4</v>
      </c>
    </row>
    <row r="978" spans="1:10">
      <c r="A978" s="32">
        <v>29</v>
      </c>
      <c r="B978" s="32">
        <v>54</v>
      </c>
      <c r="C978" s="33">
        <v>437641.20699999999</v>
      </c>
      <c r="D978" s="33">
        <v>45752.369100000004</v>
      </c>
      <c r="E978" s="33">
        <v>472.87400000000002</v>
      </c>
      <c r="F978" s="33">
        <v>521.72</v>
      </c>
      <c r="G978" s="33">
        <v>520.32000000000005</v>
      </c>
      <c r="H978" s="33">
        <v>520.32000000000005</v>
      </c>
      <c r="I978" s="33">
        <v>520.32000000000005</v>
      </c>
      <c r="J978" s="33">
        <v>1.4</v>
      </c>
    </row>
    <row r="979" spans="1:10">
      <c r="A979" s="32">
        <v>30</v>
      </c>
      <c r="B979" s="32">
        <v>55</v>
      </c>
      <c r="C979" s="33">
        <v>437658.78499999997</v>
      </c>
      <c r="D979" s="33">
        <v>45757.208700000003</v>
      </c>
      <c r="E979" s="33">
        <v>491.10599999999999</v>
      </c>
      <c r="F979" s="33">
        <v>521.61</v>
      </c>
      <c r="G979" s="33">
        <v>520.21</v>
      </c>
      <c r="H979" s="33">
        <v>520.21</v>
      </c>
      <c r="I979" s="33">
        <v>520.21</v>
      </c>
      <c r="J979" s="33">
        <v>1.4</v>
      </c>
    </row>
    <row r="980" spans="1:10">
      <c r="A980" s="32">
        <v>31</v>
      </c>
      <c r="B980" s="32">
        <v>56</v>
      </c>
      <c r="C980" s="33">
        <v>437669.29680000001</v>
      </c>
      <c r="D980" s="33">
        <v>45762.900800000003</v>
      </c>
      <c r="E980" s="33">
        <v>503.06</v>
      </c>
      <c r="F980" s="33">
        <v>521.42999999999995</v>
      </c>
      <c r="G980" s="33">
        <v>520.03</v>
      </c>
      <c r="H980" s="33">
        <v>520.03</v>
      </c>
      <c r="I980" s="33">
        <v>520.03</v>
      </c>
      <c r="J980" s="33">
        <v>1.4</v>
      </c>
    </row>
    <row r="981" spans="1:10">
      <c r="A981" s="32">
        <v>32</v>
      </c>
      <c r="B981" s="32">
        <v>57</v>
      </c>
      <c r="C981" s="33">
        <v>437677.66600000003</v>
      </c>
      <c r="D981" s="33">
        <v>45765.832999999999</v>
      </c>
      <c r="E981" s="33">
        <v>511.928</v>
      </c>
      <c r="F981" s="33">
        <v>521.33000000000004</v>
      </c>
      <c r="G981" s="33">
        <v>519.92999999999995</v>
      </c>
      <c r="H981" s="33">
        <v>519.92999999999995</v>
      </c>
      <c r="I981" s="33">
        <v>519.92999999999995</v>
      </c>
      <c r="J981" s="33">
        <v>1.4</v>
      </c>
    </row>
    <row r="982" spans="1:10">
      <c r="A982" s="32">
        <v>33</v>
      </c>
      <c r="B982" s="32">
        <v>58</v>
      </c>
      <c r="C982" s="33">
        <v>437685.94939999998</v>
      </c>
      <c r="D982" s="33">
        <v>45767.834900000002</v>
      </c>
      <c r="E982" s="33">
        <v>520.45000000000005</v>
      </c>
      <c r="F982" s="33">
        <v>521.22</v>
      </c>
      <c r="G982" s="33">
        <v>519.82000000000005</v>
      </c>
      <c r="H982" s="33">
        <v>519.82000000000005</v>
      </c>
      <c r="I982" s="33">
        <v>519.82000000000005</v>
      </c>
      <c r="J982" s="33">
        <v>1.4</v>
      </c>
    </row>
    <row r="983" spans="1:10">
      <c r="A983" s="32">
        <v>34</v>
      </c>
      <c r="B983" s="32">
        <v>59</v>
      </c>
      <c r="C983" s="33">
        <v>437698.87449999998</v>
      </c>
      <c r="D983" s="33">
        <v>45768.852899999998</v>
      </c>
      <c r="E983" s="33">
        <v>533.41499999999996</v>
      </c>
      <c r="F983" s="33">
        <v>521.24</v>
      </c>
      <c r="G983" s="33">
        <v>519.84</v>
      </c>
      <c r="H983" s="33">
        <v>519.84</v>
      </c>
      <c r="I983" s="33">
        <v>519.84</v>
      </c>
      <c r="J983" s="33">
        <v>1.4</v>
      </c>
    </row>
    <row r="984" spans="1:10">
      <c r="A984" s="32">
        <v>35</v>
      </c>
      <c r="B984" s="32">
        <v>60</v>
      </c>
      <c r="C984" s="33">
        <v>437711.94589999999</v>
      </c>
      <c r="D984" s="33">
        <v>45768.758099999999</v>
      </c>
      <c r="E984" s="33">
        <v>546.48699999999997</v>
      </c>
      <c r="F984" s="33">
        <v>521.1</v>
      </c>
      <c r="G984" s="33">
        <v>519.70000000000005</v>
      </c>
      <c r="H984" s="33">
        <v>519.70000000000005</v>
      </c>
      <c r="I984" s="33">
        <v>519.70000000000005</v>
      </c>
      <c r="J984" s="33">
        <v>1.4</v>
      </c>
    </row>
    <row r="985" spans="1:10">
      <c r="A985" s="32">
        <v>36</v>
      </c>
      <c r="B985" s="32">
        <v>61</v>
      </c>
      <c r="C985" s="33">
        <v>437732.36739999999</v>
      </c>
      <c r="D985" s="33">
        <v>45772.069600000003</v>
      </c>
      <c r="E985" s="33">
        <v>567.17499999999995</v>
      </c>
      <c r="F985" s="33">
        <v>520.72</v>
      </c>
      <c r="G985" s="33">
        <v>519.32000000000005</v>
      </c>
      <c r="H985" s="33">
        <v>519.32000000000005</v>
      </c>
      <c r="I985" s="33">
        <v>519.32000000000005</v>
      </c>
      <c r="J985" s="33">
        <v>1.4</v>
      </c>
    </row>
    <row r="986" spans="1:10">
      <c r="A986" s="32">
        <v>37</v>
      </c>
      <c r="B986" s="32">
        <v>62</v>
      </c>
      <c r="C986" s="33">
        <v>437746.9129</v>
      </c>
      <c r="D986" s="33">
        <v>45777.724499999997</v>
      </c>
      <c r="E986" s="33">
        <v>582.78099999999995</v>
      </c>
      <c r="F986" s="33">
        <v>520.45000000000005</v>
      </c>
      <c r="G986" s="33">
        <v>519.04999999999995</v>
      </c>
      <c r="H986" s="33">
        <v>519.04999999999995</v>
      </c>
      <c r="I986" s="33">
        <v>519.04999999999995</v>
      </c>
      <c r="J986" s="33">
        <v>1.4</v>
      </c>
    </row>
    <row r="987" spans="1:10">
      <c r="A987" s="32">
        <v>38</v>
      </c>
      <c r="B987" s="32">
        <v>63</v>
      </c>
      <c r="C987" s="33">
        <v>437759.57209999999</v>
      </c>
      <c r="D987" s="33">
        <v>45783.2641</v>
      </c>
      <c r="E987" s="33">
        <v>596.59900000000005</v>
      </c>
      <c r="F987" s="33">
        <v>520.21</v>
      </c>
      <c r="G987" s="33">
        <v>518.80999999999995</v>
      </c>
      <c r="H987" s="33">
        <v>518.80999999999995</v>
      </c>
      <c r="I987" s="33">
        <v>518.80999999999995</v>
      </c>
      <c r="J987" s="33">
        <v>1.4</v>
      </c>
    </row>
    <row r="988" spans="1:10">
      <c r="A988" s="32">
        <v>39</v>
      </c>
      <c r="B988" s="32">
        <v>64</v>
      </c>
      <c r="C988" s="33">
        <v>437770.85969999997</v>
      </c>
      <c r="D988" s="33">
        <v>45789.821199999998</v>
      </c>
      <c r="E988" s="33">
        <v>609.65300000000002</v>
      </c>
      <c r="F988" s="33">
        <v>520.03</v>
      </c>
      <c r="G988" s="33">
        <v>518.63</v>
      </c>
      <c r="H988" s="33">
        <v>518.63</v>
      </c>
      <c r="I988" s="33">
        <v>518.63</v>
      </c>
      <c r="J988" s="33">
        <v>1.4</v>
      </c>
    </row>
    <row r="989" spans="1:10">
      <c r="A989" s="32">
        <v>40</v>
      </c>
      <c r="B989" s="32">
        <v>65</v>
      </c>
      <c r="C989" s="33">
        <v>437788.45919999998</v>
      </c>
      <c r="D989" s="33">
        <v>45804.04</v>
      </c>
      <c r="E989" s="33">
        <v>632.279</v>
      </c>
      <c r="F989" s="33">
        <v>519.99</v>
      </c>
      <c r="G989" s="33">
        <v>518.59</v>
      </c>
      <c r="H989" s="33">
        <v>518.59</v>
      </c>
      <c r="I989" s="33">
        <v>518.59</v>
      </c>
      <c r="J989" s="33">
        <v>1.4</v>
      </c>
    </row>
    <row r="990" spans="1:10">
      <c r="A990" s="32">
        <v>41</v>
      </c>
      <c r="B990" s="32">
        <v>66</v>
      </c>
      <c r="C990" s="33">
        <v>437805.30300000001</v>
      </c>
      <c r="D990" s="33">
        <v>45818.157399999996</v>
      </c>
      <c r="E990" s="33">
        <v>654.25599999999997</v>
      </c>
      <c r="F990" s="33">
        <v>519.91999999999996</v>
      </c>
      <c r="G990" s="33">
        <v>518.52</v>
      </c>
      <c r="H990" s="33">
        <v>518.52</v>
      </c>
      <c r="I990" s="33">
        <v>518.52</v>
      </c>
      <c r="J990" s="33">
        <v>1.4</v>
      </c>
    </row>
    <row r="991" spans="1:10">
      <c r="A991" s="32">
        <v>42</v>
      </c>
      <c r="B991" s="32">
        <v>67</v>
      </c>
      <c r="C991" s="33">
        <v>437824.77860000002</v>
      </c>
      <c r="D991" s="33">
        <v>45830.258399999999</v>
      </c>
      <c r="E991" s="33">
        <v>677.18499999999995</v>
      </c>
      <c r="F991" s="33">
        <v>519.67999999999995</v>
      </c>
      <c r="G991" s="33">
        <v>518.28</v>
      </c>
      <c r="H991" s="33">
        <v>518.28</v>
      </c>
      <c r="I991" s="33">
        <v>518.28</v>
      </c>
      <c r="J991" s="33">
        <v>1.4</v>
      </c>
    </row>
    <row r="992" spans="1:10">
      <c r="A992" s="32">
        <v>43</v>
      </c>
      <c r="B992" s="32">
        <v>68</v>
      </c>
      <c r="C992" s="33">
        <v>437836.53210000001</v>
      </c>
      <c r="D992" s="33">
        <v>45833.6895</v>
      </c>
      <c r="E992" s="33">
        <v>689.42899999999997</v>
      </c>
      <c r="F992" s="33">
        <v>519.26</v>
      </c>
      <c r="G992" s="33">
        <v>517.86</v>
      </c>
      <c r="H992" s="33">
        <v>517.86</v>
      </c>
      <c r="I992" s="33">
        <v>517.86</v>
      </c>
      <c r="J992" s="33">
        <v>1.4</v>
      </c>
    </row>
    <row r="993" spans="1:10">
      <c r="A993" s="32">
        <v>44</v>
      </c>
      <c r="B993" s="32">
        <v>69</v>
      </c>
      <c r="C993" s="33">
        <v>437856.78860000003</v>
      </c>
      <c r="D993" s="33">
        <v>45833.4804</v>
      </c>
      <c r="E993" s="33">
        <v>709.68700000000001</v>
      </c>
      <c r="F993" s="33">
        <v>518.78</v>
      </c>
      <c r="G993" s="33">
        <v>517.38</v>
      </c>
      <c r="H993" s="33">
        <v>517.38</v>
      </c>
      <c r="I993" s="33">
        <v>517.38</v>
      </c>
      <c r="J993" s="33">
        <v>1.4</v>
      </c>
    </row>
    <row r="994" spans="1:10">
      <c r="A994" s="32">
        <v>45</v>
      </c>
      <c r="B994" s="32">
        <v>70</v>
      </c>
      <c r="C994" s="33">
        <v>437859.72759999998</v>
      </c>
      <c r="D994" s="33">
        <v>45838.527000000002</v>
      </c>
      <c r="E994" s="33">
        <v>715.52700000000004</v>
      </c>
      <c r="F994" s="33">
        <v>518.66</v>
      </c>
      <c r="G994" s="33">
        <v>517.26</v>
      </c>
      <c r="H994" s="33">
        <v>517.26</v>
      </c>
      <c r="I994" s="33">
        <v>517.26</v>
      </c>
      <c r="J994" s="33">
        <v>1.4</v>
      </c>
    </row>
    <row r="995" spans="1:10">
      <c r="A995" s="32">
        <v>46</v>
      </c>
      <c r="B995" s="32">
        <v>71</v>
      </c>
      <c r="C995" s="33">
        <v>437873.82750000001</v>
      </c>
      <c r="D995" s="33">
        <v>45840.987300000001</v>
      </c>
      <c r="E995" s="33">
        <v>729.84</v>
      </c>
      <c r="F995" s="33">
        <v>519.02</v>
      </c>
      <c r="G995" s="33">
        <v>517.62</v>
      </c>
      <c r="H995" s="33">
        <v>517.62</v>
      </c>
      <c r="I995" s="33">
        <v>517.62</v>
      </c>
      <c r="J995" s="33">
        <v>1.4</v>
      </c>
    </row>
    <row r="996" spans="1:10">
      <c r="A996" s="32">
        <v>47</v>
      </c>
      <c r="B996" s="32">
        <v>72</v>
      </c>
      <c r="C996" s="33">
        <v>437887.47700000001</v>
      </c>
      <c r="D996" s="33">
        <v>45855.0795</v>
      </c>
      <c r="E996" s="33">
        <v>749.45899999999995</v>
      </c>
      <c r="F996" s="33">
        <v>518.36</v>
      </c>
      <c r="G996" s="33">
        <v>516.96</v>
      </c>
      <c r="H996" s="33">
        <v>516.96</v>
      </c>
      <c r="I996" s="33">
        <v>516.96</v>
      </c>
      <c r="J996" s="33">
        <v>1.4</v>
      </c>
    </row>
    <row r="997" spans="1:10">
      <c r="A997" s="32">
        <v>48</v>
      </c>
      <c r="B997" s="32">
        <v>73</v>
      </c>
      <c r="C997" s="33">
        <v>437890.86359999998</v>
      </c>
      <c r="D997" s="33">
        <v>45862.887199999997</v>
      </c>
      <c r="E997" s="33">
        <v>757.96900000000005</v>
      </c>
      <c r="F997" s="33">
        <v>518.15</v>
      </c>
      <c r="G997" s="33">
        <v>516.75</v>
      </c>
      <c r="H997" s="33">
        <v>516.75</v>
      </c>
      <c r="I997" s="33">
        <v>516.75</v>
      </c>
      <c r="J997" s="33">
        <v>1.4</v>
      </c>
    </row>
    <row r="998" spans="1:10">
      <c r="A998" s="32" t="s">
        <v>568</v>
      </c>
      <c r="B998" s="32" t="s">
        <v>636</v>
      </c>
    </row>
    <row r="999" spans="1:10">
      <c r="A999" s="32">
        <v>1</v>
      </c>
      <c r="B999" s="32">
        <v>1</v>
      </c>
      <c r="C999" s="33">
        <v>435843.52470000001</v>
      </c>
      <c r="D999" s="33">
        <v>46932.041700000002</v>
      </c>
      <c r="E999" s="33">
        <v>0</v>
      </c>
      <c r="F999" s="33">
        <v>562.30999999999995</v>
      </c>
      <c r="G999" s="33">
        <v>560.91</v>
      </c>
      <c r="H999" s="33">
        <v>560.91</v>
      </c>
      <c r="I999" s="33">
        <v>560.91</v>
      </c>
      <c r="J999" s="33">
        <v>1.4</v>
      </c>
    </row>
    <row r="1000" spans="1:10">
      <c r="A1000" s="32">
        <v>2</v>
      </c>
      <c r="B1000" s="32">
        <v>2</v>
      </c>
      <c r="C1000" s="33">
        <v>435860.50020000001</v>
      </c>
      <c r="D1000" s="33">
        <v>46913.742299999998</v>
      </c>
      <c r="E1000" s="33">
        <v>24.960999999999999</v>
      </c>
      <c r="F1000" s="33">
        <v>562.51</v>
      </c>
      <c r="G1000" s="33">
        <v>561.11</v>
      </c>
      <c r="H1000" s="33">
        <v>561.11</v>
      </c>
      <c r="I1000" s="33">
        <v>561.11</v>
      </c>
      <c r="J1000" s="33">
        <v>1.4</v>
      </c>
    </row>
    <row r="1001" spans="1:10">
      <c r="A1001" s="32">
        <v>3</v>
      </c>
      <c r="B1001" s="32">
        <v>3</v>
      </c>
      <c r="C1001" s="33">
        <v>435880.98220000003</v>
      </c>
      <c r="D1001" s="33">
        <v>46907.300799999997</v>
      </c>
      <c r="E1001" s="33">
        <v>46.432000000000002</v>
      </c>
      <c r="F1001" s="33">
        <v>564.07000000000005</v>
      </c>
      <c r="G1001" s="33">
        <v>562.66999999999996</v>
      </c>
      <c r="H1001" s="33">
        <v>562.66999999999996</v>
      </c>
      <c r="I1001" s="33">
        <v>562.66999999999996</v>
      </c>
      <c r="J1001" s="33">
        <v>1.4</v>
      </c>
    </row>
    <row r="1002" spans="1:10">
      <c r="A1002" s="32">
        <v>4</v>
      </c>
      <c r="B1002" s="32">
        <v>4</v>
      </c>
      <c r="C1002" s="33">
        <v>435906.45480000001</v>
      </c>
      <c r="D1002" s="33">
        <v>46910.093999999997</v>
      </c>
      <c r="E1002" s="33">
        <v>72.057000000000002</v>
      </c>
      <c r="F1002" s="33">
        <v>567.69000000000005</v>
      </c>
      <c r="G1002" s="33">
        <v>566.29</v>
      </c>
      <c r="H1002" s="33">
        <v>566.29</v>
      </c>
      <c r="I1002" s="33">
        <v>566.29</v>
      </c>
      <c r="J1002" s="33">
        <v>1.4</v>
      </c>
    </row>
    <row r="1003" spans="1:10">
      <c r="A1003" s="32">
        <v>5</v>
      </c>
      <c r="B1003" s="32">
        <v>5</v>
      </c>
      <c r="C1003" s="33">
        <v>435908.65460000001</v>
      </c>
      <c r="D1003" s="33">
        <v>46908.414599999996</v>
      </c>
      <c r="E1003" s="33">
        <v>74.825000000000003</v>
      </c>
      <c r="F1003" s="33">
        <v>568.03</v>
      </c>
      <c r="G1003" s="33">
        <v>566.63</v>
      </c>
      <c r="H1003" s="33">
        <v>566.63</v>
      </c>
      <c r="I1003" s="33">
        <v>566.63</v>
      </c>
      <c r="J1003" s="33">
        <v>1.4</v>
      </c>
    </row>
    <row r="1004" spans="1:10">
      <c r="A1004" s="32">
        <v>6</v>
      </c>
      <c r="B1004" s="32">
        <v>6</v>
      </c>
      <c r="C1004" s="33">
        <v>435906.32699999999</v>
      </c>
      <c r="D1004" s="33">
        <v>46903.989399999999</v>
      </c>
      <c r="E1004" s="33">
        <v>79.825000000000003</v>
      </c>
      <c r="F1004" s="33">
        <v>567.86</v>
      </c>
      <c r="G1004" s="33">
        <v>566.46</v>
      </c>
      <c r="H1004" s="33">
        <v>566.46</v>
      </c>
      <c r="I1004" s="33">
        <v>566.46</v>
      </c>
      <c r="J1004" s="33">
        <v>1.4</v>
      </c>
    </row>
    <row r="1005" spans="1:10">
      <c r="A1005" s="32">
        <v>7</v>
      </c>
      <c r="B1005" s="32">
        <v>7</v>
      </c>
      <c r="C1005" s="33">
        <v>435902.0232</v>
      </c>
      <c r="D1005" s="33">
        <v>46895.807399999998</v>
      </c>
      <c r="E1005" s="33">
        <v>89.069000000000003</v>
      </c>
      <c r="F1005" s="33">
        <v>566.03</v>
      </c>
      <c r="G1005" s="33">
        <v>564.63</v>
      </c>
      <c r="H1005" s="33">
        <v>564.63</v>
      </c>
      <c r="I1005" s="33">
        <v>564.63</v>
      </c>
      <c r="J1005" s="33">
        <v>1.4</v>
      </c>
    </row>
    <row r="1006" spans="1:10">
      <c r="A1006" s="32">
        <v>8</v>
      </c>
      <c r="B1006" s="32">
        <v>8</v>
      </c>
      <c r="C1006" s="33">
        <v>435904.24910000002</v>
      </c>
      <c r="D1006" s="33">
        <v>46879.955000000002</v>
      </c>
      <c r="E1006" s="33">
        <v>105.077</v>
      </c>
      <c r="F1006" s="33">
        <v>564.82000000000005</v>
      </c>
      <c r="G1006" s="33">
        <v>563.41999999999996</v>
      </c>
      <c r="H1006" s="33">
        <v>563.41999999999996</v>
      </c>
      <c r="I1006" s="33">
        <v>563.41999999999996</v>
      </c>
      <c r="J1006" s="33">
        <v>1.4</v>
      </c>
    </row>
    <row r="1007" spans="1:10">
      <c r="A1007" s="32">
        <v>9</v>
      </c>
      <c r="B1007" s="32">
        <v>9</v>
      </c>
      <c r="C1007" s="33">
        <v>435899.35609999998</v>
      </c>
      <c r="D1007" s="33">
        <v>46868.122799999997</v>
      </c>
      <c r="E1007" s="33">
        <v>117.881</v>
      </c>
      <c r="F1007" s="33">
        <v>562.30999999999995</v>
      </c>
      <c r="G1007" s="33">
        <v>560.91</v>
      </c>
      <c r="H1007" s="33">
        <v>560.91</v>
      </c>
      <c r="I1007" s="33">
        <v>560.91</v>
      </c>
      <c r="J1007" s="33">
        <v>1.4</v>
      </c>
    </row>
    <row r="1008" spans="1:10">
      <c r="A1008" s="32">
        <v>10</v>
      </c>
      <c r="B1008" s="32">
        <v>10</v>
      </c>
      <c r="C1008" s="33">
        <v>435904.67340000003</v>
      </c>
      <c r="D1008" s="33">
        <v>46837.868999999999</v>
      </c>
      <c r="E1008" s="33">
        <v>148.59899999999999</v>
      </c>
      <c r="F1008" s="33">
        <v>560.54</v>
      </c>
      <c r="G1008" s="33">
        <v>559.35</v>
      </c>
      <c r="H1008" s="33">
        <v>559.35</v>
      </c>
      <c r="I1008" s="33">
        <v>559.35</v>
      </c>
      <c r="J1008" s="33">
        <v>1.19</v>
      </c>
    </row>
    <row r="1009" spans="1:10">
      <c r="A1009" s="32">
        <v>11</v>
      </c>
      <c r="B1009" s="32">
        <v>11</v>
      </c>
      <c r="C1009" s="33">
        <v>435903.821</v>
      </c>
      <c r="D1009" s="33">
        <v>46833.304799999998</v>
      </c>
      <c r="E1009" s="33">
        <v>153.24199999999999</v>
      </c>
      <c r="F1009" s="33">
        <v>560.73</v>
      </c>
      <c r="G1009" s="33">
        <v>559.4</v>
      </c>
      <c r="H1009" s="33">
        <v>559.4</v>
      </c>
      <c r="I1009" s="33">
        <v>559.4</v>
      </c>
      <c r="J1009" s="33">
        <v>1.33</v>
      </c>
    </row>
    <row r="1010" spans="1:10">
      <c r="A1010" s="32">
        <v>12</v>
      </c>
      <c r="B1010" s="32">
        <v>12</v>
      </c>
      <c r="C1010" s="33">
        <v>435915.23759999999</v>
      </c>
      <c r="D1010" s="33">
        <v>46816.1489</v>
      </c>
      <c r="E1010" s="33">
        <v>173.84899999999999</v>
      </c>
      <c r="F1010" s="33">
        <v>561.04999999999995</v>
      </c>
      <c r="G1010" s="33">
        <v>559.63</v>
      </c>
      <c r="H1010" s="33">
        <v>559.63</v>
      </c>
      <c r="I1010" s="33">
        <v>559.63</v>
      </c>
      <c r="J1010" s="33">
        <v>1.41</v>
      </c>
    </row>
    <row r="1011" spans="1:10">
      <c r="A1011" s="32">
        <v>13</v>
      </c>
      <c r="B1011" s="32">
        <v>13</v>
      </c>
      <c r="C1011" s="33">
        <v>435920.21500000003</v>
      </c>
      <c r="D1011" s="33">
        <v>46806.411599999999</v>
      </c>
      <c r="E1011" s="33">
        <v>184.785</v>
      </c>
      <c r="F1011" s="33">
        <v>561.1</v>
      </c>
      <c r="G1011" s="33">
        <v>559.67999999999995</v>
      </c>
      <c r="H1011" s="33">
        <v>559.67999999999995</v>
      </c>
      <c r="I1011" s="33">
        <v>559.67999999999995</v>
      </c>
      <c r="J1011" s="33">
        <v>1.41</v>
      </c>
    </row>
    <row r="1012" spans="1:10">
      <c r="A1012" s="32">
        <v>14</v>
      </c>
      <c r="B1012" s="32">
        <v>14</v>
      </c>
      <c r="C1012" s="33">
        <v>435926.45390000002</v>
      </c>
      <c r="D1012" s="33">
        <v>46786.046399999999</v>
      </c>
      <c r="E1012" s="33">
        <v>206.084</v>
      </c>
      <c r="F1012" s="33">
        <v>561.37</v>
      </c>
      <c r="G1012" s="33">
        <v>559.98</v>
      </c>
      <c r="H1012" s="33">
        <v>559.98</v>
      </c>
      <c r="I1012" s="33">
        <v>559.98</v>
      </c>
      <c r="J1012" s="33">
        <v>1.39</v>
      </c>
    </row>
    <row r="1013" spans="1:10">
      <c r="A1013" s="32">
        <v>15</v>
      </c>
      <c r="B1013" s="32">
        <v>15</v>
      </c>
      <c r="C1013" s="33">
        <v>435932.07640000002</v>
      </c>
      <c r="D1013" s="33">
        <v>46762.056499999999</v>
      </c>
      <c r="E1013" s="33">
        <v>230.72399999999999</v>
      </c>
      <c r="F1013" s="33">
        <v>561.97</v>
      </c>
      <c r="G1013" s="33">
        <v>560.57000000000005</v>
      </c>
      <c r="H1013" s="33">
        <v>560.57000000000005</v>
      </c>
      <c r="I1013" s="33">
        <v>560.57000000000005</v>
      </c>
      <c r="J1013" s="33">
        <v>1.4</v>
      </c>
    </row>
    <row r="1014" spans="1:10">
      <c r="A1014" s="32">
        <v>16</v>
      </c>
      <c r="B1014" s="32">
        <v>16</v>
      </c>
      <c r="C1014" s="33">
        <v>435934.41480000003</v>
      </c>
      <c r="D1014" s="33">
        <v>46751.866699999999</v>
      </c>
      <c r="E1014" s="33">
        <v>241.179</v>
      </c>
      <c r="F1014" s="33">
        <v>562.15</v>
      </c>
      <c r="G1014" s="33">
        <v>560.83000000000004</v>
      </c>
      <c r="H1014" s="33">
        <v>560.83000000000004</v>
      </c>
      <c r="I1014" s="33">
        <v>560.83000000000004</v>
      </c>
      <c r="J1014" s="33">
        <v>1.32</v>
      </c>
    </row>
    <row r="1015" spans="1:10">
      <c r="A1015" s="32">
        <v>17</v>
      </c>
      <c r="B1015" s="32">
        <v>17</v>
      </c>
      <c r="C1015" s="33">
        <v>435936.84179999999</v>
      </c>
      <c r="D1015" s="33">
        <v>46744.449099999998</v>
      </c>
      <c r="E1015" s="33">
        <v>248.98400000000001</v>
      </c>
      <c r="F1015" s="33">
        <v>562.36</v>
      </c>
      <c r="G1015" s="33">
        <v>561.03</v>
      </c>
      <c r="H1015" s="33">
        <v>561.03</v>
      </c>
      <c r="I1015" s="33">
        <v>561.03</v>
      </c>
      <c r="J1015" s="33">
        <v>1.33</v>
      </c>
    </row>
    <row r="1016" spans="1:10">
      <c r="A1016" s="32">
        <v>18</v>
      </c>
      <c r="B1016" s="32">
        <v>18</v>
      </c>
      <c r="C1016" s="33">
        <v>435944.97159999999</v>
      </c>
      <c r="D1016" s="33">
        <v>46731.178099999997</v>
      </c>
      <c r="E1016" s="33">
        <v>264.54700000000003</v>
      </c>
      <c r="F1016" s="33">
        <v>562.94000000000005</v>
      </c>
      <c r="G1016" s="33">
        <v>561.58000000000004</v>
      </c>
      <c r="H1016" s="33">
        <v>561.58000000000004</v>
      </c>
      <c r="I1016" s="33">
        <v>561.58000000000004</v>
      </c>
      <c r="J1016" s="33">
        <v>1.36</v>
      </c>
    </row>
    <row r="1017" spans="1:10">
      <c r="A1017" s="32">
        <v>19</v>
      </c>
      <c r="B1017" s="32">
        <v>19</v>
      </c>
      <c r="C1017" s="33">
        <v>435954.13160000002</v>
      </c>
      <c r="D1017" s="33">
        <v>46721.081400000003</v>
      </c>
      <c r="E1017" s="33">
        <v>278.18</v>
      </c>
      <c r="F1017" s="33">
        <v>563.4</v>
      </c>
      <c r="G1017" s="33">
        <v>561.98</v>
      </c>
      <c r="H1017" s="33">
        <v>561.98</v>
      </c>
      <c r="I1017" s="33">
        <v>561.98</v>
      </c>
      <c r="J1017" s="33">
        <v>1.43</v>
      </c>
    </row>
    <row r="1018" spans="1:10">
      <c r="A1018" s="32">
        <v>20</v>
      </c>
      <c r="B1018" s="32">
        <v>20</v>
      </c>
      <c r="C1018" s="33">
        <v>435963.76659999997</v>
      </c>
      <c r="D1018" s="33">
        <v>46711.404600000002</v>
      </c>
      <c r="E1018" s="33">
        <v>291.83499999999998</v>
      </c>
      <c r="F1018" s="33">
        <v>563.70000000000005</v>
      </c>
      <c r="G1018" s="33">
        <v>562.29999999999995</v>
      </c>
      <c r="H1018" s="33">
        <v>562.29999999999995</v>
      </c>
      <c r="I1018" s="33">
        <v>562.29999999999995</v>
      </c>
      <c r="J1018" s="33">
        <v>1.4</v>
      </c>
    </row>
    <row r="1019" spans="1:10">
      <c r="A1019" s="32">
        <v>21</v>
      </c>
      <c r="B1019" s="32">
        <v>21</v>
      </c>
      <c r="C1019" s="33">
        <v>435980.67119999998</v>
      </c>
      <c r="D1019" s="33">
        <v>46696.508399999999</v>
      </c>
      <c r="E1019" s="33">
        <v>314.36599999999999</v>
      </c>
      <c r="F1019" s="33">
        <v>563.04</v>
      </c>
      <c r="G1019" s="33">
        <v>561.62</v>
      </c>
      <c r="H1019" s="33">
        <v>561.62</v>
      </c>
      <c r="I1019" s="33">
        <v>561.62</v>
      </c>
      <c r="J1019" s="33">
        <v>1.42</v>
      </c>
    </row>
    <row r="1020" spans="1:10">
      <c r="A1020" s="32">
        <v>22</v>
      </c>
      <c r="B1020" s="32">
        <v>22</v>
      </c>
      <c r="C1020" s="33">
        <v>436005.73670000001</v>
      </c>
      <c r="D1020" s="33">
        <v>46675.72</v>
      </c>
      <c r="E1020" s="33">
        <v>346.93099999999998</v>
      </c>
      <c r="F1020" s="33">
        <v>561.24</v>
      </c>
      <c r="G1020" s="33">
        <v>559.84</v>
      </c>
      <c r="H1020" s="33">
        <v>559.84</v>
      </c>
      <c r="I1020" s="33">
        <v>559.84</v>
      </c>
      <c r="J1020" s="33">
        <v>1.4</v>
      </c>
    </row>
    <row r="1021" spans="1:10">
      <c r="A1021" s="32">
        <v>23</v>
      </c>
      <c r="B1021" s="32">
        <v>23</v>
      </c>
      <c r="C1021" s="33">
        <v>436016.0687</v>
      </c>
      <c r="D1021" s="33">
        <v>46664.213400000001</v>
      </c>
      <c r="E1021" s="33">
        <v>362.39499999999998</v>
      </c>
      <c r="F1021" s="33">
        <v>560.29</v>
      </c>
      <c r="G1021" s="33">
        <v>558.85</v>
      </c>
      <c r="H1021" s="33">
        <v>558.85</v>
      </c>
      <c r="I1021" s="33">
        <v>558.85</v>
      </c>
      <c r="J1021" s="33">
        <v>1.45</v>
      </c>
    </row>
    <row r="1022" spans="1:10">
      <c r="A1022" s="32">
        <v>24</v>
      </c>
      <c r="B1022" s="32">
        <v>24</v>
      </c>
      <c r="C1022" s="33">
        <v>436021.83639999997</v>
      </c>
      <c r="D1022" s="33">
        <v>46654.877500000002</v>
      </c>
      <c r="E1022" s="33">
        <v>373.36900000000003</v>
      </c>
      <c r="F1022" s="33">
        <v>559.69000000000005</v>
      </c>
      <c r="G1022" s="33">
        <v>558.25</v>
      </c>
      <c r="H1022" s="33">
        <v>558.25</v>
      </c>
      <c r="I1022" s="33">
        <v>558.25</v>
      </c>
      <c r="J1022" s="33">
        <v>1.43</v>
      </c>
    </row>
    <row r="1023" spans="1:10">
      <c r="A1023" s="32">
        <v>25</v>
      </c>
      <c r="B1023" s="32">
        <v>25</v>
      </c>
      <c r="C1023" s="33">
        <v>436030.39659999998</v>
      </c>
      <c r="D1023" s="33">
        <v>46639.076399999998</v>
      </c>
      <c r="E1023" s="33">
        <v>391.34</v>
      </c>
      <c r="F1023" s="33">
        <v>558.98</v>
      </c>
      <c r="G1023" s="33">
        <v>557.25</v>
      </c>
      <c r="H1023" s="33">
        <v>557.25</v>
      </c>
      <c r="I1023" s="33">
        <v>557.25</v>
      </c>
      <c r="J1023" s="33">
        <v>1.73</v>
      </c>
    </row>
    <row r="1024" spans="1:10">
      <c r="A1024" s="32">
        <v>26</v>
      </c>
      <c r="B1024" s="32">
        <v>26</v>
      </c>
      <c r="C1024" s="33">
        <v>436038.57089999999</v>
      </c>
      <c r="D1024" s="33">
        <v>46627.006399999998</v>
      </c>
      <c r="E1024" s="33">
        <v>405.91800000000001</v>
      </c>
      <c r="F1024" s="33">
        <v>558.61</v>
      </c>
      <c r="G1024" s="33">
        <v>556.72</v>
      </c>
      <c r="H1024" s="33">
        <v>556.72</v>
      </c>
      <c r="I1024" s="33">
        <v>556.72</v>
      </c>
      <c r="J1024" s="33">
        <v>1.89</v>
      </c>
    </row>
    <row r="1025" spans="1:10">
      <c r="A1025" s="32">
        <v>27</v>
      </c>
      <c r="B1025" s="32">
        <v>27</v>
      </c>
      <c r="C1025" s="33">
        <v>436046.76439999999</v>
      </c>
      <c r="D1025" s="33">
        <v>46619.031499999997</v>
      </c>
      <c r="E1025" s="33">
        <v>417.351</v>
      </c>
      <c r="F1025" s="33">
        <v>558.05999999999995</v>
      </c>
      <c r="G1025" s="33">
        <v>556.30999999999995</v>
      </c>
      <c r="H1025" s="33">
        <v>556.30999999999995</v>
      </c>
      <c r="I1025" s="33">
        <v>556.30999999999995</v>
      </c>
      <c r="J1025" s="33">
        <v>1.75</v>
      </c>
    </row>
    <row r="1026" spans="1:10">
      <c r="A1026" s="32">
        <v>28</v>
      </c>
      <c r="B1026" s="32">
        <v>28</v>
      </c>
      <c r="C1026" s="33">
        <v>436055.64370000002</v>
      </c>
      <c r="D1026" s="33">
        <v>46609.509700000002</v>
      </c>
      <c r="E1026" s="33">
        <v>430.37099999999998</v>
      </c>
      <c r="F1026" s="33">
        <v>557.51</v>
      </c>
      <c r="G1026" s="33">
        <v>556.20000000000005</v>
      </c>
      <c r="H1026" s="33">
        <v>556.20000000000005</v>
      </c>
      <c r="I1026" s="33">
        <v>556.20000000000005</v>
      </c>
      <c r="J1026" s="33">
        <v>1.31</v>
      </c>
    </row>
    <row r="1027" spans="1:10">
      <c r="A1027" s="32">
        <v>29</v>
      </c>
      <c r="B1027" s="32">
        <v>29</v>
      </c>
      <c r="C1027" s="33">
        <v>436064.50839999999</v>
      </c>
      <c r="D1027" s="33">
        <v>46602.759899999997</v>
      </c>
      <c r="E1027" s="33">
        <v>441.51299999999998</v>
      </c>
      <c r="F1027" s="33">
        <v>557.52</v>
      </c>
      <c r="G1027" s="33">
        <v>556.12</v>
      </c>
      <c r="H1027" s="33">
        <v>556.12</v>
      </c>
      <c r="I1027" s="33">
        <v>556.12</v>
      </c>
      <c r="J1027" s="33">
        <v>1.4</v>
      </c>
    </row>
    <row r="1028" spans="1:10">
      <c r="A1028" s="32" t="s">
        <v>569</v>
      </c>
      <c r="B1028" s="32" t="s">
        <v>637</v>
      </c>
    </row>
    <row r="1029" spans="1:10">
      <c r="A1029" s="32">
        <v>1</v>
      </c>
      <c r="B1029" s="32">
        <v>1</v>
      </c>
      <c r="C1029" s="33">
        <v>432187.22649999999</v>
      </c>
      <c r="D1029" s="33">
        <v>48923.259400000003</v>
      </c>
      <c r="E1029" s="33">
        <v>0</v>
      </c>
      <c r="F1029" s="33">
        <v>743.28</v>
      </c>
      <c r="G1029" s="33">
        <v>741.88</v>
      </c>
      <c r="H1029" s="33">
        <v>741.88</v>
      </c>
      <c r="I1029" s="33">
        <v>741.88</v>
      </c>
      <c r="J1029" s="33">
        <v>1.4</v>
      </c>
    </row>
    <row r="1030" spans="1:10">
      <c r="A1030" s="32">
        <v>2</v>
      </c>
      <c r="B1030" s="32">
        <v>2</v>
      </c>
      <c r="C1030" s="33">
        <v>432186.81439999997</v>
      </c>
      <c r="D1030" s="33">
        <v>48917.875599999999</v>
      </c>
      <c r="E1030" s="33">
        <v>5.4</v>
      </c>
      <c r="F1030" s="33">
        <v>742.29</v>
      </c>
      <c r="G1030" s="33">
        <v>740.85</v>
      </c>
      <c r="H1030" s="33">
        <v>740.85</v>
      </c>
      <c r="I1030" s="33">
        <v>740.85</v>
      </c>
      <c r="J1030" s="33">
        <v>1.43</v>
      </c>
    </row>
    <row r="1031" spans="1:10">
      <c r="A1031" s="32">
        <v>3</v>
      </c>
      <c r="B1031" s="32">
        <v>3</v>
      </c>
      <c r="C1031" s="33">
        <v>432181.76069999998</v>
      </c>
      <c r="D1031" s="33">
        <v>48903.418299999998</v>
      </c>
      <c r="E1031" s="33">
        <v>20.715</v>
      </c>
      <c r="F1031" s="33">
        <v>739.28</v>
      </c>
      <c r="G1031" s="33">
        <v>737.88</v>
      </c>
      <c r="H1031" s="33">
        <v>737.88</v>
      </c>
      <c r="I1031" s="33">
        <v>737.88</v>
      </c>
      <c r="J1031" s="33">
        <v>1.4</v>
      </c>
    </row>
    <row r="1032" spans="1:10">
      <c r="A1032" s="32">
        <v>4</v>
      </c>
      <c r="B1032" s="32">
        <v>4</v>
      </c>
      <c r="C1032" s="33">
        <v>432201.39970000001</v>
      </c>
      <c r="D1032" s="33">
        <v>48896.953099999999</v>
      </c>
      <c r="E1032" s="33">
        <v>41.390999999999998</v>
      </c>
      <c r="F1032" s="33">
        <v>737.24</v>
      </c>
      <c r="G1032" s="33">
        <v>735.88</v>
      </c>
      <c r="H1032" s="33">
        <v>735.88</v>
      </c>
      <c r="I1032" s="33">
        <v>735.88</v>
      </c>
      <c r="J1032" s="33">
        <v>1.36</v>
      </c>
    </row>
    <row r="1033" spans="1:10">
      <c r="A1033" s="32">
        <v>5</v>
      </c>
      <c r="B1033" s="32">
        <v>5</v>
      </c>
      <c r="C1033" s="33">
        <v>432211.84539999999</v>
      </c>
      <c r="D1033" s="33">
        <v>48893.534399999997</v>
      </c>
      <c r="E1033" s="33">
        <v>52.381</v>
      </c>
      <c r="F1033" s="33">
        <v>736.19</v>
      </c>
      <c r="G1033" s="33">
        <v>734.8</v>
      </c>
      <c r="H1033" s="33">
        <v>734.8</v>
      </c>
      <c r="I1033" s="33">
        <v>734.8</v>
      </c>
      <c r="J1033" s="33">
        <v>1.39</v>
      </c>
    </row>
    <row r="1034" spans="1:10">
      <c r="A1034" s="32">
        <v>6</v>
      </c>
      <c r="B1034" s="32">
        <v>6</v>
      </c>
      <c r="C1034" s="33">
        <v>432222.29470000003</v>
      </c>
      <c r="D1034" s="33">
        <v>48889.960700000003</v>
      </c>
      <c r="E1034" s="33">
        <v>63.424999999999997</v>
      </c>
      <c r="F1034" s="33">
        <v>735.13</v>
      </c>
      <c r="G1034" s="33">
        <v>733.7</v>
      </c>
      <c r="H1034" s="33">
        <v>733.7</v>
      </c>
      <c r="I1034" s="33">
        <v>733.7</v>
      </c>
      <c r="J1034" s="33">
        <v>1.44</v>
      </c>
    </row>
    <row r="1035" spans="1:10">
      <c r="A1035" s="32">
        <v>7</v>
      </c>
      <c r="B1035" s="32">
        <v>7</v>
      </c>
      <c r="C1035" s="33">
        <v>432232.30979999999</v>
      </c>
      <c r="D1035" s="33">
        <v>48885.320899999999</v>
      </c>
      <c r="E1035" s="33">
        <v>74.462999999999994</v>
      </c>
      <c r="F1035" s="33">
        <v>733.97</v>
      </c>
      <c r="G1035" s="33">
        <v>732.44</v>
      </c>
      <c r="H1035" s="33">
        <v>732.44</v>
      </c>
      <c r="I1035" s="33">
        <v>732.44</v>
      </c>
      <c r="J1035" s="33">
        <v>1.53</v>
      </c>
    </row>
    <row r="1036" spans="1:10">
      <c r="A1036" s="32">
        <v>8</v>
      </c>
      <c r="B1036" s="32">
        <v>8</v>
      </c>
      <c r="C1036" s="33">
        <v>432253.95169999998</v>
      </c>
      <c r="D1036" s="33">
        <v>48876.751400000001</v>
      </c>
      <c r="E1036" s="33">
        <v>97.739000000000004</v>
      </c>
      <c r="F1036" s="33">
        <v>731.34</v>
      </c>
      <c r="G1036" s="33">
        <v>729.86</v>
      </c>
      <c r="H1036" s="33">
        <v>729.86</v>
      </c>
      <c r="I1036" s="33">
        <v>729.86</v>
      </c>
      <c r="J1036" s="33">
        <v>1.48</v>
      </c>
    </row>
    <row r="1037" spans="1:10">
      <c r="A1037" s="32">
        <v>9</v>
      </c>
      <c r="B1037" s="32">
        <v>9</v>
      </c>
      <c r="C1037" s="33">
        <v>432292.897</v>
      </c>
      <c r="D1037" s="33">
        <v>48857.415300000001</v>
      </c>
      <c r="E1037" s="33">
        <v>141.221</v>
      </c>
      <c r="F1037" s="33">
        <v>725.64</v>
      </c>
      <c r="G1037" s="33">
        <v>724.24</v>
      </c>
      <c r="H1037" s="33">
        <v>724.24</v>
      </c>
      <c r="I1037" s="33">
        <v>724.24</v>
      </c>
      <c r="J1037" s="33">
        <v>1.4</v>
      </c>
    </row>
    <row r="1038" spans="1:10">
      <c r="A1038" s="32">
        <v>10</v>
      </c>
      <c r="B1038" s="32">
        <v>10</v>
      </c>
      <c r="C1038" s="33">
        <v>432303.79399999999</v>
      </c>
      <c r="D1038" s="33">
        <v>48852.157899999998</v>
      </c>
      <c r="E1038" s="33">
        <v>153.32</v>
      </c>
      <c r="F1038" s="33">
        <v>724.19</v>
      </c>
      <c r="G1038" s="33">
        <v>722.79</v>
      </c>
      <c r="H1038" s="33">
        <v>722.79</v>
      </c>
      <c r="I1038" s="33">
        <v>722.79</v>
      </c>
      <c r="J1038" s="33">
        <v>1.4</v>
      </c>
    </row>
    <row r="1039" spans="1:10">
      <c r="A1039" s="32">
        <v>11</v>
      </c>
      <c r="B1039" s="32">
        <v>11</v>
      </c>
      <c r="C1039" s="33">
        <v>432314.66899999999</v>
      </c>
      <c r="D1039" s="33">
        <v>48846.911099999998</v>
      </c>
      <c r="E1039" s="33">
        <v>165.39400000000001</v>
      </c>
      <c r="F1039" s="33">
        <v>722.76</v>
      </c>
      <c r="G1039" s="33">
        <v>721.36</v>
      </c>
      <c r="H1039" s="33">
        <v>721.36</v>
      </c>
      <c r="I1039" s="33">
        <v>721.36</v>
      </c>
      <c r="J1039" s="33">
        <v>1.4</v>
      </c>
    </row>
    <row r="1040" spans="1:10">
      <c r="A1040" s="32">
        <v>12</v>
      </c>
      <c r="B1040" s="32">
        <v>12</v>
      </c>
      <c r="C1040" s="33">
        <v>432341.0393</v>
      </c>
      <c r="D1040" s="33">
        <v>48833.5933</v>
      </c>
      <c r="E1040" s="33">
        <v>194.93700000000001</v>
      </c>
      <c r="F1040" s="33">
        <v>719.37</v>
      </c>
      <c r="G1040" s="33">
        <v>717.97</v>
      </c>
      <c r="H1040" s="33">
        <v>717.97</v>
      </c>
      <c r="I1040" s="33">
        <v>717.97</v>
      </c>
      <c r="J1040" s="33">
        <v>1.4</v>
      </c>
    </row>
    <row r="1041" spans="1:10">
      <c r="A1041" s="32">
        <v>13</v>
      </c>
      <c r="B1041" s="32">
        <v>13</v>
      </c>
      <c r="C1041" s="33">
        <v>432359.63380000001</v>
      </c>
      <c r="D1041" s="33">
        <v>48823.3698</v>
      </c>
      <c r="E1041" s="33">
        <v>216.15600000000001</v>
      </c>
      <c r="F1041" s="33">
        <v>717.55</v>
      </c>
      <c r="G1041" s="33">
        <v>716.15</v>
      </c>
      <c r="H1041" s="33">
        <v>716.15</v>
      </c>
      <c r="I1041" s="33">
        <v>716.15</v>
      </c>
      <c r="J1041" s="33">
        <v>1.4</v>
      </c>
    </row>
    <row r="1042" spans="1:10">
      <c r="A1042" s="32">
        <v>14</v>
      </c>
      <c r="B1042" s="32">
        <v>14</v>
      </c>
      <c r="C1042" s="33">
        <v>432378.59659999999</v>
      </c>
      <c r="D1042" s="33">
        <v>48813.9139</v>
      </c>
      <c r="E1042" s="33">
        <v>237.346</v>
      </c>
      <c r="F1042" s="33">
        <v>716.36</v>
      </c>
      <c r="G1042" s="33">
        <v>714.96</v>
      </c>
      <c r="H1042" s="33">
        <v>714.96</v>
      </c>
      <c r="I1042" s="33">
        <v>714.96</v>
      </c>
      <c r="J1042" s="33">
        <v>1.4</v>
      </c>
    </row>
    <row r="1043" spans="1:10">
      <c r="A1043" s="32">
        <v>15</v>
      </c>
      <c r="B1043" s="32">
        <v>15</v>
      </c>
      <c r="C1043" s="33">
        <v>432389.04369999998</v>
      </c>
      <c r="D1043" s="33">
        <v>48806.244100000004</v>
      </c>
      <c r="E1043" s="33">
        <v>250.30600000000001</v>
      </c>
      <c r="F1043" s="33">
        <v>715.6</v>
      </c>
      <c r="G1043" s="33">
        <v>714.2</v>
      </c>
      <c r="H1043" s="33">
        <v>714.2</v>
      </c>
      <c r="I1043" s="33">
        <v>714.2</v>
      </c>
      <c r="J1043" s="33">
        <v>1.4</v>
      </c>
    </row>
    <row r="1044" spans="1:10">
      <c r="A1044" s="32">
        <v>16</v>
      </c>
      <c r="B1044" s="32">
        <v>16</v>
      </c>
      <c r="C1044" s="33">
        <v>432398.30099999998</v>
      </c>
      <c r="D1044" s="33">
        <v>48795.791599999997</v>
      </c>
      <c r="E1044" s="33">
        <v>264.26900000000001</v>
      </c>
      <c r="F1044" s="33">
        <v>714.81</v>
      </c>
      <c r="G1044" s="33">
        <v>713.41</v>
      </c>
      <c r="H1044" s="33">
        <v>713.41</v>
      </c>
      <c r="I1044" s="33">
        <v>713.41</v>
      </c>
      <c r="J1044" s="33">
        <v>1.4</v>
      </c>
    </row>
    <row r="1045" spans="1:10">
      <c r="A1045" s="32">
        <v>17</v>
      </c>
      <c r="B1045" s="32">
        <v>17</v>
      </c>
      <c r="C1045" s="33">
        <v>432409.46740000002</v>
      </c>
      <c r="D1045" s="33">
        <v>48781.991199999997</v>
      </c>
      <c r="E1045" s="33">
        <v>282.02100000000002</v>
      </c>
      <c r="F1045" s="33">
        <v>714.56</v>
      </c>
      <c r="G1045" s="33">
        <v>713.16</v>
      </c>
      <c r="H1045" s="33">
        <v>713.16</v>
      </c>
      <c r="I1045" s="33">
        <v>713.16</v>
      </c>
      <c r="J1045" s="33">
        <v>1.4</v>
      </c>
    </row>
    <row r="1046" spans="1:10">
      <c r="A1046" s="32">
        <v>18</v>
      </c>
      <c r="B1046" s="32">
        <v>18</v>
      </c>
      <c r="C1046" s="33">
        <v>432418.4816</v>
      </c>
      <c r="D1046" s="33">
        <v>48770.936699999998</v>
      </c>
      <c r="E1046" s="33">
        <v>296.28500000000003</v>
      </c>
      <c r="F1046" s="33">
        <v>714.39</v>
      </c>
      <c r="G1046" s="33">
        <v>712.99</v>
      </c>
      <c r="H1046" s="33">
        <v>712.99</v>
      </c>
      <c r="I1046" s="33">
        <v>712.99</v>
      </c>
      <c r="J1046" s="33">
        <v>1.4</v>
      </c>
    </row>
    <row r="1047" spans="1:10">
      <c r="A1047" s="32">
        <v>19</v>
      </c>
      <c r="B1047" s="32">
        <v>19</v>
      </c>
      <c r="C1047" s="33">
        <v>432426.27149999997</v>
      </c>
      <c r="D1047" s="33">
        <v>48761.692999999999</v>
      </c>
      <c r="E1047" s="33">
        <v>308.37299999999999</v>
      </c>
      <c r="F1047" s="33">
        <v>714.25</v>
      </c>
      <c r="G1047" s="33">
        <v>712.85</v>
      </c>
      <c r="H1047" s="33">
        <v>712.85</v>
      </c>
      <c r="I1047" s="33">
        <v>712.85</v>
      </c>
      <c r="J1047" s="33">
        <v>1.4</v>
      </c>
    </row>
    <row r="1048" spans="1:10">
      <c r="A1048" s="32">
        <v>20</v>
      </c>
      <c r="B1048" s="32">
        <v>20</v>
      </c>
      <c r="C1048" s="33">
        <v>432439.97489999997</v>
      </c>
      <c r="D1048" s="33">
        <v>48743.646000000001</v>
      </c>
      <c r="E1048" s="33">
        <v>331.03300000000002</v>
      </c>
      <c r="F1048" s="33">
        <v>713.97</v>
      </c>
      <c r="G1048" s="33">
        <v>712.57</v>
      </c>
      <c r="H1048" s="33">
        <v>712.57</v>
      </c>
      <c r="I1048" s="33">
        <v>712.57</v>
      </c>
      <c r="J1048" s="33">
        <v>1.4</v>
      </c>
    </row>
    <row r="1049" spans="1:10">
      <c r="A1049" s="32">
        <v>21</v>
      </c>
      <c r="B1049" s="32">
        <v>21</v>
      </c>
      <c r="C1049" s="33">
        <v>432450.36129999999</v>
      </c>
      <c r="D1049" s="33">
        <v>48734.428999999996</v>
      </c>
      <c r="E1049" s="33">
        <v>344.92</v>
      </c>
      <c r="F1049" s="33">
        <v>713.27</v>
      </c>
      <c r="G1049" s="33">
        <v>711.87</v>
      </c>
      <c r="H1049" s="33">
        <v>711.87</v>
      </c>
      <c r="I1049" s="33">
        <v>711.87</v>
      </c>
      <c r="J1049" s="33">
        <v>1.4</v>
      </c>
    </row>
    <row r="1050" spans="1:10">
      <c r="A1050" s="32">
        <v>22</v>
      </c>
      <c r="B1050" s="32">
        <v>22</v>
      </c>
      <c r="C1050" s="33">
        <v>432457.7991</v>
      </c>
      <c r="D1050" s="33">
        <v>48729.088199999998</v>
      </c>
      <c r="E1050" s="33">
        <v>354.07600000000002</v>
      </c>
      <c r="F1050" s="33">
        <v>712.73</v>
      </c>
      <c r="G1050" s="33">
        <v>711.33</v>
      </c>
      <c r="H1050" s="33">
        <v>711.33</v>
      </c>
      <c r="I1050" s="33">
        <v>711.33</v>
      </c>
      <c r="J1050" s="33">
        <v>1.4</v>
      </c>
    </row>
    <row r="1051" spans="1:10">
      <c r="A1051" s="32">
        <v>23</v>
      </c>
      <c r="B1051" s="32">
        <v>23</v>
      </c>
      <c r="C1051" s="33">
        <v>432472.01380000002</v>
      </c>
      <c r="D1051" s="33">
        <v>48721.053699999997</v>
      </c>
      <c r="E1051" s="33">
        <v>370.404</v>
      </c>
      <c r="F1051" s="33">
        <v>711.26</v>
      </c>
      <c r="G1051" s="33">
        <v>709.86</v>
      </c>
      <c r="H1051" s="33">
        <v>709.86</v>
      </c>
      <c r="I1051" s="33">
        <v>709.86</v>
      </c>
      <c r="J1051" s="33">
        <v>1.4</v>
      </c>
    </row>
    <row r="1052" spans="1:10">
      <c r="A1052" s="32">
        <v>24</v>
      </c>
      <c r="B1052" s="32">
        <v>24</v>
      </c>
      <c r="C1052" s="33">
        <v>432485.38209999999</v>
      </c>
      <c r="D1052" s="33">
        <v>48713.754000000001</v>
      </c>
      <c r="E1052" s="33">
        <v>385.63600000000002</v>
      </c>
      <c r="F1052" s="33">
        <v>709.68</v>
      </c>
      <c r="G1052" s="33">
        <v>708.28</v>
      </c>
      <c r="H1052" s="33">
        <v>708.28</v>
      </c>
      <c r="I1052" s="33">
        <v>708.28</v>
      </c>
      <c r="J1052" s="33">
        <v>1.4</v>
      </c>
    </row>
    <row r="1053" spans="1:10">
      <c r="A1053" s="32">
        <v>25</v>
      </c>
      <c r="B1053" s="32">
        <v>25</v>
      </c>
      <c r="C1053" s="33">
        <v>432497.47690000001</v>
      </c>
      <c r="D1053" s="33">
        <v>48707.419399999999</v>
      </c>
      <c r="E1053" s="33">
        <v>399.28899999999999</v>
      </c>
      <c r="F1053" s="33">
        <v>708.23</v>
      </c>
      <c r="G1053" s="33">
        <v>706.83</v>
      </c>
      <c r="H1053" s="33">
        <v>706.83</v>
      </c>
      <c r="I1053" s="33">
        <v>706.83</v>
      </c>
      <c r="J1053" s="33">
        <v>1.4</v>
      </c>
    </row>
    <row r="1054" spans="1:10">
      <c r="A1054" s="32">
        <v>26</v>
      </c>
      <c r="B1054" s="32">
        <v>26</v>
      </c>
      <c r="C1054" s="33">
        <v>432520.71980000002</v>
      </c>
      <c r="D1054" s="33">
        <v>48698.963300000003</v>
      </c>
      <c r="E1054" s="33">
        <v>424.02300000000002</v>
      </c>
      <c r="F1054" s="33">
        <v>705.87</v>
      </c>
      <c r="G1054" s="33">
        <v>704.47</v>
      </c>
      <c r="H1054" s="33">
        <v>704.47</v>
      </c>
      <c r="I1054" s="33">
        <v>704.47</v>
      </c>
      <c r="J1054" s="33">
        <v>1.4</v>
      </c>
    </row>
    <row r="1055" spans="1:10">
      <c r="A1055" s="32">
        <v>27</v>
      </c>
      <c r="B1055" s="32">
        <v>27</v>
      </c>
      <c r="C1055" s="33">
        <v>432537.56630000001</v>
      </c>
      <c r="D1055" s="33">
        <v>48695.008800000003</v>
      </c>
      <c r="E1055" s="33">
        <v>441.327</v>
      </c>
      <c r="F1055" s="33">
        <v>704.26</v>
      </c>
      <c r="G1055" s="33">
        <v>702.86</v>
      </c>
      <c r="H1055" s="33">
        <v>702.86</v>
      </c>
      <c r="I1055" s="33">
        <v>702.86</v>
      </c>
      <c r="J1055" s="33">
        <v>1.4</v>
      </c>
    </row>
    <row r="1056" spans="1:10">
      <c r="A1056" s="32">
        <v>28</v>
      </c>
      <c r="B1056" s="32">
        <v>28</v>
      </c>
      <c r="C1056" s="33">
        <v>432552.0049</v>
      </c>
      <c r="D1056" s="33">
        <v>48690.8891</v>
      </c>
      <c r="E1056" s="33">
        <v>456.34199999999998</v>
      </c>
      <c r="F1056" s="33">
        <v>703.14</v>
      </c>
      <c r="G1056" s="33">
        <v>701.74</v>
      </c>
      <c r="H1056" s="33">
        <v>701.74</v>
      </c>
      <c r="I1056" s="33">
        <v>701.74</v>
      </c>
      <c r="J1056" s="33">
        <v>1.4</v>
      </c>
    </row>
    <row r="1057" spans="1:10">
      <c r="A1057" s="32">
        <v>29</v>
      </c>
      <c r="B1057" s="32">
        <v>29</v>
      </c>
      <c r="C1057" s="33">
        <v>432561.7512</v>
      </c>
      <c r="D1057" s="33">
        <v>48686.721899999997</v>
      </c>
      <c r="E1057" s="33">
        <v>466.94200000000001</v>
      </c>
      <c r="F1057" s="33">
        <v>702.4</v>
      </c>
      <c r="G1057" s="33">
        <v>701</v>
      </c>
      <c r="H1057" s="33">
        <v>701</v>
      </c>
      <c r="I1057" s="33">
        <v>701</v>
      </c>
      <c r="J1057" s="33">
        <v>1.4</v>
      </c>
    </row>
    <row r="1058" spans="1:10">
      <c r="A1058" s="32">
        <v>30</v>
      </c>
      <c r="B1058" s="32">
        <v>30</v>
      </c>
      <c r="C1058" s="33">
        <v>432571.94750000001</v>
      </c>
      <c r="D1058" s="33">
        <v>48679.5095</v>
      </c>
      <c r="E1058" s="33">
        <v>479.43099999999998</v>
      </c>
      <c r="F1058" s="33">
        <v>701.92</v>
      </c>
      <c r="G1058" s="33">
        <v>700.52</v>
      </c>
      <c r="H1058" s="33">
        <v>700.52</v>
      </c>
      <c r="I1058" s="33">
        <v>700.52</v>
      </c>
      <c r="J1058" s="33">
        <v>1.4</v>
      </c>
    </row>
    <row r="1059" spans="1:10">
      <c r="A1059" s="32" t="s">
        <v>570</v>
      </c>
      <c r="B1059" s="32" t="s">
        <v>638</v>
      </c>
    </row>
    <row r="1060" spans="1:10">
      <c r="A1060" s="32">
        <v>1</v>
      </c>
      <c r="B1060" s="32">
        <v>30</v>
      </c>
      <c r="C1060" s="33">
        <v>432571.94750000001</v>
      </c>
      <c r="D1060" s="33">
        <v>48679.5095</v>
      </c>
      <c r="E1060" s="33">
        <v>0</v>
      </c>
      <c r="F1060" s="33">
        <v>701.92</v>
      </c>
      <c r="G1060" s="33">
        <v>700.52</v>
      </c>
      <c r="H1060" s="33">
        <v>700.52</v>
      </c>
      <c r="I1060" s="33">
        <v>700.52</v>
      </c>
      <c r="J1060" s="33">
        <v>1.4</v>
      </c>
    </row>
    <row r="1061" spans="1:10">
      <c r="A1061" s="32">
        <v>2</v>
      </c>
      <c r="B1061" s="32">
        <v>31</v>
      </c>
      <c r="C1061" s="33">
        <v>432592.49800000002</v>
      </c>
      <c r="D1061" s="33">
        <v>48663.351900000001</v>
      </c>
      <c r="E1061" s="33">
        <v>26.141999999999999</v>
      </c>
      <c r="F1061" s="33">
        <v>701.56</v>
      </c>
      <c r="G1061" s="33">
        <v>700.16</v>
      </c>
      <c r="H1061" s="33">
        <v>700.16</v>
      </c>
      <c r="I1061" s="33">
        <v>700.16</v>
      </c>
      <c r="J1061" s="33">
        <v>1.4</v>
      </c>
    </row>
    <row r="1062" spans="1:10">
      <c r="A1062" s="32">
        <v>3</v>
      </c>
      <c r="B1062" s="32">
        <v>32</v>
      </c>
      <c r="C1062" s="33">
        <v>432622.24810000003</v>
      </c>
      <c r="D1062" s="33">
        <v>48643.953200000004</v>
      </c>
      <c r="E1062" s="33">
        <v>61.658000000000001</v>
      </c>
      <c r="F1062" s="33">
        <v>701.17</v>
      </c>
      <c r="G1062" s="33">
        <v>699.77</v>
      </c>
      <c r="H1062" s="33">
        <v>699.77</v>
      </c>
      <c r="I1062" s="33">
        <v>699.77</v>
      </c>
      <c r="J1062" s="33">
        <v>1.4</v>
      </c>
    </row>
    <row r="1063" spans="1:10">
      <c r="A1063" s="32">
        <v>4</v>
      </c>
      <c r="B1063" s="32">
        <v>33</v>
      </c>
      <c r="C1063" s="33">
        <v>432647.62239999999</v>
      </c>
      <c r="D1063" s="33">
        <v>48626.807399999998</v>
      </c>
      <c r="E1063" s="33">
        <v>92.281999999999996</v>
      </c>
      <c r="F1063" s="33">
        <v>701.11</v>
      </c>
      <c r="G1063" s="33">
        <v>699.71</v>
      </c>
      <c r="H1063" s="33">
        <v>699.71</v>
      </c>
      <c r="I1063" s="33">
        <v>699.71</v>
      </c>
      <c r="J1063" s="33">
        <v>1.4</v>
      </c>
    </row>
    <row r="1064" spans="1:10">
      <c r="A1064" s="32">
        <v>5</v>
      </c>
      <c r="B1064" s="32">
        <v>34</v>
      </c>
      <c r="C1064" s="33">
        <v>432661.18560000003</v>
      </c>
      <c r="D1064" s="33">
        <v>48617.005899999996</v>
      </c>
      <c r="E1064" s="33">
        <v>109.01600000000001</v>
      </c>
      <c r="F1064" s="33">
        <v>701.14</v>
      </c>
      <c r="G1064" s="33">
        <v>699.74</v>
      </c>
      <c r="H1064" s="33">
        <v>699.74</v>
      </c>
      <c r="I1064" s="33">
        <v>699.74</v>
      </c>
      <c r="J1064" s="33">
        <v>1.4</v>
      </c>
    </row>
    <row r="1065" spans="1:10">
      <c r="A1065" s="32">
        <v>6</v>
      </c>
      <c r="B1065" s="32">
        <v>35</v>
      </c>
      <c r="C1065" s="33">
        <v>432668.62190000003</v>
      </c>
      <c r="D1065" s="33">
        <v>48612.901899999997</v>
      </c>
      <c r="E1065" s="33">
        <v>117.509</v>
      </c>
      <c r="F1065" s="33">
        <v>701.05</v>
      </c>
      <c r="G1065" s="33">
        <v>699.65</v>
      </c>
      <c r="H1065" s="33">
        <v>699.65</v>
      </c>
      <c r="I1065" s="33">
        <v>699.65</v>
      </c>
      <c r="J1065" s="33">
        <v>1.4</v>
      </c>
    </row>
    <row r="1066" spans="1:10">
      <c r="A1066" s="32">
        <v>7</v>
      </c>
      <c r="B1066" s="32">
        <v>36</v>
      </c>
      <c r="C1066" s="33">
        <v>432692.47700000001</v>
      </c>
      <c r="D1066" s="33">
        <v>48603.275699999998</v>
      </c>
      <c r="E1066" s="33">
        <v>143.233</v>
      </c>
      <c r="F1066" s="33">
        <v>701.61</v>
      </c>
      <c r="G1066" s="33">
        <v>700.21</v>
      </c>
      <c r="H1066" s="33">
        <v>700.21</v>
      </c>
      <c r="I1066" s="33">
        <v>700.21</v>
      </c>
      <c r="J1066" s="33">
        <v>1.4</v>
      </c>
    </row>
    <row r="1067" spans="1:10">
      <c r="A1067" s="32">
        <v>8</v>
      </c>
      <c r="B1067" s="32">
        <v>37</v>
      </c>
      <c r="C1067" s="33">
        <v>432724.1189</v>
      </c>
      <c r="D1067" s="33">
        <v>48592.193099999997</v>
      </c>
      <c r="E1067" s="33">
        <v>176.76</v>
      </c>
      <c r="F1067" s="33">
        <v>702.57</v>
      </c>
      <c r="G1067" s="33">
        <v>701.17</v>
      </c>
      <c r="H1067" s="33">
        <v>701.17</v>
      </c>
      <c r="I1067" s="33">
        <v>701.17</v>
      </c>
      <c r="J1067" s="33">
        <v>1.4</v>
      </c>
    </row>
    <row r="1068" spans="1:10">
      <c r="A1068" s="32">
        <v>9</v>
      </c>
      <c r="B1068" s="32">
        <v>38</v>
      </c>
      <c r="C1068" s="33">
        <v>432735.44679999998</v>
      </c>
      <c r="D1068" s="33">
        <v>48587.270400000001</v>
      </c>
      <c r="E1068" s="33">
        <v>189.11099999999999</v>
      </c>
      <c r="F1068" s="33">
        <v>702.2</v>
      </c>
      <c r="G1068" s="33">
        <v>700.8</v>
      </c>
      <c r="H1068" s="33">
        <v>700.8</v>
      </c>
      <c r="I1068" s="33">
        <v>700.8</v>
      </c>
      <c r="J1068" s="33">
        <v>1.4</v>
      </c>
    </row>
    <row r="1069" spans="1:10">
      <c r="A1069" s="32">
        <v>10</v>
      </c>
      <c r="B1069" s="32">
        <v>39</v>
      </c>
      <c r="C1069" s="33">
        <v>432760.06599999999</v>
      </c>
      <c r="D1069" s="33">
        <v>48574.660799999998</v>
      </c>
      <c r="E1069" s="33">
        <v>216.77199999999999</v>
      </c>
      <c r="F1069" s="33">
        <v>701.21</v>
      </c>
      <c r="G1069" s="33">
        <v>699.81</v>
      </c>
      <c r="H1069" s="33">
        <v>699.81</v>
      </c>
      <c r="I1069" s="33">
        <v>699.81</v>
      </c>
      <c r="J1069" s="33">
        <v>1.4</v>
      </c>
    </row>
    <row r="1070" spans="1:10">
      <c r="A1070" s="32">
        <v>11</v>
      </c>
      <c r="B1070" s="32">
        <v>40</v>
      </c>
      <c r="C1070" s="33">
        <v>432769.86920000002</v>
      </c>
      <c r="D1070" s="33">
        <v>48571.040399999998</v>
      </c>
      <c r="E1070" s="33">
        <v>227.22200000000001</v>
      </c>
      <c r="F1070" s="33">
        <v>700.75</v>
      </c>
      <c r="G1070" s="33">
        <v>699.35</v>
      </c>
      <c r="H1070" s="33">
        <v>699.35</v>
      </c>
      <c r="I1070" s="33">
        <v>699.35</v>
      </c>
      <c r="J1070" s="33">
        <v>1.4</v>
      </c>
    </row>
    <row r="1071" spans="1:10">
      <c r="A1071" s="32">
        <v>12</v>
      </c>
      <c r="B1071" s="32">
        <v>41</v>
      </c>
      <c r="C1071" s="33">
        <v>432789.03580000001</v>
      </c>
      <c r="D1071" s="33">
        <v>48566.5098</v>
      </c>
      <c r="E1071" s="33">
        <v>246.917</v>
      </c>
      <c r="F1071" s="33">
        <v>700.16</v>
      </c>
      <c r="G1071" s="33">
        <v>698.76</v>
      </c>
      <c r="H1071" s="33">
        <v>698.76</v>
      </c>
      <c r="I1071" s="33">
        <v>698.76</v>
      </c>
      <c r="J1071" s="33">
        <v>1.4</v>
      </c>
    </row>
    <row r="1072" spans="1:10">
      <c r="A1072" s="32">
        <v>13</v>
      </c>
      <c r="B1072" s="32">
        <v>42</v>
      </c>
      <c r="C1072" s="33">
        <v>432808.48910000001</v>
      </c>
      <c r="D1072" s="33">
        <v>48565.365400000002</v>
      </c>
      <c r="E1072" s="33">
        <v>266.404</v>
      </c>
      <c r="F1072" s="33">
        <v>700.49</v>
      </c>
      <c r="G1072" s="33">
        <v>699.09</v>
      </c>
      <c r="H1072" s="33">
        <v>699.09</v>
      </c>
      <c r="I1072" s="33">
        <v>699.09</v>
      </c>
      <c r="J1072" s="33">
        <v>1.4</v>
      </c>
    </row>
    <row r="1073" spans="1:10">
      <c r="A1073" s="32">
        <v>14</v>
      </c>
      <c r="B1073" s="32">
        <v>43</v>
      </c>
      <c r="C1073" s="33">
        <v>432835.28490000003</v>
      </c>
      <c r="D1073" s="33">
        <v>48566.727099999996</v>
      </c>
      <c r="E1073" s="33">
        <v>293.23399999999998</v>
      </c>
      <c r="F1073" s="33">
        <v>701.59</v>
      </c>
      <c r="G1073" s="33">
        <v>700.19</v>
      </c>
      <c r="H1073" s="33">
        <v>700.19</v>
      </c>
      <c r="I1073" s="33">
        <v>700.19</v>
      </c>
      <c r="J1073" s="33">
        <v>1.4</v>
      </c>
    </row>
    <row r="1074" spans="1:10">
      <c r="A1074" s="32">
        <v>15</v>
      </c>
      <c r="B1074" s="32">
        <v>44</v>
      </c>
      <c r="C1074" s="33">
        <v>432857.58539999998</v>
      </c>
      <c r="D1074" s="33">
        <v>48565.720099999999</v>
      </c>
      <c r="E1074" s="33">
        <v>315.55799999999999</v>
      </c>
      <c r="F1074" s="33">
        <v>702.51</v>
      </c>
      <c r="G1074" s="33">
        <v>701.11</v>
      </c>
      <c r="H1074" s="33">
        <v>701.11</v>
      </c>
      <c r="I1074" s="33">
        <v>701.11</v>
      </c>
      <c r="J1074" s="33">
        <v>1.4</v>
      </c>
    </row>
    <row r="1075" spans="1:10">
      <c r="A1075" s="32">
        <v>16</v>
      </c>
      <c r="B1075" s="32">
        <v>45</v>
      </c>
      <c r="C1075" s="33">
        <v>432881.15470000001</v>
      </c>
      <c r="D1075" s="33">
        <v>48563.962</v>
      </c>
      <c r="E1075" s="33">
        <v>339.19200000000001</v>
      </c>
      <c r="F1075" s="33">
        <v>703.35</v>
      </c>
      <c r="G1075" s="33">
        <v>701.95</v>
      </c>
      <c r="H1075" s="33">
        <v>701.95</v>
      </c>
      <c r="I1075" s="33">
        <v>701.95</v>
      </c>
      <c r="J1075" s="33">
        <v>1.4</v>
      </c>
    </row>
    <row r="1076" spans="1:10">
      <c r="A1076" s="32">
        <v>17</v>
      </c>
      <c r="B1076" s="32">
        <v>46</v>
      </c>
      <c r="C1076" s="33">
        <v>432891.09610000002</v>
      </c>
      <c r="D1076" s="33">
        <v>48564.377399999998</v>
      </c>
      <c r="E1076" s="33">
        <v>349.142</v>
      </c>
      <c r="F1076" s="33">
        <v>703.47</v>
      </c>
      <c r="G1076" s="33">
        <v>702.07</v>
      </c>
      <c r="H1076" s="33">
        <v>702.07</v>
      </c>
      <c r="I1076" s="33">
        <v>702.07</v>
      </c>
      <c r="J1076" s="33">
        <v>1.4</v>
      </c>
    </row>
    <row r="1077" spans="1:10">
      <c r="A1077" s="32">
        <v>18</v>
      </c>
      <c r="B1077" s="32">
        <v>47</v>
      </c>
      <c r="C1077" s="33">
        <v>432900.89500000002</v>
      </c>
      <c r="D1077" s="33">
        <v>48564.786800000002</v>
      </c>
      <c r="E1077" s="33">
        <v>358.95</v>
      </c>
      <c r="F1077" s="33">
        <v>703.36</v>
      </c>
      <c r="G1077" s="33">
        <v>701.96</v>
      </c>
      <c r="H1077" s="33">
        <v>701.96</v>
      </c>
      <c r="I1077" s="33">
        <v>701.96</v>
      </c>
      <c r="J1077" s="33">
        <v>1.4</v>
      </c>
    </row>
    <row r="1078" spans="1:10">
      <c r="A1078" s="32">
        <v>19</v>
      </c>
      <c r="B1078" s="32">
        <v>48</v>
      </c>
      <c r="C1078" s="33">
        <v>432908.31030000001</v>
      </c>
      <c r="D1078" s="33">
        <v>48565.830499999996</v>
      </c>
      <c r="E1078" s="33">
        <v>366.43799999999999</v>
      </c>
      <c r="F1078" s="33">
        <v>703.27</v>
      </c>
      <c r="G1078" s="33">
        <v>701.87</v>
      </c>
      <c r="H1078" s="33">
        <v>701.87</v>
      </c>
      <c r="I1078" s="33">
        <v>701.87</v>
      </c>
      <c r="J1078" s="33">
        <v>1.4</v>
      </c>
    </row>
    <row r="1079" spans="1:10">
      <c r="A1079" s="32">
        <v>20</v>
      </c>
      <c r="B1079" s="32">
        <v>49</v>
      </c>
      <c r="C1079" s="33">
        <v>432915.96240000002</v>
      </c>
      <c r="D1079" s="33">
        <v>48568.0959</v>
      </c>
      <c r="E1079" s="33">
        <v>374.41899999999998</v>
      </c>
      <c r="F1079" s="33">
        <v>703.12</v>
      </c>
      <c r="G1079" s="33">
        <v>701.72</v>
      </c>
      <c r="H1079" s="33">
        <v>701.72</v>
      </c>
      <c r="I1079" s="33">
        <v>701.72</v>
      </c>
      <c r="J1079" s="33">
        <v>1.4</v>
      </c>
    </row>
    <row r="1080" spans="1:10">
      <c r="A1080" s="32">
        <v>21</v>
      </c>
      <c r="B1080" s="32">
        <v>50</v>
      </c>
      <c r="C1080" s="33">
        <v>432926.8616</v>
      </c>
      <c r="D1080" s="33">
        <v>48571.757299999997</v>
      </c>
      <c r="E1080" s="33">
        <v>385.916</v>
      </c>
      <c r="F1080" s="33">
        <v>702.87</v>
      </c>
      <c r="G1080" s="33">
        <v>701.47</v>
      </c>
      <c r="H1080" s="33">
        <v>701.47</v>
      </c>
      <c r="I1080" s="33">
        <v>701.47</v>
      </c>
      <c r="J1080" s="33">
        <v>1.4</v>
      </c>
    </row>
    <row r="1081" spans="1:10">
      <c r="A1081" s="32">
        <v>22</v>
      </c>
      <c r="B1081" s="32">
        <v>51</v>
      </c>
      <c r="C1081" s="33">
        <v>432935.95860000001</v>
      </c>
      <c r="D1081" s="33">
        <v>48575.521200000003</v>
      </c>
      <c r="E1081" s="33">
        <v>395.76100000000002</v>
      </c>
      <c r="F1081" s="33">
        <v>702.7</v>
      </c>
      <c r="G1081" s="33">
        <v>701.3</v>
      </c>
      <c r="H1081" s="33">
        <v>701.3</v>
      </c>
      <c r="I1081" s="33">
        <v>701.3</v>
      </c>
      <c r="J1081" s="33">
        <v>1.4</v>
      </c>
    </row>
    <row r="1082" spans="1:10">
      <c r="A1082" s="32">
        <v>23</v>
      </c>
      <c r="B1082" s="32">
        <v>52</v>
      </c>
      <c r="C1082" s="33">
        <v>432948.5367</v>
      </c>
      <c r="D1082" s="33">
        <v>48578.380299999997</v>
      </c>
      <c r="E1082" s="33">
        <v>408.66</v>
      </c>
      <c r="F1082" s="33">
        <v>702.55</v>
      </c>
      <c r="G1082" s="33">
        <v>701.15</v>
      </c>
      <c r="H1082" s="33">
        <v>701.15</v>
      </c>
      <c r="I1082" s="33">
        <v>701.15</v>
      </c>
      <c r="J1082" s="33">
        <v>1.4</v>
      </c>
    </row>
    <row r="1083" spans="1:10">
      <c r="A1083" s="32">
        <v>24</v>
      </c>
      <c r="B1083" s="32">
        <v>53</v>
      </c>
      <c r="C1083" s="33">
        <v>432967.60399999999</v>
      </c>
      <c r="D1083" s="33">
        <v>48578.3171</v>
      </c>
      <c r="E1083" s="33">
        <v>427.72800000000001</v>
      </c>
      <c r="F1083" s="33">
        <v>702.75</v>
      </c>
      <c r="G1083" s="33">
        <v>701.35</v>
      </c>
      <c r="H1083" s="33">
        <v>701.35</v>
      </c>
      <c r="I1083" s="33">
        <v>701.35</v>
      </c>
      <c r="J1083" s="33">
        <v>1.4</v>
      </c>
    </row>
    <row r="1084" spans="1:10">
      <c r="A1084" s="32">
        <v>25</v>
      </c>
      <c r="B1084" s="32">
        <v>54</v>
      </c>
      <c r="C1084" s="33">
        <v>432978.80209999997</v>
      </c>
      <c r="D1084" s="33">
        <v>48577.631500000003</v>
      </c>
      <c r="E1084" s="33">
        <v>438.947</v>
      </c>
      <c r="F1084" s="33">
        <v>703.13</v>
      </c>
      <c r="G1084" s="33">
        <v>701.73</v>
      </c>
      <c r="H1084" s="33">
        <v>701.73</v>
      </c>
      <c r="I1084" s="33">
        <v>701.73</v>
      </c>
      <c r="J1084" s="33">
        <v>1.4</v>
      </c>
    </row>
    <row r="1085" spans="1:10">
      <c r="A1085" s="32">
        <v>26</v>
      </c>
      <c r="B1085" s="32">
        <v>55</v>
      </c>
      <c r="C1085" s="33">
        <v>433011.50929999998</v>
      </c>
      <c r="D1085" s="33">
        <v>48573.993900000001</v>
      </c>
      <c r="E1085" s="33">
        <v>471.85599999999999</v>
      </c>
      <c r="F1085" s="33">
        <v>704.51</v>
      </c>
      <c r="G1085" s="33">
        <v>703.11</v>
      </c>
      <c r="H1085" s="33">
        <v>703.11</v>
      </c>
      <c r="I1085" s="33">
        <v>703.11</v>
      </c>
      <c r="J1085" s="33">
        <v>1.4</v>
      </c>
    </row>
    <row r="1086" spans="1:10">
      <c r="A1086" s="32">
        <v>27</v>
      </c>
      <c r="B1086" s="32">
        <v>56</v>
      </c>
      <c r="C1086" s="33">
        <v>433027.67619999999</v>
      </c>
      <c r="D1086" s="33">
        <v>48570.078399999999</v>
      </c>
      <c r="E1086" s="33">
        <v>488.49</v>
      </c>
      <c r="F1086" s="33">
        <v>702.28</v>
      </c>
      <c r="G1086" s="33">
        <v>700.88</v>
      </c>
      <c r="H1086" s="33">
        <v>700.88</v>
      </c>
      <c r="I1086" s="33">
        <v>700.88</v>
      </c>
      <c r="J1086" s="33">
        <v>1.4</v>
      </c>
    </row>
    <row r="1087" spans="1:10">
      <c r="A1087" s="32">
        <v>28</v>
      </c>
      <c r="B1087" s="32">
        <v>57</v>
      </c>
      <c r="C1087" s="33">
        <v>433037.62880000001</v>
      </c>
      <c r="D1087" s="33">
        <v>48567.4856</v>
      </c>
      <c r="E1087" s="33">
        <v>498.77499999999998</v>
      </c>
      <c r="F1087" s="33">
        <v>700.78</v>
      </c>
      <c r="G1087" s="33">
        <v>699.38</v>
      </c>
      <c r="H1087" s="33">
        <v>699.38</v>
      </c>
      <c r="I1087" s="33">
        <v>699.38</v>
      </c>
      <c r="J1087" s="33">
        <v>1.4</v>
      </c>
    </row>
    <row r="1088" spans="1:10">
      <c r="A1088" s="32">
        <v>29</v>
      </c>
      <c r="B1088" s="32">
        <v>58</v>
      </c>
      <c r="C1088" s="33">
        <v>433059.64669999998</v>
      </c>
      <c r="D1088" s="33">
        <v>48562.105000000003</v>
      </c>
      <c r="E1088" s="33">
        <v>521.44100000000003</v>
      </c>
      <c r="F1088" s="33">
        <v>697.47</v>
      </c>
      <c r="G1088" s="33">
        <v>696.07</v>
      </c>
      <c r="H1088" s="33">
        <v>696.07</v>
      </c>
      <c r="I1088" s="33">
        <v>696.07</v>
      </c>
      <c r="J1088" s="33">
        <v>1.4</v>
      </c>
    </row>
    <row r="1089" spans="1:10">
      <c r="A1089" s="32">
        <v>30</v>
      </c>
      <c r="B1089" s="32">
        <v>59</v>
      </c>
      <c r="C1089" s="33">
        <v>433083.95649999997</v>
      </c>
      <c r="D1089" s="33">
        <v>48556.731899999999</v>
      </c>
      <c r="E1089" s="33">
        <v>546.33699999999999</v>
      </c>
      <c r="F1089" s="33">
        <v>694.81</v>
      </c>
      <c r="G1089" s="33">
        <v>693.41</v>
      </c>
      <c r="H1089" s="33">
        <v>693.41</v>
      </c>
      <c r="I1089" s="33">
        <v>693.41</v>
      </c>
      <c r="J1089" s="33">
        <v>1.4</v>
      </c>
    </row>
    <row r="1090" spans="1:10">
      <c r="A1090" s="32">
        <v>31</v>
      </c>
      <c r="B1090" s="32">
        <v>60</v>
      </c>
      <c r="C1090" s="33">
        <v>433100.2513</v>
      </c>
      <c r="D1090" s="33">
        <v>48551.137799999997</v>
      </c>
      <c r="E1090" s="33">
        <v>563.56500000000005</v>
      </c>
      <c r="F1090" s="33">
        <v>693.41</v>
      </c>
      <c r="G1090" s="33">
        <v>692.01</v>
      </c>
      <c r="H1090" s="33">
        <v>692.01</v>
      </c>
      <c r="I1090" s="33">
        <v>692.01</v>
      </c>
      <c r="J1090" s="33">
        <v>1.4</v>
      </c>
    </row>
    <row r="1091" spans="1:10">
      <c r="A1091" s="32">
        <v>32</v>
      </c>
      <c r="B1091" s="32">
        <v>61</v>
      </c>
      <c r="C1091" s="33">
        <v>433122.8259</v>
      </c>
      <c r="D1091" s="33">
        <v>48538.327499999999</v>
      </c>
      <c r="E1091" s="33">
        <v>589.52099999999996</v>
      </c>
      <c r="F1091" s="33">
        <v>692.01</v>
      </c>
      <c r="G1091" s="33">
        <v>690.61</v>
      </c>
      <c r="H1091" s="33">
        <v>690.61</v>
      </c>
      <c r="I1091" s="33">
        <v>690.61</v>
      </c>
      <c r="J1091" s="33">
        <v>1.4</v>
      </c>
    </row>
    <row r="1092" spans="1:10">
      <c r="A1092" s="32">
        <v>33</v>
      </c>
      <c r="B1092" s="32">
        <v>62</v>
      </c>
      <c r="C1092" s="33">
        <v>433135.98300000001</v>
      </c>
      <c r="D1092" s="33">
        <v>48530.432699999998</v>
      </c>
      <c r="E1092" s="33">
        <v>604.86500000000001</v>
      </c>
      <c r="F1092" s="33">
        <v>690.97</v>
      </c>
      <c r="G1092" s="33">
        <v>689.57</v>
      </c>
      <c r="H1092" s="33">
        <v>689.57</v>
      </c>
      <c r="I1092" s="33">
        <v>689.57</v>
      </c>
      <c r="J1092" s="33">
        <v>1.4</v>
      </c>
    </row>
    <row r="1093" spans="1:10">
      <c r="A1093" s="32">
        <v>34</v>
      </c>
      <c r="B1093" s="32">
        <v>63</v>
      </c>
      <c r="C1093" s="33">
        <v>433139.2942</v>
      </c>
      <c r="D1093" s="33">
        <v>48519.124499999998</v>
      </c>
      <c r="E1093" s="33">
        <v>616.64800000000002</v>
      </c>
      <c r="F1093" s="33">
        <v>689.86</v>
      </c>
      <c r="G1093" s="33">
        <v>688.46</v>
      </c>
      <c r="H1093" s="33">
        <v>688.46</v>
      </c>
      <c r="I1093" s="33">
        <v>688.46</v>
      </c>
      <c r="J1093" s="33">
        <v>1.4</v>
      </c>
    </row>
    <row r="1094" spans="1:10">
      <c r="A1094" s="32">
        <v>35</v>
      </c>
      <c r="B1094" s="32">
        <v>64</v>
      </c>
      <c r="C1094" s="33">
        <v>433140.60470000003</v>
      </c>
      <c r="D1094" s="33">
        <v>48509.216200000003</v>
      </c>
      <c r="E1094" s="33">
        <v>626.64300000000003</v>
      </c>
      <c r="F1094" s="33">
        <v>689.2</v>
      </c>
      <c r="G1094" s="33">
        <v>687.8</v>
      </c>
      <c r="H1094" s="33">
        <v>687.8</v>
      </c>
      <c r="I1094" s="33">
        <v>687.8</v>
      </c>
      <c r="J1094" s="33">
        <v>1.4</v>
      </c>
    </row>
    <row r="1095" spans="1:10">
      <c r="A1095" s="32">
        <v>36</v>
      </c>
      <c r="B1095" s="32">
        <v>65</v>
      </c>
      <c r="C1095" s="33">
        <v>433138.2782</v>
      </c>
      <c r="D1095" s="33">
        <v>48496.718500000003</v>
      </c>
      <c r="E1095" s="33">
        <v>639.35500000000002</v>
      </c>
      <c r="F1095" s="33">
        <v>688.63</v>
      </c>
      <c r="G1095" s="33">
        <v>687.23</v>
      </c>
      <c r="H1095" s="33">
        <v>687.23</v>
      </c>
      <c r="I1095" s="33">
        <v>687.23</v>
      </c>
      <c r="J1095" s="33">
        <v>1.4</v>
      </c>
    </row>
    <row r="1096" spans="1:10">
      <c r="A1096" s="32">
        <v>37</v>
      </c>
      <c r="B1096" s="32">
        <v>66</v>
      </c>
      <c r="C1096" s="33">
        <v>433134.5528</v>
      </c>
      <c r="D1096" s="33">
        <v>48486.985000000001</v>
      </c>
      <c r="E1096" s="33">
        <v>649.77700000000004</v>
      </c>
      <c r="F1096" s="33">
        <v>688.16</v>
      </c>
      <c r="G1096" s="33">
        <v>686.76</v>
      </c>
      <c r="H1096" s="33">
        <v>686.76</v>
      </c>
      <c r="I1096" s="33">
        <v>686.76</v>
      </c>
      <c r="J1096" s="33">
        <v>1.4</v>
      </c>
    </row>
    <row r="1097" spans="1:10">
      <c r="A1097" s="32">
        <v>38</v>
      </c>
      <c r="B1097" s="32">
        <v>67</v>
      </c>
      <c r="C1097" s="33">
        <v>433128.61119999998</v>
      </c>
      <c r="D1097" s="33">
        <v>48478.421399999999</v>
      </c>
      <c r="E1097" s="33">
        <v>660.2</v>
      </c>
      <c r="F1097" s="33">
        <v>687.64</v>
      </c>
      <c r="G1097" s="33">
        <v>686.24</v>
      </c>
      <c r="H1097" s="33">
        <v>686.24</v>
      </c>
      <c r="I1097" s="33">
        <v>686.24</v>
      </c>
      <c r="J1097" s="33">
        <v>1.4</v>
      </c>
    </row>
    <row r="1098" spans="1:10">
      <c r="A1098" s="32">
        <v>39</v>
      </c>
      <c r="B1098" s="32">
        <v>68</v>
      </c>
      <c r="C1098" s="33">
        <v>433113.8481</v>
      </c>
      <c r="D1098" s="33">
        <v>48467.139600000002</v>
      </c>
      <c r="E1098" s="33">
        <v>678.78099999999995</v>
      </c>
      <c r="F1098" s="33">
        <v>686.77</v>
      </c>
      <c r="G1098" s="33">
        <v>685.37</v>
      </c>
      <c r="H1098" s="33">
        <v>685.37</v>
      </c>
      <c r="I1098" s="33">
        <v>685.37</v>
      </c>
      <c r="J1098" s="33">
        <v>1.4</v>
      </c>
    </row>
    <row r="1099" spans="1:10">
      <c r="A1099" s="32">
        <v>40</v>
      </c>
      <c r="B1099" s="32">
        <v>69</v>
      </c>
      <c r="C1099" s="33">
        <v>433094.86900000001</v>
      </c>
      <c r="D1099" s="33">
        <v>48448.162499999999</v>
      </c>
      <c r="E1099" s="33">
        <v>705.62</v>
      </c>
      <c r="F1099" s="33">
        <v>685.07</v>
      </c>
      <c r="G1099" s="33">
        <v>683.67</v>
      </c>
      <c r="H1099" s="33">
        <v>683.67</v>
      </c>
      <c r="I1099" s="33">
        <v>683.67</v>
      </c>
      <c r="J1099" s="33">
        <v>1.4</v>
      </c>
    </row>
    <row r="1100" spans="1:10">
      <c r="A1100" s="32">
        <v>41</v>
      </c>
      <c r="B1100" s="32">
        <v>70</v>
      </c>
      <c r="C1100" s="33">
        <v>433088.45659999998</v>
      </c>
      <c r="D1100" s="33">
        <v>48429.402900000001</v>
      </c>
      <c r="E1100" s="33">
        <v>725.44500000000005</v>
      </c>
      <c r="F1100" s="33">
        <v>684.14</v>
      </c>
      <c r="G1100" s="33">
        <v>682.74</v>
      </c>
      <c r="H1100" s="33">
        <v>682.74</v>
      </c>
      <c r="I1100" s="33">
        <v>682.74</v>
      </c>
      <c r="J1100" s="33">
        <v>1.4</v>
      </c>
    </row>
    <row r="1101" spans="1:10">
      <c r="A1101" s="32">
        <v>42</v>
      </c>
      <c r="B1101" s="32">
        <v>71</v>
      </c>
      <c r="C1101" s="33">
        <v>433086.45699999999</v>
      </c>
      <c r="D1101" s="33">
        <v>48413.713499999998</v>
      </c>
      <c r="E1101" s="33">
        <v>741.26099999999997</v>
      </c>
      <c r="F1101" s="33">
        <v>683.39</v>
      </c>
      <c r="G1101" s="33">
        <v>681.99</v>
      </c>
      <c r="H1101" s="33">
        <v>681.99</v>
      </c>
      <c r="I1101" s="33">
        <v>681.99</v>
      </c>
      <c r="J1101" s="33">
        <v>1.4</v>
      </c>
    </row>
    <row r="1102" spans="1:10">
      <c r="A1102" s="32">
        <v>43</v>
      </c>
      <c r="B1102" s="32">
        <v>72</v>
      </c>
      <c r="C1102" s="33">
        <v>433081.22070000001</v>
      </c>
      <c r="D1102" s="33">
        <v>48396.6106</v>
      </c>
      <c r="E1102" s="33">
        <v>759.14800000000002</v>
      </c>
      <c r="F1102" s="33">
        <v>682.88</v>
      </c>
      <c r="G1102" s="33">
        <v>681.48</v>
      </c>
      <c r="H1102" s="33">
        <v>681.48</v>
      </c>
      <c r="I1102" s="33">
        <v>681.48</v>
      </c>
      <c r="J1102" s="33">
        <v>1.4</v>
      </c>
    </row>
    <row r="1103" spans="1:10">
      <c r="A1103" s="32">
        <v>44</v>
      </c>
      <c r="B1103" s="32">
        <v>73</v>
      </c>
      <c r="C1103" s="33">
        <v>433074.38130000001</v>
      </c>
      <c r="D1103" s="33">
        <v>48381.174299999999</v>
      </c>
      <c r="E1103" s="33">
        <v>776.03200000000004</v>
      </c>
      <c r="F1103" s="33">
        <v>682.39</v>
      </c>
      <c r="G1103" s="33">
        <v>680.99</v>
      </c>
      <c r="H1103" s="33">
        <v>680.99</v>
      </c>
      <c r="I1103" s="33">
        <v>680.99</v>
      </c>
      <c r="J1103" s="33">
        <v>1.4</v>
      </c>
    </row>
    <row r="1104" spans="1:10">
      <c r="A1104" s="32">
        <v>45</v>
      </c>
      <c r="B1104" s="32">
        <v>74</v>
      </c>
      <c r="C1104" s="33">
        <v>433066.61219999997</v>
      </c>
      <c r="D1104" s="33">
        <v>48361.548000000003</v>
      </c>
      <c r="E1104" s="33">
        <v>797.14</v>
      </c>
      <c r="F1104" s="33">
        <v>681.73</v>
      </c>
      <c r="G1104" s="33">
        <v>680.33</v>
      </c>
      <c r="H1104" s="33">
        <v>680.33</v>
      </c>
      <c r="I1104" s="33">
        <v>680.33</v>
      </c>
      <c r="J1104" s="33">
        <v>1.4</v>
      </c>
    </row>
    <row r="1106" spans="1:10">
      <c r="A1106" s="32" t="s">
        <v>5</v>
      </c>
      <c r="B1106" s="32" t="s">
        <v>511</v>
      </c>
      <c r="C1106" s="33" t="s">
        <v>512</v>
      </c>
      <c r="D1106" s="33" t="s">
        <v>513</v>
      </c>
      <c r="E1106" s="33" t="s">
        <v>514</v>
      </c>
      <c r="F1106" s="33" t="s">
        <v>515</v>
      </c>
      <c r="G1106" s="33" t="s">
        <v>516</v>
      </c>
      <c r="H1106" s="33" t="s">
        <v>517</v>
      </c>
      <c r="I1106" s="33" t="s">
        <v>518</v>
      </c>
      <c r="J1106" s="33" t="s">
        <v>585</v>
      </c>
    </row>
    <row r="1107" spans="1:10">
      <c r="A1107" s="32" t="s">
        <v>1204</v>
      </c>
    </row>
    <row r="1108" spans="1:10">
      <c r="A1108" s="32">
        <v>1</v>
      </c>
      <c r="B1108" s="32">
        <v>432062.92666300002</v>
      </c>
      <c r="C1108" s="33">
        <v>49011.440722200001</v>
      </c>
      <c r="D1108" s="33">
        <v>0</v>
      </c>
      <c r="E1108" s="33">
        <v>770.87</v>
      </c>
      <c r="F1108" s="33">
        <v>769.47</v>
      </c>
      <c r="G1108" s="33">
        <v>769.47</v>
      </c>
      <c r="H1108" s="33">
        <v>769.47</v>
      </c>
      <c r="I1108" s="33">
        <v>1.4</v>
      </c>
    </row>
    <row r="1109" spans="1:10">
      <c r="A1109" s="32">
        <v>2</v>
      </c>
      <c r="B1109" s="32">
        <v>432057.90334070002</v>
      </c>
      <c r="C1109" s="33">
        <v>49013.269061999999</v>
      </c>
      <c r="D1109" s="33">
        <v>5.3460000000000001</v>
      </c>
      <c r="E1109" s="33">
        <v>770.34</v>
      </c>
      <c r="F1109" s="33">
        <v>768.94</v>
      </c>
      <c r="G1109" s="33">
        <v>768.94</v>
      </c>
      <c r="H1109" s="33">
        <v>768.94</v>
      </c>
      <c r="I1109" s="33">
        <v>1.4</v>
      </c>
    </row>
    <row r="1110" spans="1:10">
      <c r="A1110" s="32">
        <v>3</v>
      </c>
      <c r="B1110" s="32">
        <v>432042.82893219998</v>
      </c>
      <c r="C1110" s="33">
        <v>48995.730332599996</v>
      </c>
      <c r="D1110" s="33">
        <v>28.472000000000001</v>
      </c>
      <c r="E1110" s="33">
        <v>768.15</v>
      </c>
      <c r="F1110" s="33">
        <v>766.75</v>
      </c>
      <c r="G1110" s="33">
        <v>766.75</v>
      </c>
      <c r="H1110" s="33">
        <v>766.75</v>
      </c>
      <c r="I1110" s="33">
        <v>1.4</v>
      </c>
    </row>
    <row r="1111" spans="1:10">
      <c r="A1111" s="32">
        <v>4</v>
      </c>
      <c r="B1111" s="32">
        <v>432028.48950269999</v>
      </c>
      <c r="C1111" s="33">
        <v>48981.923256100003</v>
      </c>
      <c r="D1111" s="33">
        <v>48.378999999999998</v>
      </c>
      <c r="E1111" s="33">
        <v>764.91</v>
      </c>
      <c r="F1111" s="33">
        <v>763.51</v>
      </c>
      <c r="G1111" s="33">
        <v>763.51</v>
      </c>
      <c r="H1111" s="33">
        <v>763.51</v>
      </c>
      <c r="I1111" s="33">
        <v>1.4</v>
      </c>
    </row>
    <row r="1112" spans="1:10">
      <c r="A1112" s="32">
        <v>5</v>
      </c>
      <c r="B1112" s="32">
        <v>432006.472587</v>
      </c>
      <c r="C1112" s="33">
        <v>48970.256114299998</v>
      </c>
      <c r="D1112" s="33">
        <v>73.296000000000006</v>
      </c>
      <c r="E1112" s="33">
        <v>762.43</v>
      </c>
      <c r="F1112" s="33">
        <v>761.03</v>
      </c>
      <c r="G1112" s="33">
        <v>761.03</v>
      </c>
      <c r="H1112" s="33">
        <v>761.03</v>
      </c>
      <c r="I1112" s="33">
        <v>1.4</v>
      </c>
    </row>
    <row r="1113" spans="1:10">
      <c r="A1113" s="32">
        <v>6</v>
      </c>
      <c r="B1113" s="32">
        <v>431988.35150350002</v>
      </c>
      <c r="C1113" s="33">
        <v>48961.7887519</v>
      </c>
      <c r="D1113" s="33">
        <v>93.298000000000002</v>
      </c>
      <c r="E1113" s="33">
        <v>761.24</v>
      </c>
      <c r="F1113" s="33">
        <v>759.84</v>
      </c>
      <c r="G1113" s="33">
        <v>759.84</v>
      </c>
      <c r="H1113" s="33">
        <v>759.84</v>
      </c>
      <c r="I1113" s="33">
        <v>1.4</v>
      </c>
    </row>
    <row r="1114" spans="1:10">
      <c r="A1114" s="32">
        <v>7</v>
      </c>
      <c r="B1114" s="32">
        <v>431975.09303539997</v>
      </c>
      <c r="C1114" s="33">
        <v>48954.643826899999</v>
      </c>
      <c r="D1114" s="33">
        <v>108.35899999999999</v>
      </c>
      <c r="E1114" s="33">
        <v>760.22</v>
      </c>
      <c r="F1114" s="33">
        <v>758.82</v>
      </c>
      <c r="G1114" s="33">
        <v>758.82</v>
      </c>
      <c r="H1114" s="33">
        <v>758.82</v>
      </c>
      <c r="I1114" s="33">
        <v>1.4</v>
      </c>
    </row>
    <row r="1115" spans="1:10">
      <c r="A1115" s="32">
        <v>8</v>
      </c>
      <c r="B1115" s="32">
        <v>431967.29457219999</v>
      </c>
      <c r="C1115" s="33">
        <v>48948.324790999999</v>
      </c>
      <c r="D1115" s="33">
        <v>118.396</v>
      </c>
      <c r="E1115" s="33">
        <v>759.87</v>
      </c>
      <c r="F1115" s="33">
        <v>758.47</v>
      </c>
      <c r="G1115" s="33">
        <v>758.47</v>
      </c>
      <c r="H1115" s="33">
        <v>758.47</v>
      </c>
      <c r="I1115" s="33">
        <v>1.4</v>
      </c>
    </row>
    <row r="1116" spans="1:10">
      <c r="A1116" s="32">
        <v>9</v>
      </c>
      <c r="B1116" s="32">
        <v>431958.9174801</v>
      </c>
      <c r="C1116" s="33">
        <v>48942.052333300002</v>
      </c>
      <c r="D1116" s="33">
        <v>128.86099999999999</v>
      </c>
      <c r="E1116" s="33">
        <v>759.71</v>
      </c>
      <c r="F1116" s="33">
        <v>758.42</v>
      </c>
      <c r="G1116" s="33">
        <v>758.42</v>
      </c>
      <c r="H1116" s="33">
        <v>758.42</v>
      </c>
      <c r="I1116" s="33">
        <v>1.29</v>
      </c>
    </row>
    <row r="1117" spans="1:10">
      <c r="A1117" s="32">
        <v>10</v>
      </c>
      <c r="B1117" s="32">
        <v>431954.58735310001</v>
      </c>
      <c r="C1117" s="33">
        <v>48939.552333300002</v>
      </c>
      <c r="D1117" s="33">
        <v>133.86099999999999</v>
      </c>
      <c r="E1117" s="33">
        <v>759.8</v>
      </c>
      <c r="F1117" s="33">
        <v>758.4</v>
      </c>
      <c r="G1117" s="33">
        <v>758.4</v>
      </c>
      <c r="H1117" s="33">
        <v>758.4</v>
      </c>
      <c r="I1117" s="33">
        <v>1.4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18"/>
  <sheetViews>
    <sheetView view="pageBreakPreview" zoomScale="115" zoomScaleNormal="115" zoomScaleSheetLayoutView="115" workbookViewId="0">
      <selection activeCell="B12" sqref="B12"/>
    </sheetView>
  </sheetViews>
  <sheetFormatPr defaultColWidth="9.140625" defaultRowHeight="15"/>
  <cols>
    <col min="1" max="1" width="7.7109375" style="45"/>
    <col min="2" max="2" width="46.7109375" style="46" customWidth="1"/>
    <col min="3" max="3" width="20.5703125" style="51" customWidth="1"/>
    <col min="4" max="4" width="15.5703125" style="25" customWidth="1"/>
    <col min="5" max="5" width="20.85546875" style="26" customWidth="1"/>
    <col min="6" max="6" width="8" style="27"/>
    <col min="7" max="11" width="8" style="25"/>
    <col min="12" max="18" width="8" style="28"/>
    <col min="19" max="253" width="7.42578125" style="28"/>
    <col min="254" max="255" width="6.5703125" style="28"/>
    <col min="256" max="16384" width="9.140625" style="7"/>
  </cols>
  <sheetData>
    <row r="1" spans="1:255">
      <c r="D1" s="27"/>
      <c r="E1" s="25"/>
      <c r="F1" s="25"/>
      <c r="J1" s="28"/>
      <c r="K1" s="28"/>
      <c r="IT1" s="7"/>
      <c r="IU1" s="7"/>
    </row>
    <row r="2" spans="1:255">
      <c r="A2" s="52"/>
      <c r="B2" s="52"/>
      <c r="D2" s="27"/>
      <c r="E2" s="25"/>
      <c r="F2" s="25"/>
      <c r="J2" s="28"/>
      <c r="K2" s="28"/>
      <c r="IT2" s="7"/>
      <c r="IU2" s="7"/>
    </row>
    <row r="3" spans="1:255" s="29" customFormat="1">
      <c r="A3" s="53"/>
      <c r="B3" s="48"/>
      <c r="C3" s="54"/>
      <c r="D3" s="31"/>
      <c r="E3" s="30"/>
      <c r="F3" s="30"/>
      <c r="G3" s="30"/>
      <c r="H3" s="30"/>
      <c r="I3" s="30"/>
    </row>
    <row r="4" spans="1:255" s="28" customFormat="1">
      <c r="A4" s="55"/>
      <c r="B4" s="55"/>
      <c r="C4" s="51"/>
    </row>
    <row r="5" spans="1:255" ht="42" customHeight="1">
      <c r="A5" s="36"/>
      <c r="B5" s="627" t="s">
        <v>3130</v>
      </c>
      <c r="C5" s="627"/>
      <c r="D5" s="26"/>
      <c r="E5" s="27"/>
      <c r="F5" s="25"/>
      <c r="K5" s="28"/>
    </row>
    <row r="6" spans="1:255">
      <c r="A6" s="36"/>
      <c r="B6" s="37"/>
      <c r="C6" s="46"/>
      <c r="D6" s="26"/>
      <c r="E6" s="27"/>
      <c r="F6" s="25"/>
      <c r="K6" s="28"/>
    </row>
    <row r="7" spans="1:255">
      <c r="A7" s="49"/>
      <c r="B7" s="50"/>
      <c r="C7" s="56"/>
      <c r="D7" s="50"/>
      <c r="E7" s="50"/>
      <c r="F7" s="25"/>
      <c r="K7" s="28"/>
    </row>
    <row r="8" spans="1:255">
      <c r="A8" s="36"/>
      <c r="B8" s="37"/>
      <c r="C8" s="46"/>
      <c r="D8" s="26"/>
      <c r="E8" s="27"/>
      <c r="F8" s="25"/>
      <c r="K8" s="28"/>
    </row>
    <row r="9" spans="1:255">
      <c r="A9" s="39" t="s">
        <v>0</v>
      </c>
      <c r="B9" s="40" t="s">
        <v>1</v>
      </c>
      <c r="C9" s="41" t="s">
        <v>1245</v>
      </c>
      <c r="D9" s="428" t="s">
        <v>3126</v>
      </c>
      <c r="E9" s="429" t="s">
        <v>2</v>
      </c>
      <c r="F9" s="25"/>
      <c r="K9" s="28"/>
    </row>
    <row r="10" spans="1:255">
      <c r="A10" s="36"/>
      <c r="B10" s="37"/>
      <c r="C10" s="38"/>
      <c r="D10" s="430"/>
      <c r="E10" s="431"/>
      <c r="F10" s="25"/>
      <c r="K10" s="28"/>
    </row>
    <row r="11" spans="1:255">
      <c r="A11" s="42"/>
      <c r="B11" s="53"/>
      <c r="C11" s="57"/>
      <c r="D11" s="430"/>
      <c r="E11" s="432"/>
      <c r="F11" s="25"/>
      <c r="K11" s="28"/>
    </row>
    <row r="12" spans="1:255" ht="30">
      <c r="A12" s="42" t="s">
        <v>3131</v>
      </c>
      <c r="B12" s="59" t="s">
        <v>3129</v>
      </c>
      <c r="C12" s="57">
        <f>'Vodarna novogradnja'!G27</f>
        <v>0</v>
      </c>
      <c r="D12" s="57">
        <f>'Vodarna novogradnja'!H27</f>
        <v>0</v>
      </c>
      <c r="E12" s="57">
        <f>SUM(C12:D12)</f>
        <v>0</v>
      </c>
      <c r="F12" s="25"/>
      <c r="K12" s="28"/>
    </row>
    <row r="13" spans="1:255">
      <c r="A13" s="42"/>
      <c r="B13" s="59"/>
      <c r="C13" s="57"/>
      <c r="D13" s="432"/>
      <c r="E13" s="433"/>
      <c r="F13" s="25"/>
      <c r="K13" s="28"/>
    </row>
    <row r="14" spans="1:255" ht="30">
      <c r="A14" s="42" t="s">
        <v>3132</v>
      </c>
      <c r="B14" s="59" t="s">
        <v>3134</v>
      </c>
      <c r="D14" s="57">
        <f>'sanacija obstojecega obj.'!I25</f>
        <v>0</v>
      </c>
      <c r="E14" s="57">
        <f>D14</f>
        <v>0</v>
      </c>
      <c r="F14" s="25"/>
      <c r="K14" s="28"/>
    </row>
    <row r="15" spans="1:255">
      <c r="A15" s="42"/>
      <c r="B15" s="53"/>
      <c r="C15" s="57"/>
      <c r="F15" s="25"/>
      <c r="K15" s="28"/>
    </row>
    <row r="16" spans="1:255" ht="15.75" thickBot="1">
      <c r="A16" s="43"/>
      <c r="B16" s="44" t="s">
        <v>3</v>
      </c>
      <c r="C16" s="58">
        <f>SUM(C12:C14)</f>
        <v>0</v>
      </c>
      <c r="D16" s="434">
        <f>SUM(D12:D14)</f>
        <v>0</v>
      </c>
      <c r="E16" s="434">
        <f>SUM(E11:E14)</f>
        <v>0</v>
      </c>
      <c r="F16" s="25"/>
      <c r="K16" s="28"/>
    </row>
    <row r="17" spans="1:11" ht="15.75" thickTop="1">
      <c r="A17" s="36"/>
      <c r="B17" s="37"/>
      <c r="C17" s="47"/>
      <c r="D17" s="26"/>
      <c r="E17" s="27"/>
      <c r="F17" s="25"/>
      <c r="K17" s="28"/>
    </row>
    <row r="18" spans="1:11">
      <c r="B18" s="46" t="s">
        <v>4</v>
      </c>
      <c r="C18" s="47"/>
      <c r="D18" s="26"/>
      <c r="E18" s="27"/>
      <c r="F18" s="25"/>
      <c r="K18" s="28"/>
    </row>
  </sheetData>
  <mergeCells count="1">
    <mergeCell ref="B5:C5"/>
  </mergeCells>
  <pageMargins left="1.1811023622047245" right="0.59055118110236227" top="0.78740157480314965" bottom="0.78740157480314965" header="0.39370078740157483" footer="0.39370078740157483"/>
  <pageSetup paperSize="9" scale="66" firstPageNumber="0" orientation="portrait" r:id="rId1"/>
  <headerFooter>
    <oddFooter>Stran &amp;P od &amp;N</oddFooter>
  </headerFooter>
  <drawing r:id="rId2"/>
  <legacyDrawing r:id="rId3"/>
  <oleObjects>
    <mc:AlternateContent xmlns:mc="http://schemas.openxmlformats.org/markup-compatibility/2006">
      <mc:Choice Requires="x14">
        <oleObject progId="AutoCAD.Drawing.18" shapeId="2049" r:id="rId4">
          <objectPr defaultSize="0" autoPict="0" r:id="rId5">
            <anchor moveWithCells="1" sizeWithCells="1">
              <from>
                <xdr:col>0</xdr:col>
                <xdr:colOff>0</xdr:colOff>
                <xdr:row>0</xdr:row>
                <xdr:rowOff>0</xdr:rowOff>
              </from>
              <to>
                <xdr:col>3</xdr:col>
                <xdr:colOff>0</xdr:colOff>
                <xdr:row>2</xdr:row>
                <xdr:rowOff>114300</xdr:rowOff>
              </to>
            </anchor>
          </objectPr>
        </oleObject>
      </mc:Choice>
      <mc:Fallback>
        <oleObject progId="AutoCAD.Drawing.18"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43"/>
  <sheetViews>
    <sheetView view="pageBreakPreview" zoomScale="145" zoomScaleNormal="100" zoomScaleSheetLayoutView="145" workbookViewId="0">
      <selection activeCell="B30" sqref="B30:F32"/>
    </sheetView>
  </sheetViews>
  <sheetFormatPr defaultColWidth="9.140625" defaultRowHeight="11.25"/>
  <cols>
    <col min="1" max="1" width="5.85546875" style="34" customWidth="1"/>
    <col min="2" max="6" width="16.140625" style="34" customWidth="1"/>
    <col min="7" max="16384" width="9.140625" style="34"/>
  </cols>
  <sheetData>
    <row r="1" spans="1:6">
      <c r="A1" s="34">
        <v>1</v>
      </c>
      <c r="B1" s="628" t="s">
        <v>622</v>
      </c>
      <c r="C1" s="628"/>
      <c r="D1" s="628"/>
      <c r="E1" s="628"/>
      <c r="F1" s="628"/>
    </row>
    <row r="2" spans="1:6" s="604" customFormat="1"/>
    <row r="3" spans="1:6" s="604" customFormat="1" ht="57" customHeight="1">
      <c r="B3" s="630" t="s">
        <v>3185</v>
      </c>
      <c r="C3" s="630"/>
      <c r="D3" s="630"/>
      <c r="E3" s="630"/>
      <c r="F3" s="630"/>
    </row>
    <row r="4" spans="1:6" s="604" customFormat="1"/>
    <row r="5" spans="1:6" s="604" customFormat="1" ht="63.75" customHeight="1">
      <c r="B5" s="631" t="s">
        <v>3186</v>
      </c>
      <c r="C5" s="630"/>
      <c r="D5" s="630"/>
      <c r="E5" s="630"/>
      <c r="F5" s="630"/>
    </row>
    <row r="6" spans="1:6" s="604" customFormat="1"/>
    <row r="7" spans="1:6" s="604" customFormat="1" ht="83.25" customHeight="1">
      <c r="B7" s="631" t="s">
        <v>3187</v>
      </c>
      <c r="C7" s="630"/>
      <c r="D7" s="630"/>
      <c r="E7" s="630"/>
      <c r="F7" s="630"/>
    </row>
    <row r="8" spans="1:6" s="604" customFormat="1">
      <c r="B8" s="613"/>
    </row>
    <row r="9" spans="1:6" s="604" customFormat="1" ht="60" customHeight="1">
      <c r="B9" s="631" t="s">
        <v>3188</v>
      </c>
      <c r="C9" s="630"/>
      <c r="D9" s="630"/>
      <c r="E9" s="630"/>
      <c r="F9" s="630"/>
    </row>
    <row r="10" spans="1:6" s="604" customFormat="1">
      <c r="B10" s="613"/>
    </row>
    <row r="11" spans="1:6" s="604" customFormat="1" ht="81" customHeight="1">
      <c r="B11" s="631" t="s">
        <v>3189</v>
      </c>
      <c r="C11" s="630"/>
      <c r="D11" s="630"/>
      <c r="E11" s="630"/>
      <c r="F11" s="630"/>
    </row>
    <row r="12" spans="1:6" s="604" customFormat="1">
      <c r="B12" s="613"/>
    </row>
    <row r="13" spans="1:6" s="604" customFormat="1" ht="38.25" customHeight="1">
      <c r="B13" s="631" t="s">
        <v>3190</v>
      </c>
      <c r="C13" s="630"/>
      <c r="D13" s="630"/>
      <c r="E13" s="630"/>
      <c r="F13" s="630"/>
    </row>
    <row r="14" spans="1:6" s="604" customFormat="1">
      <c r="B14" s="613"/>
    </row>
    <row r="15" spans="1:6" s="604" customFormat="1" ht="72" customHeight="1">
      <c r="B15" s="631" t="s">
        <v>3191</v>
      </c>
      <c r="C15" s="630"/>
      <c r="D15" s="630"/>
      <c r="E15" s="630"/>
      <c r="F15" s="630"/>
    </row>
    <row r="16" spans="1:6" s="604" customFormat="1">
      <c r="B16" s="613"/>
    </row>
    <row r="17" spans="2:6" s="604" customFormat="1" ht="192" customHeight="1">
      <c r="B17" s="631" t="s">
        <v>3192</v>
      </c>
      <c r="C17" s="630"/>
      <c r="D17" s="630"/>
      <c r="E17" s="630"/>
      <c r="F17" s="630"/>
    </row>
    <row r="18" spans="2:6" s="604" customFormat="1">
      <c r="B18" s="613"/>
    </row>
    <row r="19" spans="2:6" s="604" customFormat="1" ht="162" customHeight="1">
      <c r="B19" s="631" t="s">
        <v>3193</v>
      </c>
      <c r="C19" s="630"/>
      <c r="D19" s="630"/>
      <c r="E19" s="630"/>
      <c r="F19" s="630"/>
    </row>
    <row r="20" spans="2:6" s="604" customFormat="1">
      <c r="B20" s="613"/>
    </row>
    <row r="21" spans="2:6" s="604" customFormat="1" ht="51" customHeight="1">
      <c r="B21" s="631" t="s">
        <v>3194</v>
      </c>
      <c r="C21" s="630"/>
      <c r="D21" s="630"/>
      <c r="E21" s="630"/>
      <c r="F21" s="630"/>
    </row>
    <row r="22" spans="2:6" s="604" customFormat="1">
      <c r="B22" s="613"/>
    </row>
    <row r="23" spans="2:6" s="604" customFormat="1" ht="59.25" customHeight="1">
      <c r="B23" s="631" t="s">
        <v>3195</v>
      </c>
      <c r="C23" s="630"/>
      <c r="D23" s="630"/>
      <c r="E23" s="630"/>
      <c r="F23" s="630"/>
    </row>
    <row r="24" spans="2:6" s="604" customFormat="1">
      <c r="B24" s="613"/>
    </row>
    <row r="25" spans="2:6" s="604" customFormat="1" ht="44.25" customHeight="1">
      <c r="B25" s="631" t="s">
        <v>3196</v>
      </c>
      <c r="C25" s="630"/>
      <c r="D25" s="630"/>
      <c r="E25" s="630"/>
      <c r="F25" s="630"/>
    </row>
    <row r="26" spans="2:6" s="604" customFormat="1"/>
    <row r="27" spans="2:6">
      <c r="B27" s="629" t="s">
        <v>618</v>
      </c>
      <c r="C27" s="629"/>
      <c r="D27" s="629"/>
      <c r="E27" s="629"/>
      <c r="F27" s="629"/>
    </row>
    <row r="28" spans="2:6" s="604" customFormat="1">
      <c r="B28" s="603"/>
      <c r="C28" s="603"/>
      <c r="D28" s="603"/>
      <c r="E28" s="603"/>
      <c r="F28" s="603"/>
    </row>
    <row r="29" spans="2:6">
      <c r="B29" s="629" t="s">
        <v>619</v>
      </c>
      <c r="C29" s="629"/>
      <c r="D29" s="629"/>
      <c r="E29" s="629"/>
      <c r="F29" s="629"/>
    </row>
    <row r="30" spans="2:6">
      <c r="B30" s="629" t="s">
        <v>620</v>
      </c>
      <c r="C30" s="629"/>
      <c r="D30" s="629"/>
      <c r="E30" s="629"/>
      <c r="F30" s="629"/>
    </row>
    <row r="31" spans="2:6">
      <c r="B31" s="629"/>
      <c r="C31" s="629"/>
      <c r="D31" s="629"/>
      <c r="E31" s="629"/>
      <c r="F31" s="629"/>
    </row>
    <row r="32" spans="2:6">
      <c r="B32" s="629"/>
      <c r="C32" s="629"/>
      <c r="D32" s="629"/>
      <c r="E32" s="629"/>
      <c r="F32" s="629"/>
    </row>
    <row r="33" spans="1:257">
      <c r="B33" s="35"/>
      <c r="C33" s="35"/>
      <c r="D33" s="35"/>
      <c r="E33" s="35"/>
      <c r="F33" s="35"/>
    </row>
    <row r="34" spans="1:257" ht="22.5" customHeight="1">
      <c r="A34" s="34">
        <v>2</v>
      </c>
      <c r="B34" s="632" t="s">
        <v>2837</v>
      </c>
      <c r="C34" s="632"/>
      <c r="D34" s="632"/>
      <c r="E34" s="632"/>
      <c r="F34" s="632"/>
    </row>
    <row r="35" spans="1:257">
      <c r="B35" s="35"/>
      <c r="C35" s="35"/>
      <c r="D35" s="35"/>
      <c r="E35" s="35"/>
      <c r="F35" s="35"/>
    </row>
    <row r="36" spans="1:257" ht="12.75" customHeight="1">
      <c r="A36" s="34">
        <v>3</v>
      </c>
      <c r="B36" s="629" t="s">
        <v>621</v>
      </c>
      <c r="C36" s="629"/>
      <c r="D36" s="629"/>
      <c r="E36" s="629"/>
      <c r="F36" s="629"/>
    </row>
    <row r="37" spans="1:257" ht="12.75" customHeight="1">
      <c r="B37" s="629"/>
      <c r="C37" s="629"/>
      <c r="D37" s="629"/>
      <c r="E37" s="629"/>
      <c r="F37" s="629"/>
    </row>
    <row r="38" spans="1:257" ht="12.75" customHeight="1">
      <c r="B38" s="629"/>
      <c r="C38" s="629"/>
      <c r="D38" s="629"/>
      <c r="E38" s="629"/>
      <c r="F38" s="629"/>
    </row>
    <row r="39" spans="1:257" s="60" customFormat="1" ht="83.25" customHeight="1">
      <c r="A39" s="60">
        <v>4</v>
      </c>
      <c r="B39" s="632" t="s">
        <v>3179</v>
      </c>
      <c r="C39" s="632"/>
      <c r="D39" s="632"/>
      <c r="E39" s="632"/>
      <c r="F39" s="632"/>
    </row>
    <row r="40" spans="1:257" s="60" customFormat="1"/>
    <row r="41" spans="1:257" s="60" customFormat="1" ht="93" customHeight="1">
      <c r="A41" s="60">
        <v>5</v>
      </c>
      <c r="B41" s="632" t="s">
        <v>1216</v>
      </c>
      <c r="C41" s="632"/>
      <c r="D41" s="632"/>
      <c r="E41" s="632"/>
      <c r="F41" s="632"/>
    </row>
    <row r="43" spans="1:257" s="353" customFormat="1" ht="29.25" customHeight="1">
      <c r="A43" s="60" t="s">
        <v>2839</v>
      </c>
      <c r="B43" s="632" t="s">
        <v>2840</v>
      </c>
      <c r="C43" s="632"/>
      <c r="D43" s="632"/>
      <c r="E43" s="632"/>
      <c r="F43" s="632"/>
      <c r="G43" s="346"/>
      <c r="H43" s="346"/>
      <c r="I43" s="347"/>
      <c r="J43" s="348"/>
      <c r="K43" s="348"/>
      <c r="L43" s="348"/>
      <c r="M43" s="347"/>
      <c r="N43" s="349"/>
      <c r="O43" s="350"/>
      <c r="P43" s="351"/>
      <c r="Q43" s="347"/>
      <c r="R43" s="347"/>
      <c r="S43" s="352"/>
      <c r="T43" s="347"/>
      <c r="U43" s="349"/>
      <c r="V43" s="349"/>
      <c r="W43" s="347"/>
      <c r="X43" s="348"/>
      <c r="Y43" s="348"/>
      <c r="Z43" s="348"/>
      <c r="AA43" s="347"/>
      <c r="AB43" s="349"/>
      <c r="AC43" s="346"/>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346"/>
      <c r="AZ43" s="346"/>
      <c r="BA43" s="346"/>
      <c r="BB43" s="346"/>
      <c r="BC43" s="346"/>
      <c r="BD43" s="346"/>
      <c r="BE43" s="346"/>
      <c r="BF43" s="346"/>
      <c r="BG43" s="346"/>
      <c r="BH43" s="346"/>
      <c r="BI43" s="346"/>
      <c r="BJ43" s="346"/>
      <c r="BK43" s="346"/>
      <c r="BL43" s="346"/>
      <c r="BM43" s="346"/>
      <c r="BN43" s="346"/>
      <c r="BO43" s="346"/>
      <c r="BP43" s="346"/>
      <c r="BQ43" s="346"/>
      <c r="BR43" s="346"/>
      <c r="BS43" s="346"/>
      <c r="BT43" s="346"/>
      <c r="BU43" s="346"/>
      <c r="BV43" s="346"/>
      <c r="BW43" s="346"/>
      <c r="BX43" s="346"/>
      <c r="BY43" s="346"/>
      <c r="BZ43" s="346"/>
      <c r="CA43" s="346"/>
      <c r="CB43" s="346"/>
      <c r="CC43" s="346"/>
      <c r="CD43" s="346"/>
      <c r="CE43" s="346"/>
      <c r="CF43" s="346"/>
      <c r="CG43" s="346"/>
      <c r="CH43" s="346"/>
      <c r="CI43" s="346"/>
      <c r="CJ43" s="346"/>
      <c r="CK43" s="346"/>
      <c r="CL43" s="346"/>
      <c r="CM43" s="346"/>
      <c r="CN43" s="346"/>
      <c r="CO43" s="346"/>
      <c r="CP43" s="346"/>
      <c r="CQ43" s="346"/>
      <c r="CR43" s="346"/>
      <c r="CS43" s="346"/>
      <c r="CT43" s="346"/>
      <c r="CU43" s="346"/>
      <c r="CV43" s="346"/>
      <c r="CW43" s="346"/>
      <c r="CX43" s="346"/>
      <c r="CY43" s="346"/>
      <c r="CZ43" s="346"/>
      <c r="DA43" s="346"/>
      <c r="DB43" s="346"/>
      <c r="DC43" s="346"/>
      <c r="DD43" s="346"/>
      <c r="DE43" s="346"/>
      <c r="DF43" s="346"/>
      <c r="DG43" s="346"/>
      <c r="DH43" s="346"/>
      <c r="DI43" s="346"/>
      <c r="DJ43" s="346"/>
      <c r="DK43" s="346"/>
      <c r="DL43" s="346"/>
      <c r="DM43" s="346"/>
      <c r="DN43" s="346"/>
      <c r="DO43" s="346"/>
      <c r="DP43" s="346"/>
      <c r="DQ43" s="346"/>
      <c r="DR43" s="346"/>
      <c r="DS43" s="346"/>
      <c r="DT43" s="346"/>
      <c r="DU43" s="346"/>
      <c r="DV43" s="346"/>
      <c r="DW43" s="346"/>
      <c r="DX43" s="346"/>
      <c r="DY43" s="346"/>
      <c r="DZ43" s="346"/>
      <c r="EA43" s="346"/>
      <c r="EB43" s="346"/>
      <c r="EC43" s="346"/>
      <c r="ED43" s="346"/>
      <c r="EE43" s="346"/>
      <c r="EF43" s="346"/>
      <c r="EG43" s="346"/>
      <c r="EH43" s="346"/>
      <c r="EI43" s="346"/>
      <c r="EJ43" s="346"/>
      <c r="EK43" s="346"/>
      <c r="EL43" s="346"/>
      <c r="EM43" s="346"/>
      <c r="EN43" s="346"/>
      <c r="EO43" s="346"/>
      <c r="EP43" s="346"/>
      <c r="EQ43" s="346"/>
      <c r="ER43" s="346"/>
      <c r="ES43" s="346"/>
      <c r="ET43" s="346"/>
      <c r="EU43" s="346"/>
      <c r="EV43" s="346"/>
      <c r="EW43" s="346"/>
      <c r="EX43" s="346"/>
      <c r="EY43" s="346"/>
      <c r="EZ43" s="346"/>
      <c r="FA43" s="346"/>
      <c r="FB43" s="346"/>
      <c r="FC43" s="346"/>
      <c r="FD43" s="346"/>
      <c r="FE43" s="346"/>
      <c r="FF43" s="346"/>
      <c r="FG43" s="346"/>
      <c r="FH43" s="346"/>
      <c r="FI43" s="346"/>
      <c r="FJ43" s="346"/>
      <c r="FK43" s="346"/>
      <c r="FL43" s="346"/>
      <c r="FM43" s="346"/>
      <c r="FN43" s="346"/>
      <c r="FO43" s="346"/>
      <c r="FP43" s="346"/>
      <c r="FQ43" s="346"/>
      <c r="FR43" s="346"/>
      <c r="FS43" s="346"/>
      <c r="FT43" s="346"/>
      <c r="FU43" s="346"/>
      <c r="FV43" s="346"/>
      <c r="FW43" s="346"/>
      <c r="FX43" s="346"/>
      <c r="FY43" s="346"/>
      <c r="FZ43" s="346"/>
      <c r="GA43" s="346"/>
      <c r="GB43" s="346"/>
      <c r="GC43" s="346"/>
      <c r="GD43" s="346"/>
      <c r="GE43" s="346"/>
      <c r="GF43" s="346"/>
      <c r="GG43" s="346"/>
      <c r="GH43" s="346"/>
      <c r="GI43" s="346"/>
      <c r="GJ43" s="346"/>
      <c r="GK43" s="346"/>
      <c r="GL43" s="346"/>
      <c r="GM43" s="346"/>
      <c r="GN43" s="346"/>
      <c r="GO43" s="346"/>
      <c r="GP43" s="346"/>
      <c r="GQ43" s="346"/>
      <c r="GR43" s="346"/>
      <c r="GS43" s="346"/>
      <c r="GT43" s="346"/>
      <c r="GU43" s="346"/>
      <c r="GV43" s="346"/>
      <c r="GW43" s="346"/>
      <c r="GX43" s="346"/>
      <c r="GY43" s="346"/>
      <c r="GZ43" s="346"/>
      <c r="HA43" s="346"/>
      <c r="HB43" s="346"/>
      <c r="HC43" s="346"/>
      <c r="HD43" s="346"/>
      <c r="HE43" s="346"/>
      <c r="HF43" s="346"/>
      <c r="HG43" s="346"/>
      <c r="HH43" s="346"/>
      <c r="HI43" s="346"/>
      <c r="HJ43" s="346"/>
      <c r="HK43" s="346"/>
      <c r="HL43" s="346"/>
      <c r="HM43" s="346"/>
      <c r="HN43" s="346"/>
      <c r="HO43" s="346"/>
      <c r="HP43" s="346"/>
      <c r="HQ43" s="346"/>
      <c r="HR43" s="346"/>
      <c r="HS43" s="346"/>
      <c r="HT43" s="346"/>
      <c r="HU43" s="346"/>
      <c r="HV43" s="346"/>
      <c r="HW43" s="346"/>
      <c r="HX43" s="346"/>
      <c r="HY43" s="346"/>
      <c r="HZ43" s="346"/>
      <c r="IA43" s="346"/>
      <c r="IB43" s="346"/>
      <c r="IC43" s="346"/>
      <c r="ID43" s="346"/>
      <c r="IE43" s="346"/>
      <c r="IF43" s="346"/>
      <c r="IG43" s="346"/>
      <c r="IH43" s="346"/>
      <c r="II43" s="346"/>
      <c r="IJ43" s="346"/>
      <c r="IK43" s="346"/>
      <c r="IL43" s="346"/>
      <c r="IM43" s="346"/>
      <c r="IN43" s="346"/>
      <c r="IO43" s="346"/>
      <c r="IP43" s="346"/>
      <c r="IQ43" s="346"/>
      <c r="IR43" s="346"/>
      <c r="IS43" s="346"/>
      <c r="IT43" s="346"/>
      <c r="IU43" s="346"/>
      <c r="IV43" s="346"/>
      <c r="IW43" s="346"/>
    </row>
  </sheetData>
  <mergeCells count="21">
    <mergeCell ref="B30:F32"/>
    <mergeCell ref="B43:F43"/>
    <mergeCell ref="B39:F39"/>
    <mergeCell ref="B41:F41"/>
    <mergeCell ref="B34:F34"/>
    <mergeCell ref="B36:F38"/>
    <mergeCell ref="B1:F1"/>
    <mergeCell ref="B27:F27"/>
    <mergeCell ref="B29:F29"/>
    <mergeCell ref="B3:F3"/>
    <mergeCell ref="B5:F5"/>
    <mergeCell ref="B7:F7"/>
    <mergeCell ref="B9:F9"/>
    <mergeCell ref="B11:F11"/>
    <mergeCell ref="B13:F13"/>
    <mergeCell ref="B15:F15"/>
    <mergeCell ref="B17:F17"/>
    <mergeCell ref="B19:F19"/>
    <mergeCell ref="B21:F21"/>
    <mergeCell ref="B23:F23"/>
    <mergeCell ref="B25:F2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240A0-8650-4A9D-8407-74A723B96B4E}">
  <dimension ref="A1:L1117"/>
  <sheetViews>
    <sheetView tabSelected="1" topLeftCell="A594" zoomScaleNormal="100" workbookViewId="0">
      <selection activeCell="G604" sqref="G604"/>
    </sheetView>
  </sheetViews>
  <sheetFormatPr defaultRowHeight="14.25"/>
  <cols>
    <col min="1" max="1" width="3.28515625" style="572" customWidth="1"/>
    <col min="2" max="2" width="2.7109375" style="587" customWidth="1"/>
    <col min="3" max="3" width="3.28515625" style="69" customWidth="1"/>
    <col min="4" max="4" width="35" style="66" customWidth="1"/>
    <col min="5" max="5" width="11.85546875" style="86" customWidth="1"/>
    <col min="6" max="6" width="15.28515625" style="87" customWidth="1"/>
    <col min="7" max="7" width="21.7109375" style="87" customWidth="1"/>
    <col min="8" max="8" width="18.42578125" style="66" customWidth="1"/>
    <col min="9" max="9" width="3.5703125" style="66" customWidth="1"/>
    <col min="10" max="10" width="70.28515625" style="66" customWidth="1"/>
    <col min="11" max="12" width="9.140625" style="74"/>
    <col min="13" max="254" width="9.140625" style="61"/>
    <col min="255" max="255" width="3.28515625" style="61" customWidth="1"/>
    <col min="256" max="256" width="1.140625" style="61" customWidth="1"/>
    <col min="257" max="257" width="4.140625" style="61" customWidth="1"/>
    <col min="258" max="258" width="0.85546875" style="61" customWidth="1"/>
    <col min="259" max="259" width="3.28515625" style="61" customWidth="1"/>
    <col min="260" max="260" width="35" style="61" customWidth="1"/>
    <col min="261" max="261" width="11.85546875" style="61" customWidth="1"/>
    <col min="262" max="262" width="15.28515625" style="61" customWidth="1"/>
    <col min="263" max="263" width="21.7109375" style="61" customWidth="1"/>
    <col min="264" max="265" width="9.140625" style="61"/>
    <col min="266" max="266" width="70.28515625" style="61" customWidth="1"/>
    <col min="267" max="510" width="9.140625" style="61"/>
    <col min="511" max="511" width="3.28515625" style="61" customWidth="1"/>
    <col min="512" max="512" width="1.140625" style="61" customWidth="1"/>
    <col min="513" max="513" width="4.140625" style="61" customWidth="1"/>
    <col min="514" max="514" width="0.85546875" style="61" customWidth="1"/>
    <col min="515" max="515" width="3.28515625" style="61" customWidth="1"/>
    <col min="516" max="516" width="35" style="61" customWidth="1"/>
    <col min="517" max="517" width="11.85546875" style="61" customWidth="1"/>
    <col min="518" max="518" width="15.28515625" style="61" customWidth="1"/>
    <col min="519" max="519" width="21.7109375" style="61" customWidth="1"/>
    <col min="520" max="521" width="9.140625" style="61"/>
    <col min="522" max="522" width="70.28515625" style="61" customWidth="1"/>
    <col min="523" max="766" width="9.140625" style="61"/>
    <col min="767" max="767" width="3.28515625" style="61" customWidth="1"/>
    <col min="768" max="768" width="1.140625" style="61" customWidth="1"/>
    <col min="769" max="769" width="4.140625" style="61" customWidth="1"/>
    <col min="770" max="770" width="0.85546875" style="61" customWidth="1"/>
    <col min="771" max="771" width="3.28515625" style="61" customWidth="1"/>
    <col min="772" max="772" width="35" style="61" customWidth="1"/>
    <col min="773" max="773" width="11.85546875" style="61" customWidth="1"/>
    <col min="774" max="774" width="15.28515625" style="61" customWidth="1"/>
    <col min="775" max="775" width="21.7109375" style="61" customWidth="1"/>
    <col min="776" max="777" width="9.140625" style="61"/>
    <col min="778" max="778" width="70.28515625" style="61" customWidth="1"/>
    <col min="779" max="1022" width="9.140625" style="61"/>
    <col min="1023" max="1023" width="3.28515625" style="61" customWidth="1"/>
    <col min="1024" max="1024" width="1.140625" style="61" customWidth="1"/>
    <col min="1025" max="1025" width="4.140625" style="61" customWidth="1"/>
    <col min="1026" max="1026" width="0.85546875" style="61" customWidth="1"/>
    <col min="1027" max="1027" width="3.28515625" style="61" customWidth="1"/>
    <col min="1028" max="1028" width="35" style="61" customWidth="1"/>
    <col min="1029" max="1029" width="11.85546875" style="61" customWidth="1"/>
    <col min="1030" max="1030" width="15.28515625" style="61" customWidth="1"/>
    <col min="1031" max="1031" width="21.7109375" style="61" customWidth="1"/>
    <col min="1032" max="1033" width="9.140625" style="61"/>
    <col min="1034" max="1034" width="70.28515625" style="61" customWidth="1"/>
    <col min="1035" max="1278" width="9.140625" style="61"/>
    <col min="1279" max="1279" width="3.28515625" style="61" customWidth="1"/>
    <col min="1280" max="1280" width="1.140625" style="61" customWidth="1"/>
    <col min="1281" max="1281" width="4.140625" style="61" customWidth="1"/>
    <col min="1282" max="1282" width="0.85546875" style="61" customWidth="1"/>
    <col min="1283" max="1283" width="3.28515625" style="61" customWidth="1"/>
    <col min="1284" max="1284" width="35" style="61" customWidth="1"/>
    <col min="1285" max="1285" width="11.85546875" style="61" customWidth="1"/>
    <col min="1286" max="1286" width="15.28515625" style="61" customWidth="1"/>
    <col min="1287" max="1287" width="21.7109375" style="61" customWidth="1"/>
    <col min="1288" max="1289" width="9.140625" style="61"/>
    <col min="1290" max="1290" width="70.28515625" style="61" customWidth="1"/>
    <col min="1291" max="1534" width="9.140625" style="61"/>
    <col min="1535" max="1535" width="3.28515625" style="61" customWidth="1"/>
    <col min="1536" max="1536" width="1.140625" style="61" customWidth="1"/>
    <col min="1537" max="1537" width="4.140625" style="61" customWidth="1"/>
    <col min="1538" max="1538" width="0.85546875" style="61" customWidth="1"/>
    <col min="1539" max="1539" width="3.28515625" style="61" customWidth="1"/>
    <col min="1540" max="1540" width="35" style="61" customWidth="1"/>
    <col min="1541" max="1541" width="11.85546875" style="61" customWidth="1"/>
    <col min="1542" max="1542" width="15.28515625" style="61" customWidth="1"/>
    <col min="1543" max="1543" width="21.7109375" style="61" customWidth="1"/>
    <col min="1544" max="1545" width="9.140625" style="61"/>
    <col min="1546" max="1546" width="70.28515625" style="61" customWidth="1"/>
    <col min="1547" max="1790" width="9.140625" style="61"/>
    <col min="1791" max="1791" width="3.28515625" style="61" customWidth="1"/>
    <col min="1792" max="1792" width="1.140625" style="61" customWidth="1"/>
    <col min="1793" max="1793" width="4.140625" style="61" customWidth="1"/>
    <col min="1794" max="1794" width="0.85546875" style="61" customWidth="1"/>
    <col min="1795" max="1795" width="3.28515625" style="61" customWidth="1"/>
    <col min="1796" max="1796" width="35" style="61" customWidth="1"/>
    <col min="1797" max="1797" width="11.85546875" style="61" customWidth="1"/>
    <col min="1798" max="1798" width="15.28515625" style="61" customWidth="1"/>
    <col min="1799" max="1799" width="21.7109375" style="61" customWidth="1"/>
    <col min="1800" max="1801" width="9.140625" style="61"/>
    <col min="1802" max="1802" width="70.28515625" style="61" customWidth="1"/>
    <col min="1803" max="2046" width="9.140625" style="61"/>
    <col min="2047" max="2047" width="3.28515625" style="61" customWidth="1"/>
    <col min="2048" max="2048" width="1.140625" style="61" customWidth="1"/>
    <col min="2049" max="2049" width="4.140625" style="61" customWidth="1"/>
    <col min="2050" max="2050" width="0.85546875" style="61" customWidth="1"/>
    <col min="2051" max="2051" width="3.28515625" style="61" customWidth="1"/>
    <col min="2052" max="2052" width="35" style="61" customWidth="1"/>
    <col min="2053" max="2053" width="11.85546875" style="61" customWidth="1"/>
    <col min="2054" max="2054" width="15.28515625" style="61" customWidth="1"/>
    <col min="2055" max="2055" width="21.7109375" style="61" customWidth="1"/>
    <col min="2056" max="2057" width="9.140625" style="61"/>
    <col min="2058" max="2058" width="70.28515625" style="61" customWidth="1"/>
    <col min="2059" max="2302" width="9.140625" style="61"/>
    <col min="2303" max="2303" width="3.28515625" style="61" customWidth="1"/>
    <col min="2304" max="2304" width="1.140625" style="61" customWidth="1"/>
    <col min="2305" max="2305" width="4.140625" style="61" customWidth="1"/>
    <col min="2306" max="2306" width="0.85546875" style="61" customWidth="1"/>
    <col min="2307" max="2307" width="3.28515625" style="61" customWidth="1"/>
    <col min="2308" max="2308" width="35" style="61" customWidth="1"/>
    <col min="2309" max="2309" width="11.85546875" style="61" customWidth="1"/>
    <col min="2310" max="2310" width="15.28515625" style="61" customWidth="1"/>
    <col min="2311" max="2311" width="21.7109375" style="61" customWidth="1"/>
    <col min="2312" max="2313" width="9.140625" style="61"/>
    <col min="2314" max="2314" width="70.28515625" style="61" customWidth="1"/>
    <col min="2315" max="2558" width="9.140625" style="61"/>
    <col min="2559" max="2559" width="3.28515625" style="61" customWidth="1"/>
    <col min="2560" max="2560" width="1.140625" style="61" customWidth="1"/>
    <col min="2561" max="2561" width="4.140625" style="61" customWidth="1"/>
    <col min="2562" max="2562" width="0.85546875" style="61" customWidth="1"/>
    <col min="2563" max="2563" width="3.28515625" style="61" customWidth="1"/>
    <col min="2564" max="2564" width="35" style="61" customWidth="1"/>
    <col min="2565" max="2565" width="11.85546875" style="61" customWidth="1"/>
    <col min="2566" max="2566" width="15.28515625" style="61" customWidth="1"/>
    <col min="2567" max="2567" width="21.7109375" style="61" customWidth="1"/>
    <col min="2568" max="2569" width="9.140625" style="61"/>
    <col min="2570" max="2570" width="70.28515625" style="61" customWidth="1"/>
    <col min="2571" max="2814" width="9.140625" style="61"/>
    <col min="2815" max="2815" width="3.28515625" style="61" customWidth="1"/>
    <col min="2816" max="2816" width="1.140625" style="61" customWidth="1"/>
    <col min="2817" max="2817" width="4.140625" style="61" customWidth="1"/>
    <col min="2818" max="2818" width="0.85546875" style="61" customWidth="1"/>
    <col min="2819" max="2819" width="3.28515625" style="61" customWidth="1"/>
    <col min="2820" max="2820" width="35" style="61" customWidth="1"/>
    <col min="2821" max="2821" width="11.85546875" style="61" customWidth="1"/>
    <col min="2822" max="2822" width="15.28515625" style="61" customWidth="1"/>
    <col min="2823" max="2823" width="21.7109375" style="61" customWidth="1"/>
    <col min="2824" max="2825" width="9.140625" style="61"/>
    <col min="2826" max="2826" width="70.28515625" style="61" customWidth="1"/>
    <col min="2827" max="3070" width="9.140625" style="61"/>
    <col min="3071" max="3071" width="3.28515625" style="61" customWidth="1"/>
    <col min="3072" max="3072" width="1.140625" style="61" customWidth="1"/>
    <col min="3073" max="3073" width="4.140625" style="61" customWidth="1"/>
    <col min="3074" max="3074" width="0.85546875" style="61" customWidth="1"/>
    <col min="3075" max="3075" width="3.28515625" style="61" customWidth="1"/>
    <col min="3076" max="3076" width="35" style="61" customWidth="1"/>
    <col min="3077" max="3077" width="11.85546875" style="61" customWidth="1"/>
    <col min="3078" max="3078" width="15.28515625" style="61" customWidth="1"/>
    <col min="3079" max="3079" width="21.7109375" style="61" customWidth="1"/>
    <col min="3080" max="3081" width="9.140625" style="61"/>
    <col min="3082" max="3082" width="70.28515625" style="61" customWidth="1"/>
    <col min="3083" max="3326" width="9.140625" style="61"/>
    <col min="3327" max="3327" width="3.28515625" style="61" customWidth="1"/>
    <col min="3328" max="3328" width="1.140625" style="61" customWidth="1"/>
    <col min="3329" max="3329" width="4.140625" style="61" customWidth="1"/>
    <col min="3330" max="3330" width="0.85546875" style="61" customWidth="1"/>
    <col min="3331" max="3331" width="3.28515625" style="61" customWidth="1"/>
    <col min="3332" max="3332" width="35" style="61" customWidth="1"/>
    <col min="3333" max="3333" width="11.85546875" style="61" customWidth="1"/>
    <col min="3334" max="3334" width="15.28515625" style="61" customWidth="1"/>
    <col min="3335" max="3335" width="21.7109375" style="61" customWidth="1"/>
    <col min="3336" max="3337" width="9.140625" style="61"/>
    <col min="3338" max="3338" width="70.28515625" style="61" customWidth="1"/>
    <col min="3339" max="3582" width="9.140625" style="61"/>
    <col min="3583" max="3583" width="3.28515625" style="61" customWidth="1"/>
    <col min="3584" max="3584" width="1.140625" style="61" customWidth="1"/>
    <col min="3585" max="3585" width="4.140625" style="61" customWidth="1"/>
    <col min="3586" max="3586" width="0.85546875" style="61" customWidth="1"/>
    <col min="3587" max="3587" width="3.28515625" style="61" customWidth="1"/>
    <col min="3588" max="3588" width="35" style="61" customWidth="1"/>
    <col min="3589" max="3589" width="11.85546875" style="61" customWidth="1"/>
    <col min="3590" max="3590" width="15.28515625" style="61" customWidth="1"/>
    <col min="3591" max="3591" width="21.7109375" style="61" customWidth="1"/>
    <col min="3592" max="3593" width="9.140625" style="61"/>
    <col min="3594" max="3594" width="70.28515625" style="61" customWidth="1"/>
    <col min="3595" max="3838" width="9.140625" style="61"/>
    <col min="3839" max="3839" width="3.28515625" style="61" customWidth="1"/>
    <col min="3840" max="3840" width="1.140625" style="61" customWidth="1"/>
    <col min="3841" max="3841" width="4.140625" style="61" customWidth="1"/>
    <col min="3842" max="3842" width="0.85546875" style="61" customWidth="1"/>
    <col min="3843" max="3843" width="3.28515625" style="61" customWidth="1"/>
    <col min="3844" max="3844" width="35" style="61" customWidth="1"/>
    <col min="3845" max="3845" width="11.85546875" style="61" customWidth="1"/>
    <col min="3846" max="3846" width="15.28515625" style="61" customWidth="1"/>
    <col min="3847" max="3847" width="21.7109375" style="61" customWidth="1"/>
    <col min="3848" max="3849" width="9.140625" style="61"/>
    <col min="3850" max="3850" width="70.28515625" style="61" customWidth="1"/>
    <col min="3851" max="4094" width="9.140625" style="61"/>
    <col min="4095" max="4095" width="3.28515625" style="61" customWidth="1"/>
    <col min="4096" max="4096" width="1.140625" style="61" customWidth="1"/>
    <col min="4097" max="4097" width="4.140625" style="61" customWidth="1"/>
    <col min="4098" max="4098" width="0.85546875" style="61" customWidth="1"/>
    <col min="4099" max="4099" width="3.28515625" style="61" customWidth="1"/>
    <col min="4100" max="4100" width="35" style="61" customWidth="1"/>
    <col min="4101" max="4101" width="11.85546875" style="61" customWidth="1"/>
    <col min="4102" max="4102" width="15.28515625" style="61" customWidth="1"/>
    <col min="4103" max="4103" width="21.7109375" style="61" customWidth="1"/>
    <col min="4104" max="4105" width="9.140625" style="61"/>
    <col min="4106" max="4106" width="70.28515625" style="61" customWidth="1"/>
    <col min="4107" max="4350" width="9.140625" style="61"/>
    <col min="4351" max="4351" width="3.28515625" style="61" customWidth="1"/>
    <col min="4352" max="4352" width="1.140625" style="61" customWidth="1"/>
    <col min="4353" max="4353" width="4.140625" style="61" customWidth="1"/>
    <col min="4354" max="4354" width="0.85546875" style="61" customWidth="1"/>
    <col min="4355" max="4355" width="3.28515625" style="61" customWidth="1"/>
    <col min="4356" max="4356" width="35" style="61" customWidth="1"/>
    <col min="4357" max="4357" width="11.85546875" style="61" customWidth="1"/>
    <col min="4358" max="4358" width="15.28515625" style="61" customWidth="1"/>
    <col min="4359" max="4359" width="21.7109375" style="61" customWidth="1"/>
    <col min="4360" max="4361" width="9.140625" style="61"/>
    <col min="4362" max="4362" width="70.28515625" style="61" customWidth="1"/>
    <col min="4363" max="4606" width="9.140625" style="61"/>
    <col min="4607" max="4607" width="3.28515625" style="61" customWidth="1"/>
    <col min="4608" max="4608" width="1.140625" style="61" customWidth="1"/>
    <col min="4609" max="4609" width="4.140625" style="61" customWidth="1"/>
    <col min="4610" max="4610" width="0.85546875" style="61" customWidth="1"/>
    <col min="4611" max="4611" width="3.28515625" style="61" customWidth="1"/>
    <col min="4612" max="4612" width="35" style="61" customWidth="1"/>
    <col min="4613" max="4613" width="11.85546875" style="61" customWidth="1"/>
    <col min="4614" max="4614" width="15.28515625" style="61" customWidth="1"/>
    <col min="4615" max="4615" width="21.7109375" style="61" customWidth="1"/>
    <col min="4616" max="4617" width="9.140625" style="61"/>
    <col min="4618" max="4618" width="70.28515625" style="61" customWidth="1"/>
    <col min="4619" max="4862" width="9.140625" style="61"/>
    <col min="4863" max="4863" width="3.28515625" style="61" customWidth="1"/>
    <col min="4864" max="4864" width="1.140625" style="61" customWidth="1"/>
    <col min="4865" max="4865" width="4.140625" style="61" customWidth="1"/>
    <col min="4866" max="4866" width="0.85546875" style="61" customWidth="1"/>
    <col min="4867" max="4867" width="3.28515625" style="61" customWidth="1"/>
    <col min="4868" max="4868" width="35" style="61" customWidth="1"/>
    <col min="4869" max="4869" width="11.85546875" style="61" customWidth="1"/>
    <col min="4870" max="4870" width="15.28515625" style="61" customWidth="1"/>
    <col min="4871" max="4871" width="21.7109375" style="61" customWidth="1"/>
    <col min="4872" max="4873" width="9.140625" style="61"/>
    <col min="4874" max="4874" width="70.28515625" style="61" customWidth="1"/>
    <col min="4875" max="5118" width="9.140625" style="61"/>
    <col min="5119" max="5119" width="3.28515625" style="61" customWidth="1"/>
    <col min="5120" max="5120" width="1.140625" style="61" customWidth="1"/>
    <col min="5121" max="5121" width="4.140625" style="61" customWidth="1"/>
    <col min="5122" max="5122" width="0.85546875" style="61" customWidth="1"/>
    <col min="5123" max="5123" width="3.28515625" style="61" customWidth="1"/>
    <col min="5124" max="5124" width="35" style="61" customWidth="1"/>
    <col min="5125" max="5125" width="11.85546875" style="61" customWidth="1"/>
    <col min="5126" max="5126" width="15.28515625" style="61" customWidth="1"/>
    <col min="5127" max="5127" width="21.7109375" style="61" customWidth="1"/>
    <col min="5128" max="5129" width="9.140625" style="61"/>
    <col min="5130" max="5130" width="70.28515625" style="61" customWidth="1"/>
    <col min="5131" max="5374" width="9.140625" style="61"/>
    <col min="5375" max="5375" width="3.28515625" style="61" customWidth="1"/>
    <col min="5376" max="5376" width="1.140625" style="61" customWidth="1"/>
    <col min="5377" max="5377" width="4.140625" style="61" customWidth="1"/>
    <col min="5378" max="5378" width="0.85546875" style="61" customWidth="1"/>
    <col min="5379" max="5379" width="3.28515625" style="61" customWidth="1"/>
    <col min="5380" max="5380" width="35" style="61" customWidth="1"/>
    <col min="5381" max="5381" width="11.85546875" style="61" customWidth="1"/>
    <col min="5382" max="5382" width="15.28515625" style="61" customWidth="1"/>
    <col min="5383" max="5383" width="21.7109375" style="61" customWidth="1"/>
    <col min="5384" max="5385" width="9.140625" style="61"/>
    <col min="5386" max="5386" width="70.28515625" style="61" customWidth="1"/>
    <col min="5387" max="5630" width="9.140625" style="61"/>
    <col min="5631" max="5631" width="3.28515625" style="61" customWidth="1"/>
    <col min="5632" max="5632" width="1.140625" style="61" customWidth="1"/>
    <col min="5633" max="5633" width="4.140625" style="61" customWidth="1"/>
    <col min="5634" max="5634" width="0.85546875" style="61" customWidth="1"/>
    <col min="5635" max="5635" width="3.28515625" style="61" customWidth="1"/>
    <col min="5636" max="5636" width="35" style="61" customWidth="1"/>
    <col min="5637" max="5637" width="11.85546875" style="61" customWidth="1"/>
    <col min="5638" max="5638" width="15.28515625" style="61" customWidth="1"/>
    <col min="5639" max="5639" width="21.7109375" style="61" customWidth="1"/>
    <col min="5640" max="5641" width="9.140625" style="61"/>
    <col min="5642" max="5642" width="70.28515625" style="61" customWidth="1"/>
    <col min="5643" max="5886" width="9.140625" style="61"/>
    <col min="5887" max="5887" width="3.28515625" style="61" customWidth="1"/>
    <col min="5888" max="5888" width="1.140625" style="61" customWidth="1"/>
    <col min="5889" max="5889" width="4.140625" style="61" customWidth="1"/>
    <col min="5890" max="5890" width="0.85546875" style="61" customWidth="1"/>
    <col min="5891" max="5891" width="3.28515625" style="61" customWidth="1"/>
    <col min="5892" max="5892" width="35" style="61" customWidth="1"/>
    <col min="5893" max="5893" width="11.85546875" style="61" customWidth="1"/>
    <col min="5894" max="5894" width="15.28515625" style="61" customWidth="1"/>
    <col min="5895" max="5895" width="21.7109375" style="61" customWidth="1"/>
    <col min="5896" max="5897" width="9.140625" style="61"/>
    <col min="5898" max="5898" width="70.28515625" style="61" customWidth="1"/>
    <col min="5899" max="6142" width="9.140625" style="61"/>
    <col min="6143" max="6143" width="3.28515625" style="61" customWidth="1"/>
    <col min="6144" max="6144" width="1.140625" style="61" customWidth="1"/>
    <col min="6145" max="6145" width="4.140625" style="61" customWidth="1"/>
    <col min="6146" max="6146" width="0.85546875" style="61" customWidth="1"/>
    <col min="6147" max="6147" width="3.28515625" style="61" customWidth="1"/>
    <col min="6148" max="6148" width="35" style="61" customWidth="1"/>
    <col min="6149" max="6149" width="11.85546875" style="61" customWidth="1"/>
    <col min="6150" max="6150" width="15.28515625" style="61" customWidth="1"/>
    <col min="6151" max="6151" width="21.7109375" style="61" customWidth="1"/>
    <col min="6152" max="6153" width="9.140625" style="61"/>
    <col min="6154" max="6154" width="70.28515625" style="61" customWidth="1"/>
    <col min="6155" max="6398" width="9.140625" style="61"/>
    <col min="6399" max="6399" width="3.28515625" style="61" customWidth="1"/>
    <col min="6400" max="6400" width="1.140625" style="61" customWidth="1"/>
    <col min="6401" max="6401" width="4.140625" style="61" customWidth="1"/>
    <col min="6402" max="6402" width="0.85546875" style="61" customWidth="1"/>
    <col min="6403" max="6403" width="3.28515625" style="61" customWidth="1"/>
    <col min="6404" max="6404" width="35" style="61" customWidth="1"/>
    <col min="6405" max="6405" width="11.85546875" style="61" customWidth="1"/>
    <col min="6406" max="6406" width="15.28515625" style="61" customWidth="1"/>
    <col min="6407" max="6407" width="21.7109375" style="61" customWidth="1"/>
    <col min="6408" max="6409" width="9.140625" style="61"/>
    <col min="6410" max="6410" width="70.28515625" style="61" customWidth="1"/>
    <col min="6411" max="6654" width="9.140625" style="61"/>
    <col min="6655" max="6655" width="3.28515625" style="61" customWidth="1"/>
    <col min="6656" max="6656" width="1.140625" style="61" customWidth="1"/>
    <col min="6657" max="6657" width="4.140625" style="61" customWidth="1"/>
    <col min="6658" max="6658" width="0.85546875" style="61" customWidth="1"/>
    <col min="6659" max="6659" width="3.28515625" style="61" customWidth="1"/>
    <col min="6660" max="6660" width="35" style="61" customWidth="1"/>
    <col min="6661" max="6661" width="11.85546875" style="61" customWidth="1"/>
    <col min="6662" max="6662" width="15.28515625" style="61" customWidth="1"/>
    <col min="6663" max="6663" width="21.7109375" style="61" customWidth="1"/>
    <col min="6664" max="6665" width="9.140625" style="61"/>
    <col min="6666" max="6666" width="70.28515625" style="61" customWidth="1"/>
    <col min="6667" max="6910" width="9.140625" style="61"/>
    <col min="6911" max="6911" width="3.28515625" style="61" customWidth="1"/>
    <col min="6912" max="6912" width="1.140625" style="61" customWidth="1"/>
    <col min="6913" max="6913" width="4.140625" style="61" customWidth="1"/>
    <col min="6914" max="6914" width="0.85546875" style="61" customWidth="1"/>
    <col min="6915" max="6915" width="3.28515625" style="61" customWidth="1"/>
    <col min="6916" max="6916" width="35" style="61" customWidth="1"/>
    <col min="6917" max="6917" width="11.85546875" style="61" customWidth="1"/>
    <col min="6918" max="6918" width="15.28515625" style="61" customWidth="1"/>
    <col min="6919" max="6919" width="21.7109375" style="61" customWidth="1"/>
    <col min="6920" max="6921" width="9.140625" style="61"/>
    <col min="6922" max="6922" width="70.28515625" style="61" customWidth="1"/>
    <col min="6923" max="7166" width="9.140625" style="61"/>
    <col min="7167" max="7167" width="3.28515625" style="61" customWidth="1"/>
    <col min="7168" max="7168" width="1.140625" style="61" customWidth="1"/>
    <col min="7169" max="7169" width="4.140625" style="61" customWidth="1"/>
    <col min="7170" max="7170" width="0.85546875" style="61" customWidth="1"/>
    <col min="7171" max="7171" width="3.28515625" style="61" customWidth="1"/>
    <col min="7172" max="7172" width="35" style="61" customWidth="1"/>
    <col min="7173" max="7173" width="11.85546875" style="61" customWidth="1"/>
    <col min="7174" max="7174" width="15.28515625" style="61" customWidth="1"/>
    <col min="7175" max="7175" width="21.7109375" style="61" customWidth="1"/>
    <col min="7176" max="7177" width="9.140625" style="61"/>
    <col min="7178" max="7178" width="70.28515625" style="61" customWidth="1"/>
    <col min="7179" max="7422" width="9.140625" style="61"/>
    <col min="7423" max="7423" width="3.28515625" style="61" customWidth="1"/>
    <col min="7424" max="7424" width="1.140625" style="61" customWidth="1"/>
    <col min="7425" max="7425" width="4.140625" style="61" customWidth="1"/>
    <col min="7426" max="7426" width="0.85546875" style="61" customWidth="1"/>
    <col min="7427" max="7427" width="3.28515625" style="61" customWidth="1"/>
    <col min="7428" max="7428" width="35" style="61" customWidth="1"/>
    <col min="7429" max="7429" width="11.85546875" style="61" customWidth="1"/>
    <col min="7430" max="7430" width="15.28515625" style="61" customWidth="1"/>
    <col min="7431" max="7431" width="21.7109375" style="61" customWidth="1"/>
    <col min="7432" max="7433" width="9.140625" style="61"/>
    <col min="7434" max="7434" width="70.28515625" style="61" customWidth="1"/>
    <col min="7435" max="7678" width="9.140625" style="61"/>
    <col min="7679" max="7679" width="3.28515625" style="61" customWidth="1"/>
    <col min="7680" max="7680" width="1.140625" style="61" customWidth="1"/>
    <col min="7681" max="7681" width="4.140625" style="61" customWidth="1"/>
    <col min="7682" max="7682" width="0.85546875" style="61" customWidth="1"/>
    <col min="7683" max="7683" width="3.28515625" style="61" customWidth="1"/>
    <col min="7684" max="7684" width="35" style="61" customWidth="1"/>
    <col min="7685" max="7685" width="11.85546875" style="61" customWidth="1"/>
    <col min="7686" max="7686" width="15.28515625" style="61" customWidth="1"/>
    <col min="7687" max="7687" width="21.7109375" style="61" customWidth="1"/>
    <col min="7688" max="7689" width="9.140625" style="61"/>
    <col min="7690" max="7690" width="70.28515625" style="61" customWidth="1"/>
    <col min="7691" max="7934" width="9.140625" style="61"/>
    <col min="7935" max="7935" width="3.28515625" style="61" customWidth="1"/>
    <col min="7936" max="7936" width="1.140625" style="61" customWidth="1"/>
    <col min="7937" max="7937" width="4.140625" style="61" customWidth="1"/>
    <col min="7938" max="7938" width="0.85546875" style="61" customWidth="1"/>
    <col min="7939" max="7939" width="3.28515625" style="61" customWidth="1"/>
    <col min="7940" max="7940" width="35" style="61" customWidth="1"/>
    <col min="7941" max="7941" width="11.85546875" style="61" customWidth="1"/>
    <col min="7942" max="7942" width="15.28515625" style="61" customWidth="1"/>
    <col min="7943" max="7943" width="21.7109375" style="61" customWidth="1"/>
    <col min="7944" max="7945" width="9.140625" style="61"/>
    <col min="7946" max="7946" width="70.28515625" style="61" customWidth="1"/>
    <col min="7947" max="8190" width="9.140625" style="61"/>
    <col min="8191" max="8191" width="3.28515625" style="61" customWidth="1"/>
    <col min="8192" max="8192" width="1.140625" style="61" customWidth="1"/>
    <col min="8193" max="8193" width="4.140625" style="61" customWidth="1"/>
    <col min="8194" max="8194" width="0.85546875" style="61" customWidth="1"/>
    <col min="8195" max="8195" width="3.28515625" style="61" customWidth="1"/>
    <col min="8196" max="8196" width="35" style="61" customWidth="1"/>
    <col min="8197" max="8197" width="11.85546875" style="61" customWidth="1"/>
    <col min="8198" max="8198" width="15.28515625" style="61" customWidth="1"/>
    <col min="8199" max="8199" width="21.7109375" style="61" customWidth="1"/>
    <col min="8200" max="8201" width="9.140625" style="61"/>
    <col min="8202" max="8202" width="70.28515625" style="61" customWidth="1"/>
    <col min="8203" max="8446" width="9.140625" style="61"/>
    <col min="8447" max="8447" width="3.28515625" style="61" customWidth="1"/>
    <col min="8448" max="8448" width="1.140625" style="61" customWidth="1"/>
    <col min="8449" max="8449" width="4.140625" style="61" customWidth="1"/>
    <col min="8450" max="8450" width="0.85546875" style="61" customWidth="1"/>
    <col min="8451" max="8451" width="3.28515625" style="61" customWidth="1"/>
    <col min="8452" max="8452" width="35" style="61" customWidth="1"/>
    <col min="8453" max="8453" width="11.85546875" style="61" customWidth="1"/>
    <col min="8454" max="8454" width="15.28515625" style="61" customWidth="1"/>
    <col min="8455" max="8455" width="21.7109375" style="61" customWidth="1"/>
    <col min="8456" max="8457" width="9.140625" style="61"/>
    <col min="8458" max="8458" width="70.28515625" style="61" customWidth="1"/>
    <col min="8459" max="8702" width="9.140625" style="61"/>
    <col min="8703" max="8703" width="3.28515625" style="61" customWidth="1"/>
    <col min="8704" max="8704" width="1.140625" style="61" customWidth="1"/>
    <col min="8705" max="8705" width="4.140625" style="61" customWidth="1"/>
    <col min="8706" max="8706" width="0.85546875" style="61" customWidth="1"/>
    <col min="8707" max="8707" width="3.28515625" style="61" customWidth="1"/>
    <col min="8708" max="8708" width="35" style="61" customWidth="1"/>
    <col min="8709" max="8709" width="11.85546875" style="61" customWidth="1"/>
    <col min="8710" max="8710" width="15.28515625" style="61" customWidth="1"/>
    <col min="8711" max="8711" width="21.7109375" style="61" customWidth="1"/>
    <col min="8712" max="8713" width="9.140625" style="61"/>
    <col min="8714" max="8714" width="70.28515625" style="61" customWidth="1"/>
    <col min="8715" max="8958" width="9.140625" style="61"/>
    <col min="8959" max="8959" width="3.28515625" style="61" customWidth="1"/>
    <col min="8960" max="8960" width="1.140625" style="61" customWidth="1"/>
    <col min="8961" max="8961" width="4.140625" style="61" customWidth="1"/>
    <col min="8962" max="8962" width="0.85546875" style="61" customWidth="1"/>
    <col min="8963" max="8963" width="3.28515625" style="61" customWidth="1"/>
    <col min="8964" max="8964" width="35" style="61" customWidth="1"/>
    <col min="8965" max="8965" width="11.85546875" style="61" customWidth="1"/>
    <col min="8966" max="8966" width="15.28515625" style="61" customWidth="1"/>
    <col min="8967" max="8967" width="21.7109375" style="61" customWidth="1"/>
    <col min="8968" max="8969" width="9.140625" style="61"/>
    <col min="8970" max="8970" width="70.28515625" style="61" customWidth="1"/>
    <col min="8971" max="9214" width="9.140625" style="61"/>
    <col min="9215" max="9215" width="3.28515625" style="61" customWidth="1"/>
    <col min="9216" max="9216" width="1.140625" style="61" customWidth="1"/>
    <col min="9217" max="9217" width="4.140625" style="61" customWidth="1"/>
    <col min="9218" max="9218" width="0.85546875" style="61" customWidth="1"/>
    <col min="9219" max="9219" width="3.28515625" style="61" customWidth="1"/>
    <col min="9220" max="9220" width="35" style="61" customWidth="1"/>
    <col min="9221" max="9221" width="11.85546875" style="61" customWidth="1"/>
    <col min="9222" max="9222" width="15.28515625" style="61" customWidth="1"/>
    <col min="9223" max="9223" width="21.7109375" style="61" customWidth="1"/>
    <col min="9224" max="9225" width="9.140625" style="61"/>
    <col min="9226" max="9226" width="70.28515625" style="61" customWidth="1"/>
    <col min="9227" max="9470" width="9.140625" style="61"/>
    <col min="9471" max="9471" width="3.28515625" style="61" customWidth="1"/>
    <col min="9472" max="9472" width="1.140625" style="61" customWidth="1"/>
    <col min="9473" max="9473" width="4.140625" style="61" customWidth="1"/>
    <col min="9474" max="9474" width="0.85546875" style="61" customWidth="1"/>
    <col min="9475" max="9475" width="3.28515625" style="61" customWidth="1"/>
    <col min="9476" max="9476" width="35" style="61" customWidth="1"/>
    <col min="9477" max="9477" width="11.85546875" style="61" customWidth="1"/>
    <col min="9478" max="9478" width="15.28515625" style="61" customWidth="1"/>
    <col min="9479" max="9479" width="21.7109375" style="61" customWidth="1"/>
    <col min="9480" max="9481" width="9.140625" style="61"/>
    <col min="9482" max="9482" width="70.28515625" style="61" customWidth="1"/>
    <col min="9483" max="9726" width="9.140625" style="61"/>
    <col min="9727" max="9727" width="3.28515625" style="61" customWidth="1"/>
    <col min="9728" max="9728" width="1.140625" style="61" customWidth="1"/>
    <col min="9729" max="9729" width="4.140625" style="61" customWidth="1"/>
    <col min="9730" max="9730" width="0.85546875" style="61" customWidth="1"/>
    <col min="9731" max="9731" width="3.28515625" style="61" customWidth="1"/>
    <col min="9732" max="9732" width="35" style="61" customWidth="1"/>
    <col min="9733" max="9733" width="11.85546875" style="61" customWidth="1"/>
    <col min="9734" max="9734" width="15.28515625" style="61" customWidth="1"/>
    <col min="9735" max="9735" width="21.7109375" style="61" customWidth="1"/>
    <col min="9736" max="9737" width="9.140625" style="61"/>
    <col min="9738" max="9738" width="70.28515625" style="61" customWidth="1"/>
    <col min="9739" max="9982" width="9.140625" style="61"/>
    <col min="9983" max="9983" width="3.28515625" style="61" customWidth="1"/>
    <col min="9984" max="9984" width="1.140625" style="61" customWidth="1"/>
    <col min="9985" max="9985" width="4.140625" style="61" customWidth="1"/>
    <col min="9986" max="9986" width="0.85546875" style="61" customWidth="1"/>
    <col min="9987" max="9987" width="3.28515625" style="61" customWidth="1"/>
    <col min="9988" max="9988" width="35" style="61" customWidth="1"/>
    <col min="9989" max="9989" width="11.85546875" style="61" customWidth="1"/>
    <col min="9990" max="9990" width="15.28515625" style="61" customWidth="1"/>
    <col min="9991" max="9991" width="21.7109375" style="61" customWidth="1"/>
    <col min="9992" max="9993" width="9.140625" style="61"/>
    <col min="9994" max="9994" width="70.28515625" style="61" customWidth="1"/>
    <col min="9995" max="10238" width="9.140625" style="61"/>
    <col min="10239" max="10239" width="3.28515625" style="61" customWidth="1"/>
    <col min="10240" max="10240" width="1.140625" style="61" customWidth="1"/>
    <col min="10241" max="10241" width="4.140625" style="61" customWidth="1"/>
    <col min="10242" max="10242" width="0.85546875" style="61" customWidth="1"/>
    <col min="10243" max="10243" width="3.28515625" style="61" customWidth="1"/>
    <col min="10244" max="10244" width="35" style="61" customWidth="1"/>
    <col min="10245" max="10245" width="11.85546875" style="61" customWidth="1"/>
    <col min="10246" max="10246" width="15.28515625" style="61" customWidth="1"/>
    <col min="10247" max="10247" width="21.7109375" style="61" customWidth="1"/>
    <col min="10248" max="10249" width="9.140625" style="61"/>
    <col min="10250" max="10250" width="70.28515625" style="61" customWidth="1"/>
    <col min="10251" max="10494" width="9.140625" style="61"/>
    <col min="10495" max="10495" width="3.28515625" style="61" customWidth="1"/>
    <col min="10496" max="10496" width="1.140625" style="61" customWidth="1"/>
    <col min="10497" max="10497" width="4.140625" style="61" customWidth="1"/>
    <col min="10498" max="10498" width="0.85546875" style="61" customWidth="1"/>
    <col min="10499" max="10499" width="3.28515625" style="61" customWidth="1"/>
    <col min="10500" max="10500" width="35" style="61" customWidth="1"/>
    <col min="10501" max="10501" width="11.85546875" style="61" customWidth="1"/>
    <col min="10502" max="10502" width="15.28515625" style="61" customWidth="1"/>
    <col min="10503" max="10503" width="21.7109375" style="61" customWidth="1"/>
    <col min="10504" max="10505" width="9.140625" style="61"/>
    <col min="10506" max="10506" width="70.28515625" style="61" customWidth="1"/>
    <col min="10507" max="10750" width="9.140625" style="61"/>
    <col min="10751" max="10751" width="3.28515625" style="61" customWidth="1"/>
    <col min="10752" max="10752" width="1.140625" style="61" customWidth="1"/>
    <col min="10753" max="10753" width="4.140625" style="61" customWidth="1"/>
    <col min="10754" max="10754" width="0.85546875" style="61" customWidth="1"/>
    <col min="10755" max="10755" width="3.28515625" style="61" customWidth="1"/>
    <col min="10756" max="10756" width="35" style="61" customWidth="1"/>
    <col min="10757" max="10757" width="11.85546875" style="61" customWidth="1"/>
    <col min="10758" max="10758" width="15.28515625" style="61" customWidth="1"/>
    <col min="10759" max="10759" width="21.7109375" style="61" customWidth="1"/>
    <col min="10760" max="10761" width="9.140625" style="61"/>
    <col min="10762" max="10762" width="70.28515625" style="61" customWidth="1"/>
    <col min="10763" max="11006" width="9.140625" style="61"/>
    <col min="11007" max="11007" width="3.28515625" style="61" customWidth="1"/>
    <col min="11008" max="11008" width="1.140625" style="61" customWidth="1"/>
    <col min="11009" max="11009" width="4.140625" style="61" customWidth="1"/>
    <col min="11010" max="11010" width="0.85546875" style="61" customWidth="1"/>
    <col min="11011" max="11011" width="3.28515625" style="61" customWidth="1"/>
    <col min="11012" max="11012" width="35" style="61" customWidth="1"/>
    <col min="11013" max="11013" width="11.85546875" style="61" customWidth="1"/>
    <col min="11014" max="11014" width="15.28515625" style="61" customWidth="1"/>
    <col min="11015" max="11015" width="21.7109375" style="61" customWidth="1"/>
    <col min="11016" max="11017" width="9.140625" style="61"/>
    <col min="11018" max="11018" width="70.28515625" style="61" customWidth="1"/>
    <col min="11019" max="11262" width="9.140625" style="61"/>
    <col min="11263" max="11263" width="3.28515625" style="61" customWidth="1"/>
    <col min="11264" max="11264" width="1.140625" style="61" customWidth="1"/>
    <col min="11265" max="11265" width="4.140625" style="61" customWidth="1"/>
    <col min="11266" max="11266" width="0.85546875" style="61" customWidth="1"/>
    <col min="11267" max="11267" width="3.28515625" style="61" customWidth="1"/>
    <col min="11268" max="11268" width="35" style="61" customWidth="1"/>
    <col min="11269" max="11269" width="11.85546875" style="61" customWidth="1"/>
    <col min="11270" max="11270" width="15.28515625" style="61" customWidth="1"/>
    <col min="11271" max="11271" width="21.7109375" style="61" customWidth="1"/>
    <col min="11272" max="11273" width="9.140625" style="61"/>
    <col min="11274" max="11274" width="70.28515625" style="61" customWidth="1"/>
    <col min="11275" max="11518" width="9.140625" style="61"/>
    <col min="11519" max="11519" width="3.28515625" style="61" customWidth="1"/>
    <col min="11520" max="11520" width="1.140625" style="61" customWidth="1"/>
    <col min="11521" max="11521" width="4.140625" style="61" customWidth="1"/>
    <col min="11522" max="11522" width="0.85546875" style="61" customWidth="1"/>
    <col min="11523" max="11523" width="3.28515625" style="61" customWidth="1"/>
    <col min="11524" max="11524" width="35" style="61" customWidth="1"/>
    <col min="11525" max="11525" width="11.85546875" style="61" customWidth="1"/>
    <col min="11526" max="11526" width="15.28515625" style="61" customWidth="1"/>
    <col min="11527" max="11527" width="21.7109375" style="61" customWidth="1"/>
    <col min="11528" max="11529" width="9.140625" style="61"/>
    <col min="11530" max="11530" width="70.28515625" style="61" customWidth="1"/>
    <col min="11531" max="11774" width="9.140625" style="61"/>
    <col min="11775" max="11775" width="3.28515625" style="61" customWidth="1"/>
    <col min="11776" max="11776" width="1.140625" style="61" customWidth="1"/>
    <col min="11777" max="11777" width="4.140625" style="61" customWidth="1"/>
    <col min="11778" max="11778" width="0.85546875" style="61" customWidth="1"/>
    <col min="11779" max="11779" width="3.28515625" style="61" customWidth="1"/>
    <col min="11780" max="11780" width="35" style="61" customWidth="1"/>
    <col min="11781" max="11781" width="11.85546875" style="61" customWidth="1"/>
    <col min="11782" max="11782" width="15.28515625" style="61" customWidth="1"/>
    <col min="11783" max="11783" width="21.7109375" style="61" customWidth="1"/>
    <col min="11784" max="11785" width="9.140625" style="61"/>
    <col min="11786" max="11786" width="70.28515625" style="61" customWidth="1"/>
    <col min="11787" max="12030" width="9.140625" style="61"/>
    <col min="12031" max="12031" width="3.28515625" style="61" customWidth="1"/>
    <col min="12032" max="12032" width="1.140625" style="61" customWidth="1"/>
    <col min="12033" max="12033" width="4.140625" style="61" customWidth="1"/>
    <col min="12034" max="12034" width="0.85546875" style="61" customWidth="1"/>
    <col min="12035" max="12035" width="3.28515625" style="61" customWidth="1"/>
    <col min="12036" max="12036" width="35" style="61" customWidth="1"/>
    <col min="12037" max="12037" width="11.85546875" style="61" customWidth="1"/>
    <col min="12038" max="12038" width="15.28515625" style="61" customWidth="1"/>
    <col min="12039" max="12039" width="21.7109375" style="61" customWidth="1"/>
    <col min="12040" max="12041" width="9.140625" style="61"/>
    <col min="12042" max="12042" width="70.28515625" style="61" customWidth="1"/>
    <col min="12043" max="12286" width="9.140625" style="61"/>
    <col min="12287" max="12287" width="3.28515625" style="61" customWidth="1"/>
    <col min="12288" max="12288" width="1.140625" style="61" customWidth="1"/>
    <col min="12289" max="12289" width="4.140625" style="61" customWidth="1"/>
    <col min="12290" max="12290" width="0.85546875" style="61" customWidth="1"/>
    <col min="12291" max="12291" width="3.28515625" style="61" customWidth="1"/>
    <col min="12292" max="12292" width="35" style="61" customWidth="1"/>
    <col min="12293" max="12293" width="11.85546875" style="61" customWidth="1"/>
    <col min="12294" max="12294" width="15.28515625" style="61" customWidth="1"/>
    <col min="12295" max="12295" width="21.7109375" style="61" customWidth="1"/>
    <col min="12296" max="12297" width="9.140625" style="61"/>
    <col min="12298" max="12298" width="70.28515625" style="61" customWidth="1"/>
    <col min="12299" max="12542" width="9.140625" style="61"/>
    <col min="12543" max="12543" width="3.28515625" style="61" customWidth="1"/>
    <col min="12544" max="12544" width="1.140625" style="61" customWidth="1"/>
    <col min="12545" max="12545" width="4.140625" style="61" customWidth="1"/>
    <col min="12546" max="12546" width="0.85546875" style="61" customWidth="1"/>
    <col min="12547" max="12547" width="3.28515625" style="61" customWidth="1"/>
    <col min="12548" max="12548" width="35" style="61" customWidth="1"/>
    <col min="12549" max="12549" width="11.85546875" style="61" customWidth="1"/>
    <col min="12550" max="12550" width="15.28515625" style="61" customWidth="1"/>
    <col min="12551" max="12551" width="21.7109375" style="61" customWidth="1"/>
    <col min="12552" max="12553" width="9.140625" style="61"/>
    <col min="12554" max="12554" width="70.28515625" style="61" customWidth="1"/>
    <col min="12555" max="12798" width="9.140625" style="61"/>
    <col min="12799" max="12799" width="3.28515625" style="61" customWidth="1"/>
    <col min="12800" max="12800" width="1.140625" style="61" customWidth="1"/>
    <col min="12801" max="12801" width="4.140625" style="61" customWidth="1"/>
    <col min="12802" max="12802" width="0.85546875" style="61" customWidth="1"/>
    <col min="12803" max="12803" width="3.28515625" style="61" customWidth="1"/>
    <col min="12804" max="12804" width="35" style="61" customWidth="1"/>
    <col min="12805" max="12805" width="11.85546875" style="61" customWidth="1"/>
    <col min="12806" max="12806" width="15.28515625" style="61" customWidth="1"/>
    <col min="12807" max="12807" width="21.7109375" style="61" customWidth="1"/>
    <col min="12808" max="12809" width="9.140625" style="61"/>
    <col min="12810" max="12810" width="70.28515625" style="61" customWidth="1"/>
    <col min="12811" max="13054" width="9.140625" style="61"/>
    <col min="13055" max="13055" width="3.28515625" style="61" customWidth="1"/>
    <col min="13056" max="13056" width="1.140625" style="61" customWidth="1"/>
    <col min="13057" max="13057" width="4.140625" style="61" customWidth="1"/>
    <col min="13058" max="13058" width="0.85546875" style="61" customWidth="1"/>
    <col min="13059" max="13059" width="3.28515625" style="61" customWidth="1"/>
    <col min="13060" max="13060" width="35" style="61" customWidth="1"/>
    <col min="13061" max="13061" width="11.85546875" style="61" customWidth="1"/>
    <col min="13062" max="13062" width="15.28515625" style="61" customWidth="1"/>
    <col min="13063" max="13063" width="21.7109375" style="61" customWidth="1"/>
    <col min="13064" max="13065" width="9.140625" style="61"/>
    <col min="13066" max="13066" width="70.28515625" style="61" customWidth="1"/>
    <col min="13067" max="13310" width="9.140625" style="61"/>
    <col min="13311" max="13311" width="3.28515625" style="61" customWidth="1"/>
    <col min="13312" max="13312" width="1.140625" style="61" customWidth="1"/>
    <col min="13313" max="13313" width="4.140625" style="61" customWidth="1"/>
    <col min="13314" max="13314" width="0.85546875" style="61" customWidth="1"/>
    <col min="13315" max="13315" width="3.28515625" style="61" customWidth="1"/>
    <col min="13316" max="13316" width="35" style="61" customWidth="1"/>
    <col min="13317" max="13317" width="11.85546875" style="61" customWidth="1"/>
    <col min="13318" max="13318" width="15.28515625" style="61" customWidth="1"/>
    <col min="13319" max="13319" width="21.7109375" style="61" customWidth="1"/>
    <col min="13320" max="13321" width="9.140625" style="61"/>
    <col min="13322" max="13322" width="70.28515625" style="61" customWidth="1"/>
    <col min="13323" max="13566" width="9.140625" style="61"/>
    <col min="13567" max="13567" width="3.28515625" style="61" customWidth="1"/>
    <col min="13568" max="13568" width="1.140625" style="61" customWidth="1"/>
    <col min="13569" max="13569" width="4.140625" style="61" customWidth="1"/>
    <col min="13570" max="13570" width="0.85546875" style="61" customWidth="1"/>
    <col min="13571" max="13571" width="3.28515625" style="61" customWidth="1"/>
    <col min="13572" max="13572" width="35" style="61" customWidth="1"/>
    <col min="13573" max="13573" width="11.85546875" style="61" customWidth="1"/>
    <col min="13574" max="13574" width="15.28515625" style="61" customWidth="1"/>
    <col min="13575" max="13575" width="21.7109375" style="61" customWidth="1"/>
    <col min="13576" max="13577" width="9.140625" style="61"/>
    <col min="13578" max="13578" width="70.28515625" style="61" customWidth="1"/>
    <col min="13579" max="13822" width="9.140625" style="61"/>
    <col min="13823" max="13823" width="3.28515625" style="61" customWidth="1"/>
    <col min="13824" max="13824" width="1.140625" style="61" customWidth="1"/>
    <col min="13825" max="13825" width="4.140625" style="61" customWidth="1"/>
    <col min="13826" max="13826" width="0.85546875" style="61" customWidth="1"/>
    <col min="13827" max="13827" width="3.28515625" style="61" customWidth="1"/>
    <col min="13828" max="13828" width="35" style="61" customWidth="1"/>
    <col min="13829" max="13829" width="11.85546875" style="61" customWidth="1"/>
    <col min="13830" max="13830" width="15.28515625" style="61" customWidth="1"/>
    <col min="13831" max="13831" width="21.7109375" style="61" customWidth="1"/>
    <col min="13832" max="13833" width="9.140625" style="61"/>
    <col min="13834" max="13834" width="70.28515625" style="61" customWidth="1"/>
    <col min="13835" max="14078" width="9.140625" style="61"/>
    <col min="14079" max="14079" width="3.28515625" style="61" customWidth="1"/>
    <col min="14080" max="14080" width="1.140625" style="61" customWidth="1"/>
    <col min="14081" max="14081" width="4.140625" style="61" customWidth="1"/>
    <col min="14082" max="14082" width="0.85546875" style="61" customWidth="1"/>
    <col min="14083" max="14083" width="3.28515625" style="61" customWidth="1"/>
    <col min="14084" max="14084" width="35" style="61" customWidth="1"/>
    <col min="14085" max="14085" width="11.85546875" style="61" customWidth="1"/>
    <col min="14086" max="14086" width="15.28515625" style="61" customWidth="1"/>
    <col min="14087" max="14087" width="21.7109375" style="61" customWidth="1"/>
    <col min="14088" max="14089" width="9.140625" style="61"/>
    <col min="14090" max="14090" width="70.28515625" style="61" customWidth="1"/>
    <col min="14091" max="14334" width="9.140625" style="61"/>
    <col min="14335" max="14335" width="3.28515625" style="61" customWidth="1"/>
    <col min="14336" max="14336" width="1.140625" style="61" customWidth="1"/>
    <col min="14337" max="14337" width="4.140625" style="61" customWidth="1"/>
    <col min="14338" max="14338" width="0.85546875" style="61" customWidth="1"/>
    <col min="14339" max="14339" width="3.28515625" style="61" customWidth="1"/>
    <col min="14340" max="14340" width="35" style="61" customWidth="1"/>
    <col min="14341" max="14341" width="11.85546875" style="61" customWidth="1"/>
    <col min="14342" max="14342" width="15.28515625" style="61" customWidth="1"/>
    <col min="14343" max="14343" width="21.7109375" style="61" customWidth="1"/>
    <col min="14344" max="14345" width="9.140625" style="61"/>
    <col min="14346" max="14346" width="70.28515625" style="61" customWidth="1"/>
    <col min="14347" max="14590" width="9.140625" style="61"/>
    <col min="14591" max="14591" width="3.28515625" style="61" customWidth="1"/>
    <col min="14592" max="14592" width="1.140625" style="61" customWidth="1"/>
    <col min="14593" max="14593" width="4.140625" style="61" customWidth="1"/>
    <col min="14594" max="14594" width="0.85546875" style="61" customWidth="1"/>
    <col min="14595" max="14595" width="3.28515625" style="61" customWidth="1"/>
    <col min="14596" max="14596" width="35" style="61" customWidth="1"/>
    <col min="14597" max="14597" width="11.85546875" style="61" customWidth="1"/>
    <col min="14598" max="14598" width="15.28515625" style="61" customWidth="1"/>
    <col min="14599" max="14599" width="21.7109375" style="61" customWidth="1"/>
    <col min="14600" max="14601" width="9.140625" style="61"/>
    <col min="14602" max="14602" width="70.28515625" style="61" customWidth="1"/>
    <col min="14603" max="14846" width="9.140625" style="61"/>
    <col min="14847" max="14847" width="3.28515625" style="61" customWidth="1"/>
    <col min="14848" max="14848" width="1.140625" style="61" customWidth="1"/>
    <col min="14849" max="14849" width="4.140625" style="61" customWidth="1"/>
    <col min="14850" max="14850" width="0.85546875" style="61" customWidth="1"/>
    <col min="14851" max="14851" width="3.28515625" style="61" customWidth="1"/>
    <col min="14852" max="14852" width="35" style="61" customWidth="1"/>
    <col min="14853" max="14853" width="11.85546875" style="61" customWidth="1"/>
    <col min="14854" max="14854" width="15.28515625" style="61" customWidth="1"/>
    <col min="14855" max="14855" width="21.7109375" style="61" customWidth="1"/>
    <col min="14856" max="14857" width="9.140625" style="61"/>
    <col min="14858" max="14858" width="70.28515625" style="61" customWidth="1"/>
    <col min="14859" max="15102" width="9.140625" style="61"/>
    <col min="15103" max="15103" width="3.28515625" style="61" customWidth="1"/>
    <col min="15104" max="15104" width="1.140625" style="61" customWidth="1"/>
    <col min="15105" max="15105" width="4.140625" style="61" customWidth="1"/>
    <col min="15106" max="15106" width="0.85546875" style="61" customWidth="1"/>
    <col min="15107" max="15107" width="3.28515625" style="61" customWidth="1"/>
    <col min="15108" max="15108" width="35" style="61" customWidth="1"/>
    <col min="15109" max="15109" width="11.85546875" style="61" customWidth="1"/>
    <col min="15110" max="15110" width="15.28515625" style="61" customWidth="1"/>
    <col min="15111" max="15111" width="21.7109375" style="61" customWidth="1"/>
    <col min="15112" max="15113" width="9.140625" style="61"/>
    <col min="15114" max="15114" width="70.28515625" style="61" customWidth="1"/>
    <col min="15115" max="15358" width="9.140625" style="61"/>
    <col min="15359" max="15359" width="3.28515625" style="61" customWidth="1"/>
    <col min="15360" max="15360" width="1.140625" style="61" customWidth="1"/>
    <col min="15361" max="15361" width="4.140625" style="61" customWidth="1"/>
    <col min="15362" max="15362" width="0.85546875" style="61" customWidth="1"/>
    <col min="15363" max="15363" width="3.28515625" style="61" customWidth="1"/>
    <col min="15364" max="15364" width="35" style="61" customWidth="1"/>
    <col min="15365" max="15365" width="11.85546875" style="61" customWidth="1"/>
    <col min="15366" max="15366" width="15.28515625" style="61" customWidth="1"/>
    <col min="15367" max="15367" width="21.7109375" style="61" customWidth="1"/>
    <col min="15368" max="15369" width="9.140625" style="61"/>
    <col min="15370" max="15370" width="70.28515625" style="61" customWidth="1"/>
    <col min="15371" max="15614" width="9.140625" style="61"/>
    <col min="15615" max="15615" width="3.28515625" style="61" customWidth="1"/>
    <col min="15616" max="15616" width="1.140625" style="61" customWidth="1"/>
    <col min="15617" max="15617" width="4.140625" style="61" customWidth="1"/>
    <col min="15618" max="15618" width="0.85546875" style="61" customWidth="1"/>
    <col min="15619" max="15619" width="3.28515625" style="61" customWidth="1"/>
    <col min="15620" max="15620" width="35" style="61" customWidth="1"/>
    <col min="15621" max="15621" width="11.85546875" style="61" customWidth="1"/>
    <col min="15622" max="15622" width="15.28515625" style="61" customWidth="1"/>
    <col min="15623" max="15623" width="21.7109375" style="61" customWidth="1"/>
    <col min="15624" max="15625" width="9.140625" style="61"/>
    <col min="15626" max="15626" width="70.28515625" style="61" customWidth="1"/>
    <col min="15627" max="15870" width="9.140625" style="61"/>
    <col min="15871" max="15871" width="3.28515625" style="61" customWidth="1"/>
    <col min="15872" max="15872" width="1.140625" style="61" customWidth="1"/>
    <col min="15873" max="15873" width="4.140625" style="61" customWidth="1"/>
    <col min="15874" max="15874" width="0.85546875" style="61" customWidth="1"/>
    <col min="15875" max="15875" width="3.28515625" style="61" customWidth="1"/>
    <col min="15876" max="15876" width="35" style="61" customWidth="1"/>
    <col min="15877" max="15877" width="11.85546875" style="61" customWidth="1"/>
    <col min="15878" max="15878" width="15.28515625" style="61" customWidth="1"/>
    <col min="15879" max="15879" width="21.7109375" style="61" customWidth="1"/>
    <col min="15880" max="15881" width="9.140625" style="61"/>
    <col min="15882" max="15882" width="70.28515625" style="61" customWidth="1"/>
    <col min="15883" max="16126" width="9.140625" style="61"/>
    <col min="16127" max="16127" width="3.28515625" style="61" customWidth="1"/>
    <col min="16128" max="16128" width="1.140625" style="61" customWidth="1"/>
    <col min="16129" max="16129" width="4.140625" style="61" customWidth="1"/>
    <col min="16130" max="16130" width="0.85546875" style="61" customWidth="1"/>
    <col min="16131" max="16131" width="3.28515625" style="61" customWidth="1"/>
    <col min="16132" max="16132" width="35" style="61" customWidth="1"/>
    <col min="16133" max="16133" width="11.85546875" style="61" customWidth="1"/>
    <col min="16134" max="16134" width="15.28515625" style="61" customWidth="1"/>
    <col min="16135" max="16135" width="21.7109375" style="61" customWidth="1"/>
    <col min="16136" max="16137" width="9.140625" style="61"/>
    <col min="16138" max="16138" width="70.28515625" style="61" customWidth="1"/>
    <col min="16139" max="16382" width="9.140625" style="61"/>
    <col min="16383" max="16384" width="9.140625" style="61" customWidth="1"/>
  </cols>
  <sheetData>
    <row r="1" spans="1:12">
      <c r="A1" s="634"/>
      <c r="B1" s="634"/>
      <c r="C1" s="635"/>
      <c r="D1" s="636"/>
      <c r="E1" s="637"/>
      <c r="F1" s="638"/>
      <c r="G1" s="638"/>
    </row>
    <row r="2" spans="1:12">
      <c r="A2" s="634"/>
      <c r="B2" s="634"/>
      <c r="C2" s="635"/>
      <c r="D2" s="636"/>
      <c r="E2" s="637"/>
      <c r="F2" s="638"/>
      <c r="G2" s="638"/>
    </row>
    <row r="3" spans="1:12">
      <c r="A3" s="639"/>
      <c r="B3" s="639"/>
      <c r="C3" s="639"/>
      <c r="D3" s="639"/>
      <c r="E3" s="639"/>
      <c r="F3" s="639"/>
      <c r="G3" s="639"/>
    </row>
    <row r="4" spans="1:12">
      <c r="A4" s="571"/>
      <c r="B4" s="572"/>
      <c r="C4" s="109"/>
      <c r="D4" s="573"/>
      <c r="E4" s="75"/>
      <c r="F4" s="76"/>
      <c r="G4" s="76"/>
    </row>
    <row r="5" spans="1:12">
      <c r="A5" s="571"/>
      <c r="B5" s="572"/>
      <c r="C5" s="109"/>
      <c r="D5" s="573"/>
      <c r="E5" s="75"/>
      <c r="F5" s="76"/>
      <c r="G5" s="76"/>
    </row>
    <row r="6" spans="1:12">
      <c r="A6" s="571"/>
      <c r="B6" s="572"/>
      <c r="C6" s="109"/>
      <c r="D6" s="633" t="s">
        <v>1232</v>
      </c>
      <c r="E6" s="633"/>
      <c r="F6" s="633"/>
      <c r="G6" s="76"/>
    </row>
    <row r="7" spans="1:12">
      <c r="A7" s="571"/>
      <c r="B7" s="572"/>
      <c r="C7" s="109"/>
      <c r="D7" s="573"/>
      <c r="E7" s="75"/>
      <c r="F7" s="76"/>
      <c r="G7" s="76"/>
    </row>
    <row r="9" spans="1:12" s="72" customFormat="1" ht="42.75" customHeight="1">
      <c r="A9" s="92"/>
      <c r="B9" s="93"/>
      <c r="C9" s="574"/>
      <c r="D9" s="640" t="s">
        <v>3135</v>
      </c>
      <c r="E9" s="641"/>
      <c r="F9" s="642"/>
      <c r="G9" s="642"/>
      <c r="H9" s="81"/>
      <c r="I9" s="81"/>
      <c r="J9" s="81"/>
      <c r="K9" s="73"/>
      <c r="L9" s="73"/>
    </row>
    <row r="10" spans="1:12" ht="18">
      <c r="A10" s="571"/>
      <c r="B10" s="572"/>
      <c r="C10" s="109"/>
      <c r="D10" s="575"/>
      <c r="E10" s="77"/>
      <c r="F10" s="76"/>
      <c r="G10" s="76"/>
    </row>
    <row r="12" spans="1:12" s="71" customFormat="1" ht="20.25">
      <c r="A12" s="576"/>
      <c r="B12" s="577"/>
      <c r="C12" s="114"/>
      <c r="D12" s="643" t="s">
        <v>1231</v>
      </c>
      <c r="E12" s="643"/>
      <c r="F12" s="643"/>
      <c r="G12" s="643"/>
      <c r="H12" s="570" t="s">
        <v>3126</v>
      </c>
      <c r="I12" s="570"/>
      <c r="J12" s="570" t="s">
        <v>3172</v>
      </c>
      <c r="K12" s="65"/>
      <c r="L12" s="65"/>
    </row>
    <row r="13" spans="1:12" s="71" customFormat="1" ht="20.25">
      <c r="A13" s="576"/>
      <c r="B13" s="577"/>
      <c r="C13" s="114"/>
      <c r="D13" s="578"/>
      <c r="E13" s="78"/>
      <c r="F13" s="79"/>
      <c r="G13" s="79"/>
      <c r="H13" s="570"/>
      <c r="I13" s="570"/>
      <c r="J13" s="570"/>
      <c r="K13" s="65"/>
      <c r="L13" s="65"/>
    </row>
    <row r="14" spans="1:12" s="72" customFormat="1" ht="18">
      <c r="A14" s="579" t="s">
        <v>1233</v>
      </c>
      <c r="B14" s="94" t="s">
        <v>1219</v>
      </c>
      <c r="C14" s="95"/>
      <c r="D14" s="644" t="s">
        <v>21</v>
      </c>
      <c r="E14" s="644"/>
      <c r="F14" s="644"/>
      <c r="G14" s="80">
        <f>G55</f>
        <v>0</v>
      </c>
      <c r="H14" s="81"/>
      <c r="I14" s="81"/>
      <c r="J14" s="81"/>
      <c r="K14" s="73"/>
      <c r="L14" s="73"/>
    </row>
    <row r="15" spans="1:12" s="72" customFormat="1" ht="18">
      <c r="A15" s="579"/>
      <c r="B15" s="94"/>
      <c r="C15" s="95"/>
      <c r="D15" s="81"/>
      <c r="E15" s="81"/>
      <c r="F15" s="81"/>
      <c r="G15" s="80"/>
      <c r="H15" s="81"/>
      <c r="I15" s="81"/>
      <c r="J15" s="81"/>
      <c r="K15" s="73"/>
      <c r="L15" s="73"/>
    </row>
    <row r="16" spans="1:12" s="72" customFormat="1" ht="18">
      <c r="A16" s="579">
        <f>A14+1</f>
        <v>2</v>
      </c>
      <c r="B16" s="94" t="s">
        <v>1219</v>
      </c>
      <c r="C16" s="95"/>
      <c r="D16" s="644" t="s">
        <v>1257</v>
      </c>
      <c r="E16" s="644"/>
      <c r="F16" s="644"/>
      <c r="G16" s="80">
        <f>G661</f>
        <v>0</v>
      </c>
      <c r="H16" s="81"/>
      <c r="I16" s="81"/>
      <c r="J16" s="81"/>
      <c r="K16" s="73"/>
      <c r="L16" s="73"/>
    </row>
    <row r="17" spans="1:12" s="72" customFormat="1" ht="18.75" customHeight="1">
      <c r="A17" s="92"/>
      <c r="B17" s="93"/>
      <c r="C17" s="95"/>
      <c r="D17" s="81"/>
      <c r="E17" s="82"/>
      <c r="F17" s="80"/>
      <c r="G17" s="80"/>
      <c r="H17" s="81"/>
      <c r="I17" s="81"/>
      <c r="J17" s="81"/>
      <c r="K17" s="73"/>
      <c r="L17" s="73"/>
    </row>
    <row r="18" spans="1:12" s="72" customFormat="1" ht="24" customHeight="1">
      <c r="A18" s="92">
        <f>A16+1</f>
        <v>3</v>
      </c>
      <c r="B18" s="93" t="s">
        <v>1219</v>
      </c>
      <c r="C18" s="95"/>
      <c r="D18" s="81" t="s">
        <v>1244</v>
      </c>
      <c r="E18" s="82"/>
      <c r="F18" s="80"/>
      <c r="G18" s="82">
        <f>'Rekap. ELEKTRIKA'!H36</f>
        <v>0</v>
      </c>
      <c r="H18" s="81"/>
      <c r="I18" s="81"/>
      <c r="J18" s="81"/>
      <c r="K18" s="73"/>
      <c r="L18" s="73"/>
    </row>
    <row r="19" spans="1:12" s="72" customFormat="1" ht="14.25" customHeight="1">
      <c r="A19" s="92"/>
      <c r="B19" s="93"/>
      <c r="C19" s="95"/>
      <c r="D19" s="81"/>
      <c r="E19" s="82"/>
      <c r="F19" s="80"/>
      <c r="G19" s="80"/>
      <c r="H19" s="81"/>
      <c r="I19" s="81"/>
      <c r="J19" s="81"/>
      <c r="K19" s="73"/>
      <c r="L19" s="73"/>
    </row>
    <row r="20" spans="1:12" s="72" customFormat="1" ht="21.75" customHeight="1">
      <c r="A20" s="92">
        <f>A18+1</f>
        <v>4</v>
      </c>
      <c r="B20" s="93" t="s">
        <v>1219</v>
      </c>
      <c r="C20" s="95"/>
      <c r="D20" s="81" t="s">
        <v>1258</v>
      </c>
      <c r="E20" s="82"/>
      <c r="F20" s="80"/>
      <c r="G20" s="80"/>
      <c r="H20" s="81"/>
      <c r="I20" s="81"/>
      <c r="J20" s="81"/>
      <c r="K20" s="73"/>
      <c r="L20" s="73"/>
    </row>
    <row r="21" spans="1:12" s="72" customFormat="1" ht="18">
      <c r="A21" s="92"/>
      <c r="B21" s="93"/>
      <c r="C21" s="95"/>
      <c r="D21" s="81" t="s">
        <v>1259</v>
      </c>
      <c r="E21" s="82"/>
      <c r="F21" s="80"/>
      <c r="G21" s="80">
        <f>'Strojne FAZA 1'!H683</f>
        <v>0</v>
      </c>
      <c r="H21" s="81"/>
      <c r="I21" s="81"/>
      <c r="J21" s="81"/>
      <c r="K21" s="73"/>
      <c r="L21" s="73"/>
    </row>
    <row r="22" spans="1:12" s="72" customFormat="1" ht="18">
      <c r="A22" s="92"/>
      <c r="B22" s="93"/>
      <c r="C22" s="95"/>
      <c r="D22" s="81" t="s">
        <v>1260</v>
      </c>
      <c r="E22" s="82"/>
      <c r="F22" s="80"/>
      <c r="G22" s="80">
        <f>'Strojne FAZA 2'!H212</f>
        <v>0</v>
      </c>
      <c r="H22" s="81"/>
      <c r="I22" s="81"/>
      <c r="J22" s="81"/>
      <c r="K22" s="73"/>
      <c r="L22" s="73"/>
    </row>
    <row r="23" spans="1:12" s="72" customFormat="1" ht="14.25" customHeight="1">
      <c r="A23" s="92"/>
      <c r="B23" s="93"/>
      <c r="C23" s="95"/>
      <c r="D23" s="81"/>
      <c r="E23" s="82"/>
      <c r="F23" s="80"/>
      <c r="G23" s="80"/>
      <c r="H23" s="81"/>
      <c r="I23" s="81"/>
      <c r="J23" s="81"/>
      <c r="K23" s="73"/>
      <c r="L23" s="73"/>
    </row>
    <row r="24" spans="1:12" s="72" customFormat="1" ht="18">
      <c r="A24" s="92">
        <f>A20+1</f>
        <v>5</v>
      </c>
      <c r="B24" s="93" t="s">
        <v>1219</v>
      </c>
      <c r="C24" s="95"/>
      <c r="D24" s="81" t="s">
        <v>1224</v>
      </c>
      <c r="E24" s="82"/>
      <c r="F24" s="80"/>
      <c r="G24" s="80">
        <f>G801</f>
        <v>0</v>
      </c>
      <c r="H24" s="80">
        <f>H801</f>
        <v>0</v>
      </c>
      <c r="I24" s="81"/>
      <c r="J24" s="81"/>
      <c r="K24" s="73"/>
      <c r="L24" s="73"/>
    </row>
    <row r="25" spans="1:12" s="85" customFormat="1" ht="15" thickBot="1">
      <c r="A25" s="109"/>
      <c r="B25" s="110"/>
      <c r="C25" s="69"/>
      <c r="D25" s="117"/>
      <c r="E25" s="83"/>
      <c r="F25" s="84"/>
      <c r="G25" s="84"/>
      <c r="H25" s="84"/>
      <c r="I25" s="66"/>
      <c r="J25" s="66"/>
      <c r="K25" s="74"/>
      <c r="L25" s="74"/>
    </row>
    <row r="26" spans="1:12" s="85" customFormat="1" ht="15" thickTop="1">
      <c r="A26" s="109"/>
      <c r="B26" s="110"/>
      <c r="C26" s="69"/>
      <c r="D26" s="66"/>
      <c r="E26" s="86"/>
      <c r="F26" s="87"/>
      <c r="G26" s="87"/>
      <c r="H26" s="66"/>
      <c r="I26" s="66"/>
      <c r="J26" s="66"/>
      <c r="K26" s="74"/>
      <c r="L26" s="74"/>
    </row>
    <row r="27" spans="1:12" s="90" customFormat="1" ht="18">
      <c r="A27" s="580"/>
      <c r="B27" s="581"/>
      <c r="C27" s="574"/>
      <c r="D27" s="640" t="s">
        <v>1261</v>
      </c>
      <c r="E27" s="640"/>
      <c r="F27" s="640"/>
      <c r="G27" s="88">
        <f>SUM(G14:G25)</f>
        <v>0</v>
      </c>
      <c r="H27" s="88">
        <f>SUM(H14:H24)</f>
        <v>0</v>
      </c>
      <c r="I27" s="96"/>
      <c r="J27" s="96"/>
      <c r="K27" s="89"/>
      <c r="L27" s="89"/>
    </row>
    <row r="28" spans="1:12" s="91" customFormat="1" ht="15" customHeight="1">
      <c r="A28" s="582"/>
      <c r="B28" s="583"/>
      <c r="C28" s="114"/>
      <c r="D28" s="570"/>
      <c r="E28" s="78"/>
      <c r="F28" s="79"/>
      <c r="G28" s="79"/>
      <c r="H28" s="570"/>
      <c r="I28" s="570"/>
      <c r="J28" s="570"/>
      <c r="K28" s="65"/>
      <c r="L28" s="65"/>
    </row>
    <row r="29" spans="1:12" s="98" customFormat="1" ht="18">
      <c r="A29" s="92"/>
      <c r="B29" s="93"/>
      <c r="C29" s="95"/>
      <c r="D29" s="96" t="s">
        <v>1230</v>
      </c>
      <c r="E29" s="82"/>
      <c r="F29" s="80"/>
      <c r="G29" s="97">
        <f>G27*0.22</f>
        <v>0</v>
      </c>
      <c r="H29" s="97">
        <f>H27*0.22</f>
        <v>0</v>
      </c>
      <c r="I29" s="81"/>
      <c r="J29" s="81"/>
      <c r="K29" s="81"/>
      <c r="L29" s="81"/>
    </row>
    <row r="31" spans="1:12" s="98" customFormat="1" ht="18.75" thickBot="1">
      <c r="A31" s="99"/>
      <c r="B31" s="100"/>
      <c r="C31" s="102"/>
      <c r="D31" s="103" t="s">
        <v>1229</v>
      </c>
      <c r="E31" s="104"/>
      <c r="F31" s="105"/>
      <c r="G31" s="106">
        <f>SUM(G27:G30)</f>
        <v>0</v>
      </c>
      <c r="H31" s="106">
        <f>SUM(H27:H29)</f>
        <v>0</v>
      </c>
      <c r="I31" s="81"/>
      <c r="J31" s="81"/>
      <c r="K31" s="81"/>
      <c r="L31" s="81"/>
    </row>
    <row r="32" spans="1:12" s="91" customFormat="1" ht="15" customHeight="1" thickTop="1">
      <c r="A32" s="582"/>
      <c r="B32" s="583"/>
      <c r="C32" s="114"/>
      <c r="D32" s="570"/>
      <c r="E32" s="78"/>
      <c r="F32" s="79"/>
      <c r="G32" s="79"/>
      <c r="H32" s="570"/>
      <c r="I32" s="570"/>
      <c r="J32" s="570"/>
      <c r="K32" s="65"/>
      <c r="L32" s="65"/>
    </row>
    <row r="33" spans="1:12" s="85" customFormat="1">
      <c r="A33" s="109"/>
      <c r="B33" s="110"/>
      <c r="C33" s="69"/>
      <c r="D33" s="66"/>
      <c r="E33" s="86"/>
      <c r="F33" s="87"/>
      <c r="G33" s="87"/>
      <c r="H33" s="66"/>
      <c r="I33" s="66"/>
      <c r="J33" s="66"/>
      <c r="K33" s="74"/>
      <c r="L33" s="74"/>
    </row>
    <row r="34" spans="1:12" s="63" customFormat="1" ht="20.25">
      <c r="A34" s="576" t="s">
        <v>1233</v>
      </c>
      <c r="B34" s="577" t="s">
        <v>1219</v>
      </c>
      <c r="C34" s="584"/>
      <c r="D34" s="643" t="s">
        <v>21</v>
      </c>
      <c r="E34" s="643"/>
      <c r="F34" s="643"/>
      <c r="G34" s="643"/>
      <c r="H34" s="585"/>
      <c r="I34" s="585"/>
      <c r="J34" s="585"/>
      <c r="K34" s="64"/>
      <c r="L34" s="64"/>
    </row>
    <row r="35" spans="1:12" s="71" customFormat="1" ht="10.5" customHeight="1">
      <c r="A35" s="576"/>
      <c r="B35" s="577"/>
      <c r="C35" s="114"/>
      <c r="D35" s="578"/>
      <c r="E35" s="78"/>
      <c r="F35" s="79"/>
      <c r="G35" s="79"/>
      <c r="H35" s="570"/>
      <c r="I35" s="570"/>
      <c r="J35" s="570"/>
      <c r="K35" s="65"/>
      <c r="L35" s="65"/>
    </row>
    <row r="36" spans="1:12" s="62" customFormat="1">
      <c r="A36" s="586" t="s">
        <v>1233</v>
      </c>
      <c r="B36" s="70" t="s">
        <v>1219</v>
      </c>
      <c r="C36" s="69"/>
      <c r="D36" s="633" t="s">
        <v>1228</v>
      </c>
      <c r="E36" s="633"/>
      <c r="F36" s="633"/>
      <c r="G36" s="87">
        <f>G131</f>
        <v>0</v>
      </c>
      <c r="H36" s="66"/>
      <c r="I36" s="633"/>
      <c r="J36" s="633"/>
      <c r="K36" s="74"/>
      <c r="L36" s="74"/>
    </row>
    <row r="37" spans="1:12" s="62" customFormat="1">
      <c r="A37" s="586"/>
      <c r="B37" s="70"/>
      <c r="C37" s="69"/>
      <c r="D37" s="66"/>
      <c r="E37" s="66"/>
      <c r="F37" s="66"/>
      <c r="G37" s="87"/>
      <c r="H37" s="66"/>
      <c r="I37" s="66"/>
      <c r="J37" s="66"/>
      <c r="K37" s="74"/>
      <c r="L37" s="74"/>
    </row>
    <row r="38" spans="1:12" s="62" customFormat="1">
      <c r="A38" s="586" t="s">
        <v>1233</v>
      </c>
      <c r="B38" s="70" t="s">
        <v>1219</v>
      </c>
      <c r="C38" s="69"/>
      <c r="D38" s="633" t="s">
        <v>20</v>
      </c>
      <c r="E38" s="633"/>
      <c r="F38" s="633"/>
      <c r="G38" s="87">
        <f>G179</f>
        <v>0</v>
      </c>
      <c r="H38" s="66"/>
      <c r="I38" s="66"/>
      <c r="J38" s="66"/>
      <c r="K38" s="74"/>
      <c r="L38" s="74"/>
    </row>
    <row r="40" spans="1:12" s="85" customFormat="1">
      <c r="A40" s="109">
        <v>1</v>
      </c>
      <c r="B40" s="110" t="s">
        <v>1219</v>
      </c>
      <c r="C40" s="69"/>
      <c r="D40" s="66" t="s">
        <v>1262</v>
      </c>
      <c r="E40" s="86"/>
      <c r="F40" s="87"/>
      <c r="G40" s="87">
        <f>G231</f>
        <v>0</v>
      </c>
      <c r="H40" s="66"/>
      <c r="I40" s="66"/>
      <c r="J40" s="66"/>
      <c r="K40" s="74"/>
      <c r="L40" s="74"/>
    </row>
    <row r="41" spans="1:12" s="85" customFormat="1">
      <c r="A41" s="109"/>
      <c r="B41" s="110"/>
      <c r="C41" s="69"/>
      <c r="D41" s="66"/>
      <c r="E41" s="86"/>
      <c r="F41" s="87"/>
      <c r="G41" s="87"/>
      <c r="H41" s="66"/>
      <c r="I41" s="66"/>
      <c r="J41" s="66"/>
      <c r="K41" s="74"/>
      <c r="L41" s="74"/>
    </row>
    <row r="42" spans="1:12" s="85" customFormat="1">
      <c r="A42" s="109">
        <v>1</v>
      </c>
      <c r="B42" s="110" t="s">
        <v>1219</v>
      </c>
      <c r="C42" s="69"/>
      <c r="D42" s="66" t="s">
        <v>1263</v>
      </c>
      <c r="E42" s="86"/>
      <c r="F42" s="87"/>
      <c r="G42" s="87">
        <f>G277</f>
        <v>0</v>
      </c>
      <c r="H42" s="66"/>
      <c r="I42" s="66"/>
      <c r="J42" s="66"/>
      <c r="K42" s="74"/>
      <c r="L42" s="74"/>
    </row>
    <row r="43" spans="1:12" s="85" customFormat="1">
      <c r="A43" s="109"/>
      <c r="B43" s="110"/>
      <c r="C43" s="69"/>
      <c r="D43" s="66"/>
      <c r="E43" s="86"/>
      <c r="F43" s="87"/>
      <c r="G43" s="87"/>
      <c r="H43" s="66"/>
      <c r="I43" s="66"/>
      <c r="J43" s="66"/>
      <c r="K43" s="74"/>
      <c r="L43" s="74"/>
    </row>
    <row r="44" spans="1:12" s="85" customFormat="1">
      <c r="A44" s="109">
        <v>1</v>
      </c>
      <c r="B44" s="110" t="s">
        <v>1219</v>
      </c>
      <c r="C44" s="69"/>
      <c r="D44" s="66" t="s">
        <v>1264</v>
      </c>
      <c r="E44" s="86"/>
      <c r="F44" s="87"/>
      <c r="G44" s="87">
        <f>G311</f>
        <v>0</v>
      </c>
      <c r="H44" s="66"/>
      <c r="I44" s="66"/>
      <c r="J44" s="66"/>
      <c r="K44" s="74"/>
      <c r="L44" s="74"/>
    </row>
    <row r="45" spans="1:12" s="85" customFormat="1">
      <c r="A45" s="109"/>
      <c r="B45" s="110"/>
      <c r="C45" s="69"/>
      <c r="D45" s="66"/>
      <c r="E45" s="86"/>
      <c r="F45" s="87"/>
      <c r="G45" s="87"/>
      <c r="H45" s="66"/>
      <c r="I45" s="66"/>
      <c r="J45" s="66"/>
      <c r="K45" s="74"/>
      <c r="L45" s="74"/>
    </row>
    <row r="46" spans="1:12" s="85" customFormat="1">
      <c r="A46" s="109">
        <v>1</v>
      </c>
      <c r="B46" s="110" t="s">
        <v>1219</v>
      </c>
      <c r="C46" s="69"/>
      <c r="D46" s="66" t="s">
        <v>1265</v>
      </c>
      <c r="E46" s="86"/>
      <c r="F46" s="87"/>
      <c r="G46" s="87">
        <f>G406</f>
        <v>0</v>
      </c>
      <c r="H46" s="66"/>
      <c r="I46" s="66"/>
      <c r="J46" s="66"/>
      <c r="K46" s="74"/>
      <c r="L46" s="74"/>
    </row>
    <row r="47" spans="1:12" s="85" customFormat="1">
      <c r="A47" s="109"/>
      <c r="B47" s="110"/>
      <c r="C47" s="69"/>
      <c r="D47" s="66"/>
      <c r="E47" s="86"/>
      <c r="F47" s="87"/>
      <c r="G47" s="87"/>
      <c r="H47" s="66"/>
      <c r="I47" s="66"/>
      <c r="J47" s="66"/>
      <c r="K47" s="74"/>
      <c r="L47" s="74"/>
    </row>
    <row r="48" spans="1:12" s="85" customFormat="1" ht="15" customHeight="1">
      <c r="A48" s="109">
        <v>1</v>
      </c>
      <c r="B48" s="110" t="s">
        <v>1219</v>
      </c>
      <c r="C48" s="69"/>
      <c r="D48" s="66" t="s">
        <v>1214</v>
      </c>
      <c r="E48" s="66"/>
      <c r="F48" s="66"/>
      <c r="G48" s="87">
        <f>G484</f>
        <v>0</v>
      </c>
      <c r="H48" s="66"/>
      <c r="I48" s="66"/>
      <c r="J48" s="66"/>
      <c r="K48" s="74"/>
      <c r="L48" s="74"/>
    </row>
    <row r="49" spans="1:12" s="85" customFormat="1" ht="15" customHeight="1">
      <c r="A49" s="109"/>
      <c r="B49" s="110"/>
      <c r="C49" s="69"/>
      <c r="D49" s="66"/>
      <c r="E49" s="66"/>
      <c r="F49" s="66"/>
      <c r="G49" s="87"/>
      <c r="H49" s="66"/>
      <c r="I49" s="66"/>
      <c r="J49" s="66"/>
      <c r="K49" s="74"/>
      <c r="L49" s="74"/>
    </row>
    <row r="50" spans="1:12" s="85" customFormat="1" ht="15" customHeight="1">
      <c r="A50" s="109">
        <v>1</v>
      </c>
      <c r="B50" s="110" t="s">
        <v>1219</v>
      </c>
      <c r="C50" s="69"/>
      <c r="D50" s="66" t="s">
        <v>1215</v>
      </c>
      <c r="E50" s="66"/>
      <c r="F50" s="66"/>
      <c r="G50" s="87">
        <f>G531</f>
        <v>0</v>
      </c>
      <c r="H50" s="66"/>
      <c r="I50" s="66"/>
      <c r="J50" s="66"/>
      <c r="K50" s="74"/>
      <c r="L50" s="74"/>
    </row>
    <row r="51" spans="1:12" s="85" customFormat="1" ht="15" customHeight="1">
      <c r="A51" s="109"/>
      <c r="B51" s="110"/>
      <c r="C51" s="69"/>
      <c r="D51" s="66"/>
      <c r="E51" s="66"/>
      <c r="F51" s="66"/>
      <c r="G51" s="87"/>
      <c r="H51" s="66"/>
      <c r="I51" s="66"/>
      <c r="J51" s="66"/>
      <c r="K51" s="74"/>
      <c r="L51" s="74"/>
    </row>
    <row r="52" spans="1:12" s="85" customFormat="1" ht="15" customHeight="1">
      <c r="A52" s="109">
        <v>1</v>
      </c>
      <c r="B52" s="110" t="s">
        <v>1219</v>
      </c>
      <c r="C52" s="69"/>
      <c r="D52" s="66" t="s">
        <v>1266</v>
      </c>
      <c r="E52" s="66"/>
      <c r="F52" s="66"/>
      <c r="G52" s="87">
        <f>G648</f>
        <v>0</v>
      </c>
      <c r="H52" s="66"/>
      <c r="I52" s="66"/>
      <c r="J52" s="66"/>
      <c r="K52" s="74"/>
      <c r="L52" s="74"/>
    </row>
    <row r="53" spans="1:12" s="85" customFormat="1" ht="15" thickBot="1">
      <c r="A53" s="109"/>
      <c r="B53" s="110"/>
      <c r="C53" s="69"/>
      <c r="D53" s="117"/>
      <c r="E53" s="83"/>
      <c r="F53" s="84"/>
      <c r="G53" s="84"/>
      <c r="H53" s="66"/>
      <c r="I53" s="66"/>
      <c r="J53" s="66"/>
      <c r="K53" s="74"/>
      <c r="L53" s="74"/>
    </row>
    <row r="54" spans="1:12" s="85" customFormat="1" ht="15" thickTop="1">
      <c r="A54" s="109"/>
      <c r="B54" s="110"/>
      <c r="C54" s="69"/>
      <c r="D54" s="66"/>
      <c r="E54" s="86"/>
      <c r="F54" s="87"/>
      <c r="G54" s="87"/>
      <c r="H54" s="66"/>
      <c r="I54" s="66"/>
      <c r="J54" s="66"/>
      <c r="K54" s="74"/>
      <c r="L54" s="74"/>
    </row>
    <row r="55" spans="1:12" s="90" customFormat="1" ht="18">
      <c r="A55" s="580"/>
      <c r="B55" s="581"/>
      <c r="C55" s="574"/>
      <c r="D55" s="640" t="s">
        <v>30</v>
      </c>
      <c r="E55" s="640"/>
      <c r="F55" s="640"/>
      <c r="G55" s="88">
        <f>SUM(G36:G53)</f>
        <v>0</v>
      </c>
      <c r="H55" s="96"/>
      <c r="I55" s="96"/>
      <c r="J55" s="96"/>
      <c r="K55" s="89"/>
      <c r="L55" s="89"/>
    </row>
    <row r="56" spans="1:12" s="63" customFormat="1" ht="20.25">
      <c r="A56" s="576"/>
      <c r="B56" s="577"/>
      <c r="C56" s="584"/>
      <c r="D56" s="578"/>
      <c r="E56" s="107"/>
      <c r="F56" s="108"/>
      <c r="G56" s="108"/>
      <c r="H56" s="585"/>
      <c r="I56" s="585"/>
      <c r="J56" s="585"/>
      <c r="K56" s="64"/>
      <c r="L56" s="64"/>
    </row>
    <row r="57" spans="1:12" s="71" customFormat="1" ht="15">
      <c r="A57" s="112" t="s">
        <v>1233</v>
      </c>
      <c r="B57" s="113" t="s">
        <v>1219</v>
      </c>
      <c r="C57" s="69"/>
      <c r="D57" s="645" t="s">
        <v>1228</v>
      </c>
      <c r="E57" s="645"/>
      <c r="F57" s="645"/>
      <c r="G57" s="79"/>
      <c r="H57" s="570"/>
      <c r="I57" s="570"/>
      <c r="J57" s="570"/>
      <c r="K57" s="65"/>
      <c r="L57" s="65"/>
    </row>
    <row r="58" spans="1:12" s="71" customFormat="1" ht="15">
      <c r="A58" s="112"/>
      <c r="B58" s="113"/>
      <c r="C58" s="69"/>
      <c r="D58" s="570"/>
      <c r="E58" s="570"/>
      <c r="F58" s="570"/>
      <c r="G58" s="79"/>
      <c r="H58" s="570"/>
      <c r="I58" s="570"/>
      <c r="J58" s="570"/>
      <c r="K58" s="65"/>
      <c r="L58" s="65"/>
    </row>
    <row r="59" spans="1:12" s="71" customFormat="1" ht="75" customHeight="1">
      <c r="A59" s="112"/>
      <c r="B59" s="113"/>
      <c r="C59" s="69"/>
      <c r="D59" s="646" t="s">
        <v>1267</v>
      </c>
      <c r="E59" s="646"/>
      <c r="F59" s="646"/>
      <c r="G59" s="646"/>
      <c r="H59" s="570"/>
      <c r="I59" s="570"/>
      <c r="J59" s="570"/>
      <c r="K59" s="65"/>
      <c r="L59" s="65"/>
    </row>
    <row r="60" spans="1:12" s="71" customFormat="1" ht="46.5" customHeight="1">
      <c r="A60" s="112"/>
      <c r="B60" s="113"/>
      <c r="C60" s="69"/>
      <c r="D60" s="646" t="s">
        <v>1268</v>
      </c>
      <c r="E60" s="646"/>
      <c r="F60" s="646"/>
      <c r="G60" s="646"/>
      <c r="H60" s="570"/>
      <c r="I60" s="570"/>
      <c r="J60" s="570"/>
      <c r="K60" s="65"/>
      <c r="L60" s="65"/>
    </row>
    <row r="61" spans="1:12" s="71" customFormat="1" ht="46.5" customHeight="1">
      <c r="A61" s="112"/>
      <c r="B61" s="113"/>
      <c r="C61" s="69"/>
      <c r="D61" s="646" t="s">
        <v>1269</v>
      </c>
      <c r="E61" s="646"/>
      <c r="F61" s="646"/>
      <c r="G61" s="646"/>
      <c r="H61" s="570"/>
      <c r="I61" s="570"/>
      <c r="J61" s="570"/>
      <c r="K61" s="65"/>
      <c r="L61" s="65"/>
    </row>
    <row r="62" spans="1:12" s="71" customFormat="1" ht="49.5" customHeight="1">
      <c r="A62" s="112"/>
      <c r="B62" s="113"/>
      <c r="C62" s="69"/>
      <c r="D62" s="645" t="s">
        <v>1270</v>
      </c>
      <c r="E62" s="645"/>
      <c r="F62" s="645"/>
      <c r="G62" s="645"/>
      <c r="H62" s="570"/>
      <c r="I62" s="570"/>
      <c r="J62" s="570"/>
      <c r="K62" s="65"/>
      <c r="L62" s="65"/>
    </row>
    <row r="63" spans="1:12" s="71" customFormat="1" ht="15">
      <c r="A63" s="112"/>
      <c r="B63" s="113"/>
      <c r="C63" s="69"/>
      <c r="D63" s="570"/>
      <c r="E63" s="78"/>
      <c r="F63" s="79"/>
      <c r="G63" s="79"/>
      <c r="H63" s="570"/>
      <c r="I63" s="570"/>
      <c r="J63" s="570"/>
      <c r="K63" s="65"/>
      <c r="L63" s="65"/>
    </row>
    <row r="64" spans="1:12" ht="28.5">
      <c r="A64" s="109">
        <v>1</v>
      </c>
      <c r="B64" s="587" t="s">
        <v>1219</v>
      </c>
      <c r="C64" s="69">
        <f>1</f>
        <v>1</v>
      </c>
      <c r="D64" s="66" t="s">
        <v>1227</v>
      </c>
      <c r="E64" s="588"/>
    </row>
    <row r="65" spans="1:10">
      <c r="D65" s="66" t="s">
        <v>23</v>
      </c>
      <c r="E65" s="86">
        <v>1</v>
      </c>
      <c r="G65" s="87">
        <f>E65*F65</f>
        <v>0</v>
      </c>
    </row>
    <row r="67" spans="1:10">
      <c r="A67" s="109">
        <v>1</v>
      </c>
      <c r="B67" s="587" t="s">
        <v>1219</v>
      </c>
      <c r="C67" s="69">
        <f>C64+1</f>
        <v>2</v>
      </c>
      <c r="D67" s="66" t="s">
        <v>1271</v>
      </c>
      <c r="E67" s="588"/>
    </row>
    <row r="68" spans="1:10">
      <c r="D68" s="66" t="s">
        <v>23</v>
      </c>
      <c r="E68" s="86">
        <v>1</v>
      </c>
      <c r="G68" s="87">
        <f>E68*F68</f>
        <v>0</v>
      </c>
    </row>
    <row r="70" spans="1:10" s="74" customFormat="1" ht="142.5">
      <c r="A70" s="109">
        <v>1</v>
      </c>
      <c r="B70" s="110" t="s">
        <v>1219</v>
      </c>
      <c r="C70" s="69">
        <f>C67+1</f>
        <v>3</v>
      </c>
      <c r="D70" s="66" t="s">
        <v>1272</v>
      </c>
      <c r="E70" s="86"/>
      <c r="F70" s="87"/>
      <c r="G70" s="87"/>
      <c r="H70" s="66"/>
      <c r="I70" s="66"/>
      <c r="J70" s="66"/>
    </row>
    <row r="71" spans="1:10" s="74" customFormat="1">
      <c r="A71" s="109"/>
      <c r="B71" s="110"/>
      <c r="C71" s="69"/>
      <c r="D71" s="66" t="s">
        <v>1273</v>
      </c>
      <c r="E71" s="86"/>
      <c r="F71" s="87"/>
      <c r="G71" s="87"/>
      <c r="H71" s="66"/>
      <c r="I71" s="66"/>
      <c r="J71" s="66"/>
    </row>
    <row r="72" spans="1:10" s="74" customFormat="1">
      <c r="A72" s="109"/>
      <c r="B72" s="110"/>
      <c r="C72" s="69"/>
      <c r="D72" s="66" t="s">
        <v>28</v>
      </c>
      <c r="E72" s="86">
        <v>123.3</v>
      </c>
      <c r="F72" s="87"/>
      <c r="G72" s="87">
        <f>E72*F72</f>
        <v>0</v>
      </c>
      <c r="H72" s="66"/>
      <c r="I72" s="66"/>
      <c r="J72" s="66"/>
    </row>
    <row r="73" spans="1:10" s="74" customFormat="1">
      <c r="A73" s="109"/>
      <c r="B73" s="110"/>
      <c r="C73" s="69"/>
      <c r="D73" s="66" t="s">
        <v>1274</v>
      </c>
      <c r="E73" s="86"/>
      <c r="F73" s="87"/>
      <c r="G73" s="87"/>
      <c r="H73" s="66"/>
      <c r="I73" s="66"/>
      <c r="J73" s="66"/>
    </row>
    <row r="74" spans="1:10" s="74" customFormat="1">
      <c r="A74" s="109"/>
      <c r="B74" s="110"/>
      <c r="C74" s="69"/>
      <c r="D74" s="66" t="s">
        <v>28</v>
      </c>
      <c r="E74" s="86">
        <v>108</v>
      </c>
      <c r="F74" s="87"/>
      <c r="G74" s="87">
        <f>E74*F74</f>
        <v>0</v>
      </c>
      <c r="H74" s="66"/>
      <c r="I74" s="66"/>
      <c r="J74" s="66"/>
    </row>
    <row r="75" spans="1:10" s="74" customFormat="1">
      <c r="A75" s="109"/>
      <c r="B75" s="110"/>
      <c r="C75" s="69"/>
      <c r="D75" s="66"/>
      <c r="E75" s="86"/>
      <c r="F75" s="87"/>
      <c r="G75" s="87"/>
      <c r="H75" s="66"/>
      <c r="I75" s="66"/>
      <c r="J75" s="66"/>
    </row>
    <row r="76" spans="1:10" s="74" customFormat="1" ht="71.25">
      <c r="A76" s="109">
        <v>1</v>
      </c>
      <c r="B76" s="110" t="s">
        <v>1219</v>
      </c>
      <c r="C76" s="69">
        <f>C70+1</f>
        <v>4</v>
      </c>
      <c r="D76" s="66" t="s">
        <v>1275</v>
      </c>
      <c r="E76" s="86"/>
      <c r="F76" s="87"/>
      <c r="G76" s="87"/>
      <c r="H76" s="66"/>
      <c r="I76" s="66"/>
      <c r="J76" s="66"/>
    </row>
    <row r="77" spans="1:10" s="74" customFormat="1">
      <c r="A77" s="109"/>
      <c r="B77" s="110"/>
      <c r="C77" s="69"/>
      <c r="D77" s="66" t="s">
        <v>23</v>
      </c>
      <c r="E77" s="86">
        <v>1</v>
      </c>
      <c r="F77" s="87"/>
      <c r="G77" s="87">
        <f>E77*F77</f>
        <v>0</v>
      </c>
      <c r="H77" s="66"/>
      <c r="I77" s="66"/>
      <c r="J77" s="66"/>
    </row>
    <row r="78" spans="1:10" s="74" customFormat="1">
      <c r="A78" s="109"/>
      <c r="B78" s="110"/>
      <c r="C78" s="69"/>
      <c r="D78" s="66"/>
      <c r="E78" s="86"/>
      <c r="F78" s="87"/>
      <c r="G78" s="87"/>
      <c r="H78" s="66"/>
      <c r="I78" s="66"/>
      <c r="J78" s="66"/>
    </row>
    <row r="79" spans="1:10" s="74" customFormat="1" ht="57">
      <c r="A79" s="109">
        <v>1</v>
      </c>
      <c r="B79" s="110" t="s">
        <v>1219</v>
      </c>
      <c r="C79" s="69">
        <f>C76+1</f>
        <v>5</v>
      </c>
      <c r="D79" s="66" t="s">
        <v>1276</v>
      </c>
      <c r="E79" s="86"/>
      <c r="F79" s="87"/>
      <c r="G79" s="87"/>
      <c r="H79" s="66"/>
      <c r="I79" s="66"/>
      <c r="J79" s="66"/>
    </row>
    <row r="80" spans="1:10" s="74" customFormat="1">
      <c r="A80" s="109"/>
      <c r="B80" s="110"/>
      <c r="C80" s="69"/>
      <c r="D80" s="66" t="s">
        <v>1277</v>
      </c>
      <c r="E80" s="86"/>
      <c r="F80" s="87"/>
      <c r="G80" s="87"/>
      <c r="H80" s="66"/>
      <c r="I80" s="66"/>
      <c r="J80" s="66"/>
    </row>
    <row r="81" spans="1:10" s="74" customFormat="1">
      <c r="A81" s="109"/>
      <c r="B81" s="110"/>
      <c r="C81" s="69"/>
      <c r="D81" s="66" t="s">
        <v>23</v>
      </c>
      <c r="E81" s="86">
        <v>8</v>
      </c>
      <c r="F81" s="87"/>
      <c r="G81" s="87">
        <f>E81*F81</f>
        <v>0</v>
      </c>
      <c r="H81" s="66"/>
      <c r="I81" s="66"/>
      <c r="J81" s="66"/>
    </row>
    <row r="82" spans="1:10" s="74" customFormat="1">
      <c r="A82" s="109"/>
      <c r="B82" s="110"/>
      <c r="C82" s="69"/>
      <c r="D82" s="66"/>
      <c r="E82" s="86"/>
      <c r="F82" s="87"/>
      <c r="G82" s="87"/>
      <c r="H82" s="66"/>
      <c r="I82" s="66"/>
      <c r="J82" s="66"/>
    </row>
    <row r="83" spans="1:10" s="74" customFormat="1" ht="61.5" customHeight="1">
      <c r="A83" s="109">
        <v>1</v>
      </c>
      <c r="B83" s="110" t="s">
        <v>1219</v>
      </c>
      <c r="C83" s="69">
        <f>C79+1</f>
        <v>6</v>
      </c>
      <c r="D83" s="66" t="s">
        <v>1291</v>
      </c>
      <c r="E83" s="86"/>
      <c r="F83" s="87"/>
      <c r="G83" s="87"/>
      <c r="H83" s="66"/>
      <c r="I83" s="66"/>
      <c r="J83" s="66"/>
    </row>
    <row r="84" spans="1:10" s="74" customFormat="1">
      <c r="A84" s="109"/>
      <c r="B84" s="110"/>
      <c r="C84" s="69"/>
      <c r="D84" s="66" t="s">
        <v>29</v>
      </c>
      <c r="E84" s="86">
        <v>34.61</v>
      </c>
      <c r="F84" s="87"/>
      <c r="G84" s="87">
        <f>E84*F84</f>
        <v>0</v>
      </c>
      <c r="H84" s="66"/>
      <c r="I84" s="66"/>
      <c r="J84" s="66"/>
    </row>
    <row r="85" spans="1:10" s="74" customFormat="1">
      <c r="A85" s="109"/>
      <c r="B85" s="110"/>
      <c r="C85" s="69"/>
      <c r="D85" s="66"/>
      <c r="E85" s="86"/>
      <c r="F85" s="87"/>
      <c r="G85" s="87"/>
      <c r="H85" s="66"/>
      <c r="I85" s="66"/>
      <c r="J85" s="66"/>
    </row>
    <row r="86" spans="1:10" s="74" customFormat="1" ht="71.25">
      <c r="A86" s="109">
        <v>1</v>
      </c>
      <c r="B86" s="110" t="s">
        <v>1219</v>
      </c>
      <c r="C86" s="69">
        <f>C83+1</f>
        <v>7</v>
      </c>
      <c r="D86" s="66" t="s">
        <v>1292</v>
      </c>
      <c r="E86" s="86"/>
      <c r="F86" s="87"/>
      <c r="G86" s="87"/>
      <c r="H86" s="66"/>
      <c r="I86" s="66"/>
      <c r="J86" s="66"/>
    </row>
    <row r="87" spans="1:10" s="74" customFormat="1">
      <c r="A87" s="109"/>
      <c r="B87" s="110"/>
      <c r="C87" s="69"/>
      <c r="D87" s="66" t="s">
        <v>29</v>
      </c>
      <c r="E87" s="86">
        <v>32.200000000000003</v>
      </c>
      <c r="F87" s="87"/>
      <c r="G87" s="87">
        <f>E87*F87</f>
        <v>0</v>
      </c>
      <c r="H87" s="66"/>
      <c r="I87" s="66"/>
      <c r="J87" s="66"/>
    </row>
    <row r="89" spans="1:10" ht="72" customHeight="1">
      <c r="A89" s="109">
        <v>1</v>
      </c>
      <c r="B89" s="587" t="s">
        <v>1219</v>
      </c>
      <c r="C89" s="69">
        <f>C86+1</f>
        <v>8</v>
      </c>
      <c r="D89" s="66" t="s">
        <v>1293</v>
      </c>
      <c r="E89" s="588"/>
    </row>
    <row r="90" spans="1:10">
      <c r="D90" s="66" t="s">
        <v>28</v>
      </c>
      <c r="E90" s="86">
        <v>48</v>
      </c>
      <c r="G90" s="87">
        <f>E90*F90</f>
        <v>0</v>
      </c>
    </row>
    <row r="92" spans="1:10" ht="60.75" customHeight="1">
      <c r="A92" s="109">
        <v>1</v>
      </c>
      <c r="B92" s="587" t="s">
        <v>1219</v>
      </c>
      <c r="C92" s="69">
        <f>C89+1</f>
        <v>9</v>
      </c>
      <c r="D92" s="66" t="s">
        <v>1294</v>
      </c>
      <c r="E92" s="588"/>
    </row>
    <row r="93" spans="1:10">
      <c r="D93" s="66" t="s">
        <v>23</v>
      </c>
      <c r="E93" s="86">
        <v>1</v>
      </c>
      <c r="G93" s="87">
        <f>E93*F93</f>
        <v>0</v>
      </c>
    </row>
    <row r="95" spans="1:10" ht="43.5" customHeight="1">
      <c r="A95" s="109">
        <v>1</v>
      </c>
      <c r="B95" s="587" t="s">
        <v>1219</v>
      </c>
      <c r="C95" s="69">
        <f>C92+1</f>
        <v>10</v>
      </c>
      <c r="D95" s="66" t="s">
        <v>1295</v>
      </c>
      <c r="E95" s="588"/>
    </row>
    <row r="96" spans="1:10">
      <c r="D96" s="66" t="s">
        <v>28</v>
      </c>
      <c r="E96" s="86">
        <v>20</v>
      </c>
      <c r="G96" s="87">
        <f>E96*F96</f>
        <v>0</v>
      </c>
    </row>
    <row r="98" spans="1:12" ht="57">
      <c r="A98" s="109">
        <v>1</v>
      </c>
      <c r="B98" s="587" t="s">
        <v>1219</v>
      </c>
      <c r="C98" s="69">
        <f>C95+1</f>
        <v>11</v>
      </c>
      <c r="D98" s="66" t="s">
        <v>1296</v>
      </c>
      <c r="E98" s="588"/>
    </row>
    <row r="99" spans="1:12">
      <c r="D99" s="66" t="s">
        <v>29</v>
      </c>
      <c r="E99" s="86">
        <v>1</v>
      </c>
      <c r="G99" s="87">
        <f>E99*F99</f>
        <v>0</v>
      </c>
    </row>
    <row r="101" spans="1:12" ht="57">
      <c r="A101" s="109">
        <v>1</v>
      </c>
      <c r="B101" s="587" t="s">
        <v>1219</v>
      </c>
      <c r="C101" s="69">
        <f>C98+1</f>
        <v>12</v>
      </c>
      <c r="D101" s="66" t="s">
        <v>1297</v>
      </c>
      <c r="E101" s="588"/>
    </row>
    <row r="102" spans="1:12">
      <c r="D102" s="66" t="s">
        <v>27</v>
      </c>
      <c r="E102" s="86">
        <v>30</v>
      </c>
      <c r="G102" s="87">
        <f>E102*F102</f>
        <v>0</v>
      </c>
    </row>
    <row r="103" spans="1:12">
      <c r="K103" s="520"/>
      <c r="L103" s="520"/>
    </row>
    <row r="104" spans="1:12" s="521" customFormat="1" ht="71.25">
      <c r="A104" s="109">
        <v>1</v>
      </c>
      <c r="B104" s="587" t="s">
        <v>1219</v>
      </c>
      <c r="C104" s="69">
        <f>C101+1</f>
        <v>13</v>
      </c>
      <c r="D104" s="66" t="s">
        <v>1278</v>
      </c>
      <c r="E104" s="588"/>
      <c r="F104" s="87"/>
      <c r="G104" s="87"/>
      <c r="H104" s="66"/>
      <c r="I104" s="66"/>
      <c r="J104" s="66"/>
      <c r="K104" s="122"/>
      <c r="L104" s="122"/>
    </row>
    <row r="105" spans="1:12" s="122" customFormat="1">
      <c r="A105" s="109"/>
      <c r="B105" s="110"/>
      <c r="C105" s="70"/>
      <c r="D105" s="66" t="s">
        <v>2843</v>
      </c>
      <c r="E105" s="69"/>
      <c r="F105" s="66"/>
      <c r="G105" s="86"/>
      <c r="H105" s="87"/>
      <c r="I105" s="87"/>
      <c r="J105" s="66"/>
    </row>
    <row r="106" spans="1:12" s="122" customFormat="1">
      <c r="A106" s="109"/>
      <c r="B106" s="110"/>
      <c r="C106" s="70"/>
      <c r="D106" s="66" t="s">
        <v>23</v>
      </c>
      <c r="E106" s="86">
        <v>12</v>
      </c>
      <c r="F106" s="87"/>
      <c r="G106" s="87">
        <f>E106*F106</f>
        <v>0</v>
      </c>
      <c r="H106" s="66"/>
      <c r="I106" s="66"/>
      <c r="J106" s="66"/>
    </row>
    <row r="107" spans="1:12" s="122" customFormat="1">
      <c r="A107" s="109"/>
      <c r="B107" s="110"/>
      <c r="C107" s="70"/>
      <c r="D107" s="66" t="s">
        <v>2844</v>
      </c>
      <c r="E107" s="66"/>
      <c r="F107" s="66"/>
      <c r="G107" s="86"/>
      <c r="H107" s="87"/>
      <c r="I107" s="87"/>
      <c r="J107" s="66"/>
    </row>
    <row r="108" spans="1:12" s="122" customFormat="1">
      <c r="A108" s="109"/>
      <c r="B108" s="110"/>
      <c r="C108" s="70"/>
      <c r="D108" s="66" t="s">
        <v>23</v>
      </c>
      <c r="E108" s="86">
        <v>13</v>
      </c>
      <c r="F108" s="87"/>
      <c r="G108" s="87">
        <f>E108*F108</f>
        <v>0</v>
      </c>
      <c r="H108" s="66"/>
      <c r="I108" s="66"/>
      <c r="J108" s="66"/>
    </row>
    <row r="109" spans="1:12" s="521" customFormat="1">
      <c r="A109" s="572"/>
      <c r="B109" s="587"/>
      <c r="C109" s="69"/>
      <c r="D109" s="66"/>
      <c r="E109" s="86"/>
      <c r="F109" s="87"/>
      <c r="G109" s="87"/>
      <c r="H109" s="66"/>
      <c r="I109" s="66"/>
      <c r="J109" s="66"/>
      <c r="K109" s="122"/>
      <c r="L109" s="122"/>
    </row>
    <row r="110" spans="1:12" s="521" customFormat="1" ht="71.25">
      <c r="A110" s="109">
        <v>1</v>
      </c>
      <c r="B110" s="587" t="s">
        <v>1219</v>
      </c>
      <c r="C110" s="69">
        <f>C104+1</f>
        <v>14</v>
      </c>
      <c r="D110" s="66" t="s">
        <v>1288</v>
      </c>
      <c r="E110" s="588"/>
      <c r="F110" s="87"/>
      <c r="G110" s="87"/>
      <c r="H110" s="66"/>
      <c r="I110" s="66"/>
      <c r="J110" s="66"/>
      <c r="K110" s="122"/>
      <c r="L110" s="122"/>
    </row>
    <row r="111" spans="1:12" s="122" customFormat="1">
      <c r="A111" s="109"/>
      <c r="B111" s="110"/>
      <c r="C111" s="70"/>
      <c r="D111" s="66" t="s">
        <v>1289</v>
      </c>
      <c r="E111" s="86"/>
      <c r="F111" s="87"/>
      <c r="G111" s="87"/>
      <c r="H111" s="87"/>
      <c r="I111" s="87"/>
      <c r="J111" s="66"/>
    </row>
    <row r="112" spans="1:12" s="122" customFormat="1">
      <c r="A112" s="109"/>
      <c r="B112" s="110"/>
      <c r="C112" s="70"/>
      <c r="D112" s="66" t="s">
        <v>23</v>
      </c>
      <c r="E112" s="86">
        <v>1</v>
      </c>
      <c r="F112" s="87"/>
      <c r="G112" s="87">
        <f>E112*F112</f>
        <v>0</v>
      </c>
      <c r="H112" s="66"/>
      <c r="I112" s="66"/>
      <c r="J112" s="66"/>
    </row>
    <row r="113" spans="1:12" s="122" customFormat="1">
      <c r="A113" s="109"/>
      <c r="B113" s="110"/>
      <c r="C113" s="70"/>
      <c r="D113" s="66" t="s">
        <v>1290</v>
      </c>
      <c r="E113" s="86"/>
      <c r="F113" s="87"/>
      <c r="G113" s="87"/>
      <c r="H113" s="87"/>
      <c r="I113" s="87"/>
      <c r="J113" s="66"/>
    </row>
    <row r="114" spans="1:12" s="122" customFormat="1">
      <c r="A114" s="109"/>
      <c r="B114" s="110"/>
      <c r="C114" s="70"/>
      <c r="D114" s="66" t="s">
        <v>23</v>
      </c>
      <c r="E114" s="86">
        <v>2</v>
      </c>
      <c r="F114" s="87"/>
      <c r="G114" s="87">
        <f>E114*F114</f>
        <v>0</v>
      </c>
      <c r="H114" s="66"/>
      <c r="I114" s="66"/>
      <c r="J114" s="66"/>
    </row>
    <row r="115" spans="1:12" s="521" customFormat="1">
      <c r="A115" s="572"/>
      <c r="B115" s="587"/>
      <c r="C115" s="69"/>
      <c r="D115" s="66"/>
      <c r="E115" s="86"/>
      <c r="F115" s="87"/>
      <c r="G115" s="87"/>
      <c r="H115" s="66"/>
      <c r="I115" s="66"/>
      <c r="J115" s="66"/>
      <c r="K115" s="122"/>
      <c r="L115" s="122"/>
    </row>
    <row r="116" spans="1:12" s="521" customFormat="1" ht="57">
      <c r="A116" s="109">
        <v>1</v>
      </c>
      <c r="B116" s="587" t="s">
        <v>1219</v>
      </c>
      <c r="C116" s="69">
        <f>C110+1</f>
        <v>15</v>
      </c>
      <c r="D116" s="66" t="s">
        <v>2854</v>
      </c>
      <c r="E116" s="588"/>
      <c r="F116" s="87"/>
      <c r="G116" s="87"/>
      <c r="H116" s="66"/>
      <c r="I116" s="66"/>
      <c r="J116" s="66"/>
      <c r="K116" s="122"/>
      <c r="L116" s="122"/>
    </row>
    <row r="117" spans="1:12" s="521" customFormat="1">
      <c r="A117" s="572"/>
      <c r="B117" s="587"/>
      <c r="C117" s="69"/>
      <c r="D117" s="66" t="s">
        <v>23</v>
      </c>
      <c r="E117" s="86">
        <v>2</v>
      </c>
      <c r="F117" s="87"/>
      <c r="G117" s="87">
        <f>E117*F117</f>
        <v>0</v>
      </c>
      <c r="H117" s="66"/>
      <c r="I117" s="66"/>
      <c r="J117" s="66"/>
      <c r="K117" s="122"/>
      <c r="L117" s="122"/>
    </row>
    <row r="118" spans="1:12" s="521" customFormat="1">
      <c r="A118" s="572"/>
      <c r="B118" s="587"/>
      <c r="C118" s="69"/>
      <c r="D118" s="66"/>
      <c r="E118" s="86"/>
      <c r="F118" s="87"/>
      <c r="G118" s="87"/>
      <c r="H118" s="66"/>
      <c r="I118" s="66"/>
      <c r="J118" s="66"/>
      <c r="K118" s="122"/>
      <c r="L118" s="122"/>
    </row>
    <row r="119" spans="1:12" s="521" customFormat="1" ht="42.75">
      <c r="A119" s="109">
        <v>1</v>
      </c>
      <c r="B119" s="587" t="s">
        <v>1219</v>
      </c>
      <c r="C119" s="69">
        <f>C116+1</f>
        <v>16</v>
      </c>
      <c r="D119" s="66" t="s">
        <v>1295</v>
      </c>
      <c r="E119" s="588"/>
      <c r="F119" s="87"/>
      <c r="G119" s="87"/>
      <c r="H119" s="66"/>
      <c r="I119" s="66"/>
      <c r="J119" s="66"/>
      <c r="K119" s="122"/>
      <c r="L119" s="122"/>
    </row>
    <row r="120" spans="1:12" s="122" customFormat="1">
      <c r="A120" s="109"/>
      <c r="B120" s="110"/>
      <c r="C120" s="70"/>
      <c r="D120" s="66" t="s">
        <v>2927</v>
      </c>
      <c r="E120" s="588"/>
      <c r="F120" s="87"/>
      <c r="G120" s="87"/>
      <c r="H120" s="87"/>
      <c r="I120" s="87"/>
      <c r="J120" s="66"/>
    </row>
    <row r="121" spans="1:12" s="122" customFormat="1">
      <c r="A121" s="109"/>
      <c r="B121" s="110"/>
      <c r="C121" s="70"/>
      <c r="D121" s="66" t="s">
        <v>28</v>
      </c>
      <c r="E121" s="86">
        <v>100</v>
      </c>
      <c r="F121" s="87"/>
      <c r="G121" s="87">
        <f>E121*F121</f>
        <v>0</v>
      </c>
      <c r="H121" s="66"/>
      <c r="I121" s="66"/>
      <c r="J121" s="66"/>
    </row>
    <row r="122" spans="1:12" s="122" customFormat="1">
      <c r="A122" s="109"/>
      <c r="B122" s="110"/>
      <c r="C122" s="70"/>
      <c r="D122" s="66" t="s">
        <v>2926</v>
      </c>
      <c r="E122" s="588"/>
      <c r="F122" s="87"/>
      <c r="G122" s="87"/>
      <c r="H122" s="87"/>
      <c r="I122" s="87"/>
      <c r="J122" s="66"/>
    </row>
    <row r="123" spans="1:12" s="122" customFormat="1">
      <c r="A123" s="109"/>
      <c r="B123" s="110"/>
      <c r="C123" s="70"/>
      <c r="D123" s="66" t="s">
        <v>28</v>
      </c>
      <c r="E123" s="86">
        <v>100</v>
      </c>
      <c r="F123" s="87"/>
      <c r="G123" s="87">
        <f>E123*F123</f>
        <v>0</v>
      </c>
      <c r="H123" s="66"/>
      <c r="I123" s="66"/>
      <c r="J123" s="66"/>
    </row>
    <row r="124" spans="1:12" s="521" customFormat="1">
      <c r="A124" s="572"/>
      <c r="B124" s="587"/>
      <c r="C124" s="69"/>
      <c r="D124" s="66"/>
      <c r="E124" s="86"/>
      <c r="F124" s="87"/>
      <c r="G124" s="87"/>
      <c r="H124" s="66"/>
      <c r="I124" s="66"/>
      <c r="J124" s="66"/>
      <c r="K124" s="122"/>
      <c r="L124" s="122"/>
    </row>
    <row r="125" spans="1:12" s="521" customFormat="1" ht="57">
      <c r="A125" s="109">
        <v>1</v>
      </c>
      <c r="B125" s="587" t="s">
        <v>1219</v>
      </c>
      <c r="C125" s="69">
        <f>C119+1</f>
        <v>17</v>
      </c>
      <c r="D125" s="66" t="s">
        <v>1296</v>
      </c>
      <c r="E125" s="588"/>
      <c r="F125" s="87"/>
      <c r="G125" s="87"/>
      <c r="H125" s="66"/>
      <c r="I125" s="66"/>
      <c r="J125" s="66"/>
      <c r="K125" s="122"/>
      <c r="L125" s="122"/>
    </row>
    <row r="126" spans="1:12" s="521" customFormat="1">
      <c r="A126" s="572"/>
      <c r="B126" s="587"/>
      <c r="C126" s="69"/>
      <c r="D126" s="66" t="s">
        <v>29</v>
      </c>
      <c r="E126" s="86">
        <v>1</v>
      </c>
      <c r="F126" s="87"/>
      <c r="G126" s="87">
        <f>E126*F126</f>
        <v>0</v>
      </c>
      <c r="H126" s="66"/>
      <c r="I126" s="66"/>
      <c r="J126" s="66"/>
      <c r="K126" s="122"/>
      <c r="L126" s="122"/>
    </row>
    <row r="127" spans="1:12" s="521" customFormat="1">
      <c r="A127" s="572"/>
      <c r="B127" s="587"/>
      <c r="C127" s="69"/>
      <c r="D127" s="66"/>
      <c r="E127" s="86"/>
      <c r="F127" s="87"/>
      <c r="G127" s="87"/>
      <c r="H127" s="66"/>
      <c r="I127" s="66"/>
      <c r="J127" s="66"/>
      <c r="K127" s="122"/>
      <c r="L127" s="122"/>
    </row>
    <row r="128" spans="1:12" s="521" customFormat="1" ht="57">
      <c r="A128" s="109">
        <v>1</v>
      </c>
      <c r="B128" s="587" t="s">
        <v>1219</v>
      </c>
      <c r="C128" s="69">
        <f>C125+1</f>
        <v>18</v>
      </c>
      <c r="D128" s="66" t="s">
        <v>1297</v>
      </c>
      <c r="E128" s="588"/>
      <c r="F128" s="87"/>
      <c r="G128" s="87"/>
      <c r="H128" s="66"/>
      <c r="I128" s="66"/>
      <c r="J128" s="66"/>
      <c r="K128" s="122"/>
      <c r="L128" s="122"/>
    </row>
    <row r="129" spans="1:12" s="521" customFormat="1">
      <c r="A129" s="572"/>
      <c r="B129" s="587"/>
      <c r="C129" s="69"/>
      <c r="D129" s="66" t="s">
        <v>27</v>
      </c>
      <c r="E129" s="86">
        <v>150</v>
      </c>
      <c r="F129" s="87"/>
      <c r="G129" s="87">
        <f>E129*F129</f>
        <v>0</v>
      </c>
      <c r="H129" s="66"/>
      <c r="I129" s="66"/>
      <c r="J129" s="66"/>
      <c r="K129" s="122"/>
      <c r="L129" s="122"/>
    </row>
    <row r="130" spans="1:12" s="67" customFormat="1" ht="15" thickBot="1">
      <c r="A130" s="572"/>
      <c r="B130" s="587"/>
      <c r="C130" s="69"/>
      <c r="D130" s="117"/>
      <c r="E130" s="83"/>
      <c r="F130" s="84"/>
      <c r="G130" s="84"/>
      <c r="H130" s="66"/>
      <c r="I130" s="66"/>
      <c r="J130" s="66"/>
      <c r="K130" s="68"/>
      <c r="L130" s="68"/>
    </row>
    <row r="131" spans="1:12" ht="15.75" thickTop="1">
      <c r="D131" s="570" t="s">
        <v>1218</v>
      </c>
      <c r="E131" s="78"/>
      <c r="F131" s="79"/>
      <c r="G131" s="79">
        <f>SUM(G64:G130)</f>
        <v>0</v>
      </c>
    </row>
    <row r="132" spans="1:12" ht="15">
      <c r="D132" s="570"/>
      <c r="E132" s="78"/>
      <c r="F132" s="79"/>
      <c r="G132" s="79"/>
    </row>
    <row r="133" spans="1:12" s="71" customFormat="1" ht="15">
      <c r="A133" s="112" t="s">
        <v>1233</v>
      </c>
      <c r="B133" s="113" t="s">
        <v>1219</v>
      </c>
      <c r="C133" s="69"/>
      <c r="D133" s="570" t="s">
        <v>20</v>
      </c>
      <c r="E133" s="78"/>
      <c r="F133" s="79"/>
      <c r="G133" s="79"/>
      <c r="H133" s="570"/>
      <c r="I133" s="570"/>
      <c r="J133" s="570"/>
      <c r="K133" s="65"/>
      <c r="L133" s="65"/>
    </row>
    <row r="134" spans="1:12" s="71" customFormat="1" ht="15">
      <c r="A134" s="112"/>
      <c r="B134" s="113"/>
      <c r="C134" s="69"/>
      <c r="D134" s="570"/>
      <c r="E134" s="78"/>
      <c r="F134" s="79"/>
      <c r="G134" s="79"/>
      <c r="H134" s="570"/>
      <c r="I134" s="570"/>
      <c r="J134" s="570"/>
      <c r="K134" s="65"/>
      <c r="L134" s="65"/>
    </row>
    <row r="135" spans="1:12" s="71" customFormat="1" ht="197.25" customHeight="1">
      <c r="A135" s="112"/>
      <c r="B135" s="113"/>
      <c r="C135" s="69"/>
      <c r="D135" s="645" t="s">
        <v>1298</v>
      </c>
      <c r="E135" s="645"/>
      <c r="F135" s="645"/>
      <c r="G135" s="645"/>
      <c r="H135" s="570"/>
      <c r="I135" s="570"/>
      <c r="J135" s="570"/>
      <c r="K135" s="65"/>
      <c r="L135" s="65"/>
    </row>
    <row r="136" spans="1:12" ht="15">
      <c r="D136" s="570"/>
    </row>
    <row r="137" spans="1:12" s="74" customFormat="1" ht="99.75">
      <c r="A137" s="109">
        <v>1</v>
      </c>
      <c r="B137" s="587" t="s">
        <v>1219</v>
      </c>
      <c r="C137" s="69">
        <f>1</f>
        <v>1</v>
      </c>
      <c r="D137" s="66" t="s">
        <v>1299</v>
      </c>
      <c r="E137" s="588"/>
      <c r="F137" s="87"/>
      <c r="G137" s="87"/>
      <c r="H137" s="66"/>
      <c r="I137" s="66"/>
      <c r="J137" s="66"/>
    </row>
    <row r="138" spans="1:12" s="74" customFormat="1">
      <c r="A138" s="572"/>
      <c r="B138" s="587"/>
      <c r="C138" s="69"/>
      <c r="D138" s="66" t="s">
        <v>29</v>
      </c>
      <c r="E138" s="86">
        <v>3</v>
      </c>
      <c r="F138" s="87"/>
      <c r="G138" s="87">
        <f>E138*F138</f>
        <v>0</v>
      </c>
      <c r="H138" s="66"/>
      <c r="I138" s="66"/>
      <c r="J138" s="66"/>
    </row>
    <row r="139" spans="1:12" s="74" customFormat="1">
      <c r="A139" s="572"/>
      <c r="B139" s="587"/>
      <c r="C139" s="69"/>
      <c r="D139" s="66"/>
      <c r="E139" s="86"/>
      <c r="F139" s="87"/>
      <c r="G139" s="87"/>
      <c r="H139" s="66"/>
      <c r="I139" s="66"/>
      <c r="J139" s="66"/>
    </row>
    <row r="140" spans="1:12" s="74" customFormat="1" ht="72.75" customHeight="1">
      <c r="A140" s="109">
        <v>1</v>
      </c>
      <c r="B140" s="587" t="s">
        <v>1219</v>
      </c>
      <c r="C140" s="69">
        <f>C137+1</f>
        <v>2</v>
      </c>
      <c r="D140" s="66" t="s">
        <v>1300</v>
      </c>
      <c r="E140" s="588"/>
      <c r="F140" s="87"/>
      <c r="G140" s="87"/>
      <c r="H140" s="66"/>
      <c r="I140" s="66"/>
      <c r="J140" s="66"/>
    </row>
    <row r="141" spans="1:12" s="74" customFormat="1">
      <c r="A141" s="109"/>
      <c r="B141" s="587"/>
      <c r="C141" s="69"/>
      <c r="D141" s="66" t="s">
        <v>1301</v>
      </c>
      <c r="E141" s="588"/>
      <c r="F141" s="87"/>
      <c r="G141" s="87"/>
      <c r="H141" s="66"/>
      <c r="I141" s="66"/>
      <c r="J141" s="66"/>
    </row>
    <row r="142" spans="1:12" s="74" customFormat="1">
      <c r="A142" s="572"/>
      <c r="B142" s="587"/>
      <c r="C142" s="69"/>
      <c r="D142" s="66" t="s">
        <v>29</v>
      </c>
      <c r="E142" s="86">
        <v>72</v>
      </c>
      <c r="F142" s="87"/>
      <c r="G142" s="87">
        <f>E142*F142</f>
        <v>0</v>
      </c>
      <c r="H142" s="66"/>
      <c r="I142" s="66"/>
      <c r="J142" s="66"/>
    </row>
    <row r="143" spans="1:12" s="74" customFormat="1">
      <c r="A143" s="109"/>
      <c r="B143" s="587"/>
      <c r="C143" s="69"/>
      <c r="D143" s="66" t="s">
        <v>1302</v>
      </c>
      <c r="E143" s="588"/>
      <c r="F143" s="87"/>
      <c r="G143" s="87"/>
      <c r="H143" s="66"/>
      <c r="I143" s="66"/>
      <c r="J143" s="66"/>
    </row>
    <row r="144" spans="1:12" s="74" customFormat="1">
      <c r="A144" s="572"/>
      <c r="B144" s="587"/>
      <c r="C144" s="69"/>
      <c r="D144" s="66" t="s">
        <v>29</v>
      </c>
      <c r="E144" s="86">
        <v>9.36</v>
      </c>
      <c r="F144" s="87"/>
      <c r="G144" s="87">
        <f>E144*F144</f>
        <v>0</v>
      </c>
      <c r="H144" s="66"/>
      <c r="I144" s="66"/>
      <c r="J144" s="66"/>
    </row>
    <row r="145" spans="1:10" s="74" customFormat="1">
      <c r="A145" s="572"/>
      <c r="B145" s="587"/>
      <c r="C145" s="69"/>
      <c r="D145" s="66"/>
      <c r="E145" s="86"/>
      <c r="F145" s="87"/>
      <c r="G145" s="87"/>
      <c r="H145" s="66"/>
      <c r="I145" s="66"/>
      <c r="J145" s="66"/>
    </row>
    <row r="146" spans="1:10" s="74" customFormat="1" ht="86.25" customHeight="1">
      <c r="A146" s="109">
        <v>1</v>
      </c>
      <c r="B146" s="587" t="s">
        <v>1219</v>
      </c>
      <c r="C146" s="69">
        <f>C140+1</f>
        <v>3</v>
      </c>
      <c r="D146" s="66" t="s">
        <v>1303</v>
      </c>
      <c r="E146" s="588"/>
      <c r="F146" s="87"/>
      <c r="G146" s="87"/>
      <c r="H146" s="66"/>
      <c r="I146" s="66"/>
      <c r="J146" s="66"/>
    </row>
    <row r="147" spans="1:10" s="74" customFormat="1">
      <c r="A147" s="109"/>
      <c r="B147" s="587"/>
      <c r="C147" s="69"/>
      <c r="D147" s="66" t="s">
        <v>1301</v>
      </c>
      <c r="E147" s="588"/>
      <c r="F147" s="87"/>
      <c r="G147" s="87"/>
      <c r="H147" s="66"/>
      <c r="I147" s="66"/>
      <c r="J147" s="66"/>
    </row>
    <row r="148" spans="1:10" s="74" customFormat="1">
      <c r="A148" s="572"/>
      <c r="B148" s="587"/>
      <c r="C148" s="69"/>
      <c r="D148" s="66" t="s">
        <v>29</v>
      </c>
      <c r="E148" s="86">
        <v>43.11</v>
      </c>
      <c r="F148" s="87"/>
      <c r="G148" s="87">
        <f>E148*F148</f>
        <v>0</v>
      </c>
      <c r="H148" s="66"/>
      <c r="I148" s="66"/>
      <c r="J148" s="66"/>
    </row>
    <row r="149" spans="1:10" s="74" customFormat="1">
      <c r="A149" s="109"/>
      <c r="B149" s="587"/>
      <c r="C149" s="69"/>
      <c r="D149" s="66" t="s">
        <v>1302</v>
      </c>
      <c r="E149" s="588"/>
      <c r="F149" s="87"/>
      <c r="G149" s="87"/>
      <c r="H149" s="66"/>
      <c r="I149" s="66"/>
      <c r="J149" s="66"/>
    </row>
    <row r="150" spans="1:10" s="74" customFormat="1">
      <c r="A150" s="572"/>
      <c r="B150" s="587"/>
      <c r="C150" s="69"/>
      <c r="D150" s="66" t="s">
        <v>29</v>
      </c>
      <c r="E150" s="86">
        <v>12.6</v>
      </c>
      <c r="F150" s="87"/>
      <c r="G150" s="87">
        <f>E150*F150</f>
        <v>0</v>
      </c>
      <c r="H150" s="66"/>
      <c r="I150" s="66"/>
      <c r="J150" s="66"/>
    </row>
    <row r="151" spans="1:10" s="74" customFormat="1">
      <c r="A151" s="572"/>
      <c r="B151" s="587"/>
      <c r="C151" s="69"/>
      <c r="D151" s="66"/>
      <c r="E151" s="86"/>
      <c r="F151" s="87"/>
      <c r="G151" s="87"/>
      <c r="H151" s="66"/>
      <c r="I151" s="66"/>
      <c r="J151" s="66"/>
    </row>
    <row r="152" spans="1:10" s="74" customFormat="1" ht="85.5">
      <c r="A152" s="109">
        <v>1</v>
      </c>
      <c r="B152" s="587" t="s">
        <v>1219</v>
      </c>
      <c r="C152" s="69">
        <f>C146+1</f>
        <v>4</v>
      </c>
      <c r="D152" s="66" t="s">
        <v>1304</v>
      </c>
      <c r="E152" s="588"/>
      <c r="F152" s="87"/>
      <c r="G152" s="87"/>
      <c r="H152" s="66"/>
      <c r="I152" s="66"/>
      <c r="J152" s="66"/>
    </row>
    <row r="153" spans="1:10" s="74" customFormat="1">
      <c r="A153" s="109"/>
      <c r="B153" s="587"/>
      <c r="C153" s="69"/>
      <c r="D153" s="66" t="s">
        <v>1301</v>
      </c>
      <c r="E153" s="588"/>
      <c r="F153" s="87"/>
      <c r="G153" s="87"/>
      <c r="H153" s="66"/>
      <c r="I153" s="66"/>
      <c r="J153" s="66"/>
    </row>
    <row r="154" spans="1:10" s="74" customFormat="1">
      <c r="A154" s="572"/>
      <c r="B154" s="587"/>
      <c r="C154" s="69"/>
      <c r="D154" s="66" t="s">
        <v>29</v>
      </c>
      <c r="E154" s="86">
        <v>10</v>
      </c>
      <c r="F154" s="87"/>
      <c r="G154" s="87">
        <f>E154*F154</f>
        <v>0</v>
      </c>
      <c r="H154" s="66"/>
      <c r="I154" s="66"/>
      <c r="J154" s="66"/>
    </row>
    <row r="155" spans="1:10" s="74" customFormat="1">
      <c r="A155" s="109"/>
      <c r="B155" s="587"/>
      <c r="C155" s="69"/>
      <c r="D155" s="66" t="s">
        <v>1302</v>
      </c>
      <c r="E155" s="588"/>
      <c r="F155" s="87"/>
      <c r="G155" s="87"/>
      <c r="H155" s="66"/>
      <c r="I155" s="66"/>
      <c r="J155" s="66"/>
    </row>
    <row r="156" spans="1:10" s="74" customFormat="1">
      <c r="A156" s="572"/>
      <c r="B156" s="587"/>
      <c r="C156" s="69"/>
      <c r="D156" s="66" t="s">
        <v>29</v>
      </c>
      <c r="E156" s="86">
        <v>4</v>
      </c>
      <c r="F156" s="87"/>
      <c r="G156" s="87">
        <f>E156*F156</f>
        <v>0</v>
      </c>
      <c r="H156" s="66"/>
      <c r="I156" s="66"/>
      <c r="J156" s="66"/>
    </row>
    <row r="157" spans="1:10" s="74" customFormat="1">
      <c r="A157" s="572"/>
      <c r="B157" s="587"/>
      <c r="C157" s="69"/>
      <c r="D157" s="66"/>
      <c r="E157" s="86"/>
      <c r="F157" s="87"/>
      <c r="G157" s="87"/>
      <c r="H157" s="66"/>
      <c r="I157" s="66"/>
      <c r="J157" s="66"/>
    </row>
    <row r="158" spans="1:10" s="74" customFormat="1" ht="42.75">
      <c r="A158" s="109">
        <v>1</v>
      </c>
      <c r="B158" s="110" t="s">
        <v>1219</v>
      </c>
      <c r="C158" s="69">
        <f>C152+1</f>
        <v>5</v>
      </c>
      <c r="D158" s="66" t="s">
        <v>1305</v>
      </c>
      <c r="E158" s="86"/>
      <c r="F158" s="87"/>
      <c r="G158" s="87"/>
      <c r="H158" s="66"/>
      <c r="I158" s="66"/>
      <c r="J158" s="66"/>
    </row>
    <row r="159" spans="1:10" s="74" customFormat="1">
      <c r="A159" s="109"/>
      <c r="B159" s="110"/>
      <c r="C159" s="69"/>
      <c r="D159" s="66" t="s">
        <v>1301</v>
      </c>
      <c r="E159" s="86"/>
      <c r="F159" s="87"/>
      <c r="G159" s="87"/>
      <c r="H159" s="66"/>
      <c r="I159" s="66"/>
      <c r="J159" s="66"/>
    </row>
    <row r="160" spans="1:10" s="74" customFormat="1">
      <c r="A160" s="572"/>
      <c r="B160" s="587"/>
      <c r="C160" s="69"/>
      <c r="D160" s="66" t="s">
        <v>28</v>
      </c>
      <c r="E160" s="86">
        <v>47.9</v>
      </c>
      <c r="F160" s="87"/>
      <c r="G160" s="87">
        <f>E160*F160</f>
        <v>0</v>
      </c>
      <c r="H160" s="66"/>
      <c r="I160" s="66"/>
      <c r="J160" s="66"/>
    </row>
    <row r="161" spans="1:10" s="74" customFormat="1">
      <c r="A161" s="109"/>
      <c r="B161" s="587"/>
      <c r="C161" s="69"/>
      <c r="D161" s="66" t="s">
        <v>1302</v>
      </c>
      <c r="E161" s="588"/>
      <c r="F161" s="87"/>
      <c r="G161" s="87"/>
      <c r="H161" s="66"/>
      <c r="I161" s="66"/>
      <c r="J161" s="66"/>
    </row>
    <row r="162" spans="1:10" s="74" customFormat="1">
      <c r="A162" s="572"/>
      <c r="B162" s="587"/>
      <c r="C162" s="69"/>
      <c r="D162" s="66" t="s">
        <v>28</v>
      </c>
      <c r="E162" s="86">
        <v>10</v>
      </c>
      <c r="F162" s="87"/>
      <c r="G162" s="87">
        <f>E162*F162</f>
        <v>0</v>
      </c>
      <c r="H162" s="66"/>
      <c r="I162" s="66"/>
      <c r="J162" s="66"/>
    </row>
    <row r="163" spans="1:10" s="74" customFormat="1">
      <c r="A163" s="572"/>
      <c r="B163" s="587"/>
      <c r="C163" s="69"/>
      <c r="D163" s="66"/>
      <c r="E163" s="86"/>
      <c r="F163" s="87"/>
      <c r="G163" s="87"/>
      <c r="H163" s="66"/>
      <c r="I163" s="66"/>
      <c r="J163" s="66"/>
    </row>
    <row r="164" spans="1:10" s="74" customFormat="1" ht="174.75" customHeight="1">
      <c r="A164" s="109">
        <v>1</v>
      </c>
      <c r="B164" s="110" t="s">
        <v>1219</v>
      </c>
      <c r="C164" s="69">
        <f>C158+1</f>
        <v>6</v>
      </c>
      <c r="D164" s="66" t="s">
        <v>1306</v>
      </c>
      <c r="E164" s="86"/>
      <c r="F164" s="87"/>
      <c r="G164" s="87"/>
      <c r="H164" s="66"/>
      <c r="I164" s="66"/>
      <c r="J164" s="66"/>
    </row>
    <row r="165" spans="1:10" s="74" customFormat="1">
      <c r="A165" s="109"/>
      <c r="B165" s="110"/>
      <c r="C165" s="69"/>
      <c r="D165" s="66" t="s">
        <v>1301</v>
      </c>
      <c r="E165" s="86"/>
      <c r="F165" s="87"/>
      <c r="G165" s="87"/>
      <c r="H165" s="66"/>
      <c r="I165" s="66"/>
      <c r="J165" s="66"/>
    </row>
    <row r="166" spans="1:10" s="74" customFormat="1">
      <c r="A166" s="572"/>
      <c r="B166" s="587"/>
      <c r="C166" s="69"/>
      <c r="D166" s="66" t="s">
        <v>29</v>
      </c>
      <c r="E166" s="86">
        <v>55.89</v>
      </c>
      <c r="F166" s="87"/>
      <c r="G166" s="87">
        <f>E166*F166</f>
        <v>0</v>
      </c>
      <c r="H166" s="66"/>
      <c r="I166" s="66"/>
      <c r="J166" s="66"/>
    </row>
    <row r="167" spans="1:10" s="74" customFormat="1">
      <c r="A167" s="109"/>
      <c r="B167" s="587"/>
      <c r="C167" s="69"/>
      <c r="D167" s="66" t="s">
        <v>1302</v>
      </c>
      <c r="E167" s="588"/>
      <c r="F167" s="87"/>
      <c r="G167" s="87"/>
      <c r="H167" s="66"/>
      <c r="I167" s="66"/>
      <c r="J167" s="66"/>
    </row>
    <row r="168" spans="1:10" s="74" customFormat="1">
      <c r="A168" s="572"/>
      <c r="B168" s="587"/>
      <c r="C168" s="69"/>
      <c r="D168" s="66" t="s">
        <v>29</v>
      </c>
      <c r="E168" s="86">
        <v>9.36</v>
      </c>
      <c r="F168" s="87"/>
      <c r="G168" s="87">
        <f>E168*F168</f>
        <v>0</v>
      </c>
      <c r="H168" s="66"/>
      <c r="I168" s="66"/>
      <c r="J168" s="66"/>
    </row>
    <row r="169" spans="1:10" s="74" customFormat="1">
      <c r="A169" s="572"/>
      <c r="B169" s="587"/>
      <c r="C169" s="69"/>
      <c r="D169" s="66"/>
      <c r="E169" s="86"/>
      <c r="F169" s="87"/>
      <c r="G169" s="87"/>
      <c r="H169" s="66"/>
      <c r="I169" s="66"/>
      <c r="J169" s="66"/>
    </row>
    <row r="170" spans="1:10" s="74" customFormat="1" ht="174" customHeight="1">
      <c r="A170" s="109">
        <v>1</v>
      </c>
      <c r="B170" s="110" t="s">
        <v>1219</v>
      </c>
      <c r="C170" s="69">
        <f>C164+1</f>
        <v>7</v>
      </c>
      <c r="D170" s="66" t="s">
        <v>1307</v>
      </c>
      <c r="E170" s="86"/>
      <c r="F170" s="87"/>
      <c r="G170" s="87"/>
      <c r="H170" s="66"/>
      <c r="I170" s="66"/>
      <c r="J170" s="66"/>
    </row>
    <row r="171" spans="1:10" s="74" customFormat="1">
      <c r="A171" s="572"/>
      <c r="B171" s="587"/>
      <c r="C171" s="69"/>
      <c r="D171" s="66" t="s">
        <v>29</v>
      </c>
      <c r="E171" s="86">
        <v>11.16</v>
      </c>
      <c r="F171" s="87"/>
      <c r="G171" s="87">
        <f>E171*F171</f>
        <v>0</v>
      </c>
      <c r="H171" s="66"/>
      <c r="I171" s="66"/>
      <c r="J171" s="66"/>
    </row>
    <row r="172" spans="1:10" s="375" customFormat="1">
      <c r="A172" s="572"/>
      <c r="B172" s="587"/>
      <c r="C172" s="69"/>
      <c r="D172" s="66"/>
      <c r="E172" s="86"/>
      <c r="F172" s="87"/>
      <c r="G172" s="87"/>
      <c r="H172" s="66"/>
      <c r="I172" s="66"/>
      <c r="J172" s="66"/>
    </row>
    <row r="173" spans="1:10" s="375" customFormat="1" ht="158.25" customHeight="1">
      <c r="A173" s="109">
        <v>1</v>
      </c>
      <c r="B173" s="110" t="s">
        <v>1219</v>
      </c>
      <c r="C173" s="69">
        <f>C170+1</f>
        <v>8</v>
      </c>
      <c r="D173" s="66" t="s">
        <v>2945</v>
      </c>
      <c r="E173" s="86"/>
      <c r="F173" s="87"/>
      <c r="G173" s="87"/>
      <c r="H173" s="66"/>
      <c r="I173" s="66"/>
      <c r="J173" s="66" t="s">
        <v>2946</v>
      </c>
    </row>
    <row r="174" spans="1:10" s="375" customFormat="1">
      <c r="A174" s="572"/>
      <c r="B174" s="587"/>
      <c r="C174" s="69"/>
      <c r="D174" s="66" t="s">
        <v>29</v>
      </c>
      <c r="E174" s="86">
        <v>162</v>
      </c>
      <c r="F174" s="87"/>
      <c r="G174" s="87">
        <f>E174*F174</f>
        <v>0</v>
      </c>
      <c r="H174" s="66"/>
      <c r="I174" s="66"/>
      <c r="J174" s="66"/>
    </row>
    <row r="175" spans="1:10" s="74" customFormat="1">
      <c r="A175" s="572"/>
      <c r="B175" s="587"/>
      <c r="C175" s="69"/>
      <c r="D175" s="66"/>
      <c r="E175" s="86"/>
      <c r="F175" s="87"/>
      <c r="G175" s="87"/>
      <c r="H175" s="66"/>
      <c r="I175" s="66"/>
      <c r="J175" s="66"/>
    </row>
    <row r="176" spans="1:10" s="74" customFormat="1" ht="59.25" customHeight="1">
      <c r="A176" s="109">
        <f>A164</f>
        <v>1</v>
      </c>
      <c r="B176" s="110" t="s">
        <v>1219</v>
      </c>
      <c r="C176" s="69">
        <f>C173+1</f>
        <v>9</v>
      </c>
      <c r="D176" s="66" t="s">
        <v>1308</v>
      </c>
      <c r="E176" s="86"/>
      <c r="F176" s="87"/>
      <c r="G176" s="87"/>
      <c r="H176" s="66"/>
      <c r="I176" s="66"/>
      <c r="J176" s="66"/>
    </row>
    <row r="177" spans="1:10" s="74" customFormat="1">
      <c r="A177" s="572"/>
      <c r="B177" s="587"/>
      <c r="C177" s="69"/>
      <c r="D177" s="66" t="s">
        <v>29</v>
      </c>
      <c r="E177" s="86">
        <f>E142+E144+E148+E150+E154+E156-E171</f>
        <v>139.91</v>
      </c>
      <c r="F177" s="87"/>
      <c r="G177" s="87">
        <f>E177*F177</f>
        <v>0</v>
      </c>
      <c r="H177" s="66"/>
      <c r="I177" s="66"/>
      <c r="J177" s="66"/>
    </row>
    <row r="178" spans="1:10" s="74" customFormat="1" ht="15" thickBot="1">
      <c r="A178" s="572"/>
      <c r="B178" s="587"/>
      <c r="C178" s="69"/>
      <c r="D178" s="117"/>
      <c r="E178" s="83"/>
      <c r="F178" s="84"/>
      <c r="G178" s="84"/>
      <c r="H178" s="66"/>
      <c r="I178" s="66"/>
      <c r="J178" s="66"/>
    </row>
    <row r="179" spans="1:10" s="74" customFormat="1" ht="15.75" thickTop="1">
      <c r="A179" s="572"/>
      <c r="B179" s="587"/>
      <c r="C179" s="69"/>
      <c r="D179" s="570" t="s">
        <v>1218</v>
      </c>
      <c r="E179" s="78"/>
      <c r="F179" s="79"/>
      <c r="G179" s="79">
        <f>SUM(G137:G178)</f>
        <v>0</v>
      </c>
      <c r="H179" s="66"/>
      <c r="I179" s="66"/>
      <c r="J179" s="66"/>
    </row>
    <row r="180" spans="1:10" s="74" customFormat="1" ht="15">
      <c r="A180" s="572"/>
      <c r="B180" s="587"/>
      <c r="C180" s="69"/>
      <c r="D180" s="570"/>
      <c r="E180" s="78"/>
      <c r="F180" s="79"/>
      <c r="G180" s="79"/>
      <c r="H180" s="589"/>
      <c r="I180" s="589"/>
      <c r="J180" s="66"/>
    </row>
    <row r="181" spans="1:10" s="74" customFormat="1" ht="15">
      <c r="A181" s="112" t="s">
        <v>1233</v>
      </c>
      <c r="B181" s="113" t="s">
        <v>1219</v>
      </c>
      <c r="C181" s="69"/>
      <c r="D181" s="570" t="s">
        <v>1309</v>
      </c>
      <c r="E181" s="78"/>
      <c r="F181" s="79"/>
      <c r="G181" s="79"/>
      <c r="H181" s="589"/>
      <c r="I181" s="589"/>
      <c r="J181" s="66"/>
    </row>
    <row r="182" spans="1:10" s="74" customFormat="1" ht="15">
      <c r="A182" s="112"/>
      <c r="B182" s="113"/>
      <c r="C182" s="69"/>
      <c r="D182" s="570"/>
      <c r="E182" s="78"/>
      <c r="F182" s="79"/>
      <c r="G182" s="79"/>
      <c r="H182" s="589"/>
      <c r="I182" s="589"/>
      <c r="J182" s="66"/>
    </row>
    <row r="183" spans="1:10" s="74" customFormat="1" ht="42.75">
      <c r="A183" s="109" t="str">
        <f>A181</f>
        <v>1</v>
      </c>
      <c r="B183" s="110" t="s">
        <v>1219</v>
      </c>
      <c r="C183" s="69">
        <f>1</f>
        <v>1</v>
      </c>
      <c r="D183" s="66" t="s">
        <v>1310</v>
      </c>
      <c r="E183" s="86"/>
      <c r="F183" s="87"/>
      <c r="G183" s="87"/>
      <c r="H183" s="589"/>
      <c r="I183" s="589"/>
      <c r="J183" s="66"/>
    </row>
    <row r="184" spans="1:10" s="74" customFormat="1">
      <c r="A184" s="572"/>
      <c r="B184" s="587"/>
      <c r="C184" s="69"/>
      <c r="D184" s="66" t="s">
        <v>29</v>
      </c>
      <c r="E184" s="86">
        <v>5</v>
      </c>
      <c r="F184" s="87"/>
      <c r="G184" s="87">
        <f>E184*F184</f>
        <v>0</v>
      </c>
      <c r="H184" s="589"/>
      <c r="I184" s="589"/>
      <c r="J184" s="66"/>
    </row>
    <row r="185" spans="1:10" s="74" customFormat="1">
      <c r="A185" s="572"/>
      <c r="B185" s="587"/>
      <c r="C185" s="69"/>
      <c r="D185" s="66"/>
      <c r="E185" s="86"/>
      <c r="F185" s="87"/>
      <c r="G185" s="87"/>
      <c r="H185" s="589"/>
      <c r="I185" s="589"/>
      <c r="J185" s="66"/>
    </row>
    <row r="186" spans="1:10" s="74" customFormat="1" ht="57">
      <c r="A186" s="109" t="str">
        <f>A183</f>
        <v>1</v>
      </c>
      <c r="B186" s="110" t="s">
        <v>1219</v>
      </c>
      <c r="C186" s="69">
        <f>C183+1</f>
        <v>2</v>
      </c>
      <c r="D186" s="66" t="s">
        <v>1311</v>
      </c>
      <c r="E186" s="86"/>
      <c r="F186" s="87"/>
      <c r="G186" s="87"/>
      <c r="H186" s="589"/>
      <c r="I186" s="589"/>
      <c r="J186" s="66"/>
    </row>
    <row r="187" spans="1:10" s="74" customFormat="1">
      <c r="A187" s="109"/>
      <c r="B187" s="110"/>
      <c r="C187" s="69"/>
      <c r="D187" s="66" t="s">
        <v>1301</v>
      </c>
      <c r="E187" s="86"/>
      <c r="F187" s="87"/>
      <c r="G187" s="87"/>
      <c r="H187" s="589"/>
      <c r="I187" s="589"/>
      <c r="J187" s="66"/>
    </row>
    <row r="188" spans="1:10" s="74" customFormat="1">
      <c r="A188" s="572"/>
      <c r="B188" s="587"/>
      <c r="C188" s="69"/>
      <c r="D188" s="66" t="s">
        <v>29</v>
      </c>
      <c r="E188" s="86">
        <v>22.45</v>
      </c>
      <c r="F188" s="87"/>
      <c r="G188" s="87">
        <f>E188*F188</f>
        <v>0</v>
      </c>
      <c r="H188" s="589"/>
      <c r="I188" s="589"/>
      <c r="J188" s="66"/>
    </row>
    <row r="189" spans="1:10" s="74" customFormat="1">
      <c r="A189" s="572"/>
      <c r="B189" s="587"/>
      <c r="C189" s="69"/>
      <c r="D189" s="66"/>
      <c r="E189" s="86"/>
      <c r="F189" s="87"/>
      <c r="G189" s="87"/>
      <c r="H189" s="589"/>
      <c r="I189" s="589"/>
      <c r="J189" s="66"/>
    </row>
    <row r="190" spans="1:10" s="74" customFormat="1" ht="58.5" customHeight="1">
      <c r="A190" s="109" t="str">
        <f>A186</f>
        <v>1</v>
      </c>
      <c r="B190" s="110" t="s">
        <v>1219</v>
      </c>
      <c r="C190" s="69">
        <f>C186+1</f>
        <v>3</v>
      </c>
      <c r="D190" s="66" t="s">
        <v>1312</v>
      </c>
      <c r="E190" s="86"/>
      <c r="F190" s="87"/>
      <c r="G190" s="87"/>
      <c r="H190" s="589"/>
      <c r="I190" s="589"/>
      <c r="J190" s="66"/>
    </row>
    <row r="191" spans="1:10" s="74" customFormat="1">
      <c r="A191" s="109"/>
      <c r="B191" s="110"/>
      <c r="C191" s="69"/>
      <c r="D191" s="66" t="s">
        <v>1302</v>
      </c>
      <c r="E191" s="86"/>
      <c r="F191" s="87"/>
      <c r="G191" s="87"/>
      <c r="H191" s="589"/>
      <c r="I191" s="589"/>
      <c r="J191" s="66"/>
    </row>
    <row r="192" spans="1:10" s="74" customFormat="1">
      <c r="A192" s="572"/>
      <c r="B192" s="587"/>
      <c r="C192" s="69"/>
      <c r="D192" s="66" t="s">
        <v>29</v>
      </c>
      <c r="E192" s="86">
        <v>7.5</v>
      </c>
      <c r="F192" s="87"/>
      <c r="G192" s="87">
        <f>E192*F192</f>
        <v>0</v>
      </c>
      <c r="H192" s="589"/>
      <c r="I192" s="589"/>
      <c r="J192" s="66"/>
    </row>
    <row r="193" spans="1:10" s="74" customFormat="1">
      <c r="A193" s="572"/>
      <c r="B193" s="587"/>
      <c r="C193" s="69"/>
      <c r="D193" s="66"/>
      <c r="E193" s="86"/>
      <c r="F193" s="87"/>
      <c r="G193" s="87"/>
      <c r="H193" s="589"/>
      <c r="I193" s="589"/>
      <c r="J193" s="66"/>
    </row>
    <row r="194" spans="1:10" s="74" customFormat="1" ht="57">
      <c r="A194" s="109" t="str">
        <f>A190</f>
        <v>1</v>
      </c>
      <c r="B194" s="110" t="s">
        <v>1219</v>
      </c>
      <c r="C194" s="69">
        <f>C190+1</f>
        <v>4</v>
      </c>
      <c r="D194" s="66" t="s">
        <v>1313</v>
      </c>
      <c r="E194" s="86"/>
      <c r="F194" s="87"/>
      <c r="G194" s="87"/>
      <c r="H194" s="589"/>
      <c r="I194" s="589"/>
      <c r="J194" s="66"/>
    </row>
    <row r="195" spans="1:10" s="74" customFormat="1">
      <c r="A195" s="109"/>
      <c r="B195" s="110"/>
      <c r="C195" s="69"/>
      <c r="D195" s="66" t="s">
        <v>1302</v>
      </c>
      <c r="E195" s="86"/>
      <c r="F195" s="87"/>
      <c r="G195" s="87"/>
      <c r="H195" s="589"/>
      <c r="I195" s="589"/>
      <c r="J195" s="66"/>
    </row>
    <row r="196" spans="1:10" s="74" customFormat="1">
      <c r="A196" s="572"/>
      <c r="B196" s="587"/>
      <c r="C196" s="69"/>
      <c r="D196" s="66" t="s">
        <v>29</v>
      </c>
      <c r="E196" s="86">
        <v>6.89</v>
      </c>
      <c r="F196" s="87"/>
      <c r="G196" s="87">
        <f>E196*F196</f>
        <v>0</v>
      </c>
      <c r="H196" s="589"/>
      <c r="I196" s="589"/>
      <c r="J196" s="66"/>
    </row>
    <row r="197" spans="1:10" s="74" customFormat="1">
      <c r="A197" s="572"/>
      <c r="B197" s="587"/>
      <c r="C197" s="69"/>
      <c r="D197" s="66"/>
      <c r="E197" s="86"/>
      <c r="F197" s="87"/>
      <c r="G197" s="87"/>
      <c r="H197" s="589"/>
      <c r="I197" s="589"/>
      <c r="J197" s="66"/>
    </row>
    <row r="198" spans="1:10" s="74" customFormat="1" ht="59.25" customHeight="1">
      <c r="A198" s="109" t="str">
        <f>A186</f>
        <v>1</v>
      </c>
      <c r="B198" s="110" t="s">
        <v>1219</v>
      </c>
      <c r="C198" s="69">
        <f>C194+1</f>
        <v>5</v>
      </c>
      <c r="D198" s="66" t="s">
        <v>1314</v>
      </c>
      <c r="E198" s="86"/>
      <c r="F198" s="87"/>
      <c r="G198" s="87"/>
      <c r="H198" s="589"/>
      <c r="I198" s="589"/>
      <c r="J198" s="66"/>
    </row>
    <row r="199" spans="1:10" s="74" customFormat="1">
      <c r="A199" s="109"/>
      <c r="B199" s="110"/>
      <c r="C199" s="69"/>
      <c r="D199" s="66" t="s">
        <v>1301</v>
      </c>
      <c r="E199" s="86"/>
      <c r="F199" s="87"/>
      <c r="G199" s="87"/>
      <c r="H199" s="589"/>
      <c r="I199" s="589"/>
      <c r="J199" s="66"/>
    </row>
    <row r="200" spans="1:10" s="74" customFormat="1">
      <c r="A200" s="572"/>
      <c r="B200" s="587"/>
      <c r="C200" s="69"/>
      <c r="D200" s="66" t="s">
        <v>29</v>
      </c>
      <c r="E200" s="86">
        <v>44.16</v>
      </c>
      <c r="F200" s="87"/>
      <c r="G200" s="87">
        <f>E200*F200</f>
        <v>0</v>
      </c>
      <c r="H200" s="589"/>
      <c r="I200" s="589"/>
      <c r="J200" s="66"/>
    </row>
    <row r="201" spans="1:10" s="74" customFormat="1">
      <c r="A201" s="572"/>
      <c r="B201" s="587"/>
      <c r="C201" s="69"/>
      <c r="D201" s="66"/>
      <c r="E201" s="86"/>
      <c r="F201" s="87"/>
      <c r="G201" s="87"/>
      <c r="H201" s="589"/>
      <c r="I201" s="589"/>
      <c r="J201" s="66"/>
    </row>
    <row r="202" spans="1:10" s="74" customFormat="1" ht="28.5">
      <c r="A202" s="109">
        <f>1</f>
        <v>1</v>
      </c>
      <c r="B202" s="110" t="s">
        <v>1219</v>
      </c>
      <c r="C202" s="69">
        <f>C198+1</f>
        <v>6</v>
      </c>
      <c r="D202" s="66" t="s">
        <v>1315</v>
      </c>
      <c r="E202" s="86"/>
      <c r="F202" s="87"/>
      <c r="G202" s="87"/>
      <c r="H202" s="589"/>
      <c r="I202" s="589"/>
      <c r="J202" s="66"/>
    </row>
    <row r="203" spans="1:10" s="74" customFormat="1">
      <c r="A203" s="572"/>
      <c r="B203" s="587"/>
      <c r="C203" s="69"/>
      <c r="D203" s="66" t="s">
        <v>28</v>
      </c>
      <c r="E203" s="86">
        <v>220</v>
      </c>
      <c r="F203" s="87"/>
      <c r="G203" s="87">
        <f>E203*F203</f>
        <v>0</v>
      </c>
      <c r="H203" s="589"/>
      <c r="I203" s="589"/>
      <c r="J203" s="66"/>
    </row>
    <row r="204" spans="1:10" s="74" customFormat="1">
      <c r="A204" s="572"/>
      <c r="B204" s="587"/>
      <c r="C204" s="69"/>
      <c r="D204" s="66"/>
      <c r="E204" s="86"/>
      <c r="F204" s="87"/>
      <c r="G204" s="87"/>
      <c r="H204" s="589"/>
      <c r="I204" s="589"/>
      <c r="J204" s="66"/>
    </row>
    <row r="205" spans="1:10" s="74" customFormat="1" ht="57">
      <c r="A205" s="109">
        <f>1</f>
        <v>1</v>
      </c>
      <c r="B205" s="110" t="s">
        <v>1219</v>
      </c>
      <c r="C205" s="69">
        <f>C202+1</f>
        <v>7</v>
      </c>
      <c r="D205" s="66" t="s">
        <v>1316</v>
      </c>
      <c r="E205" s="86"/>
      <c r="F205" s="87"/>
      <c r="G205" s="87"/>
      <c r="H205" s="589"/>
      <c r="I205" s="589"/>
      <c r="J205" s="66"/>
    </row>
    <row r="206" spans="1:10" s="74" customFormat="1">
      <c r="A206" s="572"/>
      <c r="B206" s="587"/>
      <c r="C206" s="69"/>
      <c r="D206" s="66" t="s">
        <v>29</v>
      </c>
      <c r="E206" s="86">
        <v>12.28</v>
      </c>
      <c r="F206" s="87"/>
      <c r="G206" s="87">
        <f>E206*F206</f>
        <v>0</v>
      </c>
      <c r="H206" s="589"/>
      <c r="I206" s="589"/>
      <c r="J206" s="66"/>
    </row>
    <row r="207" spans="1:10" s="74" customFormat="1">
      <c r="A207" s="572"/>
      <c r="B207" s="587"/>
      <c r="C207" s="69"/>
      <c r="D207" s="66"/>
      <c r="E207" s="86"/>
      <c r="F207" s="87"/>
      <c r="G207" s="87"/>
      <c r="H207" s="589"/>
      <c r="I207" s="589"/>
      <c r="J207" s="66"/>
    </row>
    <row r="208" spans="1:10" s="74" customFormat="1" ht="58.5" customHeight="1">
      <c r="A208" s="109">
        <f>1</f>
        <v>1</v>
      </c>
      <c r="B208" s="110" t="s">
        <v>1219</v>
      </c>
      <c r="C208" s="69">
        <f>C205+1</f>
        <v>8</v>
      </c>
      <c r="D208" s="66" t="s">
        <v>1317</v>
      </c>
      <c r="E208" s="86"/>
      <c r="F208" s="87"/>
      <c r="G208" s="87"/>
      <c r="H208" s="589"/>
      <c r="I208" s="589"/>
      <c r="J208" s="66"/>
    </row>
    <row r="209" spans="1:10" s="74" customFormat="1">
      <c r="A209" s="572"/>
      <c r="B209" s="587"/>
      <c r="C209" s="69"/>
      <c r="D209" s="66" t="s">
        <v>29</v>
      </c>
      <c r="E209" s="86">
        <v>2.78</v>
      </c>
      <c r="F209" s="87"/>
      <c r="G209" s="87">
        <f>E209*F209</f>
        <v>0</v>
      </c>
      <c r="H209" s="589"/>
      <c r="I209" s="589"/>
      <c r="J209" s="66"/>
    </row>
    <row r="210" spans="1:10" s="74" customFormat="1">
      <c r="A210" s="572"/>
      <c r="B210" s="587"/>
      <c r="C210" s="69"/>
      <c r="D210" s="66"/>
      <c r="E210" s="86"/>
      <c r="F210" s="87"/>
      <c r="G210" s="87"/>
      <c r="H210" s="589"/>
      <c r="I210" s="589"/>
      <c r="J210" s="66"/>
    </row>
    <row r="211" spans="1:10" s="74" customFormat="1" ht="72" customHeight="1">
      <c r="A211" s="109">
        <f>1</f>
        <v>1</v>
      </c>
      <c r="B211" s="110" t="s">
        <v>1219</v>
      </c>
      <c r="C211" s="69">
        <f>C208+1</f>
        <v>9</v>
      </c>
      <c r="D211" s="66" t="s">
        <v>1318</v>
      </c>
      <c r="E211" s="86"/>
      <c r="F211" s="87"/>
      <c r="G211" s="87"/>
      <c r="H211" s="589"/>
      <c r="I211" s="589"/>
      <c r="J211" s="66"/>
    </row>
    <row r="212" spans="1:10" s="74" customFormat="1">
      <c r="A212" s="572"/>
      <c r="B212" s="587"/>
      <c r="C212" s="69"/>
      <c r="D212" s="66" t="s">
        <v>29</v>
      </c>
      <c r="E212" s="86">
        <v>3.9</v>
      </c>
      <c r="F212" s="87"/>
      <c r="G212" s="87">
        <f>E212*F212</f>
        <v>0</v>
      </c>
      <c r="H212" s="589"/>
      <c r="I212" s="589"/>
      <c r="J212" s="66"/>
    </row>
    <row r="213" spans="1:10" s="74" customFormat="1">
      <c r="A213" s="572"/>
      <c r="B213" s="587"/>
      <c r="C213" s="69"/>
      <c r="D213" s="66"/>
      <c r="E213" s="86"/>
      <c r="F213" s="87"/>
      <c r="G213" s="87"/>
      <c r="H213" s="589"/>
      <c r="I213" s="589"/>
      <c r="J213" s="66"/>
    </row>
    <row r="214" spans="1:10" s="74" customFormat="1" ht="142.5">
      <c r="A214" s="109">
        <f>A211</f>
        <v>1</v>
      </c>
      <c r="B214" s="110" t="s">
        <v>1219</v>
      </c>
      <c r="C214" s="69">
        <f>C211+1</f>
        <v>10</v>
      </c>
      <c r="D214" s="66" t="s">
        <v>1319</v>
      </c>
      <c r="E214" s="86"/>
      <c r="F214" s="87"/>
      <c r="G214" s="87"/>
      <c r="H214" s="589"/>
      <c r="I214" s="589"/>
      <c r="J214" s="66"/>
    </row>
    <row r="215" spans="1:10" s="74" customFormat="1">
      <c r="A215" s="572"/>
      <c r="B215" s="587"/>
      <c r="C215" s="69"/>
      <c r="D215" s="66" t="s">
        <v>23</v>
      </c>
      <c r="E215" s="86">
        <v>1</v>
      </c>
      <c r="F215" s="87"/>
      <c r="G215" s="87">
        <f>E215*F215</f>
        <v>0</v>
      </c>
      <c r="H215" s="589"/>
      <c r="I215" s="589"/>
      <c r="J215" s="66"/>
    </row>
    <row r="216" spans="1:10" s="74" customFormat="1">
      <c r="A216" s="572"/>
      <c r="B216" s="587"/>
      <c r="C216" s="69"/>
      <c r="D216" s="66"/>
      <c r="E216" s="86"/>
      <c r="F216" s="87"/>
      <c r="G216" s="87"/>
      <c r="H216" s="589"/>
      <c r="I216" s="589"/>
      <c r="J216" s="66"/>
    </row>
    <row r="217" spans="1:10" s="74" customFormat="1" ht="30" customHeight="1">
      <c r="A217" s="109">
        <f>A211</f>
        <v>1</v>
      </c>
      <c r="B217" s="110" t="s">
        <v>1219</v>
      </c>
      <c r="C217" s="69">
        <f>C214+1</f>
        <v>11</v>
      </c>
      <c r="D217" s="66" t="s">
        <v>1320</v>
      </c>
      <c r="E217" s="86"/>
      <c r="F217" s="111"/>
      <c r="G217" s="87"/>
      <c r="H217" s="589"/>
      <c r="I217" s="589"/>
      <c r="J217" s="66"/>
    </row>
    <row r="218" spans="1:10" s="74" customFormat="1">
      <c r="A218" s="572"/>
      <c r="B218" s="587"/>
      <c r="C218" s="69"/>
      <c r="D218" s="66" t="s">
        <v>27</v>
      </c>
      <c r="E218" s="86">
        <v>86</v>
      </c>
      <c r="F218" s="87"/>
      <c r="G218" s="87">
        <f>E218*F218</f>
        <v>0</v>
      </c>
      <c r="H218" s="589"/>
      <c r="I218" s="589"/>
      <c r="J218" s="66"/>
    </row>
    <row r="219" spans="1:10" s="74" customFormat="1">
      <c r="A219" s="572"/>
      <c r="B219" s="587"/>
      <c r="C219" s="69"/>
      <c r="D219" s="66"/>
      <c r="E219" s="86"/>
      <c r="F219" s="87"/>
      <c r="G219" s="87"/>
      <c r="H219" s="589"/>
      <c r="I219" s="589"/>
      <c r="J219" s="66"/>
    </row>
    <row r="220" spans="1:10" s="74" customFormat="1" ht="28.5">
      <c r="A220" s="109">
        <f>A214</f>
        <v>1</v>
      </c>
      <c r="B220" s="110" t="s">
        <v>1219</v>
      </c>
      <c r="C220" s="69">
        <f>C217+1</f>
        <v>12</v>
      </c>
      <c r="D220" s="66" t="s">
        <v>1321</v>
      </c>
      <c r="E220" s="86"/>
      <c r="F220" s="87"/>
      <c r="G220" s="87"/>
      <c r="H220" s="589"/>
      <c r="I220" s="589"/>
      <c r="J220" s="66"/>
    </row>
    <row r="221" spans="1:10" s="74" customFormat="1" ht="29.25" customHeight="1">
      <c r="A221" s="572"/>
      <c r="B221" s="587"/>
      <c r="C221" s="69"/>
      <c r="D221" s="66" t="s">
        <v>1322</v>
      </c>
      <c r="E221" s="86"/>
      <c r="F221" s="87"/>
      <c r="G221" s="87"/>
      <c r="H221" s="589"/>
      <c r="I221" s="589"/>
      <c r="J221" s="66"/>
    </row>
    <row r="222" spans="1:10" s="74" customFormat="1">
      <c r="A222" s="572"/>
      <c r="B222" s="587"/>
      <c r="C222" s="69"/>
      <c r="D222" s="66" t="s">
        <v>1323</v>
      </c>
      <c r="E222" s="86">
        <v>2641</v>
      </c>
      <c r="F222" s="87"/>
      <c r="G222" s="87">
        <f>E222*F222</f>
        <v>0</v>
      </c>
      <c r="H222" s="589"/>
      <c r="I222" s="589"/>
      <c r="J222" s="66"/>
    </row>
    <row r="223" spans="1:10" s="74" customFormat="1" ht="29.25" customHeight="1">
      <c r="A223" s="572"/>
      <c r="B223" s="587"/>
      <c r="C223" s="69"/>
      <c r="D223" s="66" t="s">
        <v>1324</v>
      </c>
      <c r="E223" s="86"/>
      <c r="F223" s="87"/>
      <c r="G223" s="87"/>
      <c r="H223" s="589"/>
      <c r="I223" s="589"/>
      <c r="J223" s="66"/>
    </row>
    <row r="224" spans="1:10" s="74" customFormat="1">
      <c r="A224" s="572"/>
      <c r="B224" s="587"/>
      <c r="C224" s="69"/>
      <c r="D224" s="66" t="s">
        <v>1323</v>
      </c>
      <c r="E224" s="86">
        <v>850</v>
      </c>
      <c r="F224" s="87"/>
      <c r="G224" s="87">
        <f>E224*F224</f>
        <v>0</v>
      </c>
      <c r="H224" s="589"/>
      <c r="I224" s="589"/>
      <c r="J224" s="66"/>
    </row>
    <row r="225" spans="1:10" s="74" customFormat="1" ht="29.25" customHeight="1">
      <c r="A225" s="572"/>
      <c r="B225" s="587"/>
      <c r="C225" s="69"/>
      <c r="D225" s="66" t="s">
        <v>1325</v>
      </c>
      <c r="E225" s="86"/>
      <c r="F225" s="87"/>
      <c r="G225" s="87"/>
      <c r="H225" s="589"/>
      <c r="I225" s="589"/>
      <c r="J225" s="66"/>
    </row>
    <row r="226" spans="1:10" s="74" customFormat="1">
      <c r="A226" s="572"/>
      <c r="B226" s="587"/>
      <c r="C226" s="69"/>
      <c r="D226" s="66" t="s">
        <v>1323</v>
      </c>
      <c r="E226" s="86">
        <v>2620</v>
      </c>
      <c r="F226" s="87"/>
      <c r="G226" s="87">
        <f>E226*F226</f>
        <v>0</v>
      </c>
      <c r="H226" s="589"/>
      <c r="I226" s="589"/>
      <c r="J226" s="66"/>
    </row>
    <row r="227" spans="1:10" s="74" customFormat="1">
      <c r="A227" s="572"/>
      <c r="B227" s="587"/>
      <c r="C227" s="69"/>
      <c r="D227" s="66"/>
      <c r="E227" s="86"/>
      <c r="F227" s="87"/>
      <c r="G227" s="87"/>
      <c r="H227" s="589"/>
      <c r="I227" s="589"/>
      <c r="J227" s="66"/>
    </row>
    <row r="228" spans="1:10" s="74" customFormat="1" ht="42.75">
      <c r="A228" s="109">
        <f>A220</f>
        <v>1</v>
      </c>
      <c r="B228" s="110" t="s">
        <v>1219</v>
      </c>
      <c r="C228" s="69">
        <f>C220+1</f>
        <v>13</v>
      </c>
      <c r="D228" s="66" t="s">
        <v>1326</v>
      </c>
      <c r="E228" s="86"/>
      <c r="F228" s="87"/>
      <c r="G228" s="87"/>
      <c r="H228" s="589"/>
      <c r="I228" s="589"/>
      <c r="J228" s="66"/>
    </row>
    <row r="229" spans="1:10" s="74" customFormat="1">
      <c r="A229" s="572"/>
      <c r="B229" s="587"/>
      <c r="C229" s="69"/>
      <c r="D229" s="66" t="s">
        <v>28</v>
      </c>
      <c r="E229" s="86">
        <v>85</v>
      </c>
      <c r="F229" s="87"/>
      <c r="G229" s="87">
        <f>E229*F229</f>
        <v>0</v>
      </c>
      <c r="H229" s="589"/>
      <c r="I229" s="589"/>
      <c r="J229" s="66"/>
    </row>
    <row r="230" spans="1:10" s="74" customFormat="1" ht="15" thickBot="1">
      <c r="A230" s="572"/>
      <c r="B230" s="587"/>
      <c r="C230" s="69"/>
      <c r="D230" s="117"/>
      <c r="E230" s="83"/>
      <c r="F230" s="84"/>
      <c r="G230" s="84"/>
      <c r="H230" s="589"/>
      <c r="I230" s="589"/>
      <c r="J230" s="66"/>
    </row>
    <row r="231" spans="1:10" s="74" customFormat="1" ht="15.75" thickTop="1">
      <c r="A231" s="572"/>
      <c r="B231" s="587"/>
      <c r="C231" s="69"/>
      <c r="D231" s="570" t="s">
        <v>1218</v>
      </c>
      <c r="E231" s="78"/>
      <c r="F231" s="79"/>
      <c r="G231" s="79">
        <f>SUM(G183:G230)</f>
        <v>0</v>
      </c>
      <c r="H231" s="589"/>
      <c r="I231" s="589"/>
      <c r="J231" s="66"/>
    </row>
    <row r="232" spans="1:10" s="74" customFormat="1" ht="15">
      <c r="A232" s="572"/>
      <c r="B232" s="587"/>
      <c r="C232" s="69"/>
      <c r="D232" s="570"/>
      <c r="E232" s="78"/>
      <c r="F232" s="79"/>
      <c r="G232" s="79"/>
      <c r="H232" s="589"/>
      <c r="I232" s="589"/>
      <c r="J232" s="66"/>
    </row>
    <row r="233" spans="1:10" s="74" customFormat="1" ht="15">
      <c r="A233" s="112" t="s">
        <v>1233</v>
      </c>
      <c r="B233" s="113" t="s">
        <v>1219</v>
      </c>
      <c r="C233" s="69"/>
      <c r="D233" s="570" t="s">
        <v>1263</v>
      </c>
      <c r="E233" s="78"/>
      <c r="F233" s="79"/>
      <c r="G233" s="79"/>
      <c r="H233" s="589"/>
      <c r="I233" s="589"/>
      <c r="J233" s="66"/>
    </row>
    <row r="234" spans="1:10" s="74" customFormat="1" ht="15">
      <c r="A234" s="112"/>
      <c r="B234" s="113"/>
      <c r="C234" s="69"/>
      <c r="D234" s="570"/>
      <c r="E234" s="78"/>
      <c r="F234" s="79"/>
      <c r="G234" s="79"/>
      <c r="H234" s="589"/>
      <c r="I234" s="589"/>
      <c r="J234" s="66"/>
    </row>
    <row r="235" spans="1:10" s="74" customFormat="1" ht="71.25">
      <c r="A235" s="109" t="str">
        <f>A233</f>
        <v>1</v>
      </c>
      <c r="B235" s="110" t="s">
        <v>1219</v>
      </c>
      <c r="C235" s="69">
        <f>1</f>
        <v>1</v>
      </c>
      <c r="D235" s="66" t="s">
        <v>1327</v>
      </c>
      <c r="E235" s="86"/>
      <c r="F235" s="87"/>
      <c r="G235" s="87"/>
      <c r="H235" s="589"/>
      <c r="I235" s="589"/>
      <c r="J235" s="66"/>
    </row>
    <row r="236" spans="1:10" s="74" customFormat="1">
      <c r="A236" s="572"/>
      <c r="B236" s="587"/>
      <c r="C236" s="69"/>
      <c r="D236" s="66" t="s">
        <v>29</v>
      </c>
      <c r="E236" s="86">
        <v>53.85</v>
      </c>
      <c r="F236" s="87"/>
      <c r="G236" s="87">
        <f>E236*F236</f>
        <v>0</v>
      </c>
      <c r="H236" s="589"/>
      <c r="I236" s="589"/>
      <c r="J236" s="66"/>
    </row>
    <row r="237" spans="1:10" s="74" customFormat="1">
      <c r="A237" s="572"/>
      <c r="B237" s="587"/>
      <c r="C237" s="69"/>
      <c r="D237" s="66"/>
      <c r="E237" s="86"/>
      <c r="F237" s="87"/>
      <c r="G237" s="87"/>
      <c r="H237" s="589"/>
      <c r="I237" s="589"/>
      <c r="J237" s="66"/>
    </row>
    <row r="238" spans="1:10" s="74" customFormat="1" ht="57">
      <c r="A238" s="109" t="str">
        <f>A235</f>
        <v>1</v>
      </c>
      <c r="B238" s="110" t="s">
        <v>1219</v>
      </c>
      <c r="C238" s="69">
        <f>C235+1</f>
        <v>2</v>
      </c>
      <c r="D238" s="66" t="s">
        <v>1328</v>
      </c>
      <c r="E238" s="86"/>
      <c r="F238" s="87"/>
      <c r="G238" s="87"/>
      <c r="H238" s="589"/>
      <c r="I238" s="589"/>
      <c r="J238" s="66"/>
    </row>
    <row r="239" spans="1:10" s="74" customFormat="1">
      <c r="A239" s="572"/>
      <c r="B239" s="587"/>
      <c r="C239" s="69"/>
      <c r="D239" s="66" t="s">
        <v>28</v>
      </c>
      <c r="E239" s="86">
        <v>181.5</v>
      </c>
      <c r="F239" s="87"/>
      <c r="G239" s="87">
        <f>E239*F239</f>
        <v>0</v>
      </c>
      <c r="H239" s="589"/>
      <c r="I239" s="589"/>
      <c r="J239" s="66"/>
    </row>
    <row r="240" spans="1:10" s="74" customFormat="1">
      <c r="A240" s="572"/>
      <c r="B240" s="587"/>
      <c r="C240" s="69"/>
      <c r="D240" s="66"/>
      <c r="E240" s="86"/>
      <c r="F240" s="87"/>
      <c r="G240" s="87"/>
      <c r="H240" s="589"/>
      <c r="I240" s="589"/>
      <c r="J240" s="66"/>
    </row>
    <row r="241" spans="1:10" s="74" customFormat="1" ht="42.75">
      <c r="A241" s="109" t="str">
        <f>A238</f>
        <v>1</v>
      </c>
      <c r="B241" s="110" t="s">
        <v>1219</v>
      </c>
      <c r="C241" s="69">
        <f>C238+1</f>
        <v>3</v>
      </c>
      <c r="D241" s="66" t="s">
        <v>1329</v>
      </c>
      <c r="E241" s="86"/>
      <c r="F241" s="87"/>
      <c r="G241" s="87"/>
      <c r="H241" s="589"/>
      <c r="I241" s="589"/>
      <c r="J241" s="66"/>
    </row>
    <row r="242" spans="1:10" s="74" customFormat="1">
      <c r="A242" s="572"/>
      <c r="B242" s="587"/>
      <c r="C242" s="69"/>
      <c r="D242" s="66" t="s">
        <v>28</v>
      </c>
      <c r="E242" s="86">
        <v>14</v>
      </c>
      <c r="F242" s="87"/>
      <c r="G242" s="87">
        <f>E242*F242</f>
        <v>0</v>
      </c>
      <c r="H242" s="589"/>
      <c r="I242" s="589"/>
      <c r="J242" s="66"/>
    </row>
    <row r="243" spans="1:10" s="74" customFormat="1">
      <c r="A243" s="572"/>
      <c r="B243" s="587"/>
      <c r="C243" s="69"/>
      <c r="D243" s="66"/>
      <c r="E243" s="86"/>
      <c r="F243" s="87"/>
      <c r="G243" s="87"/>
      <c r="H243" s="589"/>
      <c r="I243" s="589"/>
      <c r="J243" s="66"/>
    </row>
    <row r="244" spans="1:10" s="74" customFormat="1" ht="42.75">
      <c r="A244" s="109" t="str">
        <f>A241</f>
        <v>1</v>
      </c>
      <c r="B244" s="110" t="s">
        <v>1219</v>
      </c>
      <c r="C244" s="69">
        <f>C241+1</f>
        <v>4</v>
      </c>
      <c r="D244" s="66" t="s">
        <v>1330</v>
      </c>
      <c r="E244" s="86"/>
      <c r="F244" s="87"/>
      <c r="G244" s="87"/>
      <c r="H244" s="589"/>
      <c r="I244" s="589"/>
      <c r="J244" s="66"/>
    </row>
    <row r="245" spans="1:10" s="74" customFormat="1">
      <c r="A245" s="572"/>
      <c r="B245" s="587"/>
      <c r="C245" s="69"/>
      <c r="D245" s="66" t="s">
        <v>28</v>
      </c>
      <c r="E245" s="86">
        <v>20</v>
      </c>
      <c r="F245" s="87"/>
      <c r="G245" s="87">
        <f>E245*F245</f>
        <v>0</v>
      </c>
      <c r="H245" s="589"/>
      <c r="I245" s="589"/>
      <c r="J245" s="66"/>
    </row>
    <row r="246" spans="1:10" s="74" customFormat="1">
      <c r="A246" s="572"/>
      <c r="B246" s="587"/>
      <c r="C246" s="69"/>
      <c r="D246" s="66"/>
      <c r="E246" s="86"/>
      <c r="F246" s="87"/>
      <c r="G246" s="87"/>
      <c r="H246" s="589"/>
      <c r="I246" s="589"/>
      <c r="J246" s="66"/>
    </row>
    <row r="247" spans="1:10" s="74" customFormat="1" ht="185.25">
      <c r="A247" s="109" t="str">
        <f>A238</f>
        <v>1</v>
      </c>
      <c r="B247" s="110" t="s">
        <v>1219</v>
      </c>
      <c r="C247" s="69">
        <f>C244+1</f>
        <v>5</v>
      </c>
      <c r="D247" s="66" t="s">
        <v>1331</v>
      </c>
      <c r="E247" s="86"/>
      <c r="F247" s="87"/>
      <c r="G247" s="87"/>
      <c r="H247" s="589"/>
      <c r="I247" s="589"/>
      <c r="J247" s="66"/>
    </row>
    <row r="248" spans="1:10" s="74" customFormat="1">
      <c r="A248" s="572"/>
      <c r="B248" s="587"/>
      <c r="C248" s="69"/>
      <c r="D248" s="66" t="s">
        <v>28</v>
      </c>
      <c r="E248" s="86">
        <v>12</v>
      </c>
      <c r="F248" s="87"/>
      <c r="G248" s="87">
        <f>E248*F248</f>
        <v>0</v>
      </c>
      <c r="H248" s="589"/>
      <c r="I248" s="589"/>
      <c r="J248" s="66"/>
    </row>
    <row r="249" spans="1:10" s="74" customFormat="1">
      <c r="A249" s="572"/>
      <c r="B249" s="587"/>
      <c r="C249" s="69"/>
      <c r="D249" s="66"/>
      <c r="E249" s="86"/>
      <c r="F249" s="87"/>
      <c r="G249" s="87"/>
      <c r="H249" s="589"/>
      <c r="I249" s="589"/>
      <c r="J249" s="66"/>
    </row>
    <row r="250" spans="1:10" s="74" customFormat="1" ht="228">
      <c r="A250" s="109" t="str">
        <f>A241</f>
        <v>1</v>
      </c>
      <c r="B250" s="110" t="s">
        <v>1219</v>
      </c>
      <c r="C250" s="69">
        <f>C247+1</f>
        <v>6</v>
      </c>
      <c r="D250" s="66" t="s">
        <v>1332</v>
      </c>
      <c r="E250" s="86"/>
      <c r="F250" s="87"/>
      <c r="G250" s="87"/>
      <c r="H250" s="589"/>
      <c r="I250" s="589"/>
      <c r="J250" s="66"/>
    </row>
    <row r="251" spans="1:10" s="74" customFormat="1">
      <c r="A251" s="572"/>
      <c r="B251" s="587"/>
      <c r="C251" s="69"/>
      <c r="D251" s="66" t="s">
        <v>28</v>
      </c>
      <c r="E251" s="86">
        <v>22.75</v>
      </c>
      <c r="F251" s="87"/>
      <c r="G251" s="87">
        <f>E251*F251</f>
        <v>0</v>
      </c>
      <c r="H251" s="589"/>
      <c r="I251" s="589"/>
      <c r="J251" s="66"/>
    </row>
    <row r="252" spans="1:10" s="74" customFormat="1">
      <c r="A252" s="572"/>
      <c r="B252" s="587"/>
      <c r="C252" s="69"/>
      <c r="D252" s="66"/>
      <c r="E252" s="86"/>
      <c r="F252" s="87"/>
      <c r="G252" s="87"/>
      <c r="H252" s="589"/>
      <c r="I252" s="589"/>
      <c r="J252" s="66"/>
    </row>
    <row r="253" spans="1:10" s="74" customFormat="1" ht="228">
      <c r="A253" s="109" t="str">
        <f>A244</f>
        <v>1</v>
      </c>
      <c r="B253" s="110" t="s">
        <v>1219</v>
      </c>
      <c r="C253" s="69">
        <f>C250+1</f>
        <v>7</v>
      </c>
      <c r="D253" s="66" t="s">
        <v>1333</v>
      </c>
      <c r="E253" s="86"/>
      <c r="F253" s="87"/>
      <c r="G253" s="87"/>
      <c r="H253" s="589"/>
      <c r="I253" s="589"/>
      <c r="J253" s="66"/>
    </row>
    <row r="254" spans="1:10" s="74" customFormat="1">
      <c r="A254" s="572"/>
      <c r="B254" s="587"/>
      <c r="C254" s="69"/>
      <c r="D254" s="66" t="s">
        <v>28</v>
      </c>
      <c r="E254" s="86">
        <v>8.75</v>
      </c>
      <c r="F254" s="87"/>
      <c r="G254" s="87">
        <f>E254*F254</f>
        <v>0</v>
      </c>
      <c r="H254" s="589"/>
      <c r="I254" s="589"/>
      <c r="J254" s="66"/>
    </row>
    <row r="255" spans="1:10" s="74" customFormat="1">
      <c r="A255" s="572"/>
      <c r="B255" s="587"/>
      <c r="C255" s="69"/>
      <c r="D255" s="66"/>
      <c r="E255" s="86"/>
      <c r="F255" s="87"/>
      <c r="G255" s="87"/>
      <c r="H255" s="589"/>
      <c r="I255" s="589"/>
      <c r="J255" s="66"/>
    </row>
    <row r="256" spans="1:10" s="74" customFormat="1" ht="85.5">
      <c r="A256" s="109" t="str">
        <f>A238</f>
        <v>1</v>
      </c>
      <c r="B256" s="110" t="s">
        <v>1219</v>
      </c>
      <c r="C256" s="69">
        <f>C253+1</f>
        <v>8</v>
      </c>
      <c r="D256" s="66" t="s">
        <v>1334</v>
      </c>
      <c r="E256" s="86"/>
      <c r="F256" s="87"/>
      <c r="G256" s="87"/>
      <c r="H256" s="589"/>
      <c r="I256" s="589"/>
      <c r="J256" s="66"/>
    </row>
    <row r="257" spans="1:10" s="74" customFormat="1">
      <c r="A257" s="572"/>
      <c r="B257" s="587"/>
      <c r="C257" s="69"/>
      <c r="D257" s="66" t="s">
        <v>28</v>
      </c>
      <c r="E257" s="86">
        <v>23</v>
      </c>
      <c r="F257" s="87"/>
      <c r="G257" s="87">
        <f>E257*F257</f>
        <v>0</v>
      </c>
      <c r="H257" s="589"/>
      <c r="I257" s="589"/>
      <c r="J257" s="66"/>
    </row>
    <row r="258" spans="1:10" s="74" customFormat="1">
      <c r="A258" s="572"/>
      <c r="B258" s="587"/>
      <c r="C258" s="69"/>
      <c r="D258" s="66"/>
      <c r="E258" s="86"/>
      <c r="F258" s="87"/>
      <c r="G258" s="87"/>
      <c r="H258" s="589"/>
      <c r="I258" s="589"/>
      <c r="J258" s="66"/>
    </row>
    <row r="259" spans="1:10" s="74" customFormat="1" ht="85.5">
      <c r="A259" s="109" t="str">
        <f>A256</f>
        <v>1</v>
      </c>
      <c r="B259" s="110" t="s">
        <v>1219</v>
      </c>
      <c r="C259" s="69">
        <f>C256+1</f>
        <v>9</v>
      </c>
      <c r="D259" s="66" t="s">
        <v>1335</v>
      </c>
      <c r="E259" s="86"/>
      <c r="F259" s="87"/>
      <c r="G259" s="87"/>
      <c r="H259" s="589"/>
      <c r="I259" s="589"/>
      <c r="J259" s="66"/>
    </row>
    <row r="260" spans="1:10" s="74" customFormat="1">
      <c r="A260" s="572"/>
      <c r="B260" s="587"/>
      <c r="C260" s="69"/>
      <c r="D260" s="66" t="s">
        <v>28</v>
      </c>
      <c r="E260" s="86">
        <v>62</v>
      </c>
      <c r="F260" s="87"/>
      <c r="G260" s="87">
        <f>E260*F260</f>
        <v>0</v>
      </c>
      <c r="H260" s="589"/>
      <c r="I260" s="589"/>
      <c r="J260" s="66"/>
    </row>
    <row r="261" spans="1:10" s="74" customFormat="1">
      <c r="A261" s="572"/>
      <c r="B261" s="587"/>
      <c r="C261" s="69"/>
      <c r="D261" s="66"/>
      <c r="E261" s="86"/>
      <c r="F261" s="87"/>
      <c r="G261" s="87"/>
      <c r="H261" s="589"/>
      <c r="I261" s="589"/>
      <c r="J261" s="66"/>
    </row>
    <row r="262" spans="1:10" s="74" customFormat="1" ht="42.75">
      <c r="A262" s="109" t="str">
        <f>A259</f>
        <v>1</v>
      </c>
      <c r="B262" s="110" t="s">
        <v>1219</v>
      </c>
      <c r="C262" s="69">
        <f>C259+1</f>
        <v>10</v>
      </c>
      <c r="D262" s="66" t="s">
        <v>1336</v>
      </c>
      <c r="E262" s="86"/>
      <c r="F262" s="87"/>
      <c r="G262" s="87"/>
      <c r="H262" s="589"/>
      <c r="I262" s="589"/>
      <c r="J262" s="66"/>
    </row>
    <row r="263" spans="1:10" s="74" customFormat="1">
      <c r="A263" s="572"/>
      <c r="B263" s="587"/>
      <c r="C263" s="69"/>
      <c r="D263" s="66" t="s">
        <v>28</v>
      </c>
      <c r="E263" s="86">
        <v>9</v>
      </c>
      <c r="F263" s="87"/>
      <c r="G263" s="87">
        <f>E263*F263</f>
        <v>0</v>
      </c>
      <c r="H263" s="589"/>
      <c r="I263" s="589"/>
      <c r="J263" s="66"/>
    </row>
    <row r="264" spans="1:10" s="74" customFormat="1">
      <c r="A264" s="572"/>
      <c r="B264" s="587"/>
      <c r="C264" s="69"/>
      <c r="D264" s="66"/>
      <c r="E264" s="86"/>
      <c r="F264" s="87"/>
      <c r="G264" s="87"/>
      <c r="H264" s="589"/>
      <c r="I264" s="589"/>
      <c r="J264" s="66"/>
    </row>
    <row r="265" spans="1:10" s="74" customFormat="1" ht="28.5">
      <c r="A265" s="109" t="str">
        <f>A262</f>
        <v>1</v>
      </c>
      <c r="B265" s="110" t="s">
        <v>1219</v>
      </c>
      <c r="C265" s="69">
        <f>C262+1</f>
        <v>11</v>
      </c>
      <c r="D265" s="66" t="s">
        <v>1337</v>
      </c>
      <c r="E265" s="86"/>
      <c r="F265" s="87"/>
      <c r="G265" s="87"/>
      <c r="H265" s="589"/>
      <c r="I265" s="589"/>
      <c r="J265" s="66"/>
    </row>
    <row r="266" spans="1:10" s="74" customFormat="1">
      <c r="A266" s="572"/>
      <c r="B266" s="587"/>
      <c r="C266" s="69"/>
      <c r="D266" s="66" t="s">
        <v>28</v>
      </c>
      <c r="E266" s="86">
        <v>220</v>
      </c>
      <c r="F266" s="87"/>
      <c r="G266" s="87">
        <f>E266*F266</f>
        <v>0</v>
      </c>
      <c r="H266" s="589"/>
      <c r="I266" s="589"/>
      <c r="J266" s="66"/>
    </row>
    <row r="267" spans="1:10" s="520" customFormat="1">
      <c r="A267" s="572"/>
      <c r="B267" s="587"/>
      <c r="C267" s="69"/>
      <c r="D267" s="66"/>
      <c r="E267" s="86"/>
      <c r="F267" s="87"/>
      <c r="G267" s="87"/>
      <c r="H267" s="589"/>
      <c r="I267" s="589"/>
      <c r="J267" s="66"/>
    </row>
    <row r="268" spans="1:10" s="122" customFormat="1" ht="71.25">
      <c r="A268" s="109" t="str">
        <f>A265</f>
        <v>1</v>
      </c>
      <c r="B268" s="110" t="s">
        <v>1219</v>
      </c>
      <c r="C268" s="69">
        <f>C265+1</f>
        <v>12</v>
      </c>
      <c r="D268" s="66" t="s">
        <v>2930</v>
      </c>
      <c r="E268" s="86"/>
      <c r="F268" s="87"/>
      <c r="G268" s="87"/>
      <c r="H268" s="589"/>
      <c r="I268" s="589"/>
      <c r="J268" s="66"/>
    </row>
    <row r="269" spans="1:10" s="122" customFormat="1">
      <c r="A269" s="572"/>
      <c r="B269" s="587"/>
      <c r="C269" s="69"/>
      <c r="D269" s="66" t="s">
        <v>28</v>
      </c>
      <c r="E269" s="86">
        <v>8</v>
      </c>
      <c r="F269" s="87"/>
      <c r="G269" s="87">
        <f>E269*F269</f>
        <v>0</v>
      </c>
      <c r="H269" s="589"/>
      <c r="I269" s="589"/>
      <c r="J269" s="66"/>
    </row>
    <row r="270" spans="1:10" s="122" customFormat="1">
      <c r="A270" s="572"/>
      <c r="B270" s="587"/>
      <c r="C270" s="69"/>
      <c r="D270" s="66"/>
      <c r="E270" s="86"/>
      <c r="F270" s="87"/>
      <c r="G270" s="87"/>
      <c r="H270" s="589"/>
      <c r="I270" s="589"/>
      <c r="J270" s="66"/>
    </row>
    <row r="271" spans="1:10" s="122" customFormat="1" ht="57">
      <c r="A271" s="109" t="str">
        <f>A268</f>
        <v>1</v>
      </c>
      <c r="B271" s="110" t="s">
        <v>1219</v>
      </c>
      <c r="C271" s="69">
        <f>C268+1</f>
        <v>13</v>
      </c>
      <c r="D271" s="66" t="s">
        <v>1328</v>
      </c>
      <c r="E271" s="86"/>
      <c r="F271" s="87"/>
      <c r="G271" s="87"/>
      <c r="H271" s="589"/>
      <c r="I271" s="589"/>
      <c r="J271" s="66"/>
    </row>
    <row r="272" spans="1:10" s="122" customFormat="1">
      <c r="A272" s="572"/>
      <c r="B272" s="587"/>
      <c r="C272" s="69"/>
      <c r="D272" s="66" t="s">
        <v>28</v>
      </c>
      <c r="E272" s="86">
        <v>16</v>
      </c>
      <c r="F272" s="87"/>
      <c r="G272" s="87">
        <f>E272*F272</f>
        <v>0</v>
      </c>
      <c r="H272" s="589"/>
      <c r="I272" s="589"/>
      <c r="J272" s="66"/>
    </row>
    <row r="273" spans="1:10" s="122" customFormat="1">
      <c r="A273" s="572"/>
      <c r="B273" s="587"/>
      <c r="C273" s="69"/>
      <c r="D273" s="66"/>
      <c r="E273" s="86"/>
      <c r="F273" s="87"/>
      <c r="G273" s="87"/>
      <c r="H273" s="589"/>
      <c r="I273" s="589"/>
      <c r="J273" s="66"/>
    </row>
    <row r="274" spans="1:10" s="122" customFormat="1" ht="42.75">
      <c r="A274" s="109" t="str">
        <f>A271</f>
        <v>1</v>
      </c>
      <c r="B274" s="110" t="s">
        <v>1219</v>
      </c>
      <c r="C274" s="69">
        <f>C271+1</f>
        <v>14</v>
      </c>
      <c r="D274" s="66" t="s">
        <v>1330</v>
      </c>
      <c r="E274" s="86"/>
      <c r="F274" s="87"/>
      <c r="G274" s="87"/>
      <c r="H274" s="589"/>
      <c r="I274" s="589"/>
      <c r="J274" s="66"/>
    </row>
    <row r="275" spans="1:10" s="122" customFormat="1">
      <c r="A275" s="572"/>
      <c r="B275" s="587"/>
      <c r="C275" s="69"/>
      <c r="D275" s="66" t="s">
        <v>28</v>
      </c>
      <c r="E275" s="86">
        <v>100</v>
      </c>
      <c r="F275" s="87"/>
      <c r="G275" s="87">
        <f>E275*F275</f>
        <v>0</v>
      </c>
      <c r="H275" s="589"/>
      <c r="I275" s="589"/>
      <c r="J275" s="66"/>
    </row>
    <row r="276" spans="1:10" s="74" customFormat="1" ht="15" thickBot="1">
      <c r="A276" s="572"/>
      <c r="B276" s="587"/>
      <c r="C276" s="69"/>
      <c r="D276" s="117"/>
      <c r="E276" s="83"/>
      <c r="F276" s="84"/>
      <c r="G276" s="84"/>
      <c r="H276" s="589"/>
      <c r="I276" s="589"/>
      <c r="J276" s="66"/>
    </row>
    <row r="277" spans="1:10" s="74" customFormat="1" ht="15.75" thickTop="1">
      <c r="A277" s="572"/>
      <c r="B277" s="587"/>
      <c r="C277" s="69"/>
      <c r="D277" s="570" t="s">
        <v>1218</v>
      </c>
      <c r="E277" s="78"/>
      <c r="F277" s="79"/>
      <c r="G277" s="79">
        <f>SUM(G235:G276)</f>
        <v>0</v>
      </c>
      <c r="H277" s="589"/>
      <c r="I277" s="589"/>
      <c r="J277" s="66"/>
    </row>
    <row r="278" spans="1:10" s="74" customFormat="1">
      <c r="A278" s="590"/>
      <c r="B278" s="590"/>
      <c r="C278" s="590"/>
      <c r="D278" s="591"/>
      <c r="E278" s="588"/>
      <c r="F278" s="589"/>
      <c r="G278" s="589"/>
      <c r="H278" s="589"/>
      <c r="I278" s="589"/>
      <c r="J278" s="66"/>
    </row>
    <row r="279" spans="1:10" s="74" customFormat="1" ht="15">
      <c r="A279" s="112">
        <v>1</v>
      </c>
      <c r="B279" s="113" t="s">
        <v>1219</v>
      </c>
      <c r="C279" s="69"/>
      <c r="D279" s="570" t="s">
        <v>1264</v>
      </c>
      <c r="E279" s="78"/>
      <c r="F279" s="79"/>
      <c r="G279" s="79"/>
      <c r="H279" s="589"/>
      <c r="I279" s="589"/>
      <c r="J279" s="66"/>
    </row>
    <row r="280" spans="1:10" s="74" customFormat="1" ht="15">
      <c r="A280" s="112"/>
      <c r="B280" s="113"/>
      <c r="C280" s="69"/>
      <c r="D280" s="570"/>
      <c r="E280" s="78"/>
      <c r="F280" s="79"/>
      <c r="G280" s="79"/>
      <c r="H280" s="589"/>
      <c r="I280" s="589"/>
      <c r="J280" s="66"/>
    </row>
    <row r="281" spans="1:10" s="74" customFormat="1" ht="46.5" customHeight="1">
      <c r="A281" s="109">
        <f>A279</f>
        <v>1</v>
      </c>
      <c r="B281" s="110" t="s">
        <v>1219</v>
      </c>
      <c r="C281" s="69">
        <f>1</f>
        <v>1</v>
      </c>
      <c r="D281" s="66" t="s">
        <v>1338</v>
      </c>
      <c r="E281" s="86"/>
      <c r="F281" s="87"/>
      <c r="G281" s="87"/>
      <c r="H281" s="589"/>
      <c r="I281" s="589"/>
      <c r="J281" s="66"/>
    </row>
    <row r="282" spans="1:10" s="74" customFormat="1">
      <c r="A282" s="109"/>
      <c r="B282" s="110"/>
      <c r="C282" s="69"/>
      <c r="D282" s="66" t="s">
        <v>1301</v>
      </c>
      <c r="E282" s="86"/>
      <c r="F282" s="87"/>
      <c r="G282" s="87"/>
      <c r="H282" s="589"/>
      <c r="I282" s="589"/>
      <c r="J282" s="66"/>
    </row>
    <row r="283" spans="1:10" s="74" customFormat="1">
      <c r="A283" s="572"/>
      <c r="B283" s="587"/>
      <c r="C283" s="69"/>
      <c r="D283" s="66" t="s">
        <v>28</v>
      </c>
      <c r="E283" s="86">
        <v>92.6</v>
      </c>
      <c r="F283" s="87"/>
      <c r="G283" s="87">
        <f>E283*F283</f>
        <v>0</v>
      </c>
      <c r="H283" s="589"/>
      <c r="I283" s="589"/>
      <c r="J283" s="66"/>
    </row>
    <row r="284" spans="1:10" s="74" customFormat="1">
      <c r="A284" s="109"/>
      <c r="B284" s="110"/>
      <c r="C284" s="69"/>
      <c r="D284" s="66" t="s">
        <v>1302</v>
      </c>
      <c r="E284" s="86"/>
      <c r="F284" s="87"/>
      <c r="G284" s="87"/>
      <c r="H284" s="589"/>
      <c r="I284" s="589"/>
      <c r="J284" s="66"/>
    </row>
    <row r="285" spans="1:10" s="74" customFormat="1">
      <c r="A285" s="572"/>
      <c r="B285" s="587"/>
      <c r="C285" s="69"/>
      <c r="D285" s="66" t="s">
        <v>28</v>
      </c>
      <c r="E285" s="86">
        <v>30</v>
      </c>
      <c r="F285" s="87"/>
      <c r="G285" s="87">
        <f>E285*F285</f>
        <v>0</v>
      </c>
      <c r="H285" s="589"/>
      <c r="I285" s="589"/>
      <c r="J285" s="66"/>
    </row>
    <row r="286" spans="1:10" s="74" customFormat="1">
      <c r="A286" s="572"/>
      <c r="B286" s="587"/>
      <c r="C286" s="69"/>
      <c r="D286" s="66"/>
      <c r="E286" s="86"/>
      <c r="F286" s="87"/>
      <c r="G286" s="87"/>
      <c r="H286" s="589"/>
      <c r="I286" s="589"/>
      <c r="J286" s="66"/>
    </row>
    <row r="287" spans="1:10" s="74" customFormat="1" ht="57">
      <c r="A287" s="109">
        <f>A281</f>
        <v>1</v>
      </c>
      <c r="B287" s="110" t="s">
        <v>1219</v>
      </c>
      <c r="C287" s="69">
        <f>C281+1</f>
        <v>2</v>
      </c>
      <c r="D287" s="66" t="s">
        <v>1339</v>
      </c>
      <c r="E287" s="86"/>
      <c r="F287" s="87"/>
      <c r="G287" s="87"/>
      <c r="H287" s="589"/>
      <c r="I287" s="589"/>
      <c r="J287" s="66"/>
    </row>
    <row r="288" spans="1:10" s="74" customFormat="1">
      <c r="A288" s="109"/>
      <c r="B288" s="110"/>
      <c r="C288" s="69"/>
      <c r="D288" s="66" t="s">
        <v>1301</v>
      </c>
      <c r="E288" s="86"/>
      <c r="F288" s="87"/>
      <c r="G288" s="87"/>
      <c r="H288" s="589"/>
      <c r="I288" s="589"/>
      <c r="J288" s="66"/>
    </row>
    <row r="289" spans="1:10" s="74" customFormat="1">
      <c r="A289" s="572"/>
      <c r="B289" s="587"/>
      <c r="C289" s="69"/>
      <c r="D289" s="66" t="s">
        <v>27</v>
      </c>
      <c r="E289" s="86">
        <v>62</v>
      </c>
      <c r="F289" s="87"/>
      <c r="G289" s="87">
        <f>E289*F289</f>
        <v>0</v>
      </c>
      <c r="H289" s="589"/>
      <c r="I289" s="589"/>
      <c r="J289" s="66"/>
    </row>
    <row r="290" spans="1:10" s="74" customFormat="1">
      <c r="A290" s="109"/>
      <c r="B290" s="110"/>
      <c r="C290" s="69"/>
      <c r="D290" s="66" t="s">
        <v>1302</v>
      </c>
      <c r="E290" s="86"/>
      <c r="F290" s="87"/>
      <c r="G290" s="87"/>
      <c r="H290" s="589"/>
      <c r="I290" s="589"/>
      <c r="J290" s="66"/>
    </row>
    <row r="291" spans="1:10" s="74" customFormat="1">
      <c r="A291" s="572"/>
      <c r="B291" s="587"/>
      <c r="C291" s="69"/>
      <c r="D291" s="66" t="s">
        <v>27</v>
      </c>
      <c r="E291" s="86">
        <v>21</v>
      </c>
      <c r="F291" s="87"/>
      <c r="G291" s="87">
        <f>E291*F291</f>
        <v>0</v>
      </c>
      <c r="H291" s="589"/>
      <c r="I291" s="589"/>
      <c r="J291" s="66"/>
    </row>
    <row r="292" spans="1:10" s="74" customFormat="1">
      <c r="A292" s="572"/>
      <c r="B292" s="587"/>
      <c r="C292" s="69"/>
      <c r="D292" s="66"/>
      <c r="E292" s="86"/>
      <c r="F292" s="87"/>
      <c r="G292" s="87"/>
      <c r="H292" s="589"/>
      <c r="I292" s="589"/>
      <c r="J292" s="66"/>
    </row>
    <row r="293" spans="1:10" s="74" customFormat="1" ht="57">
      <c r="A293" s="109">
        <f>A287</f>
        <v>1</v>
      </c>
      <c r="B293" s="110" t="s">
        <v>1219</v>
      </c>
      <c r="C293" s="69">
        <f>C287+1</f>
        <v>3</v>
      </c>
      <c r="D293" s="66" t="s">
        <v>1340</v>
      </c>
      <c r="E293" s="86"/>
      <c r="F293" s="87"/>
      <c r="G293" s="87"/>
      <c r="H293" s="589"/>
      <c r="I293" s="589"/>
      <c r="J293" s="66"/>
    </row>
    <row r="294" spans="1:10" s="74" customFormat="1">
      <c r="A294" s="572"/>
      <c r="B294" s="587"/>
      <c r="C294" s="69"/>
      <c r="D294" s="66" t="s">
        <v>28</v>
      </c>
      <c r="E294" s="86">
        <v>172.9</v>
      </c>
      <c r="F294" s="87"/>
      <c r="G294" s="87">
        <f>E294*F294</f>
        <v>0</v>
      </c>
      <c r="H294" s="589"/>
      <c r="I294" s="589"/>
      <c r="J294" s="66"/>
    </row>
    <row r="295" spans="1:10" s="74" customFormat="1">
      <c r="A295" s="572"/>
      <c r="B295" s="587"/>
      <c r="C295" s="69"/>
      <c r="D295" s="66"/>
      <c r="E295" s="86"/>
      <c r="F295" s="87"/>
      <c r="G295" s="87"/>
      <c r="H295" s="589"/>
      <c r="I295" s="589"/>
      <c r="J295" s="66"/>
    </row>
    <row r="296" spans="1:10" s="74" customFormat="1" ht="42.75">
      <c r="A296" s="109">
        <f>A279</f>
        <v>1</v>
      </c>
      <c r="B296" s="110" t="s">
        <v>1219</v>
      </c>
      <c r="C296" s="69">
        <f>C293+1</f>
        <v>4</v>
      </c>
      <c r="D296" s="66" t="s">
        <v>1341</v>
      </c>
      <c r="E296" s="86"/>
      <c r="F296" s="87"/>
      <c r="G296" s="87"/>
      <c r="H296" s="589"/>
      <c r="I296" s="589"/>
      <c r="J296" s="66"/>
    </row>
    <row r="297" spans="1:10" s="74" customFormat="1">
      <c r="A297" s="572"/>
      <c r="B297" s="587"/>
      <c r="C297" s="69"/>
      <c r="D297" s="66" t="s">
        <v>28</v>
      </c>
      <c r="E297" s="86">
        <v>39</v>
      </c>
      <c r="F297" s="87"/>
      <c r="G297" s="87">
        <f>E297*F297</f>
        <v>0</v>
      </c>
      <c r="H297" s="589"/>
      <c r="I297" s="589"/>
      <c r="J297" s="66"/>
    </row>
    <row r="298" spans="1:10" s="74" customFormat="1">
      <c r="A298" s="572"/>
      <c r="B298" s="587"/>
      <c r="C298" s="69"/>
      <c r="D298" s="66"/>
      <c r="E298" s="86"/>
      <c r="F298" s="87"/>
      <c r="G298" s="87"/>
      <c r="H298" s="589"/>
      <c r="I298" s="589"/>
      <c r="J298" s="66"/>
    </row>
    <row r="299" spans="1:10" s="74" customFormat="1" ht="41.25" customHeight="1">
      <c r="A299" s="109">
        <f>A296</f>
        <v>1</v>
      </c>
      <c r="B299" s="110" t="s">
        <v>1219</v>
      </c>
      <c r="C299" s="69">
        <f>C296+1</f>
        <v>5</v>
      </c>
      <c r="D299" s="66" t="s">
        <v>1342</v>
      </c>
      <c r="E299" s="86"/>
      <c r="F299" s="87"/>
      <c r="G299" s="87"/>
      <c r="H299" s="589"/>
      <c r="I299" s="589"/>
      <c r="J299" s="66"/>
    </row>
    <row r="300" spans="1:10" s="74" customFormat="1">
      <c r="A300" s="572"/>
      <c r="B300" s="587"/>
      <c r="C300" s="69"/>
      <c r="D300" s="66" t="s">
        <v>27</v>
      </c>
      <c r="E300" s="86">
        <v>9.6</v>
      </c>
      <c r="F300" s="87"/>
      <c r="G300" s="87">
        <f>E300*F300</f>
        <v>0</v>
      </c>
      <c r="H300" s="589"/>
      <c r="I300" s="589"/>
      <c r="J300" s="66"/>
    </row>
    <row r="301" spans="1:10" s="74" customFormat="1">
      <c r="A301" s="572"/>
      <c r="B301" s="587"/>
      <c r="C301" s="69"/>
      <c r="D301" s="66"/>
      <c r="E301" s="86"/>
      <c r="F301" s="87"/>
      <c r="G301" s="87"/>
      <c r="H301" s="589"/>
      <c r="I301" s="589"/>
      <c r="J301" s="66"/>
    </row>
    <row r="302" spans="1:10" s="74" customFormat="1" ht="43.5" customHeight="1">
      <c r="A302" s="109">
        <f>A299</f>
        <v>1</v>
      </c>
      <c r="B302" s="110" t="s">
        <v>1219</v>
      </c>
      <c r="C302" s="69">
        <f>C299+1</f>
        <v>6</v>
      </c>
      <c r="D302" s="66" t="s">
        <v>1343</v>
      </c>
      <c r="E302" s="86"/>
      <c r="F302" s="87"/>
      <c r="G302" s="87"/>
      <c r="H302" s="589"/>
      <c r="I302" s="589"/>
      <c r="J302" s="66"/>
    </row>
    <row r="303" spans="1:10" s="74" customFormat="1">
      <c r="A303" s="572"/>
      <c r="B303" s="587"/>
      <c r="C303" s="69"/>
      <c r="D303" s="66" t="s">
        <v>28</v>
      </c>
      <c r="E303" s="86">
        <v>21.2</v>
      </c>
      <c r="F303" s="87"/>
      <c r="G303" s="87">
        <f>E303*F303</f>
        <v>0</v>
      </c>
      <c r="H303" s="589"/>
      <c r="I303" s="589"/>
      <c r="J303" s="66"/>
    </row>
    <row r="304" spans="1:10" s="74" customFormat="1">
      <c r="A304" s="572"/>
      <c r="B304" s="587"/>
      <c r="C304" s="69"/>
      <c r="D304" s="66"/>
      <c r="E304" s="86"/>
      <c r="F304" s="87"/>
      <c r="G304" s="87"/>
      <c r="H304" s="589"/>
      <c r="I304" s="589"/>
      <c r="J304" s="66"/>
    </row>
    <row r="305" spans="1:10" s="74" customFormat="1" ht="57">
      <c r="A305" s="109">
        <f>A281</f>
        <v>1</v>
      </c>
      <c r="B305" s="110" t="s">
        <v>1219</v>
      </c>
      <c r="C305" s="69">
        <f>C302+1</f>
        <v>7</v>
      </c>
      <c r="D305" s="66" t="s">
        <v>1344</v>
      </c>
      <c r="E305" s="86"/>
      <c r="F305" s="87"/>
      <c r="G305" s="87"/>
      <c r="H305" s="589"/>
      <c r="I305" s="589"/>
      <c r="J305" s="66"/>
    </row>
    <row r="306" spans="1:10" s="74" customFormat="1">
      <c r="A306" s="572"/>
      <c r="B306" s="587"/>
      <c r="C306" s="69"/>
      <c r="D306" s="66" t="s">
        <v>28</v>
      </c>
      <c r="E306" s="86">
        <v>632</v>
      </c>
      <c r="F306" s="87"/>
      <c r="G306" s="87">
        <f>E306*F306</f>
        <v>0</v>
      </c>
      <c r="H306" s="589"/>
      <c r="I306" s="589"/>
      <c r="J306" s="66"/>
    </row>
    <row r="307" spans="1:10" s="74" customFormat="1">
      <c r="A307" s="572"/>
      <c r="B307" s="587"/>
      <c r="C307" s="69"/>
      <c r="D307" s="66"/>
      <c r="E307" s="86"/>
      <c r="F307" s="87"/>
      <c r="G307" s="87"/>
      <c r="H307" s="589"/>
      <c r="I307" s="589"/>
      <c r="J307" s="66"/>
    </row>
    <row r="308" spans="1:10" s="74" customFormat="1" ht="42.75">
      <c r="A308" s="109">
        <f>A287</f>
        <v>1</v>
      </c>
      <c r="B308" s="110" t="s">
        <v>1219</v>
      </c>
      <c r="C308" s="69">
        <f>C305+1</f>
        <v>8</v>
      </c>
      <c r="D308" s="66" t="s">
        <v>1345</v>
      </c>
      <c r="E308" s="86"/>
      <c r="F308" s="87"/>
      <c r="G308" s="87"/>
      <c r="H308" s="589"/>
      <c r="I308" s="589"/>
      <c r="J308" s="66"/>
    </row>
    <row r="309" spans="1:10" s="74" customFormat="1">
      <c r="A309" s="572"/>
      <c r="B309" s="587"/>
      <c r="C309" s="69"/>
      <c r="D309" s="66" t="s">
        <v>28</v>
      </c>
      <c r="E309" s="86">
        <v>234</v>
      </c>
      <c r="F309" s="87"/>
      <c r="G309" s="87">
        <f>E309*F309</f>
        <v>0</v>
      </c>
      <c r="H309" s="589"/>
      <c r="I309" s="589"/>
      <c r="J309" s="66"/>
    </row>
    <row r="310" spans="1:10" s="74" customFormat="1" ht="15" thickBot="1">
      <c r="A310" s="572"/>
      <c r="B310" s="587"/>
      <c r="C310" s="69"/>
      <c r="D310" s="117"/>
      <c r="E310" s="83"/>
      <c r="F310" s="84"/>
      <c r="G310" s="84"/>
      <c r="H310" s="589"/>
      <c r="I310" s="589"/>
      <c r="J310" s="66"/>
    </row>
    <row r="311" spans="1:10" s="74" customFormat="1" ht="15.75" thickTop="1">
      <c r="A311" s="590"/>
      <c r="B311" s="590"/>
      <c r="C311" s="590"/>
      <c r="D311" s="570" t="s">
        <v>1218</v>
      </c>
      <c r="E311" s="78"/>
      <c r="F311" s="79"/>
      <c r="G311" s="79">
        <f>SUM(G281:G310)</f>
        <v>0</v>
      </c>
      <c r="H311" s="589"/>
      <c r="I311" s="589"/>
      <c r="J311" s="66"/>
    </row>
    <row r="312" spans="1:10" s="74" customFormat="1" ht="15">
      <c r="A312" s="590"/>
      <c r="B312" s="590"/>
      <c r="C312" s="590"/>
      <c r="D312" s="570"/>
      <c r="E312" s="78"/>
      <c r="F312" s="79"/>
      <c r="G312" s="79"/>
      <c r="H312" s="589"/>
      <c r="I312" s="589"/>
      <c r="J312" s="66"/>
    </row>
    <row r="313" spans="1:10" s="74" customFormat="1" ht="15">
      <c r="A313" s="112">
        <v>1</v>
      </c>
      <c r="B313" s="113" t="s">
        <v>1219</v>
      </c>
      <c r="C313" s="69"/>
      <c r="D313" s="570" t="s">
        <v>1265</v>
      </c>
      <c r="E313" s="78"/>
      <c r="F313" s="79"/>
      <c r="G313" s="79"/>
      <c r="H313" s="589"/>
      <c r="I313" s="589"/>
      <c r="J313" s="66"/>
    </row>
    <row r="314" spans="1:10" s="74" customFormat="1" ht="15">
      <c r="A314" s="112"/>
      <c r="B314" s="113"/>
      <c r="C314" s="69"/>
      <c r="D314" s="570"/>
      <c r="E314" s="78"/>
      <c r="F314" s="79"/>
      <c r="G314" s="79"/>
      <c r="H314" s="589"/>
      <c r="I314" s="589"/>
      <c r="J314" s="66"/>
    </row>
    <row r="315" spans="1:10" s="74" customFormat="1" ht="28.5">
      <c r="A315" s="109">
        <f>A313</f>
        <v>1</v>
      </c>
      <c r="B315" s="110" t="s">
        <v>1219</v>
      </c>
      <c r="C315" s="69">
        <f>1</f>
        <v>1</v>
      </c>
      <c r="D315" s="66" t="s">
        <v>1348</v>
      </c>
      <c r="E315" s="86"/>
      <c r="F315" s="87"/>
      <c r="G315" s="87"/>
      <c r="H315" s="589"/>
      <c r="I315" s="589"/>
      <c r="J315" s="66"/>
    </row>
    <row r="316" spans="1:10" s="74" customFormat="1">
      <c r="A316" s="572"/>
      <c r="B316" s="587"/>
      <c r="C316" s="69"/>
      <c r="D316" s="66" t="s">
        <v>28</v>
      </c>
      <c r="E316" s="86">
        <v>20</v>
      </c>
      <c r="F316" s="87"/>
      <c r="G316" s="87">
        <f>E316*F316</f>
        <v>0</v>
      </c>
      <c r="H316" s="589"/>
      <c r="I316" s="589"/>
      <c r="J316" s="66"/>
    </row>
    <row r="317" spans="1:10" s="74" customFormat="1">
      <c r="A317" s="572"/>
      <c r="B317" s="587"/>
      <c r="C317" s="69"/>
      <c r="D317" s="66"/>
      <c r="E317" s="86"/>
      <c r="F317" s="87"/>
      <c r="G317" s="87"/>
      <c r="H317" s="589"/>
      <c r="I317" s="589"/>
      <c r="J317" s="66"/>
    </row>
    <row r="318" spans="1:10" s="74" customFormat="1" ht="57">
      <c r="A318" s="109">
        <f>A313</f>
        <v>1</v>
      </c>
      <c r="B318" s="110" t="s">
        <v>1219</v>
      </c>
      <c r="C318" s="69">
        <f>C315+1</f>
        <v>2</v>
      </c>
      <c r="D318" s="66" t="s">
        <v>1349</v>
      </c>
      <c r="E318" s="86"/>
      <c r="F318" s="87"/>
      <c r="G318" s="87"/>
      <c r="H318" s="589"/>
      <c r="I318" s="589"/>
      <c r="J318" s="66"/>
    </row>
    <row r="319" spans="1:10" s="74" customFormat="1">
      <c r="A319" s="572"/>
      <c r="B319" s="587"/>
      <c r="C319" s="69"/>
      <c r="D319" s="66" t="s">
        <v>27</v>
      </c>
      <c r="E319" s="86">
        <v>16</v>
      </c>
      <c r="F319" s="87"/>
      <c r="G319" s="87">
        <f>E319*F319</f>
        <v>0</v>
      </c>
      <c r="H319" s="589"/>
      <c r="I319" s="589"/>
      <c r="J319" s="66"/>
    </row>
    <row r="320" spans="1:10" s="74" customFormat="1">
      <c r="A320" s="572"/>
      <c r="B320" s="587"/>
      <c r="C320" s="69"/>
      <c r="D320" s="66"/>
      <c r="E320" s="86"/>
      <c r="F320" s="87"/>
      <c r="G320" s="87"/>
      <c r="H320" s="589"/>
      <c r="I320" s="589"/>
      <c r="J320" s="66"/>
    </row>
    <row r="321" spans="1:10" s="74" customFormat="1" ht="90.75" customHeight="1">
      <c r="A321" s="109">
        <f>A315</f>
        <v>1</v>
      </c>
      <c r="B321" s="110" t="s">
        <v>1219</v>
      </c>
      <c r="C321" s="69">
        <f>C318+1</f>
        <v>3</v>
      </c>
      <c r="D321" s="66" t="s">
        <v>1225</v>
      </c>
      <c r="E321" s="86"/>
      <c r="F321" s="87"/>
      <c r="G321" s="87"/>
      <c r="H321" s="589"/>
      <c r="I321" s="589"/>
      <c r="J321" s="66"/>
    </row>
    <row r="322" spans="1:10" s="74" customFormat="1">
      <c r="A322" s="572"/>
      <c r="B322" s="587"/>
      <c r="C322" s="69"/>
      <c r="D322" s="66" t="s">
        <v>27</v>
      </c>
      <c r="E322" s="86">
        <v>39</v>
      </c>
      <c r="F322" s="87"/>
      <c r="G322" s="87">
        <f>E322*F322</f>
        <v>0</v>
      </c>
      <c r="H322" s="589"/>
      <c r="I322" s="589"/>
      <c r="J322" s="66"/>
    </row>
    <row r="323" spans="1:10" s="74" customFormat="1">
      <c r="A323" s="572"/>
      <c r="B323" s="587"/>
      <c r="C323" s="69"/>
      <c r="D323" s="66"/>
      <c r="E323" s="86"/>
      <c r="F323" s="87"/>
      <c r="G323" s="87"/>
      <c r="H323" s="589"/>
      <c r="I323" s="589"/>
      <c r="J323" s="66"/>
    </row>
    <row r="324" spans="1:10" s="74" customFormat="1" ht="72.75" customHeight="1">
      <c r="A324" s="109">
        <f>A315</f>
        <v>1</v>
      </c>
      <c r="B324" s="110" t="s">
        <v>1219</v>
      </c>
      <c r="C324" s="69">
        <f>C321+1</f>
        <v>4</v>
      </c>
      <c r="D324" s="66" t="s">
        <v>1353</v>
      </c>
      <c r="E324" s="86"/>
      <c r="F324" s="87"/>
      <c r="G324" s="87"/>
      <c r="H324" s="589"/>
      <c r="I324" s="589"/>
      <c r="J324" s="66"/>
    </row>
    <row r="325" spans="1:10" s="74" customFormat="1">
      <c r="A325" s="572"/>
      <c r="B325" s="587"/>
      <c r="C325" s="69"/>
      <c r="D325" s="66" t="s">
        <v>27</v>
      </c>
      <c r="E325" s="86">
        <v>26</v>
      </c>
      <c r="F325" s="87"/>
      <c r="G325" s="87">
        <f>E325*F325</f>
        <v>0</v>
      </c>
      <c r="H325" s="589"/>
      <c r="I325" s="589"/>
      <c r="J325" s="66"/>
    </row>
    <row r="326" spans="1:10" s="74" customFormat="1">
      <c r="A326" s="572"/>
      <c r="B326" s="587"/>
      <c r="C326" s="69"/>
      <c r="D326" s="66"/>
      <c r="E326" s="86"/>
      <c r="F326" s="87"/>
      <c r="G326" s="87"/>
      <c r="H326" s="589"/>
      <c r="I326" s="589"/>
      <c r="J326" s="66"/>
    </row>
    <row r="327" spans="1:10" s="74" customFormat="1" ht="71.25">
      <c r="A327" s="109">
        <f>A315</f>
        <v>1</v>
      </c>
      <c r="B327" s="110" t="s">
        <v>1219</v>
      </c>
      <c r="C327" s="69">
        <f>C324+1</f>
        <v>5</v>
      </c>
      <c r="D327" s="66" t="s">
        <v>1354</v>
      </c>
      <c r="E327" s="86"/>
      <c r="F327" s="87"/>
      <c r="G327" s="87"/>
      <c r="H327" s="589"/>
      <c r="I327" s="589"/>
      <c r="J327" s="66"/>
    </row>
    <row r="328" spans="1:10" s="74" customFormat="1">
      <c r="A328" s="572"/>
      <c r="B328" s="587"/>
      <c r="C328" s="69"/>
      <c r="D328" s="66" t="s">
        <v>27</v>
      </c>
      <c r="E328" s="86">
        <v>30</v>
      </c>
      <c r="F328" s="87"/>
      <c r="G328" s="87">
        <f>E328*F328</f>
        <v>0</v>
      </c>
      <c r="H328" s="589"/>
      <c r="I328" s="589"/>
      <c r="J328" s="66"/>
    </row>
    <row r="329" spans="1:10" s="74" customFormat="1">
      <c r="A329" s="572"/>
      <c r="B329" s="587"/>
      <c r="C329" s="69"/>
      <c r="D329" s="66"/>
      <c r="E329" s="86"/>
      <c r="F329" s="87"/>
      <c r="G329" s="87"/>
      <c r="H329" s="589"/>
      <c r="I329" s="589"/>
      <c r="J329" s="66"/>
    </row>
    <row r="330" spans="1:10" s="74" customFormat="1" ht="42.75">
      <c r="A330" s="109">
        <f>A327</f>
        <v>1</v>
      </c>
      <c r="B330" s="110" t="s">
        <v>1219</v>
      </c>
      <c r="C330" s="69">
        <f>C327+1</f>
        <v>6</v>
      </c>
      <c r="D330" s="66" t="s">
        <v>1355</v>
      </c>
      <c r="E330" s="86"/>
      <c r="F330" s="87"/>
      <c r="G330" s="87"/>
      <c r="H330" s="589"/>
      <c r="I330" s="589"/>
      <c r="J330" s="66"/>
    </row>
    <row r="331" spans="1:10" s="74" customFormat="1">
      <c r="A331" s="572"/>
      <c r="B331" s="587"/>
      <c r="C331" s="69"/>
      <c r="D331" s="66" t="s">
        <v>28</v>
      </c>
      <c r="E331" s="86">
        <v>10</v>
      </c>
      <c r="F331" s="87"/>
      <c r="G331" s="87">
        <f>E331*F331</f>
        <v>0</v>
      </c>
      <c r="H331" s="589"/>
      <c r="I331" s="589"/>
      <c r="J331" s="66"/>
    </row>
    <row r="332" spans="1:10" s="74" customFormat="1">
      <c r="A332" s="572"/>
      <c r="B332" s="587"/>
      <c r="C332" s="69"/>
      <c r="D332" s="66"/>
      <c r="E332" s="86"/>
      <c r="F332" s="87"/>
      <c r="G332" s="87"/>
      <c r="H332" s="589"/>
      <c r="I332" s="589"/>
      <c r="J332" s="66"/>
    </row>
    <row r="333" spans="1:10" s="74" customFormat="1" ht="71.25">
      <c r="A333" s="109">
        <f>A327</f>
        <v>1</v>
      </c>
      <c r="B333" s="110" t="s">
        <v>1219</v>
      </c>
      <c r="C333" s="69">
        <f>C330+1</f>
        <v>7</v>
      </c>
      <c r="D333" s="66" t="s">
        <v>1357</v>
      </c>
      <c r="E333" s="86"/>
      <c r="F333" s="87"/>
      <c r="G333" s="87"/>
      <c r="H333" s="589"/>
      <c r="I333" s="589"/>
      <c r="J333" s="66"/>
    </row>
    <row r="334" spans="1:10" s="74" customFormat="1">
      <c r="A334" s="572"/>
      <c r="B334" s="587"/>
      <c r="C334" s="69"/>
      <c r="D334" s="66" t="s">
        <v>23</v>
      </c>
      <c r="E334" s="86">
        <v>2</v>
      </c>
      <c r="F334" s="87"/>
      <c r="G334" s="87">
        <f>E334*F334</f>
        <v>0</v>
      </c>
      <c r="H334" s="589"/>
      <c r="I334" s="589"/>
      <c r="J334" s="66"/>
    </row>
    <row r="335" spans="1:10" s="74" customFormat="1">
      <c r="A335" s="572"/>
      <c r="B335" s="587"/>
      <c r="C335" s="69"/>
      <c r="D335" s="66"/>
      <c r="E335" s="86"/>
      <c r="F335" s="87"/>
      <c r="G335" s="87"/>
      <c r="H335" s="589"/>
      <c r="I335" s="589"/>
      <c r="J335" s="66"/>
    </row>
    <row r="336" spans="1:10" s="74" customFormat="1" ht="57">
      <c r="A336" s="109">
        <f>A321</f>
        <v>1</v>
      </c>
      <c r="B336" s="110" t="s">
        <v>1219</v>
      </c>
      <c r="C336" s="69">
        <f>C333+1</f>
        <v>8</v>
      </c>
      <c r="D336" s="66" t="s">
        <v>1358</v>
      </c>
      <c r="E336" s="86"/>
      <c r="F336" s="87"/>
      <c r="G336" s="87"/>
      <c r="H336" s="589"/>
      <c r="I336" s="589"/>
      <c r="J336" s="66"/>
    </row>
    <row r="337" spans="1:10" s="74" customFormat="1">
      <c r="A337" s="572"/>
      <c r="B337" s="587"/>
      <c r="C337" s="69"/>
      <c r="D337" s="66" t="s">
        <v>27</v>
      </c>
      <c r="E337" s="86">
        <v>7</v>
      </c>
      <c r="F337" s="87"/>
      <c r="G337" s="87">
        <f>E337*F337</f>
        <v>0</v>
      </c>
      <c r="H337" s="589"/>
      <c r="I337" s="589"/>
      <c r="J337" s="66"/>
    </row>
    <row r="338" spans="1:10" s="74" customFormat="1">
      <c r="A338" s="572"/>
      <c r="B338" s="587"/>
      <c r="C338" s="69"/>
      <c r="D338" s="66"/>
      <c r="E338" s="86"/>
      <c r="F338" s="87"/>
      <c r="G338" s="87"/>
      <c r="H338" s="589"/>
      <c r="I338" s="589"/>
      <c r="J338" s="66"/>
    </row>
    <row r="339" spans="1:10" s="74" customFormat="1" ht="71.25">
      <c r="A339" s="109">
        <f>A336</f>
        <v>1</v>
      </c>
      <c r="B339" s="110" t="s">
        <v>1219</v>
      </c>
      <c r="C339" s="69">
        <f>C336+1</f>
        <v>9</v>
      </c>
      <c r="D339" s="66" t="s">
        <v>1359</v>
      </c>
      <c r="E339" s="86"/>
      <c r="F339" s="87"/>
      <c r="G339" s="87"/>
      <c r="H339" s="589"/>
      <c r="I339" s="589"/>
      <c r="J339" s="66"/>
    </row>
    <row r="340" spans="1:10" s="74" customFormat="1">
      <c r="A340" s="572"/>
      <c r="B340" s="587"/>
      <c r="C340" s="69"/>
      <c r="D340" s="66" t="s">
        <v>29</v>
      </c>
      <c r="E340" s="86">
        <v>50</v>
      </c>
      <c r="F340" s="87"/>
      <c r="G340" s="87">
        <f>E340*F340</f>
        <v>0</v>
      </c>
      <c r="H340" s="589"/>
      <c r="I340" s="589"/>
      <c r="J340" s="66"/>
    </row>
    <row r="341" spans="1:10" s="74" customFormat="1">
      <c r="A341" s="572"/>
      <c r="B341" s="587"/>
      <c r="C341" s="69"/>
      <c r="D341" s="66"/>
      <c r="E341" s="86"/>
      <c r="F341" s="87"/>
      <c r="G341" s="87"/>
      <c r="H341" s="589"/>
      <c r="I341" s="589"/>
      <c r="J341" s="66"/>
    </row>
    <row r="342" spans="1:10" s="74" customFormat="1" ht="57.75" customHeight="1">
      <c r="A342" s="109">
        <f>A327</f>
        <v>1</v>
      </c>
      <c r="B342" s="110" t="s">
        <v>1219</v>
      </c>
      <c r="C342" s="69">
        <f>C339+1</f>
        <v>10</v>
      </c>
      <c r="D342" s="66" t="s">
        <v>1360</v>
      </c>
      <c r="E342" s="86"/>
      <c r="F342" s="87"/>
      <c r="G342" s="87"/>
      <c r="H342" s="589"/>
      <c r="I342" s="589"/>
      <c r="J342" s="66"/>
    </row>
    <row r="343" spans="1:10" s="74" customFormat="1">
      <c r="A343" s="572"/>
      <c r="B343" s="587"/>
      <c r="C343" s="69"/>
      <c r="D343" s="66" t="s">
        <v>29</v>
      </c>
      <c r="E343" s="86">
        <f>E340</f>
        <v>50</v>
      </c>
      <c r="F343" s="87"/>
      <c r="G343" s="87">
        <f>E343*F343</f>
        <v>0</v>
      </c>
      <c r="H343" s="589"/>
      <c r="I343" s="589"/>
      <c r="J343" s="66"/>
    </row>
    <row r="344" spans="1:10" s="74" customFormat="1">
      <c r="A344" s="572"/>
      <c r="B344" s="587"/>
      <c r="C344" s="69"/>
      <c r="D344" s="66"/>
      <c r="E344" s="86"/>
      <c r="F344" s="87"/>
      <c r="G344" s="87"/>
      <c r="H344" s="589"/>
      <c r="I344" s="589"/>
      <c r="J344" s="66"/>
    </row>
    <row r="345" spans="1:10" s="74" customFormat="1" ht="159" customHeight="1">
      <c r="A345" s="109">
        <f>A330</f>
        <v>1</v>
      </c>
      <c r="B345" s="110" t="s">
        <v>1219</v>
      </c>
      <c r="C345" s="69">
        <f>C342+1</f>
        <v>11</v>
      </c>
      <c r="D345" s="66" t="s">
        <v>1361</v>
      </c>
      <c r="E345" s="86"/>
      <c r="F345" s="87"/>
      <c r="G345" s="87"/>
      <c r="H345" s="589"/>
      <c r="I345" s="589"/>
      <c r="J345" s="66"/>
    </row>
    <row r="346" spans="1:10" s="74" customFormat="1">
      <c r="A346" s="572"/>
      <c r="B346" s="587"/>
      <c r="C346" s="69"/>
      <c r="D346" s="66" t="s">
        <v>29</v>
      </c>
      <c r="E346" s="86">
        <v>30</v>
      </c>
      <c r="F346" s="87"/>
      <c r="G346" s="87">
        <f>E346*F346</f>
        <v>0</v>
      </c>
      <c r="H346" s="589"/>
      <c r="I346" s="589"/>
      <c r="J346" s="66"/>
    </row>
    <row r="347" spans="1:10" s="74" customFormat="1">
      <c r="A347" s="572"/>
      <c r="B347" s="587"/>
      <c r="C347" s="69"/>
      <c r="D347" s="66"/>
      <c r="E347" s="86"/>
      <c r="F347" s="87"/>
      <c r="G347" s="87"/>
      <c r="H347" s="589"/>
      <c r="I347" s="589"/>
      <c r="J347" s="66"/>
    </row>
    <row r="348" spans="1:10" s="74" customFormat="1" ht="42.75">
      <c r="A348" s="109">
        <f>A345</f>
        <v>1</v>
      </c>
      <c r="B348" s="110" t="s">
        <v>1219</v>
      </c>
      <c r="C348" s="69">
        <f>C345+1</f>
        <v>12</v>
      </c>
      <c r="D348" s="66" t="s">
        <v>1226</v>
      </c>
      <c r="E348" s="86"/>
      <c r="F348" s="87"/>
      <c r="G348" s="87"/>
      <c r="H348" s="589"/>
      <c r="I348" s="589"/>
      <c r="J348" s="66"/>
    </row>
    <row r="349" spans="1:10" s="74" customFormat="1">
      <c r="A349" s="572"/>
      <c r="B349" s="587"/>
      <c r="C349" s="69"/>
      <c r="D349" s="66" t="s">
        <v>28</v>
      </c>
      <c r="E349" s="86">
        <v>250</v>
      </c>
      <c r="F349" s="87"/>
      <c r="G349" s="87">
        <f>E349*F349</f>
        <v>0</v>
      </c>
      <c r="H349" s="589"/>
      <c r="I349" s="589"/>
      <c r="J349" s="66"/>
    </row>
    <row r="350" spans="1:10" s="74" customFormat="1">
      <c r="A350" s="572"/>
      <c r="B350" s="587"/>
      <c r="C350" s="69"/>
      <c r="D350" s="66"/>
      <c r="E350" s="86"/>
      <c r="F350" s="87"/>
      <c r="G350" s="87"/>
      <c r="H350" s="589"/>
      <c r="I350" s="589"/>
      <c r="J350" s="66"/>
    </row>
    <row r="351" spans="1:10" s="74" customFormat="1" ht="42.75">
      <c r="A351" s="109">
        <f>A333</f>
        <v>1</v>
      </c>
      <c r="B351" s="110" t="s">
        <v>1219</v>
      </c>
      <c r="C351" s="69">
        <f>C348+1</f>
        <v>13</v>
      </c>
      <c r="D351" s="66" t="s">
        <v>1362</v>
      </c>
      <c r="E351" s="86"/>
      <c r="F351" s="87"/>
      <c r="G351" s="87"/>
      <c r="H351" s="589"/>
      <c r="I351" s="589"/>
      <c r="J351" s="66"/>
    </row>
    <row r="352" spans="1:10" s="74" customFormat="1">
      <c r="A352" s="572"/>
      <c r="B352" s="587"/>
      <c r="C352" s="69"/>
      <c r="D352" s="66" t="s">
        <v>28</v>
      </c>
      <c r="E352" s="86">
        <v>280</v>
      </c>
      <c r="F352" s="87"/>
      <c r="G352" s="87">
        <f>E352*F352</f>
        <v>0</v>
      </c>
      <c r="H352" s="589"/>
      <c r="I352" s="589"/>
      <c r="J352" s="66"/>
    </row>
    <row r="353" spans="1:10" s="74" customFormat="1">
      <c r="A353" s="572"/>
      <c r="B353" s="587"/>
      <c r="C353" s="69"/>
      <c r="D353" s="66"/>
      <c r="E353" s="86"/>
      <c r="F353" s="87"/>
      <c r="G353" s="87"/>
      <c r="H353" s="589"/>
      <c r="I353" s="589"/>
      <c r="J353" s="66"/>
    </row>
    <row r="354" spans="1:10" s="74" customFormat="1" ht="42.75">
      <c r="A354" s="109">
        <f>A336</f>
        <v>1</v>
      </c>
      <c r="B354" s="110" t="s">
        <v>1219</v>
      </c>
      <c r="C354" s="69">
        <f>C351+1</f>
        <v>14</v>
      </c>
      <c r="D354" s="66" t="s">
        <v>1363</v>
      </c>
      <c r="E354" s="86"/>
      <c r="F354" s="87"/>
      <c r="G354" s="87"/>
      <c r="H354" s="589"/>
      <c r="I354" s="589"/>
      <c r="J354" s="66"/>
    </row>
    <row r="355" spans="1:10" s="74" customFormat="1">
      <c r="A355" s="572"/>
      <c r="B355" s="587"/>
      <c r="C355" s="69"/>
      <c r="D355" s="66" t="s">
        <v>28</v>
      </c>
      <c r="E355" s="86">
        <v>30</v>
      </c>
      <c r="F355" s="87"/>
      <c r="G355" s="87">
        <f>E355*F355</f>
        <v>0</v>
      </c>
      <c r="H355" s="589"/>
      <c r="I355" s="589"/>
      <c r="J355" s="66"/>
    </row>
    <row r="356" spans="1:10" s="74" customFormat="1">
      <c r="A356" s="572"/>
      <c r="B356" s="587"/>
      <c r="C356" s="69"/>
      <c r="D356" s="66"/>
      <c r="E356" s="86"/>
      <c r="F356" s="87"/>
      <c r="G356" s="87"/>
      <c r="H356" s="589"/>
      <c r="I356" s="589"/>
      <c r="J356" s="66"/>
    </row>
    <row r="357" spans="1:10" s="74" customFormat="1" ht="130.5" customHeight="1">
      <c r="A357" s="109">
        <f>A339</f>
        <v>1</v>
      </c>
      <c r="B357" s="110" t="s">
        <v>1219</v>
      </c>
      <c r="C357" s="69">
        <f>C354+1</f>
        <v>15</v>
      </c>
      <c r="D357" s="66" t="s">
        <v>1364</v>
      </c>
      <c r="E357" s="86"/>
      <c r="F357" s="87"/>
      <c r="G357" s="87"/>
      <c r="H357" s="589"/>
      <c r="I357" s="589"/>
      <c r="J357" s="66"/>
    </row>
    <row r="358" spans="1:10" s="74" customFormat="1">
      <c r="A358" s="572"/>
      <c r="B358" s="587"/>
      <c r="C358" s="69"/>
      <c r="D358" s="66" t="s">
        <v>28</v>
      </c>
      <c r="E358" s="86">
        <v>30</v>
      </c>
      <c r="F358" s="87"/>
      <c r="G358" s="87">
        <f>E358*F358</f>
        <v>0</v>
      </c>
      <c r="H358" s="589"/>
      <c r="I358" s="589"/>
      <c r="J358" s="66"/>
    </row>
    <row r="359" spans="1:10" s="74" customFormat="1">
      <c r="A359" s="572"/>
      <c r="B359" s="587"/>
      <c r="C359" s="69"/>
      <c r="D359" s="66"/>
      <c r="E359" s="86"/>
      <c r="F359" s="87"/>
      <c r="G359" s="87"/>
      <c r="H359" s="589"/>
      <c r="I359" s="589"/>
      <c r="J359" s="66"/>
    </row>
    <row r="360" spans="1:10" s="74" customFormat="1" ht="42.75">
      <c r="A360" s="109">
        <f>A336</f>
        <v>1</v>
      </c>
      <c r="B360" s="110" t="s">
        <v>1219</v>
      </c>
      <c r="C360" s="69">
        <f>C357+1</f>
        <v>16</v>
      </c>
      <c r="D360" s="66" t="s">
        <v>1365</v>
      </c>
      <c r="E360" s="86"/>
      <c r="F360" s="87"/>
      <c r="G360" s="87"/>
      <c r="H360" s="589"/>
      <c r="I360" s="589"/>
      <c r="J360" s="66"/>
    </row>
    <row r="361" spans="1:10" s="74" customFormat="1">
      <c r="A361" s="572"/>
      <c r="B361" s="587"/>
      <c r="C361" s="69"/>
      <c r="D361" s="66" t="s">
        <v>27</v>
      </c>
      <c r="E361" s="86">
        <v>16</v>
      </c>
      <c r="F361" s="87"/>
      <c r="G361" s="87">
        <f>E361*F361</f>
        <v>0</v>
      </c>
      <c r="H361" s="589"/>
      <c r="I361" s="589"/>
      <c r="J361" s="66"/>
    </row>
    <row r="362" spans="1:10" s="74" customFormat="1">
      <c r="A362" s="572"/>
      <c r="B362" s="587"/>
      <c r="C362" s="69"/>
      <c r="D362" s="66"/>
      <c r="E362" s="86"/>
      <c r="F362" s="87"/>
      <c r="G362" s="87"/>
      <c r="H362" s="589"/>
      <c r="I362" s="589"/>
      <c r="J362" s="66"/>
    </row>
    <row r="363" spans="1:10" s="74" customFormat="1" ht="28.5">
      <c r="A363" s="109">
        <f>A339</f>
        <v>1</v>
      </c>
      <c r="B363" s="110" t="s">
        <v>1219</v>
      </c>
      <c r="C363" s="69">
        <f>C360+1</f>
        <v>17</v>
      </c>
      <c r="D363" s="66" t="s">
        <v>1366</v>
      </c>
      <c r="E363" s="86"/>
      <c r="F363" s="87"/>
      <c r="G363" s="87"/>
      <c r="H363" s="589"/>
      <c r="I363" s="589"/>
      <c r="J363" s="66"/>
    </row>
    <row r="364" spans="1:10" s="74" customFormat="1">
      <c r="A364" s="572"/>
      <c r="B364" s="587"/>
      <c r="C364" s="69"/>
      <c r="D364" s="66" t="s">
        <v>27</v>
      </c>
      <c r="E364" s="86">
        <v>30</v>
      </c>
      <c r="F364" s="87"/>
      <c r="G364" s="87">
        <f>E364*F364</f>
        <v>0</v>
      </c>
      <c r="H364" s="589"/>
      <c r="I364" s="589"/>
      <c r="J364" s="66"/>
    </row>
    <row r="365" spans="1:10" s="74" customFormat="1">
      <c r="A365" s="572"/>
      <c r="B365" s="587"/>
      <c r="C365" s="69"/>
      <c r="D365" s="66"/>
      <c r="E365" s="86"/>
      <c r="F365" s="87"/>
      <c r="G365" s="87"/>
      <c r="H365" s="589"/>
      <c r="I365" s="589"/>
      <c r="J365" s="66"/>
    </row>
    <row r="366" spans="1:10" s="74" customFormat="1" ht="42.75">
      <c r="A366" s="109">
        <f>A342</f>
        <v>1</v>
      </c>
      <c r="B366" s="110" t="s">
        <v>1219</v>
      </c>
      <c r="C366" s="69">
        <f>C363+1</f>
        <v>18</v>
      </c>
      <c r="D366" s="66" t="s">
        <v>1367</v>
      </c>
      <c r="E366" s="86"/>
      <c r="F366" s="87"/>
      <c r="G366" s="87"/>
      <c r="H366" s="589"/>
      <c r="I366" s="589"/>
      <c r="J366" s="66"/>
    </row>
    <row r="367" spans="1:10" s="74" customFormat="1">
      <c r="A367" s="572"/>
      <c r="B367" s="587"/>
      <c r="C367" s="69"/>
      <c r="D367" s="66" t="s">
        <v>28</v>
      </c>
      <c r="E367" s="86">
        <v>180</v>
      </c>
      <c r="F367" s="87"/>
      <c r="G367" s="87">
        <f>E367*F367</f>
        <v>0</v>
      </c>
      <c r="H367" s="589"/>
      <c r="I367" s="589"/>
      <c r="J367" s="66"/>
    </row>
    <row r="368" spans="1:10" s="74" customFormat="1">
      <c r="A368" s="572"/>
      <c r="B368" s="587"/>
      <c r="C368" s="69"/>
      <c r="D368" s="66"/>
      <c r="E368" s="86"/>
      <c r="F368" s="87"/>
      <c r="G368" s="87"/>
      <c r="H368" s="589"/>
      <c r="I368" s="589"/>
      <c r="J368" s="66"/>
    </row>
    <row r="369" spans="1:10" s="74" customFormat="1" ht="42.75">
      <c r="A369" s="109">
        <f>A342</f>
        <v>1</v>
      </c>
      <c r="B369" s="110" t="s">
        <v>1219</v>
      </c>
      <c r="C369" s="69">
        <f>C366+1</f>
        <v>19</v>
      </c>
      <c r="D369" s="66" t="s">
        <v>1368</v>
      </c>
      <c r="E369" s="86"/>
      <c r="F369" s="87"/>
      <c r="G369" s="87"/>
      <c r="H369" s="589"/>
      <c r="I369" s="589"/>
      <c r="J369" s="66"/>
    </row>
    <row r="370" spans="1:10" s="74" customFormat="1">
      <c r="A370" s="572"/>
      <c r="B370" s="587"/>
      <c r="C370" s="69"/>
      <c r="D370" s="66" t="s">
        <v>28</v>
      </c>
      <c r="E370" s="86">
        <v>30</v>
      </c>
      <c r="F370" s="87"/>
      <c r="G370" s="87">
        <f>E370*F370</f>
        <v>0</v>
      </c>
      <c r="H370" s="589"/>
      <c r="I370" s="589"/>
      <c r="J370" s="66"/>
    </row>
    <row r="371" spans="1:10" s="74" customFormat="1">
      <c r="A371" s="572"/>
      <c r="B371" s="587"/>
      <c r="C371" s="69"/>
      <c r="D371" s="66"/>
      <c r="E371" s="86"/>
      <c r="F371" s="87"/>
      <c r="G371" s="87"/>
      <c r="H371" s="589"/>
      <c r="I371" s="589"/>
      <c r="J371" s="66"/>
    </row>
    <row r="372" spans="1:10" s="74" customFormat="1" ht="57">
      <c r="A372" s="109">
        <f>A345</f>
        <v>1</v>
      </c>
      <c r="B372" s="110" t="s">
        <v>1219</v>
      </c>
      <c r="C372" s="69">
        <f>C369+1</f>
        <v>20</v>
      </c>
      <c r="D372" s="66" t="s">
        <v>1369</v>
      </c>
      <c r="E372" s="86"/>
      <c r="F372" s="87"/>
      <c r="G372" s="87"/>
      <c r="H372" s="589"/>
      <c r="I372" s="589"/>
      <c r="J372" s="66"/>
    </row>
    <row r="373" spans="1:10" s="74" customFormat="1">
      <c r="A373" s="572"/>
      <c r="B373" s="587"/>
      <c r="C373" s="69"/>
      <c r="D373" s="66" t="s">
        <v>28</v>
      </c>
      <c r="E373" s="86">
        <v>100</v>
      </c>
      <c r="F373" s="87"/>
      <c r="G373" s="87">
        <f>E373*F373</f>
        <v>0</v>
      </c>
      <c r="H373" s="589"/>
      <c r="I373" s="589"/>
      <c r="J373" s="66"/>
    </row>
    <row r="374" spans="1:10" s="520" customFormat="1">
      <c r="A374" s="572"/>
      <c r="B374" s="587"/>
      <c r="C374" s="69"/>
      <c r="D374" s="66"/>
      <c r="E374" s="86"/>
      <c r="F374" s="87"/>
      <c r="G374" s="87"/>
      <c r="H374" s="589"/>
      <c r="I374" s="589"/>
      <c r="J374" s="66"/>
    </row>
    <row r="375" spans="1:10" s="122" customFormat="1" ht="57">
      <c r="A375" s="109">
        <f>A351</f>
        <v>1</v>
      </c>
      <c r="B375" s="110" t="s">
        <v>1219</v>
      </c>
      <c r="C375" s="69">
        <f>C372+1</f>
        <v>21</v>
      </c>
      <c r="D375" s="66" t="s">
        <v>1346</v>
      </c>
      <c r="E375" s="86"/>
      <c r="F375" s="87"/>
      <c r="G375" s="87"/>
      <c r="H375" s="589"/>
      <c r="I375" s="589"/>
      <c r="J375" s="66"/>
    </row>
    <row r="376" spans="1:10" s="122" customFormat="1">
      <c r="A376" s="572"/>
      <c r="B376" s="587"/>
      <c r="C376" s="69"/>
      <c r="D376" s="66" t="s">
        <v>29</v>
      </c>
      <c r="E376" s="86">
        <v>18</v>
      </c>
      <c r="F376" s="87"/>
      <c r="G376" s="87">
        <f>E376*F376</f>
        <v>0</v>
      </c>
      <c r="H376" s="589"/>
      <c r="I376" s="589"/>
      <c r="J376" s="66"/>
    </row>
    <row r="377" spans="1:10" s="122" customFormat="1">
      <c r="A377" s="572"/>
      <c r="B377" s="587"/>
      <c r="C377" s="69"/>
      <c r="D377" s="66"/>
      <c r="E377" s="86"/>
      <c r="F377" s="87"/>
      <c r="G377" s="87"/>
      <c r="H377" s="589"/>
      <c r="I377" s="589"/>
      <c r="J377" s="66"/>
    </row>
    <row r="378" spans="1:10" s="122" customFormat="1" ht="42.75">
      <c r="A378" s="109">
        <f>A354</f>
        <v>1</v>
      </c>
      <c r="B378" s="110" t="s">
        <v>1219</v>
      </c>
      <c r="C378" s="69">
        <f>C375+1</f>
        <v>22</v>
      </c>
      <c r="D378" s="66" t="s">
        <v>1347</v>
      </c>
      <c r="E378" s="86"/>
      <c r="F378" s="87"/>
      <c r="G378" s="87"/>
      <c r="H378" s="589"/>
      <c r="I378" s="589"/>
      <c r="J378" s="66"/>
    </row>
    <row r="379" spans="1:10" s="122" customFormat="1">
      <c r="A379" s="572"/>
      <c r="B379" s="587"/>
      <c r="C379" s="69"/>
      <c r="D379" s="66" t="s">
        <v>29</v>
      </c>
      <c r="E379" s="86">
        <v>3.75</v>
      </c>
      <c r="F379" s="87"/>
      <c r="G379" s="87">
        <f>E379*F379</f>
        <v>0</v>
      </c>
      <c r="H379" s="589"/>
      <c r="I379" s="589"/>
      <c r="J379" s="66"/>
    </row>
    <row r="380" spans="1:10" s="122" customFormat="1">
      <c r="A380" s="572"/>
      <c r="B380" s="587"/>
      <c r="C380" s="69"/>
      <c r="D380" s="66"/>
      <c r="E380" s="86"/>
      <c r="F380" s="87"/>
      <c r="G380" s="87"/>
      <c r="H380" s="589"/>
      <c r="I380" s="589"/>
      <c r="J380" s="66"/>
    </row>
    <row r="381" spans="1:10" s="122" customFormat="1" ht="28.5">
      <c r="A381" s="109">
        <f>A354</f>
        <v>1</v>
      </c>
      <c r="B381" s="110" t="s">
        <v>1219</v>
      </c>
      <c r="C381" s="69">
        <f>C378+1</f>
        <v>23</v>
      </c>
      <c r="D381" s="66" t="s">
        <v>1348</v>
      </c>
      <c r="E381" s="86"/>
      <c r="F381" s="87"/>
      <c r="G381" s="87"/>
      <c r="H381" s="589"/>
      <c r="I381" s="589"/>
      <c r="J381" s="66"/>
    </row>
    <row r="382" spans="1:10" s="122" customFormat="1">
      <c r="A382" s="572"/>
      <c r="B382" s="587"/>
      <c r="C382" s="69"/>
      <c r="D382" s="66" t="s">
        <v>28</v>
      </c>
      <c r="E382" s="86">
        <v>120</v>
      </c>
      <c r="F382" s="87"/>
      <c r="G382" s="87">
        <f>E382*F382</f>
        <v>0</v>
      </c>
      <c r="H382" s="589"/>
      <c r="I382" s="589"/>
      <c r="J382" s="66"/>
    </row>
    <row r="383" spans="1:10" s="122" customFormat="1">
      <c r="A383" s="572"/>
      <c r="B383" s="587"/>
      <c r="C383" s="69"/>
      <c r="D383" s="66"/>
      <c r="E383" s="86"/>
      <c r="F383" s="87"/>
      <c r="G383" s="87"/>
      <c r="H383" s="589"/>
      <c r="I383" s="589"/>
      <c r="J383" s="66"/>
    </row>
    <row r="384" spans="1:10" s="122" customFormat="1" ht="57">
      <c r="A384" s="109">
        <f>A357</f>
        <v>1</v>
      </c>
      <c r="B384" s="110" t="s">
        <v>1219</v>
      </c>
      <c r="C384" s="69">
        <f>C381+1</f>
        <v>24</v>
      </c>
      <c r="D384" s="66" t="s">
        <v>1349</v>
      </c>
      <c r="E384" s="86"/>
      <c r="F384" s="87"/>
      <c r="G384" s="87"/>
      <c r="H384" s="589"/>
      <c r="I384" s="589"/>
      <c r="J384" s="66"/>
    </row>
    <row r="385" spans="1:10" s="122" customFormat="1">
      <c r="A385" s="572"/>
      <c r="B385" s="587"/>
      <c r="C385" s="69"/>
      <c r="D385" s="66" t="s">
        <v>27</v>
      </c>
      <c r="E385" s="86">
        <v>16</v>
      </c>
      <c r="F385" s="87"/>
      <c r="G385" s="87">
        <f>E385*F385</f>
        <v>0</v>
      </c>
      <c r="H385" s="589"/>
      <c r="I385" s="589"/>
      <c r="J385" s="66"/>
    </row>
    <row r="386" spans="1:10" s="122" customFormat="1">
      <c r="A386" s="572"/>
      <c r="B386" s="587"/>
      <c r="C386" s="69"/>
      <c r="D386" s="66"/>
      <c r="E386" s="86"/>
      <c r="F386" s="87"/>
      <c r="G386" s="87"/>
      <c r="H386" s="589"/>
      <c r="I386" s="589"/>
      <c r="J386" s="66"/>
    </row>
    <row r="387" spans="1:10" s="122" customFormat="1" ht="99.75">
      <c r="A387" s="109">
        <f>A363</f>
        <v>1</v>
      </c>
      <c r="B387" s="110" t="s">
        <v>1219</v>
      </c>
      <c r="C387" s="69">
        <f>C384+1</f>
        <v>25</v>
      </c>
      <c r="D387" s="66" t="s">
        <v>2859</v>
      </c>
      <c r="E387" s="86"/>
      <c r="F387" s="87"/>
      <c r="G387" s="87"/>
      <c r="H387" s="589"/>
      <c r="I387" s="589"/>
      <c r="J387" s="66"/>
    </row>
    <row r="388" spans="1:10" s="122" customFormat="1">
      <c r="A388" s="572"/>
      <c r="B388" s="587"/>
      <c r="C388" s="69"/>
      <c r="D388" s="66" t="s">
        <v>28</v>
      </c>
      <c r="E388" s="86">
        <v>90</v>
      </c>
      <c r="F388" s="87"/>
      <c r="G388" s="87">
        <f>E388*F388</f>
        <v>0</v>
      </c>
      <c r="H388" s="589"/>
      <c r="I388" s="589"/>
      <c r="J388" s="66"/>
    </row>
    <row r="389" spans="1:10" s="122" customFormat="1">
      <c r="A389" s="572"/>
      <c r="B389" s="587"/>
      <c r="C389" s="69"/>
      <c r="D389" s="66"/>
      <c r="E389" s="86"/>
      <c r="F389" s="87"/>
      <c r="G389" s="87"/>
      <c r="H389" s="589"/>
      <c r="I389" s="589"/>
      <c r="J389" s="66"/>
    </row>
    <row r="390" spans="1:10" s="122" customFormat="1" ht="57">
      <c r="A390" s="109">
        <f>A366</f>
        <v>1</v>
      </c>
      <c r="B390" s="110" t="s">
        <v>1219</v>
      </c>
      <c r="C390" s="69">
        <f>C387+1</f>
        <v>26</v>
      </c>
      <c r="D390" s="66" t="s">
        <v>1350</v>
      </c>
      <c r="E390" s="86"/>
      <c r="F390" s="87"/>
      <c r="G390" s="87"/>
      <c r="H390" s="589"/>
      <c r="I390" s="589"/>
      <c r="J390" s="66"/>
    </row>
    <row r="391" spans="1:10" s="122" customFormat="1">
      <c r="A391" s="572"/>
      <c r="B391" s="587"/>
      <c r="C391" s="69"/>
      <c r="D391" s="66" t="s">
        <v>29</v>
      </c>
      <c r="E391" s="86">
        <v>3.75</v>
      </c>
      <c r="F391" s="87"/>
      <c r="G391" s="87">
        <f>E391*F391</f>
        <v>0</v>
      </c>
      <c r="H391" s="589"/>
      <c r="I391" s="589"/>
      <c r="J391" s="66"/>
    </row>
    <row r="392" spans="1:10" s="122" customFormat="1">
      <c r="A392" s="572"/>
      <c r="B392" s="587"/>
      <c r="C392" s="69"/>
      <c r="D392" s="66"/>
      <c r="E392" s="86"/>
      <c r="F392" s="87"/>
      <c r="G392" s="87"/>
      <c r="H392" s="589"/>
      <c r="I392" s="589"/>
      <c r="J392" s="66"/>
    </row>
    <row r="393" spans="1:10" s="122" customFormat="1" ht="57">
      <c r="A393" s="109">
        <f>A366</f>
        <v>1</v>
      </c>
      <c r="B393" s="110" t="s">
        <v>1219</v>
      </c>
      <c r="C393" s="69">
        <f>C390+1</f>
        <v>27</v>
      </c>
      <c r="D393" s="66" t="s">
        <v>1351</v>
      </c>
      <c r="E393" s="86"/>
      <c r="F393" s="87"/>
      <c r="G393" s="87"/>
      <c r="H393" s="589"/>
      <c r="I393" s="589"/>
      <c r="J393" s="66"/>
    </row>
    <row r="394" spans="1:10" s="122" customFormat="1">
      <c r="A394" s="572"/>
      <c r="B394" s="587"/>
      <c r="C394" s="69"/>
      <c r="D394" s="66" t="s">
        <v>29</v>
      </c>
      <c r="E394" s="86">
        <v>22.4</v>
      </c>
      <c r="F394" s="87"/>
      <c r="G394" s="87">
        <f>E394*F394</f>
        <v>0</v>
      </c>
      <c r="H394" s="589"/>
      <c r="I394" s="589"/>
      <c r="J394" s="66"/>
    </row>
    <row r="395" spans="1:10" s="122" customFormat="1">
      <c r="A395" s="572"/>
      <c r="B395" s="587"/>
      <c r="C395" s="69"/>
      <c r="D395" s="66"/>
      <c r="E395" s="86"/>
      <c r="F395" s="87"/>
      <c r="G395" s="87"/>
      <c r="H395" s="589"/>
      <c r="I395" s="589"/>
      <c r="J395" s="66"/>
    </row>
    <row r="396" spans="1:10" s="122" customFormat="1" ht="71.25">
      <c r="A396" s="109">
        <f>A369</f>
        <v>1</v>
      </c>
      <c r="B396" s="110" t="s">
        <v>1219</v>
      </c>
      <c r="C396" s="69">
        <f>C393+1</f>
        <v>28</v>
      </c>
      <c r="D396" s="66" t="s">
        <v>1352</v>
      </c>
      <c r="E396" s="86"/>
      <c r="F396" s="87"/>
      <c r="G396" s="87"/>
      <c r="H396" s="589"/>
      <c r="I396" s="589"/>
      <c r="J396" s="66"/>
    </row>
    <row r="397" spans="1:10" s="122" customFormat="1">
      <c r="A397" s="572"/>
      <c r="B397" s="587"/>
      <c r="C397" s="69"/>
      <c r="D397" s="66" t="s">
        <v>27</v>
      </c>
      <c r="E397" s="86">
        <v>71</v>
      </c>
      <c r="F397" s="87"/>
      <c r="G397" s="87">
        <f>E397*F397</f>
        <v>0</v>
      </c>
      <c r="H397" s="589"/>
      <c r="I397" s="589"/>
      <c r="J397" s="66"/>
    </row>
    <row r="398" spans="1:10" s="122" customFormat="1">
      <c r="A398" s="572"/>
      <c r="B398" s="587"/>
      <c r="C398" s="69"/>
      <c r="D398" s="66"/>
      <c r="E398" s="86"/>
      <c r="F398" s="87"/>
      <c r="G398" s="87"/>
      <c r="H398" s="589"/>
      <c r="I398" s="589"/>
      <c r="J398" s="66"/>
    </row>
    <row r="399" spans="1:10" s="122" customFormat="1" ht="142.5">
      <c r="A399" s="109">
        <f>A372</f>
        <v>1</v>
      </c>
      <c r="B399" s="110" t="s">
        <v>1219</v>
      </c>
      <c r="C399" s="69">
        <f>C396+1</f>
        <v>29</v>
      </c>
      <c r="D399" s="66" t="s">
        <v>2858</v>
      </c>
      <c r="E399" s="86"/>
      <c r="F399" s="87"/>
      <c r="G399" s="87"/>
      <c r="H399" s="589"/>
      <c r="I399" s="589"/>
      <c r="J399" s="66"/>
    </row>
    <row r="400" spans="1:10" s="122" customFormat="1">
      <c r="A400" s="572"/>
      <c r="B400" s="587"/>
      <c r="C400" s="69"/>
      <c r="D400" s="66" t="s">
        <v>28</v>
      </c>
      <c r="E400" s="86">
        <v>6</v>
      </c>
      <c r="F400" s="87"/>
      <c r="G400" s="87">
        <f>E400*F400</f>
        <v>0</v>
      </c>
      <c r="H400" s="589"/>
      <c r="I400" s="589"/>
      <c r="J400" s="66"/>
    </row>
    <row r="401" spans="1:10" s="122" customFormat="1">
      <c r="A401" s="572"/>
      <c r="B401" s="587"/>
      <c r="C401" s="69"/>
      <c r="D401" s="66"/>
      <c r="E401" s="86"/>
      <c r="F401" s="87"/>
      <c r="G401" s="87"/>
      <c r="H401" s="589"/>
      <c r="I401" s="589"/>
      <c r="J401" s="66"/>
    </row>
    <row r="402" spans="1:10" s="122" customFormat="1" ht="42.75">
      <c r="A402" s="109">
        <f>A375</f>
        <v>1</v>
      </c>
      <c r="B402" s="110" t="s">
        <v>1219</v>
      </c>
      <c r="C402" s="69">
        <f>C399+1</f>
        <v>30</v>
      </c>
      <c r="D402" s="66" t="s">
        <v>1356</v>
      </c>
      <c r="E402" s="86"/>
      <c r="F402" s="87"/>
      <c r="G402" s="87"/>
      <c r="H402" s="589"/>
      <c r="I402" s="589"/>
      <c r="J402" s="66"/>
    </row>
    <row r="403" spans="1:10" s="122" customFormat="1">
      <c r="A403" s="572"/>
      <c r="B403" s="587"/>
      <c r="C403" s="69"/>
      <c r="D403" s="66" t="s">
        <v>23</v>
      </c>
      <c r="E403" s="86">
        <v>2</v>
      </c>
      <c r="F403" s="87"/>
      <c r="G403" s="87">
        <f>E403*F403</f>
        <v>0</v>
      </c>
      <c r="H403" s="589"/>
      <c r="I403" s="589"/>
      <c r="J403" s="66"/>
    </row>
    <row r="404" spans="1:10" s="122" customFormat="1">
      <c r="A404" s="572"/>
      <c r="B404" s="587"/>
      <c r="C404" s="69"/>
      <c r="D404" s="66"/>
      <c r="E404" s="86"/>
      <c r="F404" s="87"/>
      <c r="G404" s="87"/>
      <c r="H404" s="589"/>
      <c r="I404" s="589"/>
      <c r="J404" s="66"/>
    </row>
    <row r="405" spans="1:10" s="74" customFormat="1" ht="15" thickBot="1">
      <c r="A405" s="572"/>
      <c r="B405" s="587"/>
      <c r="C405" s="69"/>
      <c r="D405" s="117"/>
      <c r="E405" s="83"/>
      <c r="F405" s="84"/>
      <c r="G405" s="84"/>
      <c r="H405" s="589"/>
      <c r="I405" s="589"/>
      <c r="J405" s="66"/>
    </row>
    <row r="406" spans="1:10" s="74" customFormat="1" ht="15.75" thickTop="1">
      <c r="A406" s="590"/>
      <c r="B406" s="590"/>
      <c r="C406" s="590"/>
      <c r="D406" s="570" t="s">
        <v>1218</v>
      </c>
      <c r="E406" s="78"/>
      <c r="F406" s="79"/>
      <c r="G406" s="79">
        <f>SUM(G315:G405)</f>
        <v>0</v>
      </c>
      <c r="H406" s="589"/>
      <c r="I406" s="589"/>
      <c r="J406" s="66"/>
    </row>
    <row r="407" spans="1:10" s="74" customFormat="1" ht="15">
      <c r="A407" s="590"/>
      <c r="B407" s="590"/>
      <c r="C407" s="590"/>
      <c r="D407" s="570"/>
      <c r="E407" s="78"/>
      <c r="F407" s="79"/>
      <c r="G407" s="79"/>
      <c r="H407" s="589"/>
      <c r="I407" s="589"/>
      <c r="J407" s="66"/>
    </row>
    <row r="408" spans="1:10" s="74" customFormat="1" ht="15">
      <c r="A408" s="112">
        <v>1</v>
      </c>
      <c r="B408" s="113" t="s">
        <v>1219</v>
      </c>
      <c r="C408" s="69"/>
      <c r="D408" s="570" t="s">
        <v>1214</v>
      </c>
      <c r="E408" s="78"/>
      <c r="F408" s="79"/>
      <c r="G408" s="79"/>
      <c r="H408" s="589"/>
      <c r="I408" s="589"/>
      <c r="J408" s="66"/>
    </row>
    <row r="409" spans="1:10" s="74" customFormat="1" ht="15">
      <c r="A409" s="112"/>
      <c r="B409" s="113"/>
      <c r="C409" s="69"/>
      <c r="D409" s="570"/>
      <c r="E409" s="78"/>
      <c r="F409" s="79"/>
      <c r="G409" s="79"/>
      <c r="H409" s="589"/>
      <c r="I409" s="589"/>
      <c r="J409" s="66"/>
    </row>
    <row r="410" spans="1:10" s="74" customFormat="1" ht="228" customHeight="1">
      <c r="A410" s="112"/>
      <c r="B410" s="113"/>
      <c r="C410" s="69"/>
      <c r="D410" s="645" t="s">
        <v>1370</v>
      </c>
      <c r="E410" s="645"/>
      <c r="F410" s="645"/>
      <c r="G410" s="645"/>
      <c r="H410" s="589"/>
      <c r="I410" s="589"/>
      <c r="J410" s="66"/>
    </row>
    <row r="411" spans="1:10" s="74" customFormat="1" ht="15">
      <c r="A411" s="112"/>
      <c r="B411" s="113"/>
      <c r="C411" s="69"/>
      <c r="D411" s="570"/>
      <c r="E411" s="78"/>
      <c r="F411" s="79"/>
      <c r="G411" s="79"/>
      <c r="H411" s="589"/>
      <c r="I411" s="589"/>
      <c r="J411" s="66"/>
    </row>
    <row r="412" spans="1:10" s="74" customFormat="1" ht="28.5">
      <c r="A412" s="109">
        <v>1</v>
      </c>
      <c r="B412" s="109" t="s">
        <v>1219</v>
      </c>
      <c r="C412" s="69">
        <f>1</f>
        <v>1</v>
      </c>
      <c r="D412" s="66" t="s">
        <v>1223</v>
      </c>
      <c r="E412" s="86"/>
      <c r="F412" s="87"/>
      <c r="G412" s="87"/>
      <c r="H412" s="589"/>
      <c r="I412" s="589"/>
      <c r="J412" s="66"/>
    </row>
    <row r="413" spans="1:10" s="74" customFormat="1">
      <c r="A413" s="572"/>
      <c r="B413" s="587"/>
      <c r="C413" s="69"/>
      <c r="D413" s="66" t="s">
        <v>27</v>
      </c>
      <c r="E413" s="86">
        <v>112</v>
      </c>
      <c r="F413" s="87"/>
      <c r="G413" s="87">
        <f>E413*F413</f>
        <v>0</v>
      </c>
      <c r="H413" s="589"/>
      <c r="I413" s="589"/>
      <c r="J413" s="66"/>
    </row>
    <row r="414" spans="1:10" s="74" customFormat="1">
      <c r="A414" s="572"/>
      <c r="B414" s="587"/>
      <c r="C414" s="69"/>
      <c r="D414" s="66"/>
      <c r="E414" s="86"/>
      <c r="F414" s="87"/>
      <c r="G414" s="87"/>
      <c r="H414" s="589"/>
      <c r="I414" s="589"/>
      <c r="J414" s="66"/>
    </row>
    <row r="415" spans="1:10" s="74" customFormat="1" ht="28.5">
      <c r="A415" s="109">
        <v>1</v>
      </c>
      <c r="B415" s="109" t="s">
        <v>1219</v>
      </c>
      <c r="C415" s="69">
        <f>C412+1</f>
        <v>2</v>
      </c>
      <c r="D415" s="66" t="s">
        <v>1222</v>
      </c>
      <c r="E415" s="86"/>
      <c r="F415" s="87"/>
      <c r="G415" s="87"/>
      <c r="H415" s="589"/>
      <c r="I415" s="589"/>
      <c r="J415" s="66"/>
    </row>
    <row r="416" spans="1:10" s="74" customFormat="1">
      <c r="A416" s="572"/>
      <c r="B416" s="587"/>
      <c r="C416" s="69"/>
      <c r="D416" s="66" t="s">
        <v>23</v>
      </c>
      <c r="E416" s="86">
        <v>14</v>
      </c>
      <c r="F416" s="87"/>
      <c r="G416" s="87">
        <f>E416*F416</f>
        <v>0</v>
      </c>
      <c r="H416" s="589"/>
      <c r="I416" s="589"/>
      <c r="J416" s="66"/>
    </row>
    <row r="417" spans="1:10" s="74" customFormat="1">
      <c r="A417" s="572"/>
      <c r="B417" s="587"/>
      <c r="C417" s="69"/>
      <c r="D417" s="66"/>
      <c r="E417" s="86"/>
      <c r="F417" s="87"/>
      <c r="G417" s="87"/>
      <c r="H417" s="589"/>
      <c r="I417" s="589"/>
      <c r="J417" s="66"/>
    </row>
    <row r="418" spans="1:10" s="74" customFormat="1" ht="88.5" customHeight="1">
      <c r="A418" s="109">
        <v>1</v>
      </c>
      <c r="B418" s="109" t="s">
        <v>1219</v>
      </c>
      <c r="C418" s="69">
        <f>C415+1</f>
        <v>3</v>
      </c>
      <c r="D418" s="66" t="s">
        <v>1371</v>
      </c>
      <c r="E418" s="86"/>
      <c r="F418" s="87"/>
      <c r="G418" s="87"/>
      <c r="H418" s="589"/>
      <c r="I418" s="589"/>
      <c r="J418" s="66"/>
    </row>
    <row r="419" spans="1:10" s="74" customFormat="1">
      <c r="A419" s="572"/>
      <c r="B419" s="587"/>
      <c r="C419" s="69"/>
      <c r="D419" s="66" t="s">
        <v>29</v>
      </c>
      <c r="E419" s="86">
        <v>200</v>
      </c>
      <c r="F419" s="87"/>
      <c r="G419" s="87">
        <f>E419*F419</f>
        <v>0</v>
      </c>
      <c r="H419" s="589"/>
      <c r="I419" s="589"/>
      <c r="J419" s="66"/>
    </row>
    <row r="420" spans="1:10" s="74" customFormat="1">
      <c r="A420" s="572"/>
      <c r="B420" s="587"/>
      <c r="C420" s="69"/>
      <c r="D420" s="66"/>
      <c r="E420" s="86"/>
      <c r="F420" s="87"/>
      <c r="G420" s="87"/>
      <c r="H420" s="589"/>
      <c r="I420" s="589"/>
      <c r="J420" s="66"/>
    </row>
    <row r="421" spans="1:10" s="74" customFormat="1" ht="99.75">
      <c r="A421" s="109">
        <v>1</v>
      </c>
      <c r="B421" s="587" t="s">
        <v>1219</v>
      </c>
      <c r="C421" s="69">
        <f>C418+1</f>
        <v>4</v>
      </c>
      <c r="D421" s="66" t="s">
        <v>1372</v>
      </c>
      <c r="E421" s="588"/>
      <c r="F421" s="87"/>
      <c r="G421" s="87"/>
      <c r="H421" s="66"/>
      <c r="I421" s="66"/>
      <c r="J421" s="66"/>
    </row>
    <row r="422" spans="1:10" s="74" customFormat="1">
      <c r="A422" s="572"/>
      <c r="B422" s="587"/>
      <c r="C422" s="69"/>
      <c r="D422" s="66" t="s">
        <v>29</v>
      </c>
      <c r="E422" s="86">
        <v>136</v>
      </c>
      <c r="F422" s="87"/>
      <c r="G422" s="87">
        <f>E422*F422</f>
        <v>0</v>
      </c>
      <c r="H422" s="66"/>
      <c r="I422" s="66"/>
      <c r="J422" s="66"/>
    </row>
    <row r="424" spans="1:10" s="74" customFormat="1" ht="99.75">
      <c r="A424" s="109">
        <v>1</v>
      </c>
      <c r="B424" s="109" t="s">
        <v>1219</v>
      </c>
      <c r="C424" s="69">
        <f>C421+1</f>
        <v>5</v>
      </c>
      <c r="D424" s="66" t="s">
        <v>1373</v>
      </c>
      <c r="E424" s="86"/>
      <c r="F424" s="87"/>
      <c r="G424" s="87"/>
      <c r="H424" s="589"/>
      <c r="I424" s="589"/>
      <c r="J424" s="66"/>
    </row>
    <row r="425" spans="1:10" s="74" customFormat="1">
      <c r="A425" s="572"/>
      <c r="B425" s="587"/>
      <c r="C425" s="69"/>
      <c r="D425" s="66" t="s">
        <v>29</v>
      </c>
      <c r="E425" s="86">
        <v>30</v>
      </c>
      <c r="F425" s="87"/>
      <c r="G425" s="87">
        <f>E425*F425</f>
        <v>0</v>
      </c>
      <c r="H425" s="589"/>
      <c r="I425" s="589"/>
      <c r="J425" s="66"/>
    </row>
    <row r="426" spans="1:10" s="74" customFormat="1">
      <c r="A426" s="572"/>
      <c r="B426" s="587"/>
      <c r="C426" s="69"/>
      <c r="D426" s="66"/>
      <c r="E426" s="86"/>
      <c r="F426" s="87"/>
      <c r="G426" s="87"/>
      <c r="H426" s="589"/>
      <c r="I426" s="589"/>
      <c r="J426" s="66"/>
    </row>
    <row r="427" spans="1:10" s="74" customFormat="1" ht="99.75">
      <c r="A427" s="109">
        <v>1</v>
      </c>
      <c r="B427" s="587" t="s">
        <v>1219</v>
      </c>
      <c r="C427" s="69">
        <f>C424+1</f>
        <v>6</v>
      </c>
      <c r="D427" s="66" t="s">
        <v>1374</v>
      </c>
      <c r="E427" s="588"/>
      <c r="F427" s="87"/>
      <c r="G427" s="87"/>
      <c r="H427" s="66"/>
      <c r="I427" s="66"/>
      <c r="J427" s="66"/>
    </row>
    <row r="428" spans="1:10" s="74" customFormat="1">
      <c r="A428" s="572"/>
      <c r="B428" s="587"/>
      <c r="C428" s="69"/>
      <c r="D428" s="66" t="s">
        <v>29</v>
      </c>
      <c r="E428" s="86">
        <v>20</v>
      </c>
      <c r="F428" s="87"/>
      <c r="G428" s="87">
        <f>E428*F428</f>
        <v>0</v>
      </c>
      <c r="H428" s="66"/>
      <c r="I428" s="66"/>
      <c r="J428" s="66"/>
    </row>
    <row r="429" spans="1:10" s="74" customFormat="1">
      <c r="A429" s="572"/>
      <c r="B429" s="587"/>
      <c r="C429" s="69"/>
      <c r="D429" s="66"/>
      <c r="E429" s="86"/>
      <c r="F429" s="87"/>
      <c r="G429" s="87"/>
      <c r="H429" s="589"/>
      <c r="I429" s="589"/>
      <c r="J429" s="66"/>
    </row>
    <row r="430" spans="1:10" s="74" customFormat="1" ht="41.25" customHeight="1">
      <c r="A430" s="109">
        <v>1</v>
      </c>
      <c r="B430" s="110" t="s">
        <v>1219</v>
      </c>
      <c r="C430" s="69">
        <f>C427+1</f>
        <v>7</v>
      </c>
      <c r="D430" s="66" t="s">
        <v>1221</v>
      </c>
      <c r="E430" s="86"/>
      <c r="F430" s="87"/>
      <c r="G430" s="87"/>
      <c r="H430" s="66"/>
      <c r="I430" s="66"/>
      <c r="J430" s="66"/>
    </row>
    <row r="431" spans="1:10" s="74" customFormat="1">
      <c r="A431" s="572"/>
      <c r="B431" s="587"/>
      <c r="C431" s="69"/>
      <c r="D431" s="66" t="s">
        <v>28</v>
      </c>
      <c r="E431" s="86">
        <v>112</v>
      </c>
      <c r="F431" s="87"/>
      <c r="G431" s="87">
        <f>E431*F431</f>
        <v>0</v>
      </c>
      <c r="H431" s="66"/>
      <c r="I431" s="66"/>
      <c r="J431" s="66"/>
    </row>
    <row r="433" spans="1:12" s="74" customFormat="1" ht="85.5">
      <c r="A433" s="109">
        <v>1</v>
      </c>
      <c r="B433" s="110" t="s">
        <v>1219</v>
      </c>
      <c r="C433" s="69">
        <f>C430+1</f>
        <v>8</v>
      </c>
      <c r="D433" s="66" t="s">
        <v>1217</v>
      </c>
      <c r="E433" s="86"/>
      <c r="F433" s="87"/>
      <c r="G433" s="87"/>
      <c r="H433" s="66"/>
      <c r="I433" s="66"/>
      <c r="J433" s="66"/>
    </row>
    <row r="434" spans="1:12" s="74" customFormat="1">
      <c r="A434" s="572"/>
      <c r="B434" s="587"/>
      <c r="C434" s="69"/>
      <c r="D434" s="66" t="s">
        <v>29</v>
      </c>
      <c r="E434" s="86">
        <v>285.60000000000002</v>
      </c>
      <c r="F434" s="87"/>
      <c r="G434" s="87">
        <f>E434*F434</f>
        <v>0</v>
      </c>
      <c r="H434" s="66"/>
      <c r="I434" s="66"/>
      <c r="J434" s="66"/>
    </row>
    <row r="435" spans="1:12" s="74" customFormat="1">
      <c r="A435" s="572"/>
      <c r="B435" s="587"/>
      <c r="C435" s="69"/>
      <c r="D435" s="66"/>
      <c r="E435" s="86"/>
      <c r="F435" s="87"/>
      <c r="G435" s="87"/>
      <c r="H435" s="66"/>
      <c r="I435" s="66"/>
      <c r="J435" s="66"/>
    </row>
    <row r="436" spans="1:12" s="74" customFormat="1" ht="162.75" customHeight="1">
      <c r="A436" s="109">
        <v>1</v>
      </c>
      <c r="B436" s="110" t="s">
        <v>1219</v>
      </c>
      <c r="C436" s="69">
        <f>C433+1</f>
        <v>9</v>
      </c>
      <c r="D436" s="66" t="s">
        <v>1375</v>
      </c>
      <c r="E436" s="86"/>
      <c r="F436" s="87"/>
      <c r="G436" s="87"/>
      <c r="H436" s="66"/>
      <c r="I436" s="66"/>
      <c r="J436" s="66"/>
    </row>
    <row r="437" spans="1:12" s="74" customFormat="1">
      <c r="A437" s="572"/>
      <c r="B437" s="587"/>
      <c r="C437" s="69"/>
      <c r="D437" s="66" t="s">
        <v>29</v>
      </c>
      <c r="E437" s="86">
        <v>50</v>
      </c>
      <c r="F437" s="87"/>
      <c r="G437" s="87">
        <f>E437*F437</f>
        <v>0</v>
      </c>
      <c r="H437" s="66"/>
      <c r="I437" s="66"/>
      <c r="J437" s="66"/>
    </row>
    <row r="439" spans="1:12" s="62" customFormat="1" ht="60.75" customHeight="1">
      <c r="A439" s="109">
        <f>A433</f>
        <v>1</v>
      </c>
      <c r="B439" s="110" t="s">
        <v>1219</v>
      </c>
      <c r="C439" s="69">
        <f>C436+1</f>
        <v>10</v>
      </c>
      <c r="D439" s="66" t="s">
        <v>1360</v>
      </c>
      <c r="E439" s="86"/>
      <c r="F439" s="87"/>
      <c r="G439" s="87"/>
      <c r="H439" s="66"/>
      <c r="I439" s="66"/>
      <c r="J439" s="66"/>
      <c r="K439" s="74"/>
      <c r="L439" s="74"/>
    </row>
    <row r="440" spans="1:12">
      <c r="D440" s="66" t="s">
        <v>29</v>
      </c>
      <c r="E440" s="86">
        <f>E419+E422+E425+E428-E434</f>
        <v>100.39999999999998</v>
      </c>
      <c r="G440" s="87">
        <f>E440*F440</f>
        <v>0</v>
      </c>
    </row>
    <row r="442" spans="1:12" s="74" customFormat="1" ht="128.25">
      <c r="A442" s="109">
        <v>1</v>
      </c>
      <c r="B442" s="110" t="s">
        <v>1219</v>
      </c>
      <c r="C442" s="69">
        <f>C439+1</f>
        <v>11</v>
      </c>
      <c r="D442" s="66" t="s">
        <v>1376</v>
      </c>
      <c r="E442" s="86"/>
      <c r="F442" s="87"/>
      <c r="G442" s="87"/>
      <c r="H442" s="589"/>
      <c r="I442" s="589"/>
      <c r="J442" s="66"/>
    </row>
    <row r="443" spans="1:12" s="74" customFormat="1" ht="60" customHeight="1">
      <c r="A443" s="109"/>
      <c r="B443" s="110"/>
      <c r="C443" s="69"/>
      <c r="D443" s="66" t="s">
        <v>1377</v>
      </c>
      <c r="E443" s="86"/>
      <c r="F443" s="87"/>
      <c r="G443" s="87"/>
      <c r="H443" s="589"/>
      <c r="I443" s="589"/>
      <c r="J443" s="66"/>
    </row>
    <row r="444" spans="1:12" s="74" customFormat="1">
      <c r="A444" s="572"/>
      <c r="B444" s="587"/>
      <c r="C444" s="69"/>
      <c r="D444" s="66" t="s">
        <v>23</v>
      </c>
      <c r="E444" s="86">
        <v>3</v>
      </c>
      <c r="F444" s="87"/>
      <c r="G444" s="87">
        <f>E444*F444</f>
        <v>0</v>
      </c>
      <c r="H444" s="589"/>
      <c r="I444" s="589"/>
      <c r="J444" s="66"/>
    </row>
    <row r="445" spans="1:12" s="74" customFormat="1">
      <c r="A445" s="572"/>
      <c r="B445" s="587"/>
      <c r="C445" s="69"/>
      <c r="D445" s="66"/>
      <c r="E445" s="86"/>
      <c r="F445" s="87"/>
      <c r="G445" s="87"/>
      <c r="H445" s="589"/>
      <c r="I445" s="589"/>
      <c r="J445" s="66"/>
    </row>
    <row r="446" spans="1:12" s="74" customFormat="1" ht="128.25">
      <c r="A446" s="109">
        <v>1</v>
      </c>
      <c r="B446" s="110" t="s">
        <v>1219</v>
      </c>
      <c r="C446" s="69">
        <f>C442+1</f>
        <v>12</v>
      </c>
      <c r="D446" s="66" t="s">
        <v>1378</v>
      </c>
      <c r="E446" s="86"/>
      <c r="F446" s="87"/>
      <c r="G446" s="87"/>
      <c r="H446" s="589"/>
      <c r="I446" s="589"/>
      <c r="J446" s="66"/>
    </row>
    <row r="447" spans="1:12" s="74" customFormat="1" ht="60" customHeight="1">
      <c r="A447" s="109"/>
      <c r="B447" s="110"/>
      <c r="C447" s="69"/>
      <c r="D447" s="66" t="s">
        <v>1377</v>
      </c>
      <c r="E447" s="86"/>
      <c r="F447" s="87"/>
      <c r="G447" s="87"/>
      <c r="H447" s="589"/>
      <c r="I447" s="589"/>
      <c r="J447" s="66"/>
    </row>
    <row r="448" spans="1:12" s="74" customFormat="1">
      <c r="A448" s="572"/>
      <c r="B448" s="587"/>
      <c r="C448" s="69"/>
      <c r="D448" s="66" t="s">
        <v>23</v>
      </c>
      <c r="E448" s="86">
        <v>3</v>
      </c>
      <c r="F448" s="87"/>
      <c r="G448" s="87">
        <f>E448*F448</f>
        <v>0</v>
      </c>
      <c r="H448" s="589"/>
      <c r="I448" s="589"/>
      <c r="J448" s="66"/>
    </row>
    <row r="449" spans="1:10" s="74" customFormat="1">
      <c r="A449" s="572"/>
      <c r="B449" s="587"/>
      <c r="C449" s="69"/>
      <c r="D449" s="66"/>
      <c r="E449" s="86"/>
      <c r="F449" s="87"/>
      <c r="G449" s="87"/>
      <c r="H449" s="589"/>
      <c r="I449" s="589"/>
      <c r="J449" s="66"/>
    </row>
    <row r="450" spans="1:10" s="74" customFormat="1" ht="128.25">
      <c r="A450" s="109">
        <v>1</v>
      </c>
      <c r="B450" s="110" t="s">
        <v>1219</v>
      </c>
      <c r="C450" s="69">
        <f>C446+1</f>
        <v>13</v>
      </c>
      <c r="D450" s="66" t="s">
        <v>1379</v>
      </c>
      <c r="E450" s="86"/>
      <c r="F450" s="87"/>
      <c r="G450" s="87"/>
      <c r="H450" s="589"/>
      <c r="I450" s="589"/>
      <c r="J450" s="66"/>
    </row>
    <row r="451" spans="1:10" s="74" customFormat="1" ht="60" customHeight="1">
      <c r="A451" s="109"/>
      <c r="B451" s="110"/>
      <c r="C451" s="69"/>
      <c r="D451" s="66" t="s">
        <v>1377</v>
      </c>
      <c r="E451" s="86"/>
      <c r="F451" s="87"/>
      <c r="G451" s="87"/>
      <c r="H451" s="589"/>
      <c r="I451" s="589"/>
      <c r="J451" s="66"/>
    </row>
    <row r="452" spans="1:10" s="74" customFormat="1">
      <c r="A452" s="572"/>
      <c r="B452" s="587"/>
      <c r="C452" s="69"/>
      <c r="D452" s="66" t="s">
        <v>23</v>
      </c>
      <c r="E452" s="86">
        <v>1</v>
      </c>
      <c r="F452" s="87"/>
      <c r="G452" s="87">
        <f>E452*F452</f>
        <v>0</v>
      </c>
      <c r="H452" s="589"/>
      <c r="I452" s="589"/>
      <c r="J452" s="66"/>
    </row>
    <row r="453" spans="1:10" s="74" customFormat="1">
      <c r="A453" s="572"/>
      <c r="B453" s="587"/>
      <c r="C453" s="69"/>
      <c r="D453" s="66"/>
      <c r="E453" s="86"/>
      <c r="F453" s="87"/>
      <c r="G453" s="87"/>
      <c r="H453" s="589"/>
      <c r="I453" s="589"/>
      <c r="J453" s="66"/>
    </row>
    <row r="454" spans="1:10" s="74" customFormat="1" ht="142.5">
      <c r="A454" s="109">
        <v>1</v>
      </c>
      <c r="B454" s="110" t="s">
        <v>1219</v>
      </c>
      <c r="C454" s="69">
        <f>C450+1</f>
        <v>14</v>
      </c>
      <c r="D454" s="66" t="s">
        <v>1380</v>
      </c>
      <c r="E454" s="115"/>
      <c r="F454" s="87"/>
      <c r="G454" s="87"/>
      <c r="H454" s="589"/>
      <c r="I454" s="589"/>
      <c r="J454" s="66"/>
    </row>
    <row r="455" spans="1:10" s="74" customFormat="1">
      <c r="A455" s="109"/>
      <c r="B455" s="110"/>
      <c r="C455" s="69"/>
      <c r="D455" s="66" t="s">
        <v>23</v>
      </c>
      <c r="E455" s="115">
        <v>4</v>
      </c>
      <c r="F455" s="87"/>
      <c r="G455" s="87">
        <f>E455*F455</f>
        <v>0</v>
      </c>
      <c r="H455" s="589"/>
      <c r="I455" s="589"/>
      <c r="J455" s="66"/>
    </row>
    <row r="456" spans="1:10" s="74" customFormat="1">
      <c r="A456" s="109"/>
      <c r="B456" s="110"/>
      <c r="C456" s="69"/>
      <c r="D456" s="66"/>
      <c r="E456" s="115"/>
      <c r="F456" s="87"/>
      <c r="G456" s="87"/>
      <c r="H456" s="589"/>
      <c r="I456" s="589"/>
      <c r="J456" s="66"/>
    </row>
    <row r="457" spans="1:10" s="74" customFormat="1" ht="145.5" customHeight="1">
      <c r="A457" s="109">
        <v>1</v>
      </c>
      <c r="B457" s="110" t="s">
        <v>1219</v>
      </c>
      <c r="C457" s="69">
        <f>C454+1</f>
        <v>15</v>
      </c>
      <c r="D457" s="66" t="s">
        <v>1381</v>
      </c>
      <c r="E457" s="115"/>
      <c r="F457" s="87"/>
      <c r="G457" s="87"/>
      <c r="H457" s="589"/>
      <c r="I457" s="589"/>
      <c r="J457" s="66"/>
    </row>
    <row r="458" spans="1:10" s="74" customFormat="1">
      <c r="A458" s="109"/>
      <c r="B458" s="110"/>
      <c r="C458" s="69"/>
      <c r="D458" s="66" t="s">
        <v>23</v>
      </c>
      <c r="E458" s="115">
        <v>3</v>
      </c>
      <c r="F458" s="87"/>
      <c r="G458" s="87">
        <f>E458*F458</f>
        <v>0</v>
      </c>
      <c r="H458" s="589"/>
      <c r="I458" s="589"/>
      <c r="J458" s="66"/>
    </row>
    <row r="459" spans="1:10" s="74" customFormat="1">
      <c r="A459" s="109"/>
      <c r="B459" s="110"/>
      <c r="C459" s="69"/>
      <c r="D459" s="66"/>
      <c r="E459" s="115"/>
      <c r="F459" s="87"/>
      <c r="G459" s="87"/>
      <c r="H459" s="589"/>
      <c r="I459" s="589"/>
      <c r="J459" s="66"/>
    </row>
    <row r="460" spans="1:10" s="74" customFormat="1" ht="128.25">
      <c r="A460" s="109">
        <v>1</v>
      </c>
      <c r="B460" s="110" t="s">
        <v>1219</v>
      </c>
      <c r="C460" s="69">
        <f>C457+1</f>
        <v>16</v>
      </c>
      <c r="D460" s="66" t="s">
        <v>1382</v>
      </c>
      <c r="E460" s="115"/>
      <c r="F460" s="87"/>
      <c r="G460" s="87"/>
      <c r="H460" s="589"/>
      <c r="I460" s="589"/>
      <c r="J460" s="66"/>
    </row>
    <row r="461" spans="1:10" s="74" customFormat="1">
      <c r="A461" s="109"/>
      <c r="B461" s="110"/>
      <c r="C461" s="69"/>
      <c r="D461" s="66" t="s">
        <v>27</v>
      </c>
      <c r="E461" s="115">
        <v>10</v>
      </c>
      <c r="F461" s="87"/>
      <c r="G461" s="87">
        <f>E461*F461</f>
        <v>0</v>
      </c>
      <c r="H461" s="589"/>
      <c r="I461" s="589"/>
      <c r="J461" s="66"/>
    </row>
    <row r="462" spans="1:10" s="74" customFormat="1">
      <c r="A462" s="572"/>
      <c r="B462" s="587"/>
      <c r="C462" s="69"/>
      <c r="D462" s="66"/>
      <c r="E462" s="86"/>
      <c r="F462" s="87"/>
      <c r="G462" s="87"/>
      <c r="H462" s="589"/>
      <c r="I462" s="589"/>
      <c r="J462" s="66"/>
    </row>
    <row r="463" spans="1:10" s="74" customFormat="1" ht="128.25">
      <c r="A463" s="109">
        <v>1</v>
      </c>
      <c r="B463" s="110" t="s">
        <v>1219</v>
      </c>
      <c r="C463" s="69">
        <f>C460+1</f>
        <v>17</v>
      </c>
      <c r="D463" s="66" t="s">
        <v>1383</v>
      </c>
      <c r="E463" s="86"/>
      <c r="F463" s="87"/>
      <c r="G463" s="87"/>
      <c r="H463" s="589"/>
      <c r="I463" s="589"/>
      <c r="J463" s="66"/>
    </row>
    <row r="464" spans="1:10" s="74" customFormat="1">
      <c r="A464" s="572"/>
      <c r="B464" s="587"/>
      <c r="C464" s="69"/>
      <c r="D464" s="66" t="s">
        <v>27</v>
      </c>
      <c r="E464" s="86">
        <v>20</v>
      </c>
      <c r="F464" s="87"/>
      <c r="G464" s="87">
        <f>E464*F464</f>
        <v>0</v>
      </c>
      <c r="H464" s="589"/>
      <c r="I464" s="589"/>
      <c r="J464" s="66"/>
    </row>
    <row r="465" spans="1:12" s="74" customFormat="1">
      <c r="A465" s="572"/>
      <c r="B465" s="587"/>
      <c r="C465" s="69"/>
      <c r="D465" s="66"/>
      <c r="E465" s="86"/>
      <c r="F465" s="87"/>
      <c r="G465" s="87"/>
      <c r="H465" s="589"/>
      <c r="I465" s="589"/>
      <c r="J465" s="66"/>
    </row>
    <row r="466" spans="1:12" s="74" customFormat="1" ht="100.5" customHeight="1">
      <c r="A466" s="109">
        <v>1</v>
      </c>
      <c r="B466" s="110" t="s">
        <v>1219</v>
      </c>
      <c r="C466" s="69">
        <f>C463+1</f>
        <v>18</v>
      </c>
      <c r="D466" s="66" t="s">
        <v>1384</v>
      </c>
      <c r="E466" s="86"/>
      <c r="F466" s="87"/>
      <c r="G466" s="87"/>
      <c r="H466" s="589"/>
      <c r="I466" s="589"/>
      <c r="J466" s="66"/>
    </row>
    <row r="467" spans="1:12" s="74" customFormat="1">
      <c r="A467" s="572"/>
      <c r="B467" s="587"/>
      <c r="C467" s="69"/>
      <c r="D467" s="66" t="s">
        <v>27</v>
      </c>
      <c r="E467" s="86">
        <v>28</v>
      </c>
      <c r="F467" s="87"/>
      <c r="G467" s="87">
        <f>E467*F467</f>
        <v>0</v>
      </c>
      <c r="H467" s="589"/>
      <c r="I467" s="589"/>
      <c r="J467" s="66"/>
    </row>
    <row r="468" spans="1:12" s="74" customFormat="1">
      <c r="A468" s="572"/>
      <c r="B468" s="587"/>
      <c r="C468" s="69"/>
      <c r="D468" s="66"/>
      <c r="E468" s="86"/>
      <c r="F468" s="87"/>
      <c r="G468" s="87"/>
      <c r="H468" s="589"/>
      <c r="I468" s="589"/>
      <c r="J468" s="66"/>
    </row>
    <row r="469" spans="1:12" s="62" customFormat="1" ht="128.25">
      <c r="A469" s="109">
        <f>A463</f>
        <v>1</v>
      </c>
      <c r="B469" s="110" t="s">
        <v>1219</v>
      </c>
      <c r="C469" s="69">
        <f>C466+1</f>
        <v>19</v>
      </c>
      <c r="D469" s="66" t="s">
        <v>1385</v>
      </c>
      <c r="E469" s="115"/>
      <c r="F469" s="87"/>
      <c r="G469" s="87"/>
      <c r="H469" s="589"/>
      <c r="I469" s="589"/>
      <c r="J469" s="66"/>
      <c r="K469" s="74"/>
      <c r="L469" s="74"/>
    </row>
    <row r="470" spans="1:12">
      <c r="A470" s="109"/>
      <c r="B470" s="110"/>
      <c r="D470" s="66" t="s">
        <v>27</v>
      </c>
      <c r="E470" s="115">
        <v>11</v>
      </c>
      <c r="G470" s="87">
        <f>E470*F470</f>
        <v>0</v>
      </c>
      <c r="H470" s="589"/>
      <c r="I470" s="589"/>
    </row>
    <row r="471" spans="1:12">
      <c r="A471" s="109"/>
      <c r="B471" s="110"/>
      <c r="E471" s="115"/>
      <c r="H471" s="589"/>
      <c r="I471" s="589"/>
    </row>
    <row r="472" spans="1:12" s="62" customFormat="1" ht="128.25">
      <c r="A472" s="109">
        <f>A469</f>
        <v>1</v>
      </c>
      <c r="B472" s="110" t="s">
        <v>1219</v>
      </c>
      <c r="C472" s="69">
        <f>C469+1</f>
        <v>20</v>
      </c>
      <c r="D472" s="66" t="s">
        <v>1386</v>
      </c>
      <c r="E472" s="115"/>
      <c r="F472" s="87"/>
      <c r="G472" s="87"/>
      <c r="H472" s="589"/>
      <c r="I472" s="589"/>
      <c r="J472" s="66"/>
      <c r="K472" s="74"/>
      <c r="L472" s="74"/>
    </row>
    <row r="473" spans="1:12">
      <c r="A473" s="109"/>
      <c r="B473" s="110"/>
      <c r="D473" s="66" t="s">
        <v>27</v>
      </c>
      <c r="E473" s="115">
        <v>43</v>
      </c>
      <c r="G473" s="87">
        <f>E473*F473</f>
        <v>0</v>
      </c>
      <c r="H473" s="589"/>
      <c r="I473" s="589"/>
    </row>
    <row r="474" spans="1:12">
      <c r="A474" s="109"/>
      <c r="B474" s="110"/>
      <c r="E474" s="115"/>
      <c r="H474" s="589"/>
      <c r="I474" s="589"/>
    </row>
    <row r="475" spans="1:12" s="62" customFormat="1" ht="71.25">
      <c r="A475" s="109">
        <f>A472</f>
        <v>1</v>
      </c>
      <c r="B475" s="110" t="s">
        <v>1219</v>
      </c>
      <c r="C475" s="69">
        <f>C472+1</f>
        <v>21</v>
      </c>
      <c r="D475" s="66" t="s">
        <v>1387</v>
      </c>
      <c r="E475" s="115"/>
      <c r="F475" s="87"/>
      <c r="G475" s="87"/>
      <c r="H475" s="589"/>
      <c r="I475" s="589"/>
      <c r="J475" s="66"/>
      <c r="K475" s="74"/>
      <c r="L475" s="74"/>
    </row>
    <row r="476" spans="1:12">
      <c r="A476" s="109"/>
      <c r="B476" s="110"/>
      <c r="D476" s="66" t="s">
        <v>27</v>
      </c>
      <c r="E476" s="115">
        <v>13</v>
      </c>
      <c r="G476" s="87">
        <f>E476*F476</f>
        <v>0</v>
      </c>
      <c r="H476" s="589"/>
      <c r="I476" s="589"/>
    </row>
    <row r="477" spans="1:12">
      <c r="A477" s="109"/>
      <c r="B477" s="110"/>
      <c r="E477" s="115"/>
      <c r="H477" s="589"/>
      <c r="I477" s="589"/>
      <c r="K477" s="375"/>
      <c r="L477" s="375"/>
    </row>
    <row r="478" spans="1:12" s="62" customFormat="1" ht="75" customHeight="1">
      <c r="A478" s="109">
        <f>A475</f>
        <v>1</v>
      </c>
      <c r="B478" s="110" t="s">
        <v>1219</v>
      </c>
      <c r="C478" s="69">
        <f>C475+1</f>
        <v>22</v>
      </c>
      <c r="D478" s="592" t="s">
        <v>2947</v>
      </c>
      <c r="E478" s="115"/>
      <c r="F478" s="87"/>
      <c r="G478" s="87"/>
      <c r="H478" s="589"/>
      <c r="I478" s="589"/>
      <c r="J478" s="66"/>
      <c r="K478" s="375"/>
      <c r="L478" s="375"/>
    </row>
    <row r="479" spans="1:12">
      <c r="A479" s="109"/>
      <c r="B479" s="110"/>
      <c r="D479" s="66" t="s">
        <v>27</v>
      </c>
      <c r="E479" s="115">
        <v>45</v>
      </c>
      <c r="G479" s="87">
        <f>E479*F479</f>
        <v>0</v>
      </c>
      <c r="H479" s="589"/>
      <c r="I479" s="589"/>
      <c r="K479" s="375"/>
      <c r="L479" s="375"/>
    </row>
    <row r="480" spans="1:12">
      <c r="A480" s="109"/>
      <c r="B480" s="110"/>
      <c r="E480" s="115"/>
      <c r="H480" s="589"/>
      <c r="I480" s="589"/>
    </row>
    <row r="481" spans="1:10" s="74" customFormat="1" ht="28.5">
      <c r="A481" s="109">
        <v>1</v>
      </c>
      <c r="B481" s="110" t="s">
        <v>1219</v>
      </c>
      <c r="C481" s="69">
        <f>C478+1</f>
        <v>23</v>
      </c>
      <c r="D481" s="66" t="s">
        <v>1388</v>
      </c>
      <c r="E481" s="86"/>
      <c r="F481" s="87"/>
      <c r="G481" s="87"/>
      <c r="H481" s="66"/>
      <c r="I481" s="589"/>
      <c r="J481" s="116"/>
    </row>
    <row r="482" spans="1:10" s="74" customFormat="1">
      <c r="A482" s="572"/>
      <c r="B482" s="587"/>
      <c r="C482" s="69"/>
      <c r="D482" s="66" t="s">
        <v>23</v>
      </c>
      <c r="E482" s="86">
        <v>1</v>
      </c>
      <c r="F482" s="87"/>
      <c r="G482" s="87">
        <f>E482*F482</f>
        <v>0</v>
      </c>
      <c r="H482" s="589"/>
      <c r="I482" s="589"/>
      <c r="J482" s="66"/>
    </row>
    <row r="483" spans="1:10" s="74" customFormat="1" ht="15" thickBot="1">
      <c r="A483" s="572"/>
      <c r="B483" s="587"/>
      <c r="C483" s="69"/>
      <c r="D483" s="117"/>
      <c r="E483" s="83"/>
      <c r="F483" s="84"/>
      <c r="G483" s="84"/>
      <c r="H483" s="589"/>
      <c r="I483" s="589"/>
      <c r="J483" s="66"/>
    </row>
    <row r="484" spans="1:10" s="74" customFormat="1" ht="15.75" thickTop="1">
      <c r="A484" s="590"/>
      <c r="B484" s="590"/>
      <c r="C484" s="590"/>
      <c r="D484" s="570" t="s">
        <v>1218</v>
      </c>
      <c r="E484" s="78"/>
      <c r="F484" s="79"/>
      <c r="G484" s="79">
        <f>SUM(G412:G483)</f>
        <v>0</v>
      </c>
      <c r="H484" s="589"/>
      <c r="I484" s="589"/>
      <c r="J484" s="66"/>
    </row>
    <row r="485" spans="1:10" s="74" customFormat="1" ht="15">
      <c r="A485" s="590"/>
      <c r="B485" s="590"/>
      <c r="C485" s="590"/>
      <c r="D485" s="570"/>
      <c r="E485" s="78"/>
      <c r="F485" s="79"/>
      <c r="G485" s="79"/>
      <c r="H485" s="589"/>
      <c r="I485" s="589"/>
      <c r="J485" s="66"/>
    </row>
    <row r="486" spans="1:10" s="74" customFormat="1" ht="15">
      <c r="A486" s="112">
        <v>1</v>
      </c>
      <c r="B486" s="113" t="s">
        <v>1219</v>
      </c>
      <c r="C486" s="69"/>
      <c r="D486" s="570" t="s">
        <v>1215</v>
      </c>
      <c r="E486" s="78"/>
      <c r="F486" s="79"/>
      <c r="G486" s="79"/>
      <c r="H486" s="589"/>
      <c r="I486" s="589"/>
      <c r="J486" s="66"/>
    </row>
    <row r="487" spans="1:10" s="74" customFormat="1" ht="15">
      <c r="A487" s="112"/>
      <c r="B487" s="113"/>
      <c r="C487" s="69"/>
      <c r="D487" s="570"/>
      <c r="E487" s="78"/>
      <c r="F487" s="79"/>
      <c r="G487" s="79"/>
      <c r="H487" s="589"/>
      <c r="I487" s="589"/>
      <c r="J487" s="66"/>
    </row>
    <row r="488" spans="1:10" s="74" customFormat="1" ht="225" customHeight="1">
      <c r="A488" s="112"/>
      <c r="B488" s="113"/>
      <c r="C488" s="69"/>
      <c r="D488" s="645" t="s">
        <v>1370</v>
      </c>
      <c r="E488" s="645"/>
      <c r="F488" s="645"/>
      <c r="G488" s="645"/>
      <c r="H488" s="589"/>
      <c r="I488" s="589"/>
      <c r="J488" s="66"/>
    </row>
    <row r="489" spans="1:10" s="74" customFormat="1" ht="15">
      <c r="A489" s="112"/>
      <c r="B489" s="113"/>
      <c r="C489" s="69"/>
      <c r="D489" s="570"/>
      <c r="E489" s="78"/>
      <c r="F489" s="79"/>
      <c r="G489" s="79"/>
      <c r="H489" s="589"/>
      <c r="I489" s="589"/>
      <c r="J489" s="66"/>
    </row>
    <row r="490" spans="1:10" s="74" customFormat="1" ht="28.5">
      <c r="A490" s="109">
        <v>1</v>
      </c>
      <c r="B490" s="109" t="s">
        <v>1219</v>
      </c>
      <c r="C490" s="69">
        <f>1</f>
        <v>1</v>
      </c>
      <c r="D490" s="66" t="s">
        <v>1223</v>
      </c>
      <c r="E490" s="86"/>
      <c r="F490" s="87"/>
      <c r="G490" s="87"/>
      <c r="H490" s="589"/>
      <c r="I490" s="589"/>
      <c r="J490" s="66"/>
    </row>
    <row r="491" spans="1:10" s="74" customFormat="1">
      <c r="A491" s="572"/>
      <c r="B491" s="587"/>
      <c r="C491" s="69"/>
      <c r="D491" s="66" t="s">
        <v>27</v>
      </c>
      <c r="E491" s="86">
        <v>72</v>
      </c>
      <c r="F491" s="87"/>
      <c r="G491" s="87">
        <f>E491*F491</f>
        <v>0</v>
      </c>
      <c r="H491" s="589"/>
      <c r="I491" s="589"/>
      <c r="J491" s="66"/>
    </row>
    <row r="492" spans="1:10" s="74" customFormat="1">
      <c r="A492" s="572"/>
      <c r="B492" s="587"/>
      <c r="C492" s="69"/>
      <c r="D492" s="66"/>
      <c r="E492" s="86"/>
      <c r="F492" s="87"/>
      <c r="G492" s="87"/>
      <c r="H492" s="589"/>
      <c r="I492" s="589"/>
      <c r="J492" s="66"/>
    </row>
    <row r="493" spans="1:10" s="74" customFormat="1" ht="28.5">
      <c r="A493" s="109">
        <v>1</v>
      </c>
      <c r="B493" s="109" t="s">
        <v>1219</v>
      </c>
      <c r="C493" s="69">
        <f>C490+1</f>
        <v>2</v>
      </c>
      <c r="D493" s="66" t="s">
        <v>1222</v>
      </c>
      <c r="E493" s="86"/>
      <c r="F493" s="87"/>
      <c r="G493" s="87"/>
      <c r="H493" s="589"/>
      <c r="I493" s="589"/>
      <c r="J493" s="66"/>
    </row>
    <row r="494" spans="1:10" s="74" customFormat="1">
      <c r="A494" s="572"/>
      <c r="B494" s="587"/>
      <c r="C494" s="69"/>
      <c r="D494" s="66" t="s">
        <v>23</v>
      </c>
      <c r="E494" s="86">
        <v>5</v>
      </c>
      <c r="F494" s="87"/>
      <c r="G494" s="87">
        <f>E494*F494</f>
        <v>0</v>
      </c>
      <c r="H494" s="589"/>
      <c r="I494" s="589"/>
      <c r="J494" s="66"/>
    </row>
    <row r="495" spans="1:10" s="74" customFormat="1">
      <c r="A495" s="572"/>
      <c r="B495" s="587"/>
      <c r="C495" s="69"/>
      <c r="D495" s="66"/>
      <c r="E495" s="86"/>
      <c r="F495" s="87"/>
      <c r="G495" s="87"/>
      <c r="H495" s="589"/>
      <c r="I495" s="589"/>
      <c r="J495" s="66"/>
    </row>
    <row r="496" spans="1:10" s="74" customFormat="1" ht="88.5" customHeight="1">
      <c r="A496" s="109">
        <v>1</v>
      </c>
      <c r="B496" s="109" t="s">
        <v>1219</v>
      </c>
      <c r="C496" s="69">
        <f>C493+1</f>
        <v>3</v>
      </c>
      <c r="D496" s="66" t="s">
        <v>1371</v>
      </c>
      <c r="E496" s="86"/>
      <c r="F496" s="87"/>
      <c r="G496" s="87"/>
      <c r="H496" s="589"/>
      <c r="I496" s="589"/>
      <c r="J496" s="66"/>
    </row>
    <row r="497" spans="1:12" s="74" customFormat="1">
      <c r="A497" s="572"/>
      <c r="B497" s="587"/>
      <c r="C497" s="69"/>
      <c r="D497" s="66" t="s">
        <v>29</v>
      </c>
      <c r="E497" s="86">
        <v>50</v>
      </c>
      <c r="F497" s="87"/>
      <c r="G497" s="87">
        <f>E497*F497</f>
        <v>0</v>
      </c>
      <c r="H497" s="589"/>
      <c r="I497" s="589"/>
      <c r="J497" s="66"/>
    </row>
    <row r="498" spans="1:12" s="74" customFormat="1">
      <c r="A498" s="572"/>
      <c r="B498" s="587"/>
      <c r="C498" s="69"/>
      <c r="D498" s="66"/>
      <c r="E498" s="86"/>
      <c r="F498" s="87"/>
      <c r="G498" s="87"/>
      <c r="H498" s="589"/>
      <c r="I498" s="589"/>
      <c r="J498" s="66"/>
    </row>
    <row r="499" spans="1:12" ht="99.75">
      <c r="A499" s="109">
        <v>1</v>
      </c>
      <c r="B499" s="587" t="s">
        <v>1219</v>
      </c>
      <c r="C499" s="69">
        <f>C496+1</f>
        <v>4</v>
      </c>
      <c r="D499" s="66" t="s">
        <v>1372</v>
      </c>
      <c r="E499" s="588"/>
    </row>
    <row r="500" spans="1:12">
      <c r="D500" s="66" t="s">
        <v>29</v>
      </c>
      <c r="E500" s="86">
        <v>20</v>
      </c>
      <c r="G500" s="87">
        <f>E500*F500</f>
        <v>0</v>
      </c>
    </row>
    <row r="502" spans="1:12" s="74" customFormat="1" ht="41.25" customHeight="1">
      <c r="A502" s="109">
        <v>1</v>
      </c>
      <c r="B502" s="110" t="s">
        <v>1219</v>
      </c>
      <c r="C502" s="69">
        <f>C499+1</f>
        <v>5</v>
      </c>
      <c r="D502" s="66" t="s">
        <v>1221</v>
      </c>
      <c r="E502" s="86"/>
      <c r="F502" s="87"/>
      <c r="G502" s="87"/>
      <c r="H502" s="66"/>
      <c r="I502" s="66"/>
      <c r="J502" s="66"/>
    </row>
    <row r="503" spans="1:12" s="74" customFormat="1">
      <c r="A503" s="572"/>
      <c r="B503" s="587"/>
      <c r="C503" s="69"/>
      <c r="D503" s="66" t="s">
        <v>28</v>
      </c>
      <c r="E503" s="86">
        <v>70</v>
      </c>
      <c r="F503" s="87"/>
      <c r="G503" s="87">
        <f>E503*F503</f>
        <v>0</v>
      </c>
      <c r="H503" s="66"/>
      <c r="I503" s="66"/>
      <c r="J503" s="66"/>
    </row>
    <row r="505" spans="1:12" s="74" customFormat="1" ht="85.5">
      <c r="A505" s="109">
        <v>1</v>
      </c>
      <c r="B505" s="110" t="s">
        <v>1219</v>
      </c>
      <c r="C505" s="69">
        <f>C502+1</f>
        <v>6</v>
      </c>
      <c r="D505" s="66" t="s">
        <v>1217</v>
      </c>
      <c r="E505" s="86"/>
      <c r="F505" s="87"/>
      <c r="G505" s="87"/>
      <c r="H505" s="66"/>
      <c r="I505" s="66"/>
      <c r="J505" s="66"/>
    </row>
    <row r="506" spans="1:12" s="74" customFormat="1">
      <c r="A506" s="572"/>
      <c r="B506" s="587"/>
      <c r="C506" s="69"/>
      <c r="D506" s="66" t="s">
        <v>29</v>
      </c>
      <c r="E506" s="86">
        <v>30</v>
      </c>
      <c r="F506" s="87"/>
      <c r="G506" s="87">
        <f>E506*F506</f>
        <v>0</v>
      </c>
      <c r="H506" s="66"/>
      <c r="I506" s="66"/>
      <c r="J506" s="66"/>
    </row>
    <row r="507" spans="1:12" s="74" customFormat="1">
      <c r="A507" s="572"/>
      <c r="B507" s="587"/>
      <c r="C507" s="69"/>
      <c r="D507" s="66"/>
      <c r="E507" s="86"/>
      <c r="F507" s="87"/>
      <c r="G507" s="87"/>
      <c r="H507" s="66"/>
      <c r="I507" s="66"/>
      <c r="J507" s="66"/>
    </row>
    <row r="508" spans="1:12" s="74" customFormat="1" ht="159" customHeight="1">
      <c r="A508" s="109">
        <v>1</v>
      </c>
      <c r="B508" s="110" t="s">
        <v>1219</v>
      </c>
      <c r="C508" s="69">
        <f>C505+1</f>
        <v>7</v>
      </c>
      <c r="D508" s="66" t="s">
        <v>1375</v>
      </c>
      <c r="E508" s="86"/>
      <c r="F508" s="87"/>
      <c r="G508" s="87"/>
      <c r="H508" s="66"/>
      <c r="I508" s="66"/>
      <c r="J508" s="66"/>
    </row>
    <row r="509" spans="1:12" s="74" customFormat="1">
      <c r="A509" s="572"/>
      <c r="B509" s="587"/>
      <c r="C509" s="69"/>
      <c r="D509" s="66" t="s">
        <v>29</v>
      </c>
      <c r="E509" s="86">
        <v>12</v>
      </c>
      <c r="F509" s="87"/>
      <c r="G509" s="87">
        <f>E509*F509</f>
        <v>0</v>
      </c>
      <c r="H509" s="66"/>
      <c r="I509" s="66"/>
      <c r="J509" s="66"/>
    </row>
    <row r="511" spans="1:12" s="62" customFormat="1" ht="59.25" customHeight="1">
      <c r="A511" s="109">
        <f>A505</f>
        <v>1</v>
      </c>
      <c r="B511" s="110" t="s">
        <v>1219</v>
      </c>
      <c r="C511" s="69">
        <f>C508+1</f>
        <v>8</v>
      </c>
      <c r="D511" s="66" t="s">
        <v>1360</v>
      </c>
      <c r="E511" s="86"/>
      <c r="F511" s="87"/>
      <c r="G511" s="87"/>
      <c r="H511" s="66"/>
      <c r="I511" s="66"/>
      <c r="J511" s="66"/>
      <c r="K511" s="74"/>
      <c r="L511" s="74"/>
    </row>
    <row r="512" spans="1:12" s="74" customFormat="1">
      <c r="A512" s="572"/>
      <c r="B512" s="587"/>
      <c r="C512" s="69"/>
      <c r="D512" s="66" t="s">
        <v>29</v>
      </c>
      <c r="E512" s="86">
        <f>E497+E500-E506</f>
        <v>40</v>
      </c>
      <c r="F512" s="87"/>
      <c r="G512" s="87">
        <f>E512*F512</f>
        <v>0</v>
      </c>
      <c r="H512" s="66"/>
      <c r="I512" s="66"/>
      <c r="J512" s="66"/>
    </row>
    <row r="513" spans="1:10" s="74" customFormat="1">
      <c r="A513" s="572"/>
      <c r="B513" s="587"/>
      <c r="C513" s="69"/>
      <c r="D513" s="66"/>
      <c r="E513" s="86"/>
      <c r="F513" s="87"/>
      <c r="G513" s="87"/>
      <c r="H513" s="66"/>
      <c r="I513" s="66"/>
      <c r="J513" s="66"/>
    </row>
    <row r="514" spans="1:10" s="74" customFormat="1" ht="128.25">
      <c r="A514" s="109">
        <v>1</v>
      </c>
      <c r="B514" s="110" t="s">
        <v>1219</v>
      </c>
      <c r="C514" s="69">
        <f>C511+1</f>
        <v>9</v>
      </c>
      <c r="D514" s="66" t="s">
        <v>1389</v>
      </c>
      <c r="E514" s="86"/>
      <c r="F514" s="87"/>
      <c r="G514" s="87"/>
      <c r="H514" s="589"/>
      <c r="I514" s="589"/>
      <c r="J514" s="66"/>
    </row>
    <row r="515" spans="1:10" s="74" customFormat="1" ht="102.75" customHeight="1">
      <c r="A515" s="109"/>
      <c r="B515" s="110"/>
      <c r="C515" s="69"/>
      <c r="D515" s="66" t="s">
        <v>1390</v>
      </c>
      <c r="E515" s="86"/>
      <c r="F515" s="87"/>
      <c r="G515" s="87"/>
      <c r="H515" s="589"/>
      <c r="I515" s="589"/>
      <c r="J515" s="66"/>
    </row>
    <row r="516" spans="1:10" s="74" customFormat="1">
      <c r="A516" s="572"/>
      <c r="B516" s="587"/>
      <c r="C516" s="69"/>
      <c r="D516" s="66" t="s">
        <v>23</v>
      </c>
      <c r="E516" s="86">
        <v>3</v>
      </c>
      <c r="F516" s="87"/>
      <c r="G516" s="87">
        <f>E516*F516</f>
        <v>0</v>
      </c>
      <c r="H516" s="589"/>
      <c r="I516" s="589"/>
      <c r="J516" s="66"/>
    </row>
    <row r="517" spans="1:10" s="74" customFormat="1">
      <c r="A517" s="572"/>
      <c r="B517" s="587"/>
      <c r="C517" s="69"/>
      <c r="D517" s="66"/>
      <c r="E517" s="86"/>
      <c r="F517" s="87"/>
      <c r="G517" s="87"/>
      <c r="H517" s="589"/>
      <c r="I517" s="589"/>
      <c r="J517" s="66"/>
    </row>
    <row r="518" spans="1:10" s="74" customFormat="1" ht="128.25">
      <c r="A518" s="109">
        <v>1</v>
      </c>
      <c r="B518" s="110" t="s">
        <v>1219</v>
      </c>
      <c r="C518" s="69">
        <f>C514+1</f>
        <v>10</v>
      </c>
      <c r="D518" s="66" t="s">
        <v>1391</v>
      </c>
      <c r="E518" s="86"/>
      <c r="F518" s="87"/>
      <c r="G518" s="87"/>
      <c r="H518" s="589"/>
      <c r="I518" s="589"/>
      <c r="J518" s="66"/>
    </row>
    <row r="519" spans="1:10" s="74" customFormat="1" ht="102.75" customHeight="1">
      <c r="A519" s="109"/>
      <c r="B519" s="110"/>
      <c r="C519" s="69"/>
      <c r="D519" s="66" t="s">
        <v>1390</v>
      </c>
      <c r="E519" s="86"/>
      <c r="F519" s="87"/>
      <c r="G519" s="87"/>
      <c r="H519" s="589"/>
      <c r="I519" s="589"/>
      <c r="J519" s="66"/>
    </row>
    <row r="520" spans="1:10" s="74" customFormat="1">
      <c r="A520" s="572"/>
      <c r="B520" s="587"/>
      <c r="C520" s="69"/>
      <c r="D520" s="66" t="s">
        <v>23</v>
      </c>
      <c r="E520" s="86">
        <v>1</v>
      </c>
      <c r="F520" s="87"/>
      <c r="G520" s="87">
        <f>E520*F520</f>
        <v>0</v>
      </c>
      <c r="H520" s="589"/>
      <c r="I520" s="589"/>
      <c r="J520" s="66"/>
    </row>
    <row r="521" spans="1:10" s="74" customFormat="1">
      <c r="A521" s="572"/>
      <c r="B521" s="587"/>
      <c r="C521" s="69"/>
      <c r="D521" s="66"/>
      <c r="E521" s="86"/>
      <c r="F521" s="87"/>
      <c r="G521" s="87"/>
      <c r="H521" s="589"/>
      <c r="I521" s="589"/>
      <c r="J521" s="66"/>
    </row>
    <row r="522" spans="1:10" s="74" customFormat="1" ht="128.25">
      <c r="A522" s="109">
        <v>1</v>
      </c>
      <c r="B522" s="110" t="s">
        <v>1219</v>
      </c>
      <c r="C522" s="69">
        <f>C518+1</f>
        <v>11</v>
      </c>
      <c r="D522" s="66" t="s">
        <v>1382</v>
      </c>
      <c r="E522" s="115"/>
      <c r="F522" s="87"/>
      <c r="G522" s="87"/>
      <c r="H522" s="589"/>
      <c r="I522" s="589"/>
      <c r="J522" s="66"/>
    </row>
    <row r="523" spans="1:10" s="74" customFormat="1">
      <c r="A523" s="109"/>
      <c r="B523" s="110"/>
      <c r="C523" s="69"/>
      <c r="D523" s="66" t="s">
        <v>27</v>
      </c>
      <c r="E523" s="115">
        <v>15</v>
      </c>
      <c r="F523" s="87"/>
      <c r="G523" s="87">
        <f>E523*F523</f>
        <v>0</v>
      </c>
      <c r="H523" s="589"/>
      <c r="I523" s="589"/>
      <c r="J523" s="66"/>
    </row>
    <row r="524" spans="1:10" s="74" customFormat="1">
      <c r="A524" s="572"/>
      <c r="B524" s="587"/>
      <c r="C524" s="69"/>
      <c r="D524" s="66"/>
      <c r="E524" s="86"/>
      <c r="F524" s="87"/>
      <c r="G524" s="87"/>
      <c r="H524" s="589"/>
      <c r="I524" s="589"/>
      <c r="J524" s="66"/>
    </row>
    <row r="525" spans="1:10" s="74" customFormat="1" ht="119.25" customHeight="1">
      <c r="A525" s="109">
        <v>1</v>
      </c>
      <c r="B525" s="110" t="s">
        <v>1219</v>
      </c>
      <c r="C525" s="69">
        <f>C522+1</f>
        <v>12</v>
      </c>
      <c r="D525" s="66" t="s">
        <v>1392</v>
      </c>
      <c r="E525" s="86"/>
      <c r="F525" s="87"/>
      <c r="G525" s="87"/>
      <c r="H525" s="589"/>
      <c r="I525" s="589"/>
      <c r="J525" s="66"/>
    </row>
    <row r="526" spans="1:10" s="74" customFormat="1">
      <c r="A526" s="572"/>
      <c r="B526" s="587"/>
      <c r="C526" s="69"/>
      <c r="D526" s="66" t="s">
        <v>27</v>
      </c>
      <c r="E526" s="86">
        <v>57</v>
      </c>
      <c r="F526" s="87"/>
      <c r="G526" s="87">
        <f>E526*F526</f>
        <v>0</v>
      </c>
      <c r="H526" s="589"/>
      <c r="I526" s="589"/>
      <c r="J526" s="66"/>
    </row>
    <row r="527" spans="1:10" s="74" customFormat="1">
      <c r="A527" s="572"/>
      <c r="B527" s="587"/>
      <c r="C527" s="69"/>
      <c r="D527" s="66"/>
      <c r="E527" s="86"/>
      <c r="F527" s="87"/>
      <c r="G527" s="87"/>
      <c r="H527" s="589"/>
      <c r="I527" s="589"/>
      <c r="J527" s="66"/>
    </row>
    <row r="528" spans="1:10" s="74" customFormat="1" ht="28.5">
      <c r="A528" s="109">
        <v>1</v>
      </c>
      <c r="B528" s="110" t="s">
        <v>1219</v>
      </c>
      <c r="C528" s="69">
        <f>C525+1</f>
        <v>13</v>
      </c>
      <c r="D528" s="66" t="s">
        <v>1388</v>
      </c>
      <c r="E528" s="86"/>
      <c r="F528" s="87"/>
      <c r="G528" s="87"/>
      <c r="H528" s="66"/>
      <c r="I528" s="589"/>
      <c r="J528" s="116"/>
    </row>
    <row r="529" spans="1:10" s="74" customFormat="1">
      <c r="A529" s="572"/>
      <c r="B529" s="587"/>
      <c r="C529" s="69"/>
      <c r="D529" s="66" t="s">
        <v>23</v>
      </c>
      <c r="E529" s="86">
        <v>1</v>
      </c>
      <c r="F529" s="87"/>
      <c r="G529" s="87">
        <f>E529*F529</f>
        <v>0</v>
      </c>
      <c r="H529" s="589"/>
      <c r="I529" s="589"/>
      <c r="J529" s="66"/>
    </row>
    <row r="530" spans="1:10" s="74" customFormat="1" ht="15" thickBot="1">
      <c r="A530" s="572"/>
      <c r="B530" s="587"/>
      <c r="C530" s="69"/>
      <c r="D530" s="117"/>
      <c r="E530" s="83"/>
      <c r="F530" s="84"/>
      <c r="G530" s="84"/>
      <c r="H530" s="589"/>
      <c r="I530" s="589"/>
      <c r="J530" s="66"/>
    </row>
    <row r="531" spans="1:10" s="74" customFormat="1" ht="15.75" thickTop="1">
      <c r="A531" s="590"/>
      <c r="B531" s="590"/>
      <c r="C531" s="590"/>
      <c r="D531" s="570" t="s">
        <v>1218</v>
      </c>
      <c r="E531" s="78"/>
      <c r="F531" s="79"/>
      <c r="G531" s="79">
        <f>SUM(G490:G530)</f>
        <v>0</v>
      </c>
      <c r="H531" s="589"/>
      <c r="I531" s="589"/>
      <c r="J531" s="66"/>
    </row>
    <row r="532" spans="1:10" s="74" customFormat="1" ht="15">
      <c r="A532" s="590"/>
      <c r="B532" s="590"/>
      <c r="C532" s="590"/>
      <c r="D532" s="570"/>
      <c r="E532" s="78"/>
      <c r="F532" s="79"/>
      <c r="G532" s="79"/>
      <c r="H532" s="589"/>
      <c r="I532" s="589"/>
      <c r="J532" s="66"/>
    </row>
    <row r="533" spans="1:10" s="74" customFormat="1" ht="15">
      <c r="A533" s="112">
        <v>1</v>
      </c>
      <c r="B533" s="113" t="s">
        <v>1219</v>
      </c>
      <c r="C533" s="69"/>
      <c r="D533" s="570" t="s">
        <v>1266</v>
      </c>
      <c r="E533" s="78"/>
      <c r="F533" s="79"/>
      <c r="G533" s="79"/>
      <c r="H533" s="589"/>
      <c r="I533" s="589"/>
      <c r="J533" s="66"/>
    </row>
    <row r="534" spans="1:10" s="74" customFormat="1" ht="15">
      <c r="A534" s="112"/>
      <c r="B534" s="113"/>
      <c r="C534" s="69"/>
      <c r="D534" s="570"/>
      <c r="E534" s="78"/>
      <c r="F534" s="79"/>
      <c r="G534" s="79"/>
      <c r="H534" s="589"/>
      <c r="I534" s="589"/>
      <c r="J534" s="66"/>
    </row>
    <row r="535" spans="1:10" s="74" customFormat="1" ht="46.5" customHeight="1">
      <c r="A535" s="112"/>
      <c r="B535" s="113"/>
      <c r="C535" s="69"/>
      <c r="D535" s="647" t="s">
        <v>1393</v>
      </c>
      <c r="E535" s="647"/>
      <c r="F535" s="647"/>
      <c r="G535" s="647"/>
      <c r="H535" s="118"/>
      <c r="I535" s="589"/>
      <c r="J535" s="66"/>
    </row>
    <row r="536" spans="1:10" s="74" customFormat="1" ht="78" customHeight="1">
      <c r="A536" s="112"/>
      <c r="B536" s="113"/>
      <c r="C536" s="69"/>
      <c r="D536" s="647" t="s">
        <v>1394</v>
      </c>
      <c r="E536" s="647"/>
      <c r="F536" s="647"/>
      <c r="G536" s="647"/>
      <c r="H536" s="569"/>
      <c r="I536" s="589"/>
      <c r="J536" s="66"/>
    </row>
    <row r="537" spans="1:10" s="74" customFormat="1" ht="207" customHeight="1">
      <c r="A537" s="112"/>
      <c r="B537" s="113"/>
      <c r="C537" s="69"/>
      <c r="D537" s="645" t="s">
        <v>1395</v>
      </c>
      <c r="E537" s="645"/>
      <c r="F537" s="645"/>
      <c r="G537" s="645"/>
      <c r="H537" s="569"/>
      <c r="I537" s="589"/>
      <c r="J537" s="66"/>
    </row>
    <row r="538" spans="1:10" s="74" customFormat="1" ht="15">
      <c r="A538" s="112"/>
      <c r="B538" s="113"/>
      <c r="C538" s="69"/>
      <c r="D538" s="570"/>
      <c r="E538" s="78"/>
      <c r="F538" s="79"/>
      <c r="G538" s="79"/>
      <c r="H538" s="589"/>
      <c r="I538" s="589"/>
      <c r="J538" s="66"/>
    </row>
    <row r="539" spans="1:10" s="74" customFormat="1" ht="28.5">
      <c r="A539" s="109">
        <v>1</v>
      </c>
      <c r="B539" s="109" t="s">
        <v>1219</v>
      </c>
      <c r="C539" s="69">
        <f>1</f>
        <v>1</v>
      </c>
      <c r="D539" s="66" t="s">
        <v>1396</v>
      </c>
      <c r="E539" s="86"/>
      <c r="F539" s="87"/>
      <c r="G539" s="87"/>
      <c r="H539" s="589"/>
      <c r="I539" s="589"/>
      <c r="J539" s="66"/>
    </row>
    <row r="540" spans="1:10" s="74" customFormat="1">
      <c r="A540" s="572"/>
      <c r="B540" s="587"/>
      <c r="C540" s="69"/>
      <c r="D540" s="66" t="s">
        <v>27</v>
      </c>
      <c r="E540" s="86">
        <v>213</v>
      </c>
      <c r="F540" s="87"/>
      <c r="G540" s="87">
        <f>E540*F540</f>
        <v>0</v>
      </c>
      <c r="H540" s="589"/>
      <c r="I540" s="589"/>
      <c r="J540" s="66"/>
    </row>
    <row r="541" spans="1:10" s="74" customFormat="1">
      <c r="A541" s="572"/>
      <c r="B541" s="587"/>
      <c r="C541" s="69"/>
      <c r="D541" s="66"/>
      <c r="E541" s="86"/>
      <c r="F541" s="87"/>
      <c r="G541" s="87"/>
      <c r="H541" s="589"/>
      <c r="I541" s="589"/>
      <c r="J541" s="66"/>
    </row>
    <row r="542" spans="1:10" s="74" customFormat="1" ht="88.5" customHeight="1">
      <c r="A542" s="109">
        <v>1</v>
      </c>
      <c r="B542" s="109" t="s">
        <v>1219</v>
      </c>
      <c r="C542" s="69">
        <f>C539+1</f>
        <v>2</v>
      </c>
      <c r="D542" s="66" t="s">
        <v>1371</v>
      </c>
      <c r="E542" s="86"/>
      <c r="F542" s="87"/>
      <c r="G542" s="87"/>
      <c r="H542" s="589"/>
      <c r="I542" s="589"/>
      <c r="J542" s="66"/>
    </row>
    <row r="543" spans="1:10" s="74" customFormat="1">
      <c r="A543" s="572"/>
      <c r="B543" s="587"/>
      <c r="C543" s="69"/>
      <c r="D543" s="66" t="s">
        <v>29</v>
      </c>
      <c r="E543" s="86">
        <v>250</v>
      </c>
      <c r="F543" s="87"/>
      <c r="G543" s="87">
        <f>E543*F543</f>
        <v>0</v>
      </c>
      <c r="H543" s="589"/>
      <c r="I543" s="589"/>
      <c r="J543" s="66"/>
    </row>
    <row r="544" spans="1:10" s="74" customFormat="1">
      <c r="A544" s="572"/>
      <c r="B544" s="587"/>
      <c r="C544" s="69"/>
      <c r="D544" s="66"/>
      <c r="E544" s="86"/>
      <c r="F544" s="87"/>
      <c r="G544" s="87"/>
      <c r="H544" s="589"/>
      <c r="I544" s="589"/>
      <c r="J544" s="66"/>
    </row>
    <row r="545" spans="1:10" s="74" customFormat="1" ht="99.75">
      <c r="A545" s="109">
        <v>1</v>
      </c>
      <c r="B545" s="587" t="s">
        <v>1219</v>
      </c>
      <c r="C545" s="69">
        <f>C542+1</f>
        <v>3</v>
      </c>
      <c r="D545" s="66" t="s">
        <v>1372</v>
      </c>
      <c r="E545" s="588"/>
      <c r="F545" s="87"/>
      <c r="G545" s="87"/>
      <c r="H545" s="66"/>
      <c r="I545" s="66"/>
      <c r="J545" s="66"/>
    </row>
    <row r="546" spans="1:10" s="74" customFormat="1">
      <c r="A546" s="572"/>
      <c r="B546" s="587"/>
      <c r="C546" s="69"/>
      <c r="D546" s="66" t="s">
        <v>29</v>
      </c>
      <c r="E546" s="86">
        <v>75.5</v>
      </c>
      <c r="F546" s="87"/>
      <c r="G546" s="87">
        <f>E546*F546</f>
        <v>0</v>
      </c>
      <c r="H546" s="66"/>
      <c r="I546" s="66"/>
      <c r="J546" s="66"/>
    </row>
    <row r="548" spans="1:10" s="74" customFormat="1" ht="41.25" customHeight="1">
      <c r="A548" s="109">
        <v>1</v>
      </c>
      <c r="B548" s="110" t="s">
        <v>1219</v>
      </c>
      <c r="C548" s="69">
        <f>C545+1</f>
        <v>4</v>
      </c>
      <c r="D548" s="66" t="s">
        <v>1221</v>
      </c>
      <c r="E548" s="86"/>
      <c r="F548" s="87"/>
      <c r="G548" s="87"/>
      <c r="H548" s="66"/>
      <c r="I548" s="66"/>
      <c r="J548" s="66"/>
    </row>
    <row r="549" spans="1:10" s="74" customFormat="1">
      <c r="A549" s="572"/>
      <c r="B549" s="587"/>
      <c r="C549" s="69"/>
      <c r="D549" s="66" t="s">
        <v>28</v>
      </c>
      <c r="E549" s="86">
        <v>250</v>
      </c>
      <c r="F549" s="87"/>
      <c r="G549" s="87">
        <f>E549*F549</f>
        <v>0</v>
      </c>
      <c r="H549" s="66"/>
      <c r="I549" s="66"/>
      <c r="J549" s="66"/>
    </row>
    <row r="550" spans="1:10" s="74" customFormat="1">
      <c r="A550" s="572"/>
      <c r="B550" s="587"/>
      <c r="C550" s="69"/>
      <c r="D550" s="66"/>
      <c r="E550" s="86"/>
      <c r="F550" s="87"/>
      <c r="G550" s="87"/>
      <c r="H550" s="66"/>
      <c r="I550" s="66"/>
      <c r="J550" s="66"/>
    </row>
    <row r="551" spans="1:10" s="74" customFormat="1" ht="58.5" customHeight="1">
      <c r="A551" s="109">
        <v>1</v>
      </c>
      <c r="B551" s="110" t="s">
        <v>1219</v>
      </c>
      <c r="C551" s="69">
        <f>C548+1</f>
        <v>5</v>
      </c>
      <c r="D551" s="119" t="s">
        <v>1397</v>
      </c>
      <c r="E551" s="86"/>
      <c r="F551" s="87"/>
      <c r="G551" s="87"/>
      <c r="H551" s="66"/>
      <c r="I551" s="66"/>
      <c r="J551" s="66"/>
    </row>
    <row r="552" spans="1:10" s="74" customFormat="1">
      <c r="A552" s="572"/>
      <c r="B552" s="587"/>
      <c r="C552" s="69"/>
      <c r="D552" s="66" t="s">
        <v>29</v>
      </c>
      <c r="E552" s="86">
        <v>37.5</v>
      </c>
      <c r="F552" s="87"/>
      <c r="G552" s="87">
        <f>E552*F552</f>
        <v>0</v>
      </c>
      <c r="H552" s="66"/>
      <c r="I552" s="66"/>
      <c r="J552" s="66"/>
    </row>
    <row r="553" spans="1:10" s="74" customFormat="1">
      <c r="A553" s="572"/>
      <c r="B553" s="587"/>
      <c r="C553" s="69"/>
      <c r="D553" s="66"/>
      <c r="E553" s="86"/>
      <c r="F553" s="87"/>
      <c r="G553" s="87"/>
      <c r="H553" s="66"/>
      <c r="I553" s="66"/>
      <c r="J553" s="66"/>
    </row>
    <row r="554" spans="1:10" s="74" customFormat="1" ht="71.25">
      <c r="A554" s="109">
        <v>1</v>
      </c>
      <c r="B554" s="110" t="s">
        <v>1219</v>
      </c>
      <c r="C554" s="69">
        <f>C551+1</f>
        <v>6</v>
      </c>
      <c r="D554" s="119" t="s">
        <v>1398</v>
      </c>
      <c r="E554" s="86"/>
      <c r="F554" s="87"/>
      <c r="G554" s="87"/>
      <c r="H554" s="66"/>
      <c r="I554" s="66"/>
      <c r="J554" s="66"/>
    </row>
    <row r="555" spans="1:10" s="74" customFormat="1">
      <c r="A555" s="572"/>
      <c r="B555" s="587"/>
      <c r="C555" s="69"/>
      <c r="D555" s="66" t="s">
        <v>29</v>
      </c>
      <c r="E555" s="86">
        <v>100</v>
      </c>
      <c r="F555" s="87"/>
      <c r="G555" s="87">
        <f>E555*F555</f>
        <v>0</v>
      </c>
      <c r="H555" s="66"/>
      <c r="I555" s="66"/>
      <c r="J555" s="66"/>
    </row>
    <row r="556" spans="1:10" s="74" customFormat="1">
      <c r="A556" s="572"/>
      <c r="B556" s="587"/>
      <c r="C556" s="69"/>
      <c r="D556" s="66"/>
      <c r="E556" s="86"/>
      <c r="F556" s="87"/>
      <c r="G556" s="87"/>
      <c r="H556" s="66"/>
      <c r="I556" s="66"/>
      <c r="J556" s="66"/>
    </row>
    <row r="557" spans="1:10" s="74" customFormat="1" ht="85.5">
      <c r="A557" s="109">
        <v>1</v>
      </c>
      <c r="B557" s="110" t="s">
        <v>1219</v>
      </c>
      <c r="C557" s="69">
        <f>C554+1</f>
        <v>7</v>
      </c>
      <c r="D557" s="66" t="s">
        <v>1217</v>
      </c>
      <c r="E557" s="86"/>
      <c r="F557" s="87"/>
      <c r="G557" s="87"/>
      <c r="H557" s="66"/>
      <c r="I557" s="66"/>
      <c r="J557" s="66"/>
    </row>
    <row r="558" spans="1:10" s="74" customFormat="1">
      <c r="A558" s="572"/>
      <c r="B558" s="587"/>
      <c r="C558" s="69"/>
      <c r="D558" s="66" t="s">
        <v>29</v>
      </c>
      <c r="E558" s="86">
        <v>200</v>
      </c>
      <c r="F558" s="87"/>
      <c r="G558" s="87">
        <f>E558*F558</f>
        <v>0</v>
      </c>
      <c r="H558" s="66"/>
      <c r="I558" s="66"/>
      <c r="J558" s="66"/>
    </row>
    <row r="559" spans="1:10" s="74" customFormat="1">
      <c r="A559" s="572"/>
      <c r="B559" s="587"/>
      <c r="C559" s="69"/>
      <c r="D559" s="66"/>
      <c r="E559" s="86"/>
      <c r="F559" s="87"/>
      <c r="G559" s="87"/>
      <c r="H559" s="66"/>
      <c r="I559" s="66"/>
      <c r="J559" s="66"/>
    </row>
    <row r="560" spans="1:10" s="74" customFormat="1" ht="159" customHeight="1">
      <c r="A560" s="109">
        <v>1</v>
      </c>
      <c r="B560" s="110" t="s">
        <v>1219</v>
      </c>
      <c r="C560" s="69">
        <f>C557+1</f>
        <v>8</v>
      </c>
      <c r="D560" s="66" t="s">
        <v>1375</v>
      </c>
      <c r="E560" s="86"/>
      <c r="F560" s="87"/>
      <c r="G560" s="87"/>
      <c r="H560" s="66"/>
      <c r="I560" s="66"/>
      <c r="J560" s="66"/>
    </row>
    <row r="561" spans="1:12" s="74" customFormat="1">
      <c r="A561" s="572"/>
      <c r="B561" s="587"/>
      <c r="C561" s="69"/>
      <c r="D561" s="66" t="s">
        <v>29</v>
      </c>
      <c r="E561" s="86">
        <v>60</v>
      </c>
      <c r="F561" s="87"/>
      <c r="G561" s="87">
        <f>E561*F561</f>
        <v>0</v>
      </c>
      <c r="H561" s="66"/>
      <c r="I561" s="66"/>
      <c r="J561" s="66"/>
    </row>
    <row r="563" spans="1:12" s="62" customFormat="1" ht="59.25" customHeight="1">
      <c r="A563" s="109">
        <f>A557</f>
        <v>1</v>
      </c>
      <c r="B563" s="110" t="s">
        <v>1219</v>
      </c>
      <c r="C563" s="69">
        <f>C560+1</f>
        <v>9</v>
      </c>
      <c r="D563" s="66" t="s">
        <v>1360</v>
      </c>
      <c r="E563" s="86"/>
      <c r="F563" s="87"/>
      <c r="G563" s="87"/>
      <c r="H563" s="66"/>
      <c r="I563" s="66"/>
      <c r="J563" s="66"/>
      <c r="K563" s="74"/>
      <c r="L563" s="74"/>
    </row>
    <row r="564" spans="1:12">
      <c r="D564" s="66" t="s">
        <v>29</v>
      </c>
      <c r="E564" s="86">
        <f>E543+E546-E558</f>
        <v>125.5</v>
      </c>
      <c r="G564" s="87">
        <f>E564*F564</f>
        <v>0</v>
      </c>
    </row>
    <row r="566" spans="1:12" s="74" customFormat="1" ht="71.25" customHeight="1">
      <c r="A566" s="109">
        <v>1</v>
      </c>
      <c r="B566" s="110" t="s">
        <v>1219</v>
      </c>
      <c r="C566" s="69">
        <f>C563+1</f>
        <v>10</v>
      </c>
      <c r="D566" s="119" t="s">
        <v>1399</v>
      </c>
      <c r="E566" s="86"/>
      <c r="F566" s="87"/>
      <c r="G566" s="87"/>
      <c r="H566" s="589"/>
      <c r="I566" s="589"/>
      <c r="J566" s="66"/>
    </row>
    <row r="567" spans="1:12" s="74" customFormat="1">
      <c r="A567" s="572"/>
      <c r="B567" s="587"/>
      <c r="C567" s="69"/>
      <c r="D567" s="66" t="s">
        <v>27</v>
      </c>
      <c r="E567" s="86">
        <v>213</v>
      </c>
      <c r="F567" s="87"/>
      <c r="G567" s="87">
        <f>E567*F567</f>
        <v>0</v>
      </c>
      <c r="H567" s="589"/>
      <c r="I567" s="589"/>
      <c r="J567" s="66"/>
    </row>
    <row r="568" spans="1:12" s="74" customFormat="1">
      <c r="A568" s="572"/>
      <c r="B568" s="587"/>
      <c r="C568" s="69"/>
      <c r="D568" s="66"/>
      <c r="E568" s="86"/>
      <c r="F568" s="87"/>
      <c r="G568" s="87"/>
      <c r="H568" s="589"/>
      <c r="I568" s="589"/>
      <c r="J568" s="66"/>
    </row>
    <row r="569" spans="1:12" s="74" customFormat="1" ht="71.25">
      <c r="A569" s="109">
        <v>1</v>
      </c>
      <c r="B569" s="110" t="s">
        <v>1219</v>
      </c>
      <c r="C569" s="69">
        <f>C566+1</f>
        <v>11</v>
      </c>
      <c r="D569" s="119" t="s">
        <v>1400</v>
      </c>
      <c r="E569" s="86"/>
      <c r="F569" s="87"/>
      <c r="G569" s="87"/>
      <c r="H569" s="589"/>
      <c r="I569" s="589"/>
      <c r="J569" s="66"/>
    </row>
    <row r="570" spans="1:12" s="74" customFormat="1">
      <c r="A570" s="109"/>
      <c r="B570" s="110"/>
      <c r="C570" s="69"/>
      <c r="D570" s="119" t="s">
        <v>1401</v>
      </c>
      <c r="E570" s="86"/>
      <c r="F570" s="87"/>
      <c r="G570" s="87"/>
      <c r="H570" s="589"/>
      <c r="I570" s="589"/>
      <c r="J570" s="66"/>
    </row>
    <row r="571" spans="1:12" s="74" customFormat="1">
      <c r="A571" s="572"/>
      <c r="B571" s="587"/>
      <c r="C571" s="69"/>
      <c r="D571" s="66" t="s">
        <v>27</v>
      </c>
      <c r="E571" s="86">
        <v>63</v>
      </c>
      <c r="F571" s="87"/>
      <c r="G571" s="87">
        <f>E571*F571</f>
        <v>0</v>
      </c>
      <c r="H571" s="589"/>
      <c r="I571" s="589"/>
      <c r="J571" s="66"/>
    </row>
    <row r="572" spans="1:12" s="74" customFormat="1">
      <c r="A572" s="109"/>
      <c r="B572" s="110"/>
      <c r="C572" s="69"/>
      <c r="D572" s="119" t="s">
        <v>1402</v>
      </c>
      <c r="E572" s="86"/>
      <c r="F572" s="87"/>
      <c r="G572" s="87"/>
      <c r="H572" s="589"/>
      <c r="I572" s="589"/>
      <c r="J572" s="66"/>
    </row>
    <row r="573" spans="1:12" s="74" customFormat="1">
      <c r="A573" s="572"/>
      <c r="B573" s="587"/>
      <c r="C573" s="69"/>
      <c r="D573" s="66" t="s">
        <v>27</v>
      </c>
      <c r="E573" s="86">
        <v>61</v>
      </c>
      <c r="F573" s="87"/>
      <c r="G573" s="87">
        <f>E573*F573</f>
        <v>0</v>
      </c>
      <c r="H573" s="589"/>
      <c r="I573" s="589"/>
      <c r="J573" s="66"/>
    </row>
    <row r="574" spans="1:12" s="74" customFormat="1">
      <c r="A574" s="109"/>
      <c r="B574" s="110"/>
      <c r="C574" s="69"/>
      <c r="D574" s="119" t="s">
        <v>1403</v>
      </c>
      <c r="E574" s="86"/>
      <c r="F574" s="87"/>
      <c r="G574" s="87"/>
      <c r="H574" s="589"/>
      <c r="I574" s="589"/>
      <c r="J574" s="66"/>
    </row>
    <row r="575" spans="1:12" s="74" customFormat="1">
      <c r="A575" s="572"/>
      <c r="B575" s="587"/>
      <c r="C575" s="69"/>
      <c r="D575" s="66" t="s">
        <v>27</v>
      </c>
      <c r="E575" s="86">
        <v>11</v>
      </c>
      <c r="F575" s="87"/>
      <c r="G575" s="87">
        <f>E575*F575</f>
        <v>0</v>
      </c>
      <c r="H575" s="589"/>
      <c r="I575" s="589"/>
      <c r="J575" s="66"/>
    </row>
    <row r="576" spans="1:12" s="74" customFormat="1">
      <c r="A576" s="109"/>
      <c r="B576" s="110"/>
      <c r="C576" s="69"/>
      <c r="D576" s="119" t="s">
        <v>1404</v>
      </c>
      <c r="E576" s="86"/>
      <c r="F576" s="87"/>
      <c r="G576" s="87"/>
      <c r="H576" s="589"/>
      <c r="I576" s="589"/>
      <c r="J576" s="66"/>
    </row>
    <row r="577" spans="1:10" s="74" customFormat="1">
      <c r="A577" s="572"/>
      <c r="B577" s="587"/>
      <c r="C577" s="69"/>
      <c r="D577" s="66" t="s">
        <v>27</v>
      </c>
      <c r="E577" s="86">
        <v>12</v>
      </c>
      <c r="F577" s="87"/>
      <c r="G577" s="87">
        <f>E577*F577</f>
        <v>0</v>
      </c>
      <c r="H577" s="589"/>
      <c r="I577" s="589"/>
      <c r="J577" s="66"/>
    </row>
    <row r="578" spans="1:10" s="74" customFormat="1">
      <c r="A578" s="109"/>
      <c r="B578" s="110"/>
      <c r="C578" s="69"/>
      <c r="D578" s="119" t="s">
        <v>1405</v>
      </c>
      <c r="E578" s="86"/>
      <c r="F578" s="87"/>
      <c r="G578" s="87"/>
      <c r="H578" s="589"/>
      <c r="I578" s="589"/>
      <c r="J578" s="66"/>
    </row>
    <row r="579" spans="1:10" s="74" customFormat="1">
      <c r="A579" s="572"/>
      <c r="B579" s="587"/>
      <c r="C579" s="69"/>
      <c r="D579" s="66" t="s">
        <v>27</v>
      </c>
      <c r="E579" s="86">
        <v>38</v>
      </c>
      <c r="F579" s="87"/>
      <c r="G579" s="87">
        <f>E579*F579</f>
        <v>0</v>
      </c>
      <c r="H579" s="589"/>
      <c r="I579" s="589"/>
      <c r="J579" s="66"/>
    </row>
    <row r="580" spans="1:10" s="74" customFormat="1">
      <c r="A580" s="109"/>
      <c r="B580" s="110"/>
      <c r="C580" s="69"/>
      <c r="D580" s="119" t="s">
        <v>1406</v>
      </c>
      <c r="E580" s="86"/>
      <c r="F580" s="87"/>
      <c r="G580" s="87"/>
      <c r="H580" s="589"/>
      <c r="I580" s="589"/>
      <c r="J580" s="66"/>
    </row>
    <row r="581" spans="1:10" s="74" customFormat="1">
      <c r="A581" s="572"/>
      <c r="B581" s="587"/>
      <c r="C581" s="69"/>
      <c r="D581" s="66" t="s">
        <v>27</v>
      </c>
      <c r="E581" s="86">
        <v>28</v>
      </c>
      <c r="F581" s="87"/>
      <c r="G581" s="87">
        <f>E581*F581</f>
        <v>0</v>
      </c>
      <c r="H581" s="589"/>
      <c r="I581" s="589"/>
      <c r="J581" s="66"/>
    </row>
    <row r="582" spans="1:10" s="74" customFormat="1">
      <c r="A582" s="572"/>
      <c r="B582" s="587"/>
      <c r="C582" s="69"/>
      <c r="D582" s="66"/>
      <c r="E582" s="86"/>
      <c r="F582" s="87"/>
      <c r="G582" s="87"/>
      <c r="H582" s="589"/>
      <c r="I582" s="589"/>
      <c r="J582" s="66"/>
    </row>
    <row r="583" spans="1:10" s="74" customFormat="1" ht="85.5">
      <c r="A583" s="109">
        <v>1</v>
      </c>
      <c r="B583" s="110" t="s">
        <v>1219</v>
      </c>
      <c r="C583" s="69">
        <f>C569+1</f>
        <v>12</v>
      </c>
      <c r="D583" s="119" t="s">
        <v>1407</v>
      </c>
      <c r="E583" s="115"/>
      <c r="F583" s="87"/>
      <c r="G583" s="87"/>
      <c r="H583" s="589"/>
      <c r="I583" s="589"/>
      <c r="J583" s="66"/>
    </row>
    <row r="584" spans="1:10" s="622" customFormat="1">
      <c r="A584" s="621"/>
      <c r="B584" s="110"/>
      <c r="C584" s="69"/>
      <c r="D584" s="685" t="s">
        <v>3202</v>
      </c>
      <c r="E584" s="686"/>
      <c r="F584" s="87"/>
      <c r="G584" s="87"/>
      <c r="H584" s="589"/>
      <c r="I584" s="589"/>
      <c r="J584" s="619"/>
    </row>
    <row r="585" spans="1:10" s="74" customFormat="1">
      <c r="A585" s="109"/>
      <c r="B585" s="110"/>
      <c r="C585" s="69"/>
      <c r="D585" s="522" t="s">
        <v>23</v>
      </c>
      <c r="E585" s="686">
        <v>2</v>
      </c>
      <c r="F585" s="87"/>
      <c r="G585" s="87">
        <f>E585*F585</f>
        <v>0</v>
      </c>
      <c r="H585" s="589"/>
      <c r="I585" s="589"/>
      <c r="J585" s="66"/>
    </row>
    <row r="586" spans="1:10" s="622" customFormat="1">
      <c r="A586" s="621"/>
      <c r="B586" s="110"/>
      <c r="C586" s="69"/>
      <c r="D586" s="685" t="s">
        <v>3203</v>
      </c>
      <c r="E586" s="686"/>
      <c r="F586" s="87"/>
      <c r="G586" s="87"/>
      <c r="H586" s="589"/>
      <c r="I586" s="589"/>
      <c r="J586" s="619"/>
    </row>
    <row r="587" spans="1:10" s="622" customFormat="1">
      <c r="A587" s="621"/>
      <c r="B587" s="110"/>
      <c r="C587" s="69"/>
      <c r="D587" s="522" t="s">
        <v>23</v>
      </c>
      <c r="E587" s="686">
        <v>2</v>
      </c>
      <c r="F587" s="87"/>
      <c r="G587" s="87">
        <f>E587*F587</f>
        <v>0</v>
      </c>
      <c r="H587" s="589"/>
      <c r="I587" s="589"/>
      <c r="J587" s="619"/>
    </row>
    <row r="588" spans="1:10" s="622" customFormat="1">
      <c r="A588" s="621"/>
      <c r="B588" s="110"/>
      <c r="C588" s="69"/>
      <c r="D588" s="685" t="s">
        <v>3224</v>
      </c>
      <c r="E588" s="686"/>
      <c r="F588" s="87"/>
      <c r="G588" s="87"/>
      <c r="H588" s="589"/>
      <c r="I588" s="589"/>
      <c r="J588" s="619"/>
    </row>
    <row r="589" spans="1:10" s="622" customFormat="1">
      <c r="A589" s="621"/>
      <c r="B589" s="110"/>
      <c r="C589" s="69"/>
      <c r="D589" s="522" t="s">
        <v>23</v>
      </c>
      <c r="E589" s="686">
        <v>1</v>
      </c>
      <c r="F589" s="87"/>
      <c r="G589" s="87">
        <f>E589*F589</f>
        <v>0</v>
      </c>
      <c r="H589" s="589"/>
      <c r="I589" s="589"/>
      <c r="J589" s="619"/>
    </row>
    <row r="590" spans="1:10" s="622" customFormat="1">
      <c r="A590" s="621"/>
      <c r="B590" s="110"/>
      <c r="C590" s="69"/>
      <c r="D590" s="685" t="s">
        <v>3209</v>
      </c>
      <c r="E590" s="686"/>
      <c r="F590" s="87"/>
      <c r="G590" s="87"/>
      <c r="H590" s="589"/>
      <c r="I590" s="589"/>
      <c r="J590" s="619"/>
    </row>
    <row r="591" spans="1:10" s="622" customFormat="1">
      <c r="A591" s="621"/>
      <c r="B591" s="110"/>
      <c r="C591" s="69"/>
      <c r="D591" s="522" t="s">
        <v>23</v>
      </c>
      <c r="E591" s="686">
        <v>1</v>
      </c>
      <c r="F591" s="87"/>
      <c r="G591" s="87">
        <f>E591*F591</f>
        <v>0</v>
      </c>
      <c r="H591" s="589"/>
      <c r="I591" s="589"/>
      <c r="J591" s="619"/>
    </row>
    <row r="592" spans="1:10" s="622" customFormat="1">
      <c r="A592" s="621"/>
      <c r="B592" s="110"/>
      <c r="C592" s="69"/>
      <c r="D592" s="685" t="s">
        <v>3205</v>
      </c>
      <c r="E592" s="686"/>
      <c r="F592" s="87"/>
      <c r="G592" s="87"/>
      <c r="H592" s="589"/>
      <c r="I592" s="589"/>
      <c r="J592" s="619"/>
    </row>
    <row r="593" spans="1:10" s="622" customFormat="1">
      <c r="A593" s="621"/>
      <c r="B593" s="110"/>
      <c r="C593" s="69"/>
      <c r="D593" s="522" t="s">
        <v>23</v>
      </c>
      <c r="E593" s="686">
        <v>2</v>
      </c>
      <c r="F593" s="87"/>
      <c r="G593" s="87">
        <f>E593*F593</f>
        <v>0</v>
      </c>
      <c r="H593" s="589"/>
      <c r="I593" s="589"/>
      <c r="J593" s="619"/>
    </row>
    <row r="594" spans="1:10" s="622" customFormat="1">
      <c r="A594" s="621"/>
      <c r="B594" s="110"/>
      <c r="C594" s="69"/>
      <c r="D594" s="685" t="s">
        <v>3204</v>
      </c>
      <c r="E594" s="686"/>
      <c r="F594" s="87"/>
      <c r="G594" s="87"/>
      <c r="H594" s="589"/>
      <c r="I594" s="589"/>
      <c r="J594" s="619"/>
    </row>
    <row r="595" spans="1:10" s="622" customFormat="1">
      <c r="A595" s="621"/>
      <c r="B595" s="110"/>
      <c r="C595" s="69"/>
      <c r="D595" s="522" t="s">
        <v>23</v>
      </c>
      <c r="E595" s="686">
        <v>2</v>
      </c>
      <c r="F595" s="87"/>
      <c r="G595" s="87">
        <f>E595*F595</f>
        <v>0</v>
      </c>
      <c r="H595" s="589"/>
      <c r="I595" s="589"/>
      <c r="J595" s="619"/>
    </row>
    <row r="596" spans="1:10" s="622" customFormat="1">
      <c r="A596" s="621"/>
      <c r="B596" s="110"/>
      <c r="C596" s="69"/>
      <c r="D596" s="685" t="s">
        <v>3206</v>
      </c>
      <c r="E596" s="686"/>
      <c r="F596" s="87"/>
      <c r="G596" s="87"/>
      <c r="H596" s="589"/>
      <c r="I596" s="589"/>
      <c r="J596" s="619"/>
    </row>
    <row r="597" spans="1:10" s="622" customFormat="1">
      <c r="A597" s="621"/>
      <c r="B597" s="110"/>
      <c r="C597" s="69"/>
      <c r="D597" s="522" t="s">
        <v>23</v>
      </c>
      <c r="E597" s="686">
        <v>1</v>
      </c>
      <c r="F597" s="87"/>
      <c r="G597" s="87">
        <f>E597*F597</f>
        <v>0</v>
      </c>
      <c r="H597" s="589"/>
      <c r="I597" s="589"/>
      <c r="J597" s="619"/>
    </row>
    <row r="598" spans="1:10" s="622" customFormat="1">
      <c r="A598" s="621"/>
      <c r="B598" s="110"/>
      <c r="C598" s="69"/>
      <c r="D598" s="685" t="s">
        <v>3225</v>
      </c>
      <c r="E598" s="686"/>
      <c r="F598" s="87"/>
      <c r="G598" s="87"/>
      <c r="H598" s="589"/>
      <c r="I598" s="589"/>
      <c r="J598" s="619"/>
    </row>
    <row r="599" spans="1:10" s="622" customFormat="1">
      <c r="A599" s="621"/>
      <c r="B599" s="110"/>
      <c r="C599" s="69"/>
      <c r="D599" s="522" t="s">
        <v>23</v>
      </c>
      <c r="E599" s="686">
        <v>1</v>
      </c>
      <c r="F599" s="87"/>
      <c r="G599" s="87">
        <f>E599*F599</f>
        <v>0</v>
      </c>
      <c r="H599" s="589"/>
      <c r="I599" s="589"/>
      <c r="J599" s="619"/>
    </row>
    <row r="600" spans="1:10" s="622" customFormat="1">
      <c r="A600" s="621"/>
      <c r="B600" s="110"/>
      <c r="C600" s="69"/>
      <c r="D600" s="685" t="s">
        <v>3226</v>
      </c>
      <c r="E600" s="686"/>
      <c r="F600" s="87"/>
      <c r="G600" s="87"/>
      <c r="H600" s="589"/>
      <c r="I600" s="589"/>
      <c r="J600" s="619"/>
    </row>
    <row r="601" spans="1:10" s="622" customFormat="1">
      <c r="A601" s="621"/>
      <c r="B601" s="110"/>
      <c r="C601" s="69"/>
      <c r="D601" s="522" t="s">
        <v>23</v>
      </c>
      <c r="E601" s="686">
        <v>1</v>
      </c>
      <c r="F601" s="87"/>
      <c r="G601" s="87">
        <f>E601*F601</f>
        <v>0</v>
      </c>
      <c r="H601" s="589"/>
      <c r="I601" s="589"/>
      <c r="J601" s="619"/>
    </row>
    <row r="602" spans="1:10" s="622" customFormat="1">
      <c r="A602" s="621"/>
      <c r="B602" s="110"/>
      <c r="C602" s="69"/>
      <c r="D602" s="685" t="s">
        <v>3207</v>
      </c>
      <c r="E602" s="686"/>
      <c r="F602" s="87"/>
      <c r="G602" s="87"/>
      <c r="H602" s="589"/>
      <c r="I602" s="589"/>
      <c r="J602" s="619"/>
    </row>
    <row r="603" spans="1:10" s="622" customFormat="1">
      <c r="A603" s="621"/>
      <c r="B603" s="110"/>
      <c r="C603" s="69"/>
      <c r="D603" s="522" t="s">
        <v>23</v>
      </c>
      <c r="E603" s="686">
        <v>2</v>
      </c>
      <c r="F603" s="87"/>
      <c r="G603" s="87">
        <f>E603*F603</f>
        <v>0</v>
      </c>
      <c r="H603" s="589"/>
      <c r="I603" s="589"/>
      <c r="J603" s="619"/>
    </row>
    <row r="604" spans="1:10" s="622" customFormat="1">
      <c r="A604" s="621"/>
      <c r="B604" s="110"/>
      <c r="C604" s="69"/>
      <c r="D604" s="685" t="s">
        <v>3208</v>
      </c>
      <c r="E604" s="686"/>
      <c r="F604" s="87"/>
      <c r="G604" s="87"/>
      <c r="H604" s="589"/>
      <c r="I604" s="589"/>
      <c r="J604" s="619"/>
    </row>
    <row r="605" spans="1:10" s="622" customFormat="1" ht="13.5" customHeight="1">
      <c r="A605" s="621"/>
      <c r="B605" s="110"/>
      <c r="C605" s="69"/>
      <c r="D605" s="522" t="s">
        <v>23</v>
      </c>
      <c r="E605" s="686">
        <v>2</v>
      </c>
      <c r="F605" s="87"/>
      <c r="G605" s="87">
        <f>E605*F605</f>
        <v>0</v>
      </c>
      <c r="H605" s="589"/>
      <c r="I605" s="589"/>
      <c r="J605" s="619"/>
    </row>
    <row r="606" spans="1:10" s="622" customFormat="1" ht="15">
      <c r="A606" s="621"/>
      <c r="B606" s="110"/>
      <c r="C606" s="69"/>
      <c r="D606" s="685" t="s">
        <v>3210</v>
      </c>
      <c r="E606" s="686"/>
      <c r="F606" s="87"/>
      <c r="G606" s="87"/>
      <c r="H606" s="589"/>
      <c r="I606" s="589"/>
      <c r="J606" s="619"/>
    </row>
    <row r="607" spans="1:10" s="622" customFormat="1">
      <c r="A607" s="621"/>
      <c r="B607" s="110"/>
      <c r="C607" s="69"/>
      <c r="D607" s="522" t="s">
        <v>23</v>
      </c>
      <c r="E607" s="686">
        <v>1</v>
      </c>
      <c r="F607" s="87"/>
      <c r="G607" s="87">
        <f>E607*F607</f>
        <v>0</v>
      </c>
      <c r="H607" s="589"/>
      <c r="I607" s="589"/>
      <c r="J607" s="619"/>
    </row>
    <row r="608" spans="1:10" s="622" customFormat="1" ht="15">
      <c r="A608" s="621"/>
      <c r="B608" s="110"/>
      <c r="C608" s="69"/>
      <c r="D608" s="685" t="s">
        <v>3211</v>
      </c>
      <c r="E608" s="686"/>
      <c r="F608" s="87"/>
      <c r="G608" s="87"/>
      <c r="H608" s="589"/>
      <c r="I608" s="589"/>
      <c r="J608" s="619"/>
    </row>
    <row r="609" spans="1:10" s="622" customFormat="1">
      <c r="A609" s="621"/>
      <c r="B609" s="110"/>
      <c r="C609" s="69"/>
      <c r="D609" s="522" t="s">
        <v>23</v>
      </c>
      <c r="E609" s="686">
        <v>3</v>
      </c>
      <c r="F609" s="87"/>
      <c r="G609" s="87">
        <f>E609*F609</f>
        <v>0</v>
      </c>
      <c r="H609" s="589"/>
      <c r="I609" s="589"/>
      <c r="J609" s="619"/>
    </row>
    <row r="610" spans="1:10" s="622" customFormat="1" ht="15">
      <c r="A610" s="621"/>
      <c r="B610" s="110"/>
      <c r="C610" s="69"/>
      <c r="D610" s="685" t="s">
        <v>3212</v>
      </c>
      <c r="E610" s="686"/>
      <c r="F610" s="87"/>
      <c r="G610" s="87"/>
      <c r="H610" s="589"/>
      <c r="I610" s="589"/>
      <c r="J610" s="619"/>
    </row>
    <row r="611" spans="1:10" s="622" customFormat="1">
      <c r="A611" s="621"/>
      <c r="B611" s="110"/>
      <c r="C611" s="69"/>
      <c r="D611" s="522" t="s">
        <v>23</v>
      </c>
      <c r="E611" s="686">
        <v>4</v>
      </c>
      <c r="F611" s="87"/>
      <c r="G611" s="87">
        <f>E611*F611</f>
        <v>0</v>
      </c>
      <c r="H611" s="589"/>
      <c r="I611" s="589"/>
      <c r="J611" s="619"/>
    </row>
    <row r="612" spans="1:10" s="622" customFormat="1" ht="15">
      <c r="A612" s="621"/>
      <c r="B612" s="110"/>
      <c r="C612" s="69"/>
      <c r="D612" s="685" t="s">
        <v>3213</v>
      </c>
      <c r="E612" s="686"/>
      <c r="F612" s="87"/>
      <c r="G612" s="87"/>
      <c r="H612" s="589"/>
      <c r="I612" s="589"/>
      <c r="J612" s="619"/>
    </row>
    <row r="613" spans="1:10" s="622" customFormat="1">
      <c r="A613" s="621"/>
      <c r="B613" s="110"/>
      <c r="C613" s="69"/>
      <c r="D613" s="522" t="s">
        <v>23</v>
      </c>
      <c r="E613" s="686">
        <v>3</v>
      </c>
      <c r="F613" s="87"/>
      <c r="G613" s="87">
        <f>E613*F613</f>
        <v>0</v>
      </c>
      <c r="H613" s="589"/>
      <c r="I613" s="589"/>
      <c r="J613" s="619"/>
    </row>
    <row r="614" spans="1:10" s="622" customFormat="1" ht="15">
      <c r="A614" s="621"/>
      <c r="B614" s="110"/>
      <c r="C614" s="69"/>
      <c r="D614" s="685" t="s">
        <v>3214</v>
      </c>
      <c r="E614" s="686"/>
      <c r="F614" s="87"/>
      <c r="G614" s="87"/>
      <c r="H614" s="589"/>
      <c r="I614" s="589"/>
      <c r="J614" s="619"/>
    </row>
    <row r="615" spans="1:10" s="622" customFormat="1">
      <c r="A615" s="621"/>
      <c r="B615" s="110"/>
      <c r="C615" s="69"/>
      <c r="D615" s="522" t="s">
        <v>23</v>
      </c>
      <c r="E615" s="686">
        <v>3</v>
      </c>
      <c r="F615" s="87"/>
      <c r="G615" s="87">
        <f>E615*F615</f>
        <v>0</v>
      </c>
      <c r="H615" s="589"/>
      <c r="I615" s="589"/>
      <c r="J615" s="619"/>
    </row>
    <row r="616" spans="1:10" s="622" customFormat="1" ht="15">
      <c r="A616" s="621"/>
      <c r="B616" s="110"/>
      <c r="C616" s="69"/>
      <c r="D616" s="685" t="s">
        <v>3215</v>
      </c>
      <c r="E616" s="686"/>
      <c r="F616" s="87"/>
      <c r="G616" s="87"/>
      <c r="H616" s="589"/>
      <c r="I616" s="589"/>
      <c r="J616" s="619"/>
    </row>
    <row r="617" spans="1:10" s="622" customFormat="1">
      <c r="A617" s="621"/>
      <c r="B617" s="110"/>
      <c r="C617" s="69"/>
      <c r="D617" s="522" t="s">
        <v>23</v>
      </c>
      <c r="E617" s="686">
        <v>4</v>
      </c>
      <c r="F617" s="87"/>
      <c r="G617" s="87">
        <f>E617*F617</f>
        <v>0</v>
      </c>
      <c r="H617" s="589"/>
      <c r="I617" s="589"/>
      <c r="J617" s="619"/>
    </row>
    <row r="618" spans="1:10" s="622" customFormat="1" ht="15">
      <c r="A618" s="621"/>
      <c r="B618" s="110"/>
      <c r="C618" s="69"/>
      <c r="D618" s="685" t="s">
        <v>3216</v>
      </c>
      <c r="E618" s="686"/>
      <c r="F618" s="87"/>
      <c r="G618" s="87"/>
      <c r="H618" s="589"/>
      <c r="I618" s="589"/>
      <c r="J618" s="619"/>
    </row>
    <row r="619" spans="1:10" s="622" customFormat="1">
      <c r="A619" s="621"/>
      <c r="B619" s="110"/>
      <c r="C619" s="69"/>
      <c r="D619" s="522" t="s">
        <v>23</v>
      </c>
      <c r="E619" s="686">
        <v>4</v>
      </c>
      <c r="F619" s="87"/>
      <c r="G619" s="87">
        <f>E619*F619</f>
        <v>0</v>
      </c>
      <c r="H619" s="589"/>
      <c r="I619" s="589"/>
      <c r="J619" s="619"/>
    </row>
    <row r="620" spans="1:10" s="622" customFormat="1" ht="15">
      <c r="A620" s="621"/>
      <c r="B620" s="110"/>
      <c r="C620" s="69"/>
      <c r="D620" s="685" t="s">
        <v>3217</v>
      </c>
      <c r="E620" s="686"/>
      <c r="F620" s="87"/>
      <c r="G620" s="87"/>
      <c r="H620" s="589"/>
      <c r="I620" s="589"/>
      <c r="J620" s="619"/>
    </row>
    <row r="621" spans="1:10" s="622" customFormat="1">
      <c r="A621" s="621"/>
      <c r="B621" s="110"/>
      <c r="C621" s="69"/>
      <c r="D621" s="522" t="s">
        <v>23</v>
      </c>
      <c r="E621" s="686">
        <v>3</v>
      </c>
      <c r="F621" s="87"/>
      <c r="G621" s="87">
        <f>E621*F621</f>
        <v>0</v>
      </c>
      <c r="H621" s="589"/>
      <c r="I621" s="589"/>
      <c r="J621" s="619"/>
    </row>
    <row r="622" spans="1:10" s="622" customFormat="1" ht="15">
      <c r="A622" s="621"/>
      <c r="B622" s="110"/>
      <c r="C622" s="69"/>
      <c r="D622" s="685" t="s">
        <v>3218</v>
      </c>
      <c r="E622" s="686"/>
      <c r="F622" s="87"/>
      <c r="G622" s="87"/>
      <c r="H622" s="589"/>
      <c r="I622" s="589"/>
      <c r="J622" s="619"/>
    </row>
    <row r="623" spans="1:10" s="622" customFormat="1">
      <c r="A623" s="621"/>
      <c r="B623" s="110"/>
      <c r="C623" s="69"/>
      <c r="D623" s="522" t="s">
        <v>23</v>
      </c>
      <c r="E623" s="686">
        <v>4</v>
      </c>
      <c r="F623" s="87"/>
      <c r="G623" s="87">
        <f>E623*F623</f>
        <v>0</v>
      </c>
      <c r="H623" s="589"/>
      <c r="I623" s="589"/>
      <c r="J623" s="619"/>
    </row>
    <row r="624" spans="1:10" s="622" customFormat="1" ht="15">
      <c r="A624" s="621"/>
      <c r="B624" s="110"/>
      <c r="C624" s="69"/>
      <c r="D624" s="685" t="s">
        <v>3219</v>
      </c>
      <c r="E624" s="686"/>
      <c r="F624" s="87"/>
      <c r="G624" s="87"/>
      <c r="H624" s="589"/>
      <c r="I624" s="589"/>
      <c r="J624" s="619"/>
    </row>
    <row r="625" spans="1:10" s="622" customFormat="1">
      <c r="A625" s="621"/>
      <c r="B625" s="110"/>
      <c r="C625" s="69"/>
      <c r="D625" s="522" t="s">
        <v>23</v>
      </c>
      <c r="E625" s="686">
        <v>4</v>
      </c>
      <c r="F625" s="87"/>
      <c r="G625" s="87">
        <f>E625*F625</f>
        <v>0</v>
      </c>
      <c r="H625" s="589"/>
      <c r="I625" s="589"/>
      <c r="J625" s="619"/>
    </row>
    <row r="626" spans="1:10" s="74" customFormat="1">
      <c r="A626" s="572"/>
      <c r="B626" s="587"/>
      <c r="C626" s="69"/>
      <c r="D626" s="66"/>
      <c r="E626" s="86"/>
      <c r="F626" s="87"/>
      <c r="G626" s="87"/>
      <c r="H626" s="589"/>
      <c r="I626" s="589"/>
      <c r="J626" s="66"/>
    </row>
    <row r="627" spans="1:10" s="74" customFormat="1" ht="28.5">
      <c r="A627" s="109">
        <v>1</v>
      </c>
      <c r="B627" s="110" t="s">
        <v>1219</v>
      </c>
      <c r="C627" s="69">
        <f>C583+1</f>
        <v>13</v>
      </c>
      <c r="D627" s="119" t="s">
        <v>1408</v>
      </c>
      <c r="E627" s="86"/>
      <c r="F627" s="87"/>
      <c r="G627" s="87"/>
      <c r="H627" s="589"/>
      <c r="I627" s="589"/>
      <c r="J627" s="66"/>
    </row>
    <row r="628" spans="1:10" s="622" customFormat="1">
      <c r="A628" s="621"/>
      <c r="B628" s="110"/>
      <c r="C628" s="69"/>
      <c r="D628" s="685" t="s">
        <v>3220</v>
      </c>
      <c r="E628" s="687"/>
      <c r="F628" s="87"/>
      <c r="G628" s="87"/>
      <c r="H628" s="589"/>
      <c r="I628" s="589"/>
      <c r="J628" s="619"/>
    </row>
    <row r="629" spans="1:10" s="74" customFormat="1">
      <c r="A629" s="572"/>
      <c r="B629" s="587"/>
      <c r="C629" s="69"/>
      <c r="D629" s="522" t="s">
        <v>23</v>
      </c>
      <c r="E629" s="687">
        <v>6</v>
      </c>
      <c r="F629" s="87"/>
      <c r="G629" s="87">
        <f>E629*F629</f>
        <v>0</v>
      </c>
      <c r="H629" s="589"/>
      <c r="I629" s="589"/>
      <c r="J629" s="66"/>
    </row>
    <row r="630" spans="1:10" s="622" customFormat="1">
      <c r="A630" s="621"/>
      <c r="B630" s="110"/>
      <c r="C630" s="69"/>
      <c r="D630" s="685" t="s">
        <v>3221</v>
      </c>
      <c r="E630" s="687"/>
      <c r="F630" s="87"/>
      <c r="G630" s="87"/>
      <c r="H630" s="589"/>
      <c r="I630" s="589"/>
      <c r="J630" s="619"/>
    </row>
    <row r="631" spans="1:10" s="622" customFormat="1">
      <c r="A631" s="620"/>
      <c r="B631" s="587"/>
      <c r="C631" s="69"/>
      <c r="D631" s="522" t="s">
        <v>23</v>
      </c>
      <c r="E631" s="687">
        <v>2</v>
      </c>
      <c r="F631" s="87"/>
      <c r="G631" s="87">
        <f>E631*F631</f>
        <v>0</v>
      </c>
      <c r="H631" s="589"/>
      <c r="I631" s="589"/>
      <c r="J631" s="619"/>
    </row>
    <row r="632" spans="1:10" s="622" customFormat="1">
      <c r="A632" s="621"/>
      <c r="B632" s="110"/>
      <c r="C632" s="69"/>
      <c r="D632" s="685" t="s">
        <v>3222</v>
      </c>
      <c r="E632" s="687"/>
      <c r="F632" s="87"/>
      <c r="G632" s="87"/>
      <c r="H632" s="589"/>
      <c r="I632" s="589"/>
      <c r="J632" s="619"/>
    </row>
    <row r="633" spans="1:10" s="622" customFormat="1">
      <c r="A633" s="620"/>
      <c r="B633" s="587"/>
      <c r="C633" s="69"/>
      <c r="D633" s="522" t="s">
        <v>23</v>
      </c>
      <c r="E633" s="687">
        <v>2</v>
      </c>
      <c r="F633" s="87"/>
      <c r="G633" s="87">
        <f>E633*F633</f>
        <v>0</v>
      </c>
      <c r="H633" s="589"/>
      <c r="I633" s="589"/>
      <c r="J633" s="619"/>
    </row>
    <row r="634" spans="1:10" s="622" customFormat="1">
      <c r="A634" s="621"/>
      <c r="B634" s="110"/>
      <c r="C634" s="69"/>
      <c r="D634" s="685" t="s">
        <v>3223</v>
      </c>
      <c r="E634" s="687"/>
      <c r="F634" s="87"/>
      <c r="G634" s="87"/>
      <c r="H634" s="589"/>
      <c r="I634" s="589"/>
      <c r="J634" s="619"/>
    </row>
    <row r="635" spans="1:10" s="622" customFormat="1">
      <c r="A635" s="620"/>
      <c r="B635" s="587"/>
      <c r="C635" s="69"/>
      <c r="D635" s="522" t="s">
        <v>23</v>
      </c>
      <c r="E635" s="687">
        <v>10</v>
      </c>
      <c r="F635" s="87"/>
      <c r="G635" s="87">
        <f>E635*F635</f>
        <v>0</v>
      </c>
      <c r="H635" s="589"/>
      <c r="I635" s="589"/>
      <c r="J635" s="619"/>
    </row>
    <row r="636" spans="1:10" s="622" customFormat="1">
      <c r="A636" s="621"/>
      <c r="B636" s="110"/>
      <c r="C636" s="69"/>
      <c r="D636" s="685" t="s">
        <v>1718</v>
      </c>
      <c r="E636" s="687"/>
      <c r="F636" s="87"/>
      <c r="G636" s="87"/>
      <c r="H636" s="589"/>
      <c r="I636" s="589"/>
      <c r="J636" s="619"/>
    </row>
    <row r="637" spans="1:10" s="622" customFormat="1">
      <c r="A637" s="620"/>
      <c r="B637" s="587"/>
      <c r="C637" s="69"/>
      <c r="D637" s="522" t="s">
        <v>23</v>
      </c>
      <c r="E637" s="687">
        <v>10</v>
      </c>
      <c r="F637" s="87"/>
      <c r="G637" s="87">
        <f>E637*F637</f>
        <v>0</v>
      </c>
      <c r="H637" s="589"/>
      <c r="I637" s="589"/>
      <c r="J637" s="619"/>
    </row>
    <row r="638" spans="1:10" s="74" customFormat="1">
      <c r="A638" s="572"/>
      <c r="B638" s="587"/>
      <c r="C638" s="69"/>
      <c r="D638" s="66"/>
      <c r="E638" s="86"/>
      <c r="F638" s="87"/>
      <c r="G638" s="87"/>
      <c r="H638" s="589"/>
      <c r="I638" s="589"/>
      <c r="J638" s="66"/>
    </row>
    <row r="639" spans="1:10" s="74" customFormat="1" ht="71.25">
      <c r="A639" s="109">
        <v>1</v>
      </c>
      <c r="B639" s="110" t="s">
        <v>1219</v>
      </c>
      <c r="C639" s="69">
        <f>C627+1</f>
        <v>14</v>
      </c>
      <c r="D639" s="119" t="s">
        <v>1409</v>
      </c>
      <c r="E639" s="86"/>
      <c r="F639" s="87"/>
      <c r="G639" s="87"/>
      <c r="H639" s="66"/>
      <c r="I639" s="589"/>
      <c r="J639" s="116"/>
    </row>
    <row r="640" spans="1:10" s="74" customFormat="1">
      <c r="A640" s="572"/>
      <c r="B640" s="587"/>
      <c r="C640" s="69"/>
      <c r="D640" s="66" t="s">
        <v>27</v>
      </c>
      <c r="E640" s="86">
        <v>213</v>
      </c>
      <c r="F640" s="87"/>
      <c r="G640" s="87">
        <f>E640*F640</f>
        <v>0</v>
      </c>
      <c r="H640" s="589"/>
      <c r="I640" s="589"/>
      <c r="J640" s="66"/>
    </row>
    <row r="641" spans="1:12" s="74" customFormat="1">
      <c r="A641" s="572"/>
      <c r="B641" s="587"/>
      <c r="C641" s="69"/>
      <c r="D641" s="66"/>
      <c r="E641" s="86"/>
      <c r="F641" s="87"/>
      <c r="G641" s="87"/>
      <c r="H641" s="589"/>
      <c r="I641" s="589"/>
      <c r="J641" s="66"/>
    </row>
    <row r="642" spans="1:12" s="74" customFormat="1" ht="28.5">
      <c r="A642" s="109">
        <v>1</v>
      </c>
      <c r="B642" s="110" t="s">
        <v>1219</v>
      </c>
      <c r="C642" s="69">
        <f>C639+1</f>
        <v>15</v>
      </c>
      <c r="D642" s="119" t="s">
        <v>1410</v>
      </c>
      <c r="E642" s="86"/>
      <c r="F642" s="87"/>
      <c r="G642" s="87"/>
      <c r="H642" s="66"/>
      <c r="I642" s="589"/>
      <c r="J642" s="116"/>
    </row>
    <row r="643" spans="1:12" s="74" customFormat="1">
      <c r="A643" s="572"/>
      <c r="B643" s="587"/>
      <c r="C643" s="69"/>
      <c r="D643" s="66" t="s">
        <v>23</v>
      </c>
      <c r="E643" s="86">
        <v>1</v>
      </c>
      <c r="F643" s="87"/>
      <c r="G643" s="87">
        <f>E643*F643</f>
        <v>0</v>
      </c>
      <c r="H643" s="589"/>
      <c r="I643" s="589"/>
      <c r="J643" s="66"/>
    </row>
    <row r="644" spans="1:12" s="74" customFormat="1">
      <c r="A644" s="572"/>
      <c r="B644" s="587"/>
      <c r="C644" s="69"/>
      <c r="D644" s="66"/>
      <c r="E644" s="86"/>
      <c r="F644" s="87"/>
      <c r="G644" s="87"/>
      <c r="H644" s="589"/>
      <c r="I644" s="589"/>
      <c r="J644" s="66"/>
    </row>
    <row r="645" spans="1:12" s="74" customFormat="1" ht="156.75">
      <c r="A645" s="109">
        <v>1</v>
      </c>
      <c r="B645" s="110" t="s">
        <v>1219</v>
      </c>
      <c r="C645" s="69">
        <f>C642+1</f>
        <v>16</v>
      </c>
      <c r="D645" s="119" t="s">
        <v>1411</v>
      </c>
      <c r="E645" s="86"/>
      <c r="F645" s="87"/>
      <c r="G645" s="87"/>
      <c r="H645" s="66"/>
      <c r="I645" s="589"/>
      <c r="J645" s="116"/>
    </row>
    <row r="646" spans="1:12" s="74" customFormat="1">
      <c r="A646" s="572"/>
      <c r="B646" s="587"/>
      <c r="C646" s="69"/>
      <c r="D646" s="66" t="s">
        <v>27</v>
      </c>
      <c r="E646" s="86">
        <v>213</v>
      </c>
      <c r="F646" s="87"/>
      <c r="G646" s="87">
        <f>E646*F646</f>
        <v>0</v>
      </c>
      <c r="H646" s="589"/>
      <c r="I646" s="589"/>
      <c r="J646" s="66"/>
    </row>
    <row r="647" spans="1:12" s="74" customFormat="1" ht="15" thickBot="1">
      <c r="A647" s="572"/>
      <c r="B647" s="587"/>
      <c r="C647" s="69"/>
      <c r="D647" s="117"/>
      <c r="E647" s="83"/>
      <c r="F647" s="84"/>
      <c r="G647" s="84"/>
      <c r="H647" s="589"/>
      <c r="I647" s="589"/>
      <c r="J647" s="66"/>
    </row>
    <row r="648" spans="1:12" s="74" customFormat="1" ht="15.75" thickTop="1">
      <c r="A648" s="590"/>
      <c r="B648" s="590"/>
      <c r="C648" s="590"/>
      <c r="D648" s="570" t="s">
        <v>1218</v>
      </c>
      <c r="E648" s="78"/>
      <c r="F648" s="79"/>
      <c r="G648" s="79">
        <f>SUM(G539:G647)</f>
        <v>0</v>
      </c>
      <c r="H648" s="589"/>
      <c r="I648" s="589"/>
      <c r="J648" s="66"/>
    </row>
    <row r="649" spans="1:12" s="74" customFormat="1" ht="15">
      <c r="A649" s="590"/>
      <c r="B649" s="590"/>
      <c r="C649" s="590"/>
      <c r="D649" s="570"/>
      <c r="E649" s="78"/>
      <c r="F649" s="79"/>
      <c r="G649" s="79"/>
      <c r="H649" s="589"/>
      <c r="I649" s="589"/>
      <c r="J649" s="66"/>
    </row>
    <row r="650" spans="1:12" s="63" customFormat="1" ht="20.25">
      <c r="A650" s="576">
        <f>2</f>
        <v>2</v>
      </c>
      <c r="B650" s="577" t="s">
        <v>1219</v>
      </c>
      <c r="C650" s="584"/>
      <c r="D650" s="643" t="s">
        <v>1257</v>
      </c>
      <c r="E650" s="643"/>
      <c r="F650" s="643"/>
      <c r="G650" s="643"/>
      <c r="H650" s="585"/>
      <c r="I650" s="585"/>
      <c r="J650" s="585"/>
      <c r="K650" s="64"/>
      <c r="L650" s="64"/>
    </row>
    <row r="651" spans="1:12" s="71" customFormat="1" ht="10.5" customHeight="1">
      <c r="A651" s="576"/>
      <c r="B651" s="577"/>
      <c r="C651" s="114"/>
      <c r="D651" s="578"/>
      <c r="E651" s="78"/>
      <c r="F651" s="79"/>
      <c r="G651" s="79"/>
      <c r="H651" s="570"/>
      <c r="I651" s="570"/>
      <c r="J651" s="570"/>
      <c r="K651" s="65"/>
      <c r="L651" s="65"/>
    </row>
    <row r="652" spans="1:12" s="62" customFormat="1" ht="14.25" customHeight="1">
      <c r="A652" s="586">
        <f>A650</f>
        <v>2</v>
      </c>
      <c r="B652" s="70" t="s">
        <v>1219</v>
      </c>
      <c r="C652" s="69"/>
      <c r="D652" s="633" t="s">
        <v>1412</v>
      </c>
      <c r="E652" s="633"/>
      <c r="F652" s="633"/>
      <c r="G652" s="87">
        <f>G695</f>
        <v>0</v>
      </c>
      <c r="H652" s="66"/>
      <c r="I652" s="633"/>
      <c r="J652" s="633"/>
      <c r="K652" s="74"/>
      <c r="L652" s="74"/>
    </row>
    <row r="653" spans="1:12" s="62" customFormat="1">
      <c r="A653" s="586"/>
      <c r="B653" s="70"/>
      <c r="C653" s="69"/>
      <c r="D653" s="66"/>
      <c r="E653" s="66"/>
      <c r="F653" s="66"/>
      <c r="G653" s="87"/>
      <c r="H653" s="66"/>
      <c r="I653" s="66"/>
      <c r="J653" s="66"/>
      <c r="K653" s="74"/>
      <c r="L653" s="74"/>
    </row>
    <row r="654" spans="1:12" s="62" customFormat="1">
      <c r="A654" s="586">
        <f>A650</f>
        <v>2</v>
      </c>
      <c r="B654" s="70" t="s">
        <v>1219</v>
      </c>
      <c r="C654" s="69"/>
      <c r="D654" s="633" t="s">
        <v>1413</v>
      </c>
      <c r="E654" s="633"/>
      <c r="F654" s="633"/>
      <c r="G654" s="87">
        <f>G753</f>
        <v>0</v>
      </c>
      <c r="H654" s="66"/>
      <c r="I654" s="66"/>
      <c r="J654" s="66"/>
      <c r="K654" s="74"/>
      <c r="L654" s="74"/>
    </row>
    <row r="656" spans="1:12" s="85" customFormat="1" ht="15" customHeight="1">
      <c r="A656" s="109">
        <f>A650</f>
        <v>2</v>
      </c>
      <c r="B656" s="110" t="s">
        <v>1219</v>
      </c>
      <c r="C656" s="69"/>
      <c r="D656" s="633" t="s">
        <v>1414</v>
      </c>
      <c r="E656" s="633"/>
      <c r="F656" s="633"/>
      <c r="G656" s="87">
        <f>G763</f>
        <v>0</v>
      </c>
      <c r="H656" s="66"/>
      <c r="I656" s="66"/>
      <c r="J656" s="66"/>
      <c r="K656" s="74"/>
      <c r="L656" s="74"/>
    </row>
    <row r="657" spans="1:12" s="85" customFormat="1">
      <c r="A657" s="109"/>
      <c r="B657" s="110"/>
      <c r="C657" s="69"/>
      <c r="D657" s="66"/>
      <c r="E657" s="86"/>
      <c r="F657" s="87"/>
      <c r="G657" s="87"/>
      <c r="H657" s="66"/>
      <c r="I657" s="66"/>
      <c r="J657" s="66"/>
      <c r="K657" s="74"/>
      <c r="L657" s="74"/>
    </row>
    <row r="658" spans="1:12" s="85" customFormat="1" ht="15" customHeight="1">
      <c r="A658" s="109">
        <f>A650</f>
        <v>2</v>
      </c>
      <c r="B658" s="110" t="s">
        <v>1219</v>
      </c>
      <c r="C658" s="69"/>
      <c r="D658" s="633" t="s">
        <v>1415</v>
      </c>
      <c r="E658" s="633"/>
      <c r="F658" s="633"/>
      <c r="G658" s="87">
        <f>G782</f>
        <v>0</v>
      </c>
      <c r="H658" s="66"/>
      <c r="I658" s="66"/>
      <c r="J658" s="66"/>
      <c r="K658" s="74"/>
      <c r="L658" s="74"/>
    </row>
    <row r="659" spans="1:12" s="85" customFormat="1" ht="15" thickBot="1">
      <c r="A659" s="109"/>
      <c r="B659" s="110"/>
      <c r="C659" s="69"/>
      <c r="D659" s="117"/>
      <c r="E659" s="83"/>
      <c r="F659" s="84"/>
      <c r="G659" s="84"/>
      <c r="H659" s="66"/>
      <c r="I659" s="66"/>
      <c r="J659" s="66"/>
      <c r="K659" s="74"/>
      <c r="L659" s="74"/>
    </row>
    <row r="660" spans="1:12" s="85" customFormat="1" ht="15" thickTop="1">
      <c r="A660" s="109"/>
      <c r="B660" s="110"/>
      <c r="C660" s="69"/>
      <c r="D660" s="66"/>
      <c r="E660" s="86"/>
      <c r="F660" s="87"/>
      <c r="G660" s="87"/>
      <c r="H660" s="66"/>
      <c r="I660" s="66"/>
      <c r="J660" s="66"/>
      <c r="K660" s="74"/>
      <c r="L660" s="74"/>
    </row>
    <row r="661" spans="1:12" s="90" customFormat="1" ht="18" customHeight="1">
      <c r="A661" s="580"/>
      <c r="B661" s="581"/>
      <c r="C661" s="574"/>
      <c r="D661" s="640" t="s">
        <v>1416</v>
      </c>
      <c r="E661" s="640"/>
      <c r="F661" s="640"/>
      <c r="G661" s="88">
        <f>SUM(G652:G659)</f>
        <v>0</v>
      </c>
      <c r="H661" s="96"/>
      <c r="I661" s="96"/>
      <c r="J661" s="96"/>
      <c r="K661" s="89"/>
      <c r="L661" s="89"/>
    </row>
    <row r="662" spans="1:12" s="74" customFormat="1" ht="15">
      <c r="A662" s="590"/>
      <c r="B662" s="590"/>
      <c r="C662" s="590"/>
      <c r="D662" s="570"/>
      <c r="E662" s="78"/>
      <c r="F662" s="79"/>
      <c r="G662" s="79"/>
      <c r="H662" s="589"/>
      <c r="I662" s="589"/>
      <c r="J662" s="66"/>
    </row>
    <row r="663" spans="1:12" s="74" customFormat="1" ht="15">
      <c r="A663" s="112">
        <f>A650</f>
        <v>2</v>
      </c>
      <c r="B663" s="113" t="s">
        <v>1219</v>
      </c>
      <c r="C663" s="69"/>
      <c r="D663" s="645" t="s">
        <v>1412</v>
      </c>
      <c r="E663" s="645"/>
      <c r="F663" s="645"/>
      <c r="G663" s="79"/>
      <c r="H663" s="589"/>
      <c r="I663" s="589"/>
      <c r="J663" s="66"/>
    </row>
    <row r="664" spans="1:12" s="74" customFormat="1" ht="12" customHeight="1">
      <c r="A664" s="112"/>
      <c r="B664" s="113"/>
      <c r="C664" s="69"/>
      <c r="D664" s="570"/>
      <c r="E664" s="78"/>
      <c r="F664" s="79"/>
      <c r="G664" s="79"/>
      <c r="H664" s="589"/>
      <c r="I664" s="589"/>
      <c r="J664" s="66"/>
    </row>
    <row r="665" spans="1:12" s="74" customFormat="1" ht="85.5">
      <c r="A665" s="109">
        <f>A663</f>
        <v>2</v>
      </c>
      <c r="B665" s="110" t="s">
        <v>1219</v>
      </c>
      <c r="C665" s="69">
        <f>1</f>
        <v>1</v>
      </c>
      <c r="D665" s="66" t="s">
        <v>1417</v>
      </c>
      <c r="E665" s="86"/>
      <c r="F665" s="87"/>
      <c r="G665" s="87"/>
      <c r="H665" s="589"/>
      <c r="I665" s="589"/>
      <c r="J665" s="120"/>
    </row>
    <row r="666" spans="1:12" s="74" customFormat="1">
      <c r="A666" s="572"/>
      <c r="B666" s="587"/>
      <c r="C666" s="69"/>
      <c r="D666" s="66" t="s">
        <v>28</v>
      </c>
      <c r="E666" s="86">
        <v>179.4</v>
      </c>
      <c r="F666" s="87"/>
      <c r="G666" s="87">
        <f>E666*F666</f>
        <v>0</v>
      </c>
      <c r="H666" s="589"/>
      <c r="I666" s="589"/>
      <c r="J666" s="66"/>
    </row>
    <row r="667" spans="1:12" s="74" customFormat="1">
      <c r="A667" s="572"/>
      <c r="B667" s="587"/>
      <c r="C667" s="69"/>
      <c r="D667" s="66"/>
      <c r="E667" s="86"/>
      <c r="F667" s="87"/>
      <c r="G667" s="87"/>
      <c r="H667" s="589"/>
      <c r="I667" s="589"/>
      <c r="J667" s="66"/>
    </row>
    <row r="668" spans="1:12" s="74" customFormat="1" ht="85.5">
      <c r="A668" s="109">
        <f>A665</f>
        <v>2</v>
      </c>
      <c r="B668" s="110" t="s">
        <v>1219</v>
      </c>
      <c r="C668" s="69">
        <f>C665+1</f>
        <v>2</v>
      </c>
      <c r="D668" s="66" t="s">
        <v>1418</v>
      </c>
      <c r="E668" s="86"/>
      <c r="F668" s="87"/>
      <c r="G668" s="87"/>
      <c r="H668" s="589"/>
      <c r="I668" s="589"/>
      <c r="J668" s="120"/>
    </row>
    <row r="669" spans="1:12" s="74" customFormat="1">
      <c r="A669" s="572"/>
      <c r="B669" s="587"/>
      <c r="C669" s="69"/>
      <c r="D669" s="66" t="s">
        <v>28</v>
      </c>
      <c r="E669" s="86">
        <v>117</v>
      </c>
      <c r="F669" s="87"/>
      <c r="G669" s="87">
        <f>E669*F669</f>
        <v>0</v>
      </c>
      <c r="H669" s="589"/>
      <c r="I669" s="589"/>
      <c r="J669" s="66"/>
    </row>
    <row r="670" spans="1:12" s="74" customFormat="1">
      <c r="A670" s="572"/>
      <c r="B670" s="587"/>
      <c r="C670" s="69"/>
      <c r="D670" s="66"/>
      <c r="E670" s="86"/>
      <c r="F670" s="87"/>
      <c r="G670" s="87"/>
      <c r="H670" s="589"/>
      <c r="I670" s="589"/>
      <c r="J670" s="66"/>
    </row>
    <row r="671" spans="1:12" s="74" customFormat="1" ht="45" customHeight="1">
      <c r="A671" s="109">
        <f>A668</f>
        <v>2</v>
      </c>
      <c r="B671" s="110" t="s">
        <v>1219</v>
      </c>
      <c r="C671" s="69">
        <f>C668+1</f>
        <v>3</v>
      </c>
      <c r="D671" s="121" t="s">
        <v>1419</v>
      </c>
      <c r="E671" s="86"/>
      <c r="F671" s="87"/>
      <c r="G671" s="87"/>
      <c r="H671" s="589"/>
      <c r="I671" s="589"/>
      <c r="J671" s="120"/>
    </row>
    <row r="672" spans="1:12" s="74" customFormat="1" ht="16.5">
      <c r="A672" s="109"/>
      <c r="B672" s="110"/>
      <c r="C672" s="69"/>
      <c r="D672" s="121" t="s">
        <v>1301</v>
      </c>
      <c r="E672" s="86"/>
      <c r="F672" s="87"/>
      <c r="G672" s="87"/>
      <c r="H672" s="589"/>
      <c r="I672" s="589"/>
      <c r="J672" s="120"/>
    </row>
    <row r="673" spans="1:10" s="74" customFormat="1" ht="16.5">
      <c r="A673" s="572"/>
      <c r="B673" s="587"/>
      <c r="C673" s="69"/>
      <c r="D673" s="66" t="s">
        <v>27</v>
      </c>
      <c r="E673" s="86">
        <v>23</v>
      </c>
      <c r="F673" s="87"/>
      <c r="G673" s="87">
        <f>E673*F673</f>
        <v>0</v>
      </c>
      <c r="H673" s="589"/>
      <c r="I673" s="589"/>
      <c r="J673" s="116"/>
    </row>
    <row r="674" spans="1:10" s="522" customFormat="1" ht="16.5">
      <c r="A674" s="109"/>
      <c r="B674" s="110"/>
      <c r="C674" s="69"/>
      <c r="D674" s="121" t="s">
        <v>3172</v>
      </c>
      <c r="E674" s="86"/>
      <c r="F674" s="87"/>
      <c r="G674" s="87"/>
      <c r="H674" s="589"/>
      <c r="I674" s="589"/>
      <c r="J674" s="120"/>
    </row>
    <row r="675" spans="1:10" s="522" customFormat="1" ht="16.5">
      <c r="A675" s="572"/>
      <c r="B675" s="587"/>
      <c r="C675" s="69"/>
      <c r="D675" s="66" t="s">
        <v>27</v>
      </c>
      <c r="E675" s="86">
        <v>41</v>
      </c>
      <c r="F675" s="87"/>
      <c r="G675" s="87">
        <f>E675*F675</f>
        <v>0</v>
      </c>
      <c r="H675" s="589"/>
      <c r="I675" s="589"/>
      <c r="J675" s="116"/>
    </row>
    <row r="676" spans="1:10" s="74" customFormat="1" ht="16.5">
      <c r="A676" s="572"/>
      <c r="B676" s="587"/>
      <c r="C676" s="69"/>
      <c r="D676" s="66"/>
      <c r="E676" s="86"/>
      <c r="F676" s="87"/>
      <c r="G676" s="87"/>
      <c r="H676" s="589"/>
      <c r="I676" s="589"/>
      <c r="J676" s="116"/>
    </row>
    <row r="677" spans="1:10" s="74" customFormat="1" ht="85.5">
      <c r="A677" s="109">
        <f>A665</f>
        <v>2</v>
      </c>
      <c r="B677" s="110" t="s">
        <v>1219</v>
      </c>
      <c r="C677" s="69">
        <f>C671+1</f>
        <v>4</v>
      </c>
      <c r="D677" s="121" t="s">
        <v>1420</v>
      </c>
      <c r="E677" s="86"/>
      <c r="F677" s="87"/>
      <c r="G677" s="87"/>
      <c r="H677" s="589"/>
      <c r="I677" s="589"/>
      <c r="J677" s="66"/>
    </row>
    <row r="678" spans="1:10" s="74" customFormat="1" ht="16.5">
      <c r="A678" s="109"/>
      <c r="B678" s="110"/>
      <c r="C678" s="69"/>
      <c r="D678" s="121" t="s">
        <v>1301</v>
      </c>
      <c r="E678" s="86"/>
      <c r="F678" s="87"/>
      <c r="G678" s="87"/>
      <c r="H678" s="589"/>
      <c r="I678" s="589"/>
      <c r="J678" s="120"/>
    </row>
    <row r="679" spans="1:10" s="74" customFormat="1" ht="16.5">
      <c r="A679" s="572"/>
      <c r="B679" s="587"/>
      <c r="C679" s="69"/>
      <c r="D679" s="66" t="s">
        <v>27</v>
      </c>
      <c r="E679" s="86">
        <v>6</v>
      </c>
      <c r="F679" s="87"/>
      <c r="G679" s="87">
        <f>E679*F679</f>
        <v>0</v>
      </c>
      <c r="H679" s="589"/>
      <c r="I679" s="589"/>
      <c r="J679" s="120"/>
    </row>
    <row r="680" spans="1:10" s="522" customFormat="1" ht="16.5">
      <c r="A680" s="109"/>
      <c r="B680" s="110"/>
      <c r="C680" s="69"/>
      <c r="D680" s="121" t="s">
        <v>3172</v>
      </c>
      <c r="E680" s="86"/>
      <c r="F680" s="87"/>
      <c r="G680" s="87"/>
      <c r="H680" s="589"/>
      <c r="I680" s="589"/>
      <c r="J680" s="120"/>
    </row>
    <row r="681" spans="1:10" s="522" customFormat="1" ht="16.5">
      <c r="A681" s="572"/>
      <c r="B681" s="587"/>
      <c r="C681" s="69"/>
      <c r="D681" s="66" t="s">
        <v>27</v>
      </c>
      <c r="E681" s="86">
        <v>12</v>
      </c>
      <c r="F681" s="87"/>
      <c r="G681" s="87">
        <f>E681*F681</f>
        <v>0</v>
      </c>
      <c r="H681" s="589"/>
      <c r="I681" s="589"/>
      <c r="J681" s="116"/>
    </row>
    <row r="682" spans="1:10" s="74" customFormat="1" ht="16.5">
      <c r="A682" s="572"/>
      <c r="B682" s="587"/>
      <c r="C682" s="69"/>
      <c r="D682" s="66"/>
      <c r="E682" s="86"/>
      <c r="F682" s="87"/>
      <c r="G682" s="87"/>
      <c r="H682" s="589"/>
      <c r="I682" s="589"/>
      <c r="J682" s="116"/>
    </row>
    <row r="683" spans="1:10" s="74" customFormat="1" ht="257.25" customHeight="1">
      <c r="A683" s="109">
        <f>A668</f>
        <v>2</v>
      </c>
      <c r="B683" s="110" t="s">
        <v>1219</v>
      </c>
      <c r="C683" s="69">
        <f>C677+1</f>
        <v>5</v>
      </c>
      <c r="D683" s="66" t="s">
        <v>1421</v>
      </c>
      <c r="E683" s="86"/>
      <c r="F683" s="87"/>
      <c r="G683" s="87"/>
      <c r="H683" s="589"/>
      <c r="I683" s="589"/>
      <c r="J683" s="120"/>
    </row>
    <row r="684" spans="1:10" s="74" customFormat="1" ht="16.5">
      <c r="A684" s="572"/>
      <c r="B684" s="587"/>
      <c r="C684" s="69"/>
      <c r="D684" s="66" t="s">
        <v>1323</v>
      </c>
      <c r="E684" s="86">
        <v>5000</v>
      </c>
      <c r="F684" s="87"/>
      <c r="G684" s="87">
        <f>E684*F684</f>
        <v>0</v>
      </c>
      <c r="H684" s="589"/>
      <c r="I684" s="589"/>
      <c r="J684" s="120"/>
    </row>
    <row r="685" spans="1:10" s="520" customFormat="1" ht="16.5">
      <c r="A685" s="572"/>
      <c r="B685" s="587"/>
      <c r="C685" s="69"/>
      <c r="D685" s="66"/>
      <c r="E685" s="86"/>
      <c r="F685" s="87"/>
      <c r="G685" s="87"/>
      <c r="H685" s="589"/>
      <c r="I685" s="589"/>
      <c r="J685" s="120"/>
    </row>
    <row r="686" spans="1:10" s="522" customFormat="1" ht="142.5">
      <c r="A686" s="109">
        <f>A671</f>
        <v>2</v>
      </c>
      <c r="B686" s="110" t="s">
        <v>1219</v>
      </c>
      <c r="C686" s="69">
        <f>C683+1</f>
        <v>6</v>
      </c>
      <c r="D686" s="66" t="s">
        <v>2931</v>
      </c>
      <c r="E686" s="86"/>
      <c r="F686" s="87"/>
      <c r="G686" s="87"/>
      <c r="H686" s="589"/>
      <c r="I686" s="589"/>
      <c r="J686" s="120"/>
    </row>
    <row r="687" spans="1:10" s="522" customFormat="1" ht="16.5">
      <c r="A687" s="572"/>
      <c r="B687" s="587"/>
      <c r="C687" s="69"/>
      <c r="D687" s="66" t="s">
        <v>28</v>
      </c>
      <c r="E687" s="86">
        <v>378.25</v>
      </c>
      <c r="F687" s="87"/>
      <c r="G687" s="87">
        <f>E687*F687</f>
        <v>0</v>
      </c>
      <c r="H687" s="589"/>
      <c r="I687" s="589"/>
      <c r="J687" s="120"/>
    </row>
    <row r="688" spans="1:10" s="522" customFormat="1" ht="16.5">
      <c r="A688" s="572"/>
      <c r="B688" s="587"/>
      <c r="C688" s="69"/>
      <c r="D688" s="66"/>
      <c r="E688" s="86"/>
      <c r="F688" s="87"/>
      <c r="G688" s="87"/>
      <c r="H688" s="589"/>
      <c r="I688" s="589"/>
      <c r="J688" s="120"/>
    </row>
    <row r="689" spans="1:10" s="522" customFormat="1" ht="85.5">
      <c r="A689" s="109">
        <f>A686</f>
        <v>2</v>
      </c>
      <c r="B689" s="110" t="s">
        <v>1219</v>
      </c>
      <c r="C689" s="69">
        <f>C686+1</f>
        <v>7</v>
      </c>
      <c r="D689" s="66" t="s">
        <v>1422</v>
      </c>
      <c r="E689" s="86"/>
      <c r="F689" s="87"/>
      <c r="G689" s="87"/>
      <c r="H689" s="589"/>
      <c r="I689" s="589"/>
      <c r="J689" s="120"/>
    </row>
    <row r="690" spans="1:10" s="522" customFormat="1" ht="16.5">
      <c r="A690" s="109"/>
      <c r="B690" s="110"/>
      <c r="C690" s="69"/>
      <c r="D690" s="66" t="s">
        <v>1423</v>
      </c>
      <c r="E690" s="86"/>
      <c r="F690" s="87"/>
      <c r="G690" s="87"/>
      <c r="H690" s="589"/>
      <c r="I690" s="589"/>
      <c r="J690" s="120"/>
    </row>
    <row r="691" spans="1:10" s="522" customFormat="1" ht="16.5">
      <c r="A691" s="572"/>
      <c r="B691" s="587"/>
      <c r="C691" s="69"/>
      <c r="D691" s="66" t="s">
        <v>23</v>
      </c>
      <c r="E691" s="86">
        <v>1</v>
      </c>
      <c r="F691" s="87"/>
      <c r="G691" s="87">
        <f>E691*F691</f>
        <v>0</v>
      </c>
      <c r="H691" s="589"/>
      <c r="I691" s="589"/>
      <c r="J691" s="120"/>
    </row>
    <row r="692" spans="1:10" s="522" customFormat="1" ht="16.5">
      <c r="A692" s="109"/>
      <c r="B692" s="110"/>
      <c r="C692" s="69"/>
      <c r="D692" s="66" t="s">
        <v>1424</v>
      </c>
      <c r="E692" s="86"/>
      <c r="F692" s="87"/>
      <c r="G692" s="87"/>
      <c r="H692" s="589"/>
      <c r="I692" s="589"/>
      <c r="J692" s="120"/>
    </row>
    <row r="693" spans="1:10" s="522" customFormat="1" ht="16.5">
      <c r="A693" s="572"/>
      <c r="B693" s="587"/>
      <c r="C693" s="69"/>
      <c r="D693" s="66" t="s">
        <v>23</v>
      </c>
      <c r="E693" s="86">
        <v>1</v>
      </c>
      <c r="F693" s="87"/>
      <c r="G693" s="87">
        <f>E693*F693</f>
        <v>0</v>
      </c>
      <c r="H693" s="589"/>
      <c r="I693" s="589"/>
      <c r="J693" s="116"/>
    </row>
    <row r="694" spans="1:10" s="522" customFormat="1" ht="15" thickBot="1">
      <c r="A694" s="572"/>
      <c r="B694" s="587"/>
      <c r="C694" s="69"/>
      <c r="D694" s="117"/>
      <c r="E694" s="83"/>
      <c r="F694" s="84"/>
      <c r="G694" s="84"/>
      <c r="H694" s="589"/>
      <c r="I694" s="589"/>
      <c r="J694" s="66"/>
    </row>
    <row r="695" spans="1:10" s="74" customFormat="1" ht="15.75" thickTop="1">
      <c r="A695" s="590"/>
      <c r="B695" s="590"/>
      <c r="C695" s="590"/>
      <c r="D695" s="570" t="s">
        <v>1218</v>
      </c>
      <c r="E695" s="78"/>
      <c r="F695" s="79"/>
      <c r="G695" s="79">
        <f>SUM(G665:G694)</f>
        <v>0</v>
      </c>
      <c r="H695" s="589"/>
      <c r="I695" s="589"/>
      <c r="J695" s="66"/>
    </row>
    <row r="696" spans="1:10" s="74" customFormat="1" ht="15">
      <c r="A696" s="590"/>
      <c r="B696" s="590"/>
      <c r="C696" s="590"/>
      <c r="D696" s="570"/>
      <c r="E696" s="78"/>
      <c r="F696" s="79"/>
      <c r="G696" s="79"/>
      <c r="H696" s="589"/>
      <c r="I696" s="589"/>
      <c r="J696" s="66"/>
    </row>
    <row r="697" spans="1:10" s="74" customFormat="1" ht="15">
      <c r="A697" s="112">
        <f>A650</f>
        <v>2</v>
      </c>
      <c r="B697" s="113" t="s">
        <v>1219</v>
      </c>
      <c r="C697" s="69"/>
      <c r="D697" s="645" t="s">
        <v>1425</v>
      </c>
      <c r="E697" s="645"/>
      <c r="F697" s="645"/>
      <c r="G697" s="79"/>
      <c r="H697" s="589"/>
      <c r="I697" s="589"/>
      <c r="J697" s="66"/>
    </row>
    <row r="698" spans="1:10" s="74" customFormat="1" ht="15">
      <c r="A698" s="112"/>
      <c r="B698" s="113"/>
      <c r="C698" s="69"/>
      <c r="D698" s="570"/>
      <c r="E698" s="570"/>
      <c r="F698" s="570"/>
      <c r="G698" s="79"/>
      <c r="H698" s="589"/>
      <c r="I698" s="589"/>
      <c r="J698" s="66"/>
    </row>
    <row r="699" spans="1:10" s="74" customFormat="1" ht="43.5" customHeight="1">
      <c r="A699" s="112"/>
      <c r="B699" s="113"/>
      <c r="C699" s="69"/>
      <c r="D699" s="645" t="s">
        <v>1426</v>
      </c>
      <c r="E699" s="645"/>
      <c r="F699" s="645"/>
      <c r="G699" s="645"/>
      <c r="H699" s="589"/>
      <c r="I699" s="589"/>
      <c r="J699" s="66"/>
    </row>
    <row r="700" spans="1:10" s="74" customFormat="1" ht="11.25" customHeight="1">
      <c r="A700" s="112"/>
      <c r="B700" s="113"/>
      <c r="C700" s="69"/>
      <c r="D700" s="570"/>
      <c r="E700" s="78"/>
      <c r="F700" s="79"/>
      <c r="G700" s="79"/>
      <c r="H700" s="589"/>
      <c r="I700" s="589"/>
      <c r="J700" s="66"/>
    </row>
    <row r="701" spans="1:10" s="66" customFormat="1" ht="299.25">
      <c r="A701" s="109">
        <f>A697</f>
        <v>2</v>
      </c>
      <c r="B701" s="110" t="s">
        <v>1219</v>
      </c>
      <c r="C701" s="69">
        <f>1</f>
        <v>1</v>
      </c>
      <c r="D701" s="121" t="s">
        <v>1427</v>
      </c>
      <c r="E701" s="86"/>
      <c r="F701" s="87"/>
      <c r="G701" s="87"/>
      <c r="H701" s="589"/>
      <c r="I701" s="589"/>
    </row>
    <row r="702" spans="1:10" s="66" customFormat="1" ht="171.75">
      <c r="A702" s="109"/>
      <c r="B702" s="110"/>
      <c r="C702" s="69"/>
      <c r="D702" s="121" t="s">
        <v>1428</v>
      </c>
      <c r="E702" s="86"/>
      <c r="F702" s="87"/>
      <c r="G702" s="87"/>
      <c r="H702" s="589"/>
      <c r="I702" s="589"/>
    </row>
    <row r="703" spans="1:10" s="66" customFormat="1">
      <c r="A703" s="572"/>
      <c r="B703" s="587"/>
      <c r="C703" s="69"/>
      <c r="D703" s="66" t="s">
        <v>23</v>
      </c>
      <c r="E703" s="86">
        <v>1</v>
      </c>
      <c r="F703" s="87"/>
      <c r="G703" s="87">
        <f>E703*F703</f>
        <v>0</v>
      </c>
      <c r="H703" s="589"/>
      <c r="I703" s="589"/>
    </row>
    <row r="704" spans="1:10" s="74" customFormat="1">
      <c r="A704" s="572"/>
      <c r="B704" s="587"/>
      <c r="C704" s="69"/>
      <c r="D704" s="66"/>
      <c r="E704" s="86"/>
      <c r="F704" s="87"/>
      <c r="G704" s="87"/>
      <c r="H704" s="589"/>
      <c r="I704" s="589"/>
      <c r="J704" s="66"/>
    </row>
    <row r="705" spans="1:10" s="66" customFormat="1" ht="228">
      <c r="A705" s="109">
        <f>A701</f>
        <v>2</v>
      </c>
      <c r="B705" s="110" t="s">
        <v>1219</v>
      </c>
      <c r="C705" s="69">
        <f>C701+1</f>
        <v>2</v>
      </c>
      <c r="D705" s="121" t="s">
        <v>1429</v>
      </c>
      <c r="E705" s="86"/>
      <c r="F705" s="87"/>
      <c r="G705" s="87"/>
      <c r="H705" s="589"/>
      <c r="I705" s="589"/>
    </row>
    <row r="706" spans="1:10" s="66" customFormat="1" ht="114" customHeight="1">
      <c r="A706" s="109"/>
      <c r="B706" s="110"/>
      <c r="C706" s="69"/>
      <c r="D706" s="121" t="s">
        <v>1430</v>
      </c>
      <c r="E706" s="86"/>
      <c r="F706" s="87"/>
      <c r="G706" s="87"/>
      <c r="H706" s="589"/>
      <c r="I706" s="589"/>
    </row>
    <row r="707" spans="1:10" s="66" customFormat="1">
      <c r="A707" s="572"/>
      <c r="B707" s="587"/>
      <c r="C707" s="69"/>
      <c r="D707" s="66" t="s">
        <v>23</v>
      </c>
      <c r="E707" s="86">
        <v>1</v>
      </c>
      <c r="F707" s="87"/>
      <c r="G707" s="87">
        <f>E707*F707</f>
        <v>0</v>
      </c>
      <c r="H707" s="589"/>
      <c r="I707" s="589"/>
    </row>
    <row r="708" spans="1:10" s="66" customFormat="1">
      <c r="A708" s="572"/>
      <c r="B708" s="587"/>
      <c r="C708" s="69"/>
      <c r="E708" s="86"/>
      <c r="F708" s="87"/>
      <c r="G708" s="87"/>
      <c r="H708" s="589"/>
      <c r="I708" s="589"/>
    </row>
    <row r="709" spans="1:10" s="66" customFormat="1" ht="201" customHeight="1">
      <c r="A709" s="109">
        <f>A701</f>
        <v>2</v>
      </c>
      <c r="B709" s="110" t="s">
        <v>1219</v>
      </c>
      <c r="C709" s="69">
        <f>C705+1</f>
        <v>3</v>
      </c>
      <c r="D709" s="121" t="s">
        <v>1431</v>
      </c>
      <c r="E709" s="86"/>
      <c r="F709" s="87"/>
      <c r="G709" s="87"/>
      <c r="H709" s="589"/>
      <c r="I709" s="589"/>
      <c r="J709" s="121" t="s">
        <v>1432</v>
      </c>
    </row>
    <row r="710" spans="1:10" s="66" customFormat="1" ht="16.5">
      <c r="A710" s="572"/>
      <c r="B710" s="587"/>
      <c r="C710" s="69"/>
      <c r="D710" s="123" t="s">
        <v>23</v>
      </c>
      <c r="E710" s="86">
        <v>1</v>
      </c>
      <c r="F710" s="87"/>
      <c r="G710" s="87">
        <f>E710*F710</f>
        <v>0</v>
      </c>
      <c r="H710" s="589"/>
      <c r="I710" s="589"/>
    </row>
    <row r="711" spans="1:10" s="66" customFormat="1" ht="16.5">
      <c r="A711" s="572"/>
      <c r="B711" s="587"/>
      <c r="C711" s="69"/>
      <c r="D711" s="123"/>
      <c r="E711" s="86"/>
      <c r="F711" s="87"/>
      <c r="G711" s="87"/>
      <c r="H711" s="589"/>
      <c r="I711" s="589"/>
    </row>
    <row r="712" spans="1:10" s="66" customFormat="1" ht="199.5" customHeight="1">
      <c r="A712" s="109">
        <f>A709</f>
        <v>2</v>
      </c>
      <c r="B712" s="110" t="s">
        <v>1219</v>
      </c>
      <c r="C712" s="69">
        <f>C709+1</f>
        <v>4</v>
      </c>
      <c r="D712" s="121" t="s">
        <v>1433</v>
      </c>
      <c r="E712" s="86"/>
      <c r="F712" s="87"/>
      <c r="G712" s="87"/>
      <c r="H712" s="589"/>
      <c r="I712" s="589"/>
      <c r="J712" s="124" t="s">
        <v>1434</v>
      </c>
    </row>
    <row r="713" spans="1:10" s="66" customFormat="1" ht="16.5">
      <c r="A713" s="572"/>
      <c r="B713" s="587"/>
      <c r="C713" s="69"/>
      <c r="D713" s="123" t="s">
        <v>23</v>
      </c>
      <c r="E713" s="86">
        <v>1</v>
      </c>
      <c r="F713" s="87"/>
      <c r="G713" s="87">
        <f>E713*F713</f>
        <v>0</v>
      </c>
      <c r="H713" s="589"/>
      <c r="I713" s="589"/>
    </row>
    <row r="714" spans="1:10" s="74" customFormat="1" ht="16.5">
      <c r="A714" s="572"/>
      <c r="B714" s="587"/>
      <c r="C714" s="69"/>
      <c r="D714" s="123"/>
      <c r="E714" s="86"/>
      <c r="F714" s="87"/>
      <c r="G714" s="87"/>
      <c r="H714" s="589"/>
      <c r="I714" s="589"/>
      <c r="J714" s="66"/>
    </row>
    <row r="715" spans="1:10" s="66" customFormat="1" ht="172.5" customHeight="1">
      <c r="A715" s="109">
        <f>A709</f>
        <v>2</v>
      </c>
      <c r="B715" s="110" t="s">
        <v>1219</v>
      </c>
      <c r="C715" s="69">
        <f>C712+1</f>
        <v>5</v>
      </c>
      <c r="D715" s="121" t="s">
        <v>1435</v>
      </c>
      <c r="E715" s="86"/>
      <c r="F715" s="87"/>
      <c r="G715" s="87"/>
      <c r="H715" s="589"/>
      <c r="I715" s="589"/>
    </row>
    <row r="716" spans="1:10" s="66" customFormat="1" ht="16.5">
      <c r="A716" s="572"/>
      <c r="B716" s="587"/>
      <c r="C716" s="69"/>
      <c r="D716" s="123" t="s">
        <v>23</v>
      </c>
      <c r="E716" s="86">
        <v>1</v>
      </c>
      <c r="F716" s="87"/>
      <c r="G716" s="87">
        <f>E716*F716</f>
        <v>0</v>
      </c>
      <c r="H716" s="589"/>
      <c r="I716" s="589"/>
    </row>
    <row r="717" spans="1:10" s="74" customFormat="1">
      <c r="A717" s="572"/>
      <c r="B717" s="587"/>
      <c r="C717" s="69"/>
      <c r="D717" s="66"/>
      <c r="E717" s="86"/>
      <c r="F717" s="87"/>
      <c r="G717" s="87"/>
      <c r="H717" s="589"/>
      <c r="I717" s="589"/>
      <c r="J717" s="66"/>
    </row>
    <row r="718" spans="1:10" s="66" customFormat="1" ht="228.75">
      <c r="A718" s="109">
        <f>A709</f>
        <v>2</v>
      </c>
      <c r="B718" s="110" t="s">
        <v>1219</v>
      </c>
      <c r="C718" s="69">
        <f>C715+1</f>
        <v>6</v>
      </c>
      <c r="D718" s="121" t="s">
        <v>1436</v>
      </c>
      <c r="E718" s="86"/>
      <c r="F718" s="87"/>
      <c r="G718" s="87"/>
      <c r="H718" s="589"/>
      <c r="I718" s="589"/>
    </row>
    <row r="719" spans="1:10" s="66" customFormat="1" ht="16.5">
      <c r="A719" s="572"/>
      <c r="B719" s="587"/>
      <c r="C719" s="69"/>
      <c r="D719" s="123" t="s">
        <v>23</v>
      </c>
      <c r="E719" s="86">
        <v>1</v>
      </c>
      <c r="F719" s="87"/>
      <c r="G719" s="87">
        <f>E719*F719</f>
        <v>0</v>
      </c>
      <c r="H719" s="589"/>
      <c r="I719" s="589"/>
      <c r="J719" s="120"/>
    </row>
    <row r="720" spans="1:10" s="74" customFormat="1">
      <c r="A720" s="572"/>
      <c r="B720" s="587"/>
      <c r="C720" s="69"/>
      <c r="D720" s="66"/>
      <c r="E720" s="86"/>
      <c r="F720" s="87"/>
      <c r="G720" s="87"/>
      <c r="H720" s="589"/>
      <c r="I720" s="589"/>
      <c r="J720" s="66"/>
    </row>
    <row r="721" spans="1:11" s="66" customFormat="1" ht="228.75">
      <c r="A721" s="109">
        <f>A718</f>
        <v>2</v>
      </c>
      <c r="B721" s="110" t="s">
        <v>1219</v>
      </c>
      <c r="C721" s="69">
        <f>C718+1</f>
        <v>7</v>
      </c>
      <c r="D721" s="121" t="s">
        <v>1437</v>
      </c>
      <c r="E721" s="86"/>
      <c r="F721" s="87"/>
      <c r="G721" s="87"/>
      <c r="H721" s="589"/>
      <c r="I721" s="589"/>
      <c r="J721" s="124"/>
    </row>
    <row r="722" spans="1:11" s="66" customFormat="1" ht="16.5">
      <c r="A722" s="572"/>
      <c r="B722" s="587"/>
      <c r="C722" s="69"/>
      <c r="D722" s="123" t="s">
        <v>23</v>
      </c>
      <c r="E722" s="86">
        <v>3</v>
      </c>
      <c r="F722" s="87"/>
      <c r="G722" s="87">
        <f>E722*F722</f>
        <v>0</v>
      </c>
      <c r="H722" s="589"/>
      <c r="I722" s="589"/>
    </row>
    <row r="723" spans="1:11" s="66" customFormat="1" ht="16.5">
      <c r="A723" s="572"/>
      <c r="B723" s="587"/>
      <c r="C723" s="69"/>
      <c r="D723" s="123"/>
      <c r="E723" s="86"/>
      <c r="F723" s="87"/>
      <c r="G723" s="87"/>
      <c r="H723" s="589"/>
      <c r="I723" s="589"/>
    </row>
    <row r="724" spans="1:11" s="522" customFormat="1" ht="256.5">
      <c r="A724" s="109">
        <f>A721</f>
        <v>2</v>
      </c>
      <c r="B724" s="110" t="s">
        <v>1219</v>
      </c>
      <c r="C724" s="69">
        <f>C721+1</f>
        <v>8</v>
      </c>
      <c r="D724" s="121" t="s">
        <v>3176</v>
      </c>
      <c r="E724" s="86"/>
      <c r="F724" s="87"/>
      <c r="G724" s="87"/>
      <c r="H724" s="589"/>
      <c r="I724" s="589"/>
      <c r="J724" s="124" t="s">
        <v>1434</v>
      </c>
    </row>
    <row r="725" spans="1:11" s="522" customFormat="1">
      <c r="A725" s="572"/>
      <c r="B725" s="587"/>
      <c r="C725" s="69"/>
      <c r="D725" s="66" t="s">
        <v>23</v>
      </c>
      <c r="E725" s="86">
        <v>1</v>
      </c>
      <c r="F725" s="87"/>
      <c r="G725" s="87">
        <f>E725*F725</f>
        <v>0</v>
      </c>
      <c r="H725" s="589"/>
      <c r="I725" s="589"/>
      <c r="J725" s="66"/>
    </row>
    <row r="726" spans="1:11" s="520" customFormat="1" ht="16.5">
      <c r="A726" s="572"/>
      <c r="B726" s="587"/>
      <c r="C726" s="69"/>
      <c r="D726" s="123"/>
      <c r="E726" s="86"/>
      <c r="F726" s="87"/>
      <c r="G726" s="87"/>
      <c r="H726" s="589"/>
      <c r="I726" s="589"/>
      <c r="J726" s="66"/>
    </row>
    <row r="727" spans="1:11" s="66" customFormat="1" ht="199.5">
      <c r="A727" s="109">
        <f>A721</f>
        <v>2</v>
      </c>
      <c r="B727" s="110" t="s">
        <v>1219</v>
      </c>
      <c r="C727" s="69">
        <f>C724+1</f>
        <v>9</v>
      </c>
      <c r="D727" s="121" t="s">
        <v>2939</v>
      </c>
      <c r="E727" s="86"/>
      <c r="F727" s="87"/>
      <c r="G727" s="87"/>
      <c r="H727" s="589"/>
      <c r="I727" s="589"/>
    </row>
    <row r="728" spans="1:11" s="520" customFormat="1">
      <c r="A728" s="109"/>
      <c r="B728" s="110"/>
      <c r="C728" s="70"/>
      <c r="D728" s="121" t="s">
        <v>1279</v>
      </c>
      <c r="E728" s="69"/>
      <c r="F728" s="66"/>
      <c r="G728" s="86"/>
      <c r="H728" s="87"/>
      <c r="I728" s="87"/>
      <c r="J728" s="589"/>
    </row>
    <row r="729" spans="1:11" s="520" customFormat="1" ht="16.5">
      <c r="A729" s="572"/>
      <c r="B729" s="587"/>
      <c r="C729" s="70"/>
      <c r="D729" s="123" t="s">
        <v>23</v>
      </c>
      <c r="E729" s="86">
        <v>9</v>
      </c>
      <c r="F729" s="87"/>
      <c r="G729" s="87">
        <f>E729*F729</f>
        <v>0</v>
      </c>
      <c r="H729" s="66"/>
      <c r="I729" s="66"/>
      <c r="J729" s="589"/>
      <c r="K729" s="66"/>
    </row>
    <row r="730" spans="1:11" s="520" customFormat="1">
      <c r="A730" s="109"/>
      <c r="B730" s="110"/>
      <c r="C730" s="70"/>
      <c r="D730" s="66" t="s">
        <v>1280</v>
      </c>
      <c r="E730" s="69"/>
      <c r="F730" s="66"/>
      <c r="G730" s="86"/>
      <c r="H730" s="87"/>
      <c r="I730" s="87"/>
      <c r="J730" s="589"/>
    </row>
    <row r="731" spans="1:11" s="520" customFormat="1" ht="16.5">
      <c r="A731" s="572"/>
      <c r="B731" s="587"/>
      <c r="C731" s="70"/>
      <c r="D731" s="123" t="s">
        <v>23</v>
      </c>
      <c r="E731" s="86">
        <v>1</v>
      </c>
      <c r="F731" s="87"/>
      <c r="G731" s="87">
        <f>E731*F731</f>
        <v>0</v>
      </c>
      <c r="H731" s="66"/>
      <c r="I731" s="66"/>
      <c r="J731" s="589"/>
      <c r="K731" s="66"/>
    </row>
    <row r="732" spans="1:11" s="520" customFormat="1">
      <c r="A732" s="109"/>
      <c r="B732" s="110"/>
      <c r="C732" s="70"/>
      <c r="D732" s="66" t="s">
        <v>1281</v>
      </c>
      <c r="E732" s="69"/>
      <c r="F732" s="66"/>
      <c r="G732" s="66"/>
      <c r="H732" s="87"/>
      <c r="I732" s="87"/>
      <c r="J732" s="589"/>
    </row>
    <row r="733" spans="1:11" s="520" customFormat="1" ht="16.5">
      <c r="A733" s="572"/>
      <c r="B733" s="587"/>
      <c r="C733" s="70"/>
      <c r="D733" s="123" t="s">
        <v>23</v>
      </c>
      <c r="E733" s="86">
        <v>2</v>
      </c>
      <c r="F733" s="87"/>
      <c r="G733" s="87">
        <f>E733*F733</f>
        <v>0</v>
      </c>
      <c r="H733" s="66"/>
      <c r="I733" s="66"/>
      <c r="J733" s="589"/>
      <c r="K733" s="66"/>
    </row>
    <row r="734" spans="1:11" s="520" customFormat="1">
      <c r="A734" s="109"/>
      <c r="B734" s="110"/>
      <c r="C734" s="70"/>
      <c r="D734" s="66" t="s">
        <v>1282</v>
      </c>
      <c r="E734" s="69"/>
      <c r="F734" s="66"/>
      <c r="G734" s="86"/>
      <c r="H734" s="87"/>
      <c r="I734" s="87"/>
      <c r="J734" s="589"/>
    </row>
    <row r="735" spans="1:11" s="520" customFormat="1" ht="16.5">
      <c r="A735" s="572"/>
      <c r="B735" s="587"/>
      <c r="C735" s="70"/>
      <c r="D735" s="123" t="s">
        <v>23</v>
      </c>
      <c r="E735" s="86">
        <v>4</v>
      </c>
      <c r="F735" s="87"/>
      <c r="G735" s="87">
        <f>E735*F735</f>
        <v>0</v>
      </c>
      <c r="H735" s="66"/>
      <c r="I735" s="66"/>
      <c r="J735" s="589"/>
      <c r="K735" s="66"/>
    </row>
    <row r="736" spans="1:11" s="520" customFormat="1">
      <c r="A736" s="109"/>
      <c r="B736" s="110"/>
      <c r="C736" s="70"/>
      <c r="D736" s="66" t="s">
        <v>1283</v>
      </c>
      <c r="E736" s="69"/>
      <c r="F736" s="66"/>
      <c r="G736" s="86"/>
      <c r="H736" s="87"/>
      <c r="I736" s="87"/>
      <c r="J736" s="589"/>
    </row>
    <row r="737" spans="1:11" s="520" customFormat="1" ht="16.5">
      <c r="A737" s="572"/>
      <c r="B737" s="587"/>
      <c r="C737" s="70"/>
      <c r="D737" s="123" t="s">
        <v>23</v>
      </c>
      <c r="E737" s="86">
        <v>4</v>
      </c>
      <c r="F737" s="87"/>
      <c r="G737" s="87">
        <f>E737*F737</f>
        <v>0</v>
      </c>
      <c r="H737" s="66"/>
      <c r="I737" s="66"/>
      <c r="J737" s="589"/>
      <c r="K737" s="66"/>
    </row>
    <row r="738" spans="1:11" s="520" customFormat="1">
      <c r="A738" s="109"/>
      <c r="B738" s="110"/>
      <c r="C738" s="70"/>
      <c r="D738" s="66" t="s">
        <v>1284</v>
      </c>
      <c r="E738" s="69"/>
      <c r="F738" s="66"/>
      <c r="G738" s="86"/>
      <c r="H738" s="87"/>
      <c r="I738" s="87"/>
      <c r="J738" s="589"/>
    </row>
    <row r="739" spans="1:11" s="520" customFormat="1" ht="16.5">
      <c r="A739" s="572"/>
      <c r="B739" s="587"/>
      <c r="C739" s="70"/>
      <c r="D739" s="123" t="s">
        <v>23</v>
      </c>
      <c r="E739" s="86">
        <v>2</v>
      </c>
      <c r="F739" s="87"/>
      <c r="G739" s="87">
        <f>E739*F739</f>
        <v>0</v>
      </c>
      <c r="H739" s="66"/>
      <c r="I739" s="66"/>
      <c r="J739" s="589"/>
      <c r="K739" s="66"/>
    </row>
    <row r="740" spans="1:11" s="520" customFormat="1">
      <c r="A740" s="109"/>
      <c r="B740" s="110"/>
      <c r="C740" s="70"/>
      <c r="D740" s="66" t="s">
        <v>1285</v>
      </c>
      <c r="E740" s="69"/>
      <c r="F740" s="66"/>
      <c r="G740" s="86"/>
      <c r="H740" s="87"/>
      <c r="I740" s="87"/>
      <c r="J740" s="589"/>
    </row>
    <row r="741" spans="1:11" s="520" customFormat="1" ht="16.5">
      <c r="A741" s="572"/>
      <c r="B741" s="587"/>
      <c r="C741" s="70"/>
      <c r="D741" s="123" t="s">
        <v>23</v>
      </c>
      <c r="E741" s="86">
        <v>1</v>
      </c>
      <c r="F741" s="87"/>
      <c r="G741" s="87">
        <f>E741*F741</f>
        <v>0</v>
      </c>
      <c r="H741" s="66"/>
      <c r="I741" s="66"/>
      <c r="J741" s="589"/>
      <c r="K741" s="66"/>
    </row>
    <row r="742" spans="1:11" s="520" customFormat="1">
      <c r="A742" s="109"/>
      <c r="B742" s="110"/>
      <c r="C742" s="70"/>
      <c r="D742" s="66" t="s">
        <v>1286</v>
      </c>
      <c r="E742" s="69"/>
      <c r="F742" s="66"/>
      <c r="G742" s="86"/>
      <c r="H742" s="87"/>
      <c r="I742" s="87"/>
      <c r="J742" s="589"/>
    </row>
    <row r="743" spans="1:11" s="520" customFormat="1" ht="16.5">
      <c r="A743" s="572"/>
      <c r="B743" s="587"/>
      <c r="C743" s="70"/>
      <c r="D743" s="123" t="s">
        <v>23</v>
      </c>
      <c r="E743" s="86">
        <v>1</v>
      </c>
      <c r="F743" s="87"/>
      <c r="G743" s="87">
        <f>E743*F743</f>
        <v>0</v>
      </c>
      <c r="H743" s="66"/>
      <c r="I743" s="66"/>
      <c r="J743" s="589"/>
      <c r="K743" s="66"/>
    </row>
    <row r="744" spans="1:11" s="520" customFormat="1">
      <c r="A744" s="109"/>
      <c r="B744" s="110"/>
      <c r="C744" s="70"/>
      <c r="D744" s="66" t="s">
        <v>1287</v>
      </c>
      <c r="E744" s="69"/>
      <c r="F744" s="66"/>
      <c r="G744" s="66"/>
      <c r="H744" s="87"/>
      <c r="I744" s="87"/>
      <c r="J744" s="589"/>
    </row>
    <row r="745" spans="1:11" s="520" customFormat="1" ht="16.5">
      <c r="A745" s="572"/>
      <c r="B745" s="587"/>
      <c r="C745" s="70"/>
      <c r="D745" s="123" t="s">
        <v>23</v>
      </c>
      <c r="E745" s="86">
        <v>1</v>
      </c>
      <c r="F745" s="87"/>
      <c r="G745" s="87">
        <f>E745*F745</f>
        <v>0</v>
      </c>
      <c r="H745" s="66"/>
      <c r="I745" s="66"/>
      <c r="J745" s="589"/>
      <c r="K745" s="66"/>
    </row>
    <row r="746" spans="1:11" s="520" customFormat="1">
      <c r="A746" s="572"/>
      <c r="B746" s="587"/>
      <c r="C746" s="69"/>
      <c r="D746" s="66"/>
      <c r="E746" s="86"/>
      <c r="F746" s="87"/>
      <c r="G746" s="87"/>
      <c r="H746" s="589"/>
      <c r="I746" s="589"/>
      <c r="J746" s="66"/>
    </row>
    <row r="747" spans="1:11" s="66" customFormat="1" ht="175.5" customHeight="1">
      <c r="A747" s="109">
        <f>A721</f>
        <v>2</v>
      </c>
      <c r="B747" s="110" t="s">
        <v>1219</v>
      </c>
      <c r="C747" s="69">
        <f>C727+1</f>
        <v>10</v>
      </c>
      <c r="D747" s="121" t="s">
        <v>3177</v>
      </c>
      <c r="E747" s="86"/>
      <c r="F747" s="87"/>
      <c r="G747" s="87"/>
      <c r="H747" s="589"/>
      <c r="I747" s="589"/>
    </row>
    <row r="748" spans="1:11" s="66" customFormat="1" ht="16.5">
      <c r="A748" s="572"/>
      <c r="B748" s="587"/>
      <c r="C748" s="69"/>
      <c r="D748" s="123" t="s">
        <v>23</v>
      </c>
      <c r="E748" s="86">
        <v>1</v>
      </c>
      <c r="F748" s="87"/>
      <c r="G748" s="87">
        <f>E748*F748</f>
        <v>0</v>
      </c>
      <c r="H748" s="589"/>
      <c r="I748" s="589"/>
      <c r="J748" s="120"/>
    </row>
    <row r="749" spans="1:11" s="520" customFormat="1">
      <c r="A749" s="572"/>
      <c r="B749" s="587"/>
      <c r="C749" s="69"/>
      <c r="D749" s="66"/>
      <c r="E749" s="86"/>
      <c r="F749" s="87"/>
      <c r="G749" s="87"/>
      <c r="H749" s="589"/>
      <c r="I749" s="589"/>
      <c r="J749" s="66"/>
    </row>
    <row r="750" spans="1:11" s="66" customFormat="1" ht="172.5" customHeight="1">
      <c r="A750" s="109">
        <f>A747</f>
        <v>2</v>
      </c>
      <c r="B750" s="110" t="s">
        <v>1219</v>
      </c>
      <c r="C750" s="69">
        <f>C747+1</f>
        <v>11</v>
      </c>
      <c r="D750" s="121" t="s">
        <v>3178</v>
      </c>
      <c r="E750" s="86"/>
      <c r="F750" s="87"/>
      <c r="G750" s="87"/>
      <c r="H750" s="589"/>
      <c r="I750" s="589"/>
      <c r="J750" s="124"/>
    </row>
    <row r="751" spans="1:11" s="66" customFormat="1" ht="16.5">
      <c r="A751" s="572"/>
      <c r="B751" s="587"/>
      <c r="C751" s="69"/>
      <c r="D751" s="123" t="s">
        <v>23</v>
      </c>
      <c r="E751" s="86">
        <v>7</v>
      </c>
      <c r="F751" s="87"/>
      <c r="G751" s="87">
        <f>E751*F751</f>
        <v>0</v>
      </c>
      <c r="H751" s="589"/>
      <c r="I751" s="589"/>
    </row>
    <row r="752" spans="1:11" s="74" customFormat="1" ht="15" thickBot="1">
      <c r="A752" s="572"/>
      <c r="B752" s="587"/>
      <c r="C752" s="69"/>
      <c r="D752" s="117"/>
      <c r="E752" s="83"/>
      <c r="F752" s="84"/>
      <c r="G752" s="84"/>
      <c r="H752" s="589"/>
      <c r="I752" s="589"/>
      <c r="J752" s="66"/>
    </row>
    <row r="753" spans="1:10" s="74" customFormat="1" ht="15.75" thickTop="1">
      <c r="A753" s="590"/>
      <c r="B753" s="590"/>
      <c r="C753" s="590"/>
      <c r="D753" s="570" t="s">
        <v>1218</v>
      </c>
      <c r="E753" s="78"/>
      <c r="F753" s="79"/>
      <c r="G753" s="79">
        <f>SUM(G701:G752)</f>
        <v>0</v>
      </c>
      <c r="H753" s="589"/>
      <c r="I753" s="589"/>
      <c r="J753" s="66"/>
    </row>
    <row r="754" spans="1:10" s="74" customFormat="1" ht="15">
      <c r="A754" s="590"/>
      <c r="B754" s="590"/>
      <c r="C754" s="590"/>
      <c r="D754" s="570"/>
      <c r="E754" s="78"/>
      <c r="F754" s="79"/>
      <c r="G754" s="79"/>
      <c r="H754" s="589"/>
      <c r="I754" s="589"/>
      <c r="J754" s="66"/>
    </row>
    <row r="755" spans="1:10" s="74" customFormat="1" ht="15">
      <c r="A755" s="112">
        <f>A650</f>
        <v>2</v>
      </c>
      <c r="B755" s="113" t="s">
        <v>1219</v>
      </c>
      <c r="C755" s="69"/>
      <c r="D755" s="645" t="s">
        <v>1414</v>
      </c>
      <c r="E755" s="645"/>
      <c r="F755" s="645"/>
      <c r="G755" s="79"/>
      <c r="H755" s="589"/>
      <c r="I755" s="589"/>
      <c r="J755" s="66"/>
    </row>
    <row r="756" spans="1:10" s="74" customFormat="1" ht="15">
      <c r="A756" s="112"/>
      <c r="B756" s="113"/>
      <c r="C756" s="69"/>
      <c r="D756" s="570"/>
      <c r="E756" s="78"/>
      <c r="F756" s="79"/>
      <c r="G756" s="79"/>
      <c r="H756" s="589"/>
      <c r="I756" s="589"/>
      <c r="J756" s="66"/>
    </row>
    <row r="757" spans="1:10" s="74" customFormat="1" ht="57">
      <c r="A757" s="109">
        <f>A755</f>
        <v>2</v>
      </c>
      <c r="B757" s="110" t="s">
        <v>1219</v>
      </c>
      <c r="C757" s="69">
        <f>1</f>
        <v>1</v>
      </c>
      <c r="D757" s="121" t="s">
        <v>1439</v>
      </c>
      <c r="E757" s="86"/>
      <c r="F757" s="87"/>
      <c r="G757" s="87"/>
      <c r="H757" s="589"/>
      <c r="I757" s="589"/>
      <c r="J757" s="66"/>
    </row>
    <row r="758" spans="1:10" s="74" customFormat="1">
      <c r="A758" s="572"/>
      <c r="B758" s="587"/>
      <c r="C758" s="69"/>
      <c r="D758" s="66" t="s">
        <v>28</v>
      </c>
      <c r="E758" s="86">
        <v>9</v>
      </c>
      <c r="F758" s="87"/>
      <c r="G758" s="87">
        <f>E758*F758</f>
        <v>0</v>
      </c>
      <c r="H758" s="589"/>
      <c r="I758" s="589"/>
      <c r="J758" s="66"/>
    </row>
    <row r="759" spans="1:10" s="74" customFormat="1">
      <c r="A759" s="572"/>
      <c r="B759" s="587"/>
      <c r="C759" s="69"/>
      <c r="D759" s="66"/>
      <c r="E759" s="86"/>
      <c r="F759" s="87"/>
      <c r="G759" s="87"/>
      <c r="H759" s="589"/>
      <c r="I759" s="589"/>
      <c r="J759" s="66"/>
    </row>
    <row r="760" spans="1:10" s="74" customFormat="1" ht="57">
      <c r="A760" s="109">
        <f>A755</f>
        <v>2</v>
      </c>
      <c r="B760" s="110" t="s">
        <v>1219</v>
      </c>
      <c r="C760" s="69">
        <f>C757+1</f>
        <v>2</v>
      </c>
      <c r="D760" s="121" t="s">
        <v>1440</v>
      </c>
      <c r="E760" s="86"/>
      <c r="F760" s="87"/>
      <c r="G760" s="87"/>
      <c r="H760" s="589"/>
      <c r="I760" s="589"/>
      <c r="J760" s="66"/>
    </row>
    <row r="761" spans="1:10" s="74" customFormat="1">
      <c r="A761" s="572"/>
      <c r="B761" s="587"/>
      <c r="C761" s="69"/>
      <c r="D761" s="66" t="s">
        <v>28</v>
      </c>
      <c r="E761" s="86">
        <v>39</v>
      </c>
      <c r="F761" s="87"/>
      <c r="G761" s="87">
        <f>E761*F761</f>
        <v>0</v>
      </c>
      <c r="H761" s="589"/>
      <c r="I761" s="589"/>
      <c r="J761" s="66"/>
    </row>
    <row r="762" spans="1:10" s="74" customFormat="1" ht="15" thickBot="1">
      <c r="A762" s="572"/>
      <c r="B762" s="587"/>
      <c r="C762" s="69"/>
      <c r="D762" s="117"/>
      <c r="E762" s="83"/>
      <c r="F762" s="84"/>
      <c r="G762" s="84"/>
      <c r="H762" s="589"/>
      <c r="I762" s="589"/>
      <c r="J762" s="66"/>
    </row>
    <row r="763" spans="1:10" s="74" customFormat="1" ht="15.75" thickTop="1">
      <c r="A763" s="590"/>
      <c r="B763" s="590"/>
      <c r="C763" s="590"/>
      <c r="D763" s="570" t="s">
        <v>1218</v>
      </c>
      <c r="E763" s="78"/>
      <c r="F763" s="79"/>
      <c r="G763" s="79">
        <f>SUM(G757:G762)</f>
        <v>0</v>
      </c>
      <c r="H763" s="589"/>
      <c r="I763" s="589"/>
      <c r="J763" s="66"/>
    </row>
    <row r="764" spans="1:10" s="74" customFormat="1" ht="15">
      <c r="A764" s="590"/>
      <c r="B764" s="590"/>
      <c r="C764" s="590"/>
      <c r="D764" s="570"/>
      <c r="E764" s="78"/>
      <c r="F764" s="79"/>
      <c r="G764" s="79"/>
      <c r="H764" s="589"/>
      <c r="I764" s="589"/>
      <c r="J764" s="66"/>
    </row>
    <row r="765" spans="1:10" s="74" customFormat="1" ht="15">
      <c r="A765" s="112">
        <f>A650</f>
        <v>2</v>
      </c>
      <c r="B765" s="113" t="s">
        <v>1219</v>
      </c>
      <c r="C765" s="69"/>
      <c r="D765" s="645" t="s">
        <v>1415</v>
      </c>
      <c r="E765" s="645"/>
      <c r="F765" s="645"/>
      <c r="G765" s="79"/>
      <c r="H765" s="589"/>
      <c r="I765" s="589"/>
      <c r="J765" s="66"/>
    </row>
    <row r="766" spans="1:10" s="74" customFormat="1" ht="15">
      <c r="A766" s="112"/>
      <c r="B766" s="113"/>
      <c r="C766" s="69"/>
      <c r="D766" s="570"/>
      <c r="E766" s="78"/>
      <c r="F766" s="79"/>
      <c r="G766" s="79"/>
      <c r="H766" s="589"/>
      <c r="I766" s="589"/>
      <c r="J766" s="66"/>
    </row>
    <row r="767" spans="1:10" s="74" customFormat="1" ht="114">
      <c r="A767" s="109">
        <f>A765</f>
        <v>2</v>
      </c>
      <c r="B767" s="110" t="s">
        <v>1219</v>
      </c>
      <c r="C767" s="69">
        <f>1</f>
        <v>1</v>
      </c>
      <c r="D767" s="66" t="s">
        <v>1441</v>
      </c>
      <c r="E767" s="86"/>
      <c r="F767" s="87"/>
      <c r="G767" s="87"/>
      <c r="H767" s="589"/>
      <c r="I767" s="589"/>
      <c r="J767" s="116"/>
    </row>
    <row r="768" spans="1:10" s="74" customFormat="1" ht="16.5">
      <c r="A768" s="109"/>
      <c r="B768" s="110"/>
      <c r="C768" s="69"/>
      <c r="D768" s="66" t="s">
        <v>1442</v>
      </c>
      <c r="E768" s="86"/>
      <c r="F768" s="87"/>
      <c r="G768" s="87"/>
      <c r="H768" s="589"/>
      <c r="I768" s="589"/>
      <c r="J768" s="116"/>
    </row>
    <row r="769" spans="1:12" s="74" customFormat="1">
      <c r="A769" s="572"/>
      <c r="B769" s="587"/>
      <c r="C769" s="69"/>
      <c r="D769" s="66" t="s">
        <v>28</v>
      </c>
      <c r="E769" s="86">
        <v>181.5</v>
      </c>
      <c r="F769" s="87"/>
      <c r="G769" s="87">
        <f>E769*F769</f>
        <v>0</v>
      </c>
      <c r="H769" s="589"/>
      <c r="I769" s="589"/>
      <c r="J769" s="66"/>
    </row>
    <row r="770" spans="1:12" s="74" customFormat="1" ht="16.5">
      <c r="A770" s="109"/>
      <c r="B770" s="110"/>
      <c r="C770" s="69"/>
      <c r="D770" s="66" t="s">
        <v>1443</v>
      </c>
      <c r="E770" s="86"/>
      <c r="F770" s="87"/>
      <c r="G770" s="87"/>
      <c r="H770" s="589"/>
      <c r="I770" s="589"/>
      <c r="J770" s="116"/>
    </row>
    <row r="771" spans="1:12" s="74" customFormat="1">
      <c r="A771" s="572"/>
      <c r="B771" s="587"/>
      <c r="C771" s="69"/>
      <c r="D771" s="66" t="s">
        <v>28</v>
      </c>
      <c r="E771" s="86">
        <v>132</v>
      </c>
      <c r="F771" s="87"/>
      <c r="G771" s="87">
        <f>E771*F771</f>
        <v>0</v>
      </c>
      <c r="H771" s="589"/>
      <c r="I771" s="589"/>
      <c r="J771" s="66"/>
    </row>
    <row r="772" spans="1:12" s="74" customFormat="1">
      <c r="A772" s="572"/>
      <c r="B772" s="587"/>
      <c r="C772" s="69"/>
      <c r="D772" s="66"/>
      <c r="E772" s="86"/>
      <c r="F772" s="87"/>
      <c r="G772" s="87"/>
      <c r="H772" s="589"/>
      <c r="I772" s="589"/>
      <c r="J772" s="66"/>
    </row>
    <row r="773" spans="1:12" s="74" customFormat="1" ht="104.25" customHeight="1">
      <c r="A773" s="109">
        <f>A767</f>
        <v>2</v>
      </c>
      <c r="B773" s="110" t="s">
        <v>1219</v>
      </c>
      <c r="C773" s="69">
        <f>C767+1</f>
        <v>2</v>
      </c>
      <c r="D773" s="66" t="s">
        <v>2944</v>
      </c>
      <c r="E773" s="86"/>
      <c r="F773" s="87"/>
      <c r="G773" s="87"/>
      <c r="H773" s="589"/>
      <c r="I773" s="589"/>
      <c r="J773" s="116"/>
    </row>
    <row r="774" spans="1:12" s="74" customFormat="1">
      <c r="A774" s="572"/>
      <c r="B774" s="587"/>
      <c r="C774" s="69"/>
      <c r="D774" s="66" t="s">
        <v>28</v>
      </c>
      <c r="E774" s="86">
        <v>234</v>
      </c>
      <c r="F774" s="87"/>
      <c r="G774" s="87">
        <f>E774*F774</f>
        <v>0</v>
      </c>
      <c r="H774" s="589"/>
      <c r="I774" s="589"/>
      <c r="J774" s="66"/>
    </row>
    <row r="775" spans="1:12" s="520" customFormat="1">
      <c r="A775" s="572"/>
      <c r="B775" s="587"/>
      <c r="C775" s="69"/>
      <c r="D775" s="66"/>
      <c r="E775" s="86"/>
      <c r="F775" s="87"/>
      <c r="G775" s="87"/>
      <c r="H775" s="589"/>
      <c r="I775" s="589"/>
      <c r="J775" s="66"/>
    </row>
    <row r="776" spans="1:12" s="520" customFormat="1" ht="93" customHeight="1">
      <c r="A776" s="109">
        <f>A773</f>
        <v>2</v>
      </c>
      <c r="B776" s="110" t="s">
        <v>1219</v>
      </c>
      <c r="C776" s="69">
        <f>C773+1</f>
        <v>3</v>
      </c>
      <c r="D776" s="66" t="s">
        <v>1444</v>
      </c>
      <c r="E776" s="86"/>
      <c r="F776" s="87"/>
      <c r="G776" s="87"/>
      <c r="H776" s="589"/>
      <c r="I776" s="589"/>
      <c r="J776" s="116"/>
    </row>
    <row r="777" spans="1:12" s="520" customFormat="1">
      <c r="A777" s="572"/>
      <c r="B777" s="587"/>
      <c r="C777" s="69"/>
      <c r="D777" s="66" t="s">
        <v>28</v>
      </c>
      <c r="E777" s="86">
        <v>12.8</v>
      </c>
      <c r="F777" s="87"/>
      <c r="G777" s="87">
        <f>E777*F777</f>
        <v>0</v>
      </c>
      <c r="H777" s="589"/>
      <c r="I777" s="589"/>
      <c r="J777" s="66"/>
    </row>
    <row r="778" spans="1:12" s="520" customFormat="1">
      <c r="A778" s="572"/>
      <c r="B778" s="587"/>
      <c r="C778" s="69"/>
      <c r="D778" s="66"/>
      <c r="E778" s="86"/>
      <c r="F778" s="87"/>
      <c r="G778" s="87"/>
      <c r="H778" s="589"/>
      <c r="I778" s="589"/>
      <c r="J778" s="66"/>
    </row>
    <row r="779" spans="1:12" s="520" customFormat="1" ht="79.5" customHeight="1">
      <c r="A779" s="109">
        <f>A776</f>
        <v>2</v>
      </c>
      <c r="B779" s="110" t="s">
        <v>1219</v>
      </c>
      <c r="C779" s="69">
        <f>C776+1</f>
        <v>4</v>
      </c>
      <c r="D779" s="66" t="s">
        <v>2921</v>
      </c>
      <c r="E779" s="86"/>
      <c r="F779" s="87"/>
      <c r="G779" s="87"/>
      <c r="H779" s="589"/>
      <c r="I779" s="589"/>
      <c r="J779" s="116"/>
    </row>
    <row r="780" spans="1:12" s="520" customFormat="1">
      <c r="A780" s="572"/>
      <c r="B780" s="587"/>
      <c r="C780" s="69"/>
      <c r="D780" s="66" t="s">
        <v>28</v>
      </c>
      <c r="E780" s="86">
        <v>304.5</v>
      </c>
      <c r="F780" s="87"/>
      <c r="G780" s="87">
        <f>E780*F780</f>
        <v>0</v>
      </c>
      <c r="H780" s="589"/>
      <c r="I780" s="589"/>
      <c r="J780" s="66"/>
    </row>
    <row r="781" spans="1:12" s="74" customFormat="1" ht="15" thickBot="1">
      <c r="A781" s="572"/>
      <c r="B781" s="587"/>
      <c r="C781" s="69"/>
      <c r="D781" s="117"/>
      <c r="E781" s="83"/>
      <c r="F781" s="84"/>
      <c r="G781" s="84"/>
      <c r="H781" s="589"/>
      <c r="I781" s="589"/>
      <c r="J781" s="66"/>
    </row>
    <row r="782" spans="1:12" s="74" customFormat="1" ht="15.75" thickTop="1">
      <c r="A782" s="590"/>
      <c r="B782" s="590"/>
      <c r="C782" s="590"/>
      <c r="D782" s="570" t="s">
        <v>1218</v>
      </c>
      <c r="E782" s="78"/>
      <c r="F782" s="79"/>
      <c r="G782" s="79">
        <f>SUM(G767:G781)</f>
        <v>0</v>
      </c>
      <c r="H782" s="589"/>
      <c r="I782" s="589"/>
      <c r="J782" s="66"/>
    </row>
    <row r="783" spans="1:12" ht="15">
      <c r="A783" s="590"/>
      <c r="B783" s="590"/>
      <c r="C783" s="590"/>
      <c r="D783" s="570"/>
      <c r="E783" s="78"/>
      <c r="F783" s="79"/>
      <c r="G783" s="79"/>
      <c r="H783" s="589"/>
      <c r="I783" s="589"/>
    </row>
    <row r="784" spans="1:12" s="63" customFormat="1" ht="20.25">
      <c r="A784" s="576">
        <v>5</v>
      </c>
      <c r="B784" s="577" t="s">
        <v>1219</v>
      </c>
      <c r="C784" s="584"/>
      <c r="D784" s="643" t="s">
        <v>1224</v>
      </c>
      <c r="E784" s="643"/>
      <c r="F784" s="643"/>
      <c r="G784" s="643"/>
      <c r="H784" s="585"/>
      <c r="I784" s="585"/>
      <c r="J784" s="585"/>
      <c r="K784" s="64"/>
      <c r="L784" s="64"/>
    </row>
    <row r="785" spans="1:12" s="67" customFormat="1" ht="15">
      <c r="A785" s="590"/>
      <c r="B785" s="590"/>
      <c r="C785" s="590"/>
      <c r="D785" s="570"/>
      <c r="E785" s="78"/>
      <c r="F785" s="79"/>
      <c r="G785" s="79"/>
      <c r="H785" s="589"/>
      <c r="I785" s="589"/>
      <c r="J785" s="66"/>
      <c r="K785" s="68"/>
      <c r="L785" s="68"/>
    </row>
    <row r="786" spans="1:12" s="62" customFormat="1" ht="42.75">
      <c r="A786" s="109">
        <f>A784</f>
        <v>5</v>
      </c>
      <c r="B786" s="110" t="s">
        <v>1219</v>
      </c>
      <c r="C786" s="69">
        <f>1</f>
        <v>1</v>
      </c>
      <c r="D786" s="66" t="s">
        <v>3183</v>
      </c>
      <c r="E786" s="86"/>
      <c r="F786" s="87"/>
      <c r="G786" s="87"/>
      <c r="H786" s="589"/>
      <c r="I786" s="589"/>
      <c r="J786" s="66"/>
      <c r="K786" s="74"/>
      <c r="L786" s="74"/>
    </row>
    <row r="787" spans="1:12" s="62" customFormat="1">
      <c r="A787" s="572"/>
      <c r="B787" s="587"/>
      <c r="C787" s="69"/>
      <c r="D787" s="66" t="s">
        <v>27</v>
      </c>
      <c r="E787" s="86">
        <f>E413+E491+E540</f>
        <v>397</v>
      </c>
      <c r="F787" s="87"/>
      <c r="H787" s="87">
        <f>E787*F787</f>
        <v>0</v>
      </c>
      <c r="I787" s="589"/>
      <c r="J787" s="66"/>
      <c r="K787" s="74"/>
      <c r="L787" s="74"/>
    </row>
    <row r="788" spans="1:12" s="62" customFormat="1">
      <c r="A788" s="572"/>
      <c r="B788" s="587"/>
      <c r="C788" s="69"/>
      <c r="D788" s="66"/>
      <c r="E788" s="86"/>
      <c r="F788" s="87"/>
      <c r="G788" s="87"/>
      <c r="H788" s="589"/>
      <c r="I788" s="589"/>
      <c r="J788" s="66"/>
      <c r="K788" s="74"/>
      <c r="L788" s="74"/>
    </row>
    <row r="789" spans="1:12" s="62" customFormat="1" ht="28.5">
      <c r="A789" s="109">
        <f>A786</f>
        <v>5</v>
      </c>
      <c r="B789" s="110" t="s">
        <v>1219</v>
      </c>
      <c r="C789" s="69">
        <f>C786+1</f>
        <v>2</v>
      </c>
      <c r="D789" s="66" t="s">
        <v>3197</v>
      </c>
      <c r="E789" s="86"/>
      <c r="F789" s="87"/>
      <c r="G789" s="87"/>
      <c r="H789" s="589"/>
      <c r="I789" s="589"/>
      <c r="J789" s="66"/>
      <c r="K789" s="74"/>
      <c r="L789" s="74"/>
    </row>
    <row r="790" spans="1:12" s="62" customFormat="1">
      <c r="A790" s="572"/>
      <c r="B790" s="587"/>
      <c r="C790" s="69"/>
      <c r="D790" s="66" t="s">
        <v>23</v>
      </c>
      <c r="E790" s="86">
        <v>1</v>
      </c>
      <c r="F790" s="87"/>
      <c r="H790" s="87">
        <f>E790*F790</f>
        <v>0</v>
      </c>
      <c r="I790" s="589"/>
      <c r="J790" s="66"/>
      <c r="K790" s="74"/>
      <c r="L790" s="74"/>
    </row>
    <row r="791" spans="1:12" s="62" customFormat="1">
      <c r="A791" s="572"/>
      <c r="B791" s="587"/>
      <c r="C791" s="69"/>
      <c r="D791" s="66"/>
      <c r="E791" s="86"/>
      <c r="F791" s="87"/>
      <c r="G791" s="87"/>
      <c r="H791" s="589"/>
      <c r="I791" s="589"/>
      <c r="J791" s="66"/>
      <c r="K791" s="74"/>
      <c r="L791" s="74"/>
    </row>
    <row r="792" spans="1:12" s="62" customFormat="1" ht="61.5" customHeight="1">
      <c r="A792" s="109">
        <f>A789</f>
        <v>5</v>
      </c>
      <c r="B792" s="110" t="s">
        <v>1219</v>
      </c>
      <c r="C792" s="69">
        <f>C789+1</f>
        <v>3</v>
      </c>
      <c r="D792" s="66" t="s">
        <v>3181</v>
      </c>
      <c r="E792" s="86"/>
      <c r="F792" s="87"/>
      <c r="G792" s="87"/>
      <c r="H792" s="589"/>
      <c r="I792" s="589"/>
      <c r="J792" s="66"/>
      <c r="K792" s="74"/>
      <c r="L792" s="74"/>
    </row>
    <row r="793" spans="1:12" s="62" customFormat="1">
      <c r="A793" s="572"/>
      <c r="B793" s="587"/>
      <c r="C793" s="69"/>
      <c r="D793" s="66" t="s">
        <v>3180</v>
      </c>
      <c r="E793" s="125">
        <v>525</v>
      </c>
      <c r="F793" s="87"/>
      <c r="G793" s="87">
        <f>E793*F793</f>
        <v>0</v>
      </c>
      <c r="H793" s="589"/>
      <c r="I793" s="589"/>
      <c r="J793" s="66"/>
      <c r="K793" s="74"/>
      <c r="L793" s="74"/>
    </row>
    <row r="794" spans="1:12" s="62" customFormat="1">
      <c r="A794" s="572"/>
      <c r="B794" s="587"/>
      <c r="C794" s="69"/>
      <c r="D794" s="66"/>
      <c r="E794" s="86"/>
      <c r="F794" s="87"/>
      <c r="G794" s="87"/>
      <c r="H794" s="589"/>
      <c r="I794" s="589"/>
      <c r="J794" s="66"/>
      <c r="K794" s="74"/>
      <c r="L794" s="74"/>
    </row>
    <row r="795" spans="1:12" s="62" customFormat="1" ht="28.5">
      <c r="A795" s="109">
        <f>A792</f>
        <v>5</v>
      </c>
      <c r="B795" s="110" t="s">
        <v>1219</v>
      </c>
      <c r="C795" s="69">
        <f>C792+1</f>
        <v>4</v>
      </c>
      <c r="D795" s="66" t="s">
        <v>1220</v>
      </c>
      <c r="E795" s="86"/>
      <c r="F795" s="87"/>
      <c r="G795" s="87"/>
      <c r="H795" s="589"/>
      <c r="I795" s="589"/>
      <c r="J795" s="66"/>
      <c r="K795" s="74"/>
      <c r="L795" s="74"/>
    </row>
    <row r="796" spans="1:12" s="62" customFormat="1">
      <c r="A796" s="572"/>
      <c r="B796" s="587"/>
      <c r="C796" s="69"/>
      <c r="D796" s="66" t="s">
        <v>23</v>
      </c>
      <c r="E796" s="86">
        <v>1</v>
      </c>
      <c r="F796" s="87"/>
      <c r="G796" s="87">
        <f>E796*F796</f>
        <v>0</v>
      </c>
      <c r="I796" s="589"/>
      <c r="J796" s="66"/>
      <c r="K796" s="74"/>
      <c r="L796" s="74"/>
    </row>
    <row r="797" spans="1:12" s="62" customFormat="1">
      <c r="A797" s="572"/>
      <c r="B797" s="587"/>
      <c r="C797" s="69"/>
      <c r="D797" s="66"/>
      <c r="E797" s="86"/>
      <c r="F797" s="87"/>
      <c r="G797" s="87"/>
      <c r="H797" s="589"/>
      <c r="I797" s="589"/>
      <c r="J797" s="66"/>
      <c r="K797" s="523"/>
      <c r="L797" s="523"/>
    </row>
    <row r="798" spans="1:12" s="62" customFormat="1" ht="42.75">
      <c r="A798" s="109">
        <f>A795</f>
        <v>5</v>
      </c>
      <c r="B798" s="110" t="s">
        <v>1219</v>
      </c>
      <c r="C798" s="69">
        <f>C795+1</f>
        <v>5</v>
      </c>
      <c r="D798" s="66" t="s">
        <v>3174</v>
      </c>
      <c r="E798" s="86"/>
      <c r="F798" s="87"/>
      <c r="G798" s="87"/>
      <c r="H798" s="589"/>
      <c r="I798" s="589"/>
      <c r="J798" s="66"/>
      <c r="K798" s="523"/>
      <c r="L798" s="523"/>
    </row>
    <row r="799" spans="1:12" s="62" customFormat="1">
      <c r="A799" s="572"/>
      <c r="B799" s="587"/>
      <c r="C799" s="69"/>
      <c r="D799" s="66" t="s">
        <v>23</v>
      </c>
      <c r="E799" s="86">
        <v>1</v>
      </c>
      <c r="F799" s="87"/>
      <c r="H799" s="87">
        <f>E799*F799</f>
        <v>0</v>
      </c>
      <c r="I799" s="589"/>
      <c r="J799" s="66"/>
      <c r="K799" s="523"/>
      <c r="L799" s="523"/>
    </row>
    <row r="800" spans="1:12" s="67" customFormat="1" ht="15.75" thickBot="1">
      <c r="A800" s="590"/>
      <c r="B800" s="590"/>
      <c r="C800" s="590"/>
      <c r="D800" s="593"/>
      <c r="E800" s="126"/>
      <c r="F800" s="127"/>
      <c r="G800" s="127"/>
      <c r="H800" s="602"/>
      <c r="I800" s="589"/>
      <c r="J800" s="66"/>
      <c r="K800" s="68"/>
      <c r="L800" s="68"/>
    </row>
    <row r="801" spans="1:12" s="62" customFormat="1" ht="15.75" thickTop="1">
      <c r="A801" s="590"/>
      <c r="B801" s="590"/>
      <c r="C801" s="590"/>
      <c r="D801" s="570" t="s">
        <v>1218</v>
      </c>
      <c r="E801" s="78"/>
      <c r="F801" s="79"/>
      <c r="G801" s="79">
        <f>SUM(G786:G800)</f>
        <v>0</v>
      </c>
      <c r="H801" s="79">
        <f>SUM(H786:H799)</f>
        <v>0</v>
      </c>
      <c r="I801" s="589"/>
      <c r="J801" s="66"/>
      <c r="K801" s="74"/>
      <c r="L801" s="74"/>
    </row>
    <row r="802" spans="1:12">
      <c r="A802" s="590"/>
      <c r="B802" s="590"/>
      <c r="C802" s="590"/>
      <c r="D802" s="591"/>
      <c r="E802" s="588"/>
      <c r="F802" s="589"/>
      <c r="G802" s="589"/>
      <c r="H802" s="589"/>
      <c r="I802" s="589"/>
    </row>
    <row r="803" spans="1:12">
      <c r="A803" s="590"/>
      <c r="B803" s="590"/>
      <c r="C803" s="590"/>
      <c r="D803" s="591"/>
      <c r="E803" s="588"/>
      <c r="F803" s="589"/>
      <c r="G803" s="589"/>
      <c r="H803" s="589"/>
      <c r="I803" s="589"/>
    </row>
    <row r="804" spans="1:12">
      <c r="A804" s="590"/>
      <c r="B804" s="590"/>
      <c r="C804" s="590"/>
      <c r="D804" s="591"/>
      <c r="E804" s="588"/>
      <c r="F804" s="589"/>
      <c r="G804" s="589"/>
      <c r="H804" s="589"/>
      <c r="I804" s="589"/>
    </row>
    <row r="805" spans="1:12">
      <c r="A805" s="590"/>
      <c r="B805" s="590"/>
      <c r="C805" s="590"/>
      <c r="D805" s="591"/>
      <c r="E805" s="588"/>
      <c r="F805" s="589"/>
      <c r="G805" s="589"/>
      <c r="H805" s="589"/>
      <c r="I805" s="589"/>
    </row>
    <row r="806" spans="1:12">
      <c r="A806" s="590"/>
      <c r="B806" s="590"/>
      <c r="C806" s="590"/>
      <c r="D806" s="591"/>
      <c r="E806" s="588"/>
      <c r="F806" s="589"/>
      <c r="G806" s="589"/>
      <c r="H806" s="589"/>
      <c r="I806" s="589"/>
    </row>
    <row r="807" spans="1:12">
      <c r="A807" s="590"/>
      <c r="B807" s="590"/>
      <c r="C807" s="590"/>
      <c r="D807" s="591"/>
      <c r="E807" s="588"/>
      <c r="F807" s="589"/>
      <c r="G807" s="589"/>
      <c r="H807" s="589"/>
      <c r="I807" s="589"/>
    </row>
    <row r="808" spans="1:12" s="74" customFormat="1">
      <c r="A808" s="590"/>
      <c r="B808" s="590"/>
      <c r="C808" s="590"/>
      <c r="D808" s="591"/>
      <c r="E808" s="588"/>
      <c r="F808" s="589"/>
      <c r="G808" s="589"/>
      <c r="H808" s="589"/>
      <c r="I808" s="589"/>
      <c r="J808" s="66"/>
    </row>
    <row r="809" spans="1:12" s="74" customFormat="1">
      <c r="A809" s="590"/>
      <c r="B809" s="590"/>
      <c r="C809" s="590"/>
      <c r="D809" s="591"/>
      <c r="E809" s="588"/>
      <c r="F809" s="589"/>
      <c r="G809" s="589"/>
      <c r="H809" s="589"/>
      <c r="I809" s="589"/>
      <c r="J809" s="66"/>
    </row>
    <row r="810" spans="1:12" s="74" customFormat="1">
      <c r="A810" s="590"/>
      <c r="B810" s="590"/>
      <c r="C810" s="590"/>
      <c r="D810" s="591"/>
      <c r="E810" s="588"/>
      <c r="F810" s="589"/>
      <c r="G810" s="589"/>
      <c r="H810" s="589"/>
      <c r="I810" s="589"/>
      <c r="J810" s="66"/>
    </row>
    <row r="811" spans="1:12" s="74" customFormat="1">
      <c r="A811" s="590"/>
      <c r="B811" s="590"/>
      <c r="C811" s="590"/>
      <c r="D811" s="591"/>
      <c r="E811" s="588"/>
      <c r="F811" s="589"/>
      <c r="G811" s="589"/>
      <c r="H811" s="589"/>
      <c r="I811" s="589"/>
      <c r="J811" s="66"/>
    </row>
    <row r="812" spans="1:12" s="74" customFormat="1">
      <c r="A812" s="590"/>
      <c r="B812" s="590"/>
      <c r="C812" s="590"/>
      <c r="D812" s="591"/>
      <c r="E812" s="588"/>
      <c r="F812" s="589"/>
      <c r="G812" s="589"/>
      <c r="H812" s="589"/>
      <c r="I812" s="589"/>
      <c r="J812" s="66"/>
    </row>
    <row r="813" spans="1:12" s="74" customFormat="1">
      <c r="A813" s="590"/>
      <c r="B813" s="590"/>
      <c r="C813" s="590"/>
      <c r="D813" s="591"/>
      <c r="E813" s="588"/>
      <c r="F813" s="589"/>
      <c r="G813" s="589"/>
      <c r="H813" s="589"/>
      <c r="I813" s="589"/>
      <c r="J813" s="66"/>
    </row>
    <row r="814" spans="1:12" s="74" customFormat="1">
      <c r="A814" s="590"/>
      <c r="B814" s="590"/>
      <c r="C814" s="590"/>
      <c r="D814" s="591"/>
      <c r="E814" s="588"/>
      <c r="F814" s="589"/>
      <c r="G814" s="589"/>
      <c r="H814" s="589"/>
      <c r="I814" s="589"/>
      <c r="J814" s="66"/>
    </row>
    <row r="815" spans="1:12" s="74" customFormat="1">
      <c r="A815" s="590"/>
      <c r="B815" s="590"/>
      <c r="C815" s="590"/>
      <c r="D815" s="591"/>
      <c r="E815" s="588"/>
      <c r="F815" s="589"/>
      <c r="G815" s="589"/>
      <c r="H815" s="589"/>
      <c r="I815" s="589"/>
      <c r="J815" s="66"/>
    </row>
    <row r="816" spans="1:12" s="74" customFormat="1">
      <c r="A816" s="590"/>
      <c r="B816" s="590"/>
      <c r="C816" s="590"/>
      <c r="D816" s="591"/>
      <c r="E816" s="588"/>
      <c r="F816" s="589"/>
      <c r="G816" s="589"/>
      <c r="H816" s="589"/>
      <c r="I816" s="589"/>
      <c r="J816" s="66"/>
    </row>
    <row r="817" spans="1:10" s="74" customFormat="1">
      <c r="A817" s="590"/>
      <c r="B817" s="590"/>
      <c r="C817" s="590"/>
      <c r="D817" s="591"/>
      <c r="E817" s="588"/>
      <c r="F817" s="589"/>
      <c r="G817" s="589"/>
      <c r="H817" s="589"/>
      <c r="I817" s="589"/>
      <c r="J817" s="66"/>
    </row>
    <row r="818" spans="1:10" s="74" customFormat="1">
      <c r="A818" s="590"/>
      <c r="B818" s="590"/>
      <c r="C818" s="590"/>
      <c r="D818" s="591"/>
      <c r="E818" s="588"/>
      <c r="F818" s="589"/>
      <c r="G818" s="589"/>
      <c r="H818" s="589"/>
      <c r="I818" s="589"/>
      <c r="J818" s="66"/>
    </row>
    <row r="819" spans="1:10" s="74" customFormat="1">
      <c r="A819" s="590"/>
      <c r="B819" s="590"/>
      <c r="C819" s="590"/>
      <c r="D819" s="591"/>
      <c r="E819" s="588"/>
      <c r="F819" s="589"/>
      <c r="G819" s="589"/>
      <c r="H819" s="589"/>
      <c r="I819" s="589"/>
      <c r="J819" s="66"/>
    </row>
    <row r="820" spans="1:10" s="74" customFormat="1">
      <c r="A820" s="590"/>
      <c r="B820" s="590"/>
      <c r="C820" s="590"/>
      <c r="D820" s="591"/>
      <c r="E820" s="588"/>
      <c r="F820" s="589"/>
      <c r="G820" s="589"/>
      <c r="H820" s="589"/>
      <c r="I820" s="589"/>
      <c r="J820" s="66"/>
    </row>
    <row r="821" spans="1:10" s="74" customFormat="1">
      <c r="A821" s="590"/>
      <c r="B821" s="590"/>
      <c r="C821" s="590"/>
      <c r="D821" s="591"/>
      <c r="E821" s="588"/>
      <c r="F821" s="589"/>
      <c r="G821" s="589"/>
      <c r="H821" s="589"/>
      <c r="I821" s="589"/>
      <c r="J821" s="66"/>
    </row>
    <row r="822" spans="1:10" s="74" customFormat="1">
      <c r="A822" s="590"/>
      <c r="B822" s="590"/>
      <c r="C822" s="590"/>
      <c r="D822" s="591"/>
      <c r="E822" s="588"/>
      <c r="F822" s="589"/>
      <c r="G822" s="589"/>
      <c r="H822" s="589"/>
      <c r="I822" s="589"/>
      <c r="J822" s="66"/>
    </row>
    <row r="823" spans="1:10" s="74" customFormat="1">
      <c r="A823" s="590"/>
      <c r="B823" s="590"/>
      <c r="C823" s="590"/>
      <c r="D823" s="591"/>
      <c r="E823" s="588"/>
      <c r="F823" s="589"/>
      <c r="G823" s="589"/>
      <c r="H823" s="589"/>
      <c r="I823" s="589"/>
      <c r="J823" s="66"/>
    </row>
    <row r="824" spans="1:10" s="74" customFormat="1">
      <c r="A824" s="590"/>
      <c r="B824" s="590"/>
      <c r="C824" s="590"/>
      <c r="D824" s="591"/>
      <c r="E824" s="588"/>
      <c r="F824" s="589"/>
      <c r="G824" s="589"/>
      <c r="H824" s="589"/>
      <c r="I824" s="589"/>
      <c r="J824" s="66"/>
    </row>
    <row r="825" spans="1:10" s="74" customFormat="1">
      <c r="A825" s="590"/>
      <c r="B825" s="590"/>
      <c r="C825" s="590"/>
      <c r="D825" s="591"/>
      <c r="E825" s="588"/>
      <c r="F825" s="589"/>
      <c r="G825" s="589"/>
      <c r="H825" s="589"/>
      <c r="I825" s="589"/>
      <c r="J825" s="66"/>
    </row>
    <row r="826" spans="1:10" s="74" customFormat="1">
      <c r="A826" s="590"/>
      <c r="B826" s="590"/>
      <c r="C826" s="590"/>
      <c r="D826" s="591"/>
      <c r="E826" s="588"/>
      <c r="F826" s="589"/>
      <c r="G826" s="589"/>
      <c r="H826" s="589"/>
      <c r="I826" s="589"/>
      <c r="J826" s="66"/>
    </row>
    <row r="827" spans="1:10" s="74" customFormat="1">
      <c r="A827" s="590"/>
      <c r="B827" s="590"/>
      <c r="C827" s="590"/>
      <c r="D827" s="591"/>
      <c r="E827" s="588"/>
      <c r="F827" s="589"/>
      <c r="G827" s="589"/>
      <c r="H827" s="589"/>
      <c r="I827" s="589"/>
      <c r="J827" s="66"/>
    </row>
    <row r="828" spans="1:10" s="74" customFormat="1">
      <c r="A828" s="590"/>
      <c r="B828" s="590"/>
      <c r="C828" s="590"/>
      <c r="D828" s="591"/>
      <c r="E828" s="588"/>
      <c r="F828" s="589"/>
      <c r="G828" s="589"/>
      <c r="H828" s="589"/>
      <c r="I828" s="589"/>
      <c r="J828" s="66"/>
    </row>
    <row r="829" spans="1:10" s="74" customFormat="1">
      <c r="A829" s="590"/>
      <c r="B829" s="590"/>
      <c r="C829" s="590"/>
      <c r="D829" s="591"/>
      <c r="E829" s="588"/>
      <c r="F829" s="589"/>
      <c r="G829" s="589"/>
      <c r="H829" s="589"/>
      <c r="I829" s="589"/>
      <c r="J829" s="66"/>
    </row>
    <row r="830" spans="1:10" s="74" customFormat="1">
      <c r="A830" s="590"/>
      <c r="B830" s="590"/>
      <c r="C830" s="590"/>
      <c r="D830" s="591"/>
      <c r="E830" s="588"/>
      <c r="F830" s="589"/>
      <c r="G830" s="589"/>
      <c r="H830" s="589"/>
      <c r="I830" s="589"/>
      <c r="J830" s="66"/>
    </row>
    <row r="831" spans="1:10" s="74" customFormat="1">
      <c r="A831" s="590"/>
      <c r="B831" s="590"/>
      <c r="C831" s="590"/>
      <c r="D831" s="591"/>
      <c r="E831" s="588"/>
      <c r="F831" s="589"/>
      <c r="G831" s="589"/>
      <c r="H831" s="589"/>
      <c r="I831" s="589"/>
      <c r="J831" s="66"/>
    </row>
    <row r="832" spans="1:10" s="74" customFormat="1">
      <c r="A832" s="590"/>
      <c r="B832" s="590"/>
      <c r="C832" s="590"/>
      <c r="D832" s="591"/>
      <c r="E832" s="588"/>
      <c r="F832" s="589"/>
      <c r="G832" s="589"/>
      <c r="H832" s="589"/>
      <c r="I832" s="589"/>
      <c r="J832" s="66"/>
    </row>
    <row r="833" spans="1:10" s="74" customFormat="1">
      <c r="A833" s="590"/>
      <c r="B833" s="590"/>
      <c r="C833" s="590"/>
      <c r="D833" s="591"/>
      <c r="E833" s="588"/>
      <c r="F833" s="589"/>
      <c r="G833" s="589"/>
      <c r="H833" s="589"/>
      <c r="I833" s="589"/>
      <c r="J833" s="66"/>
    </row>
    <row r="834" spans="1:10" s="74" customFormat="1">
      <c r="A834" s="590"/>
      <c r="B834" s="590"/>
      <c r="C834" s="590"/>
      <c r="D834" s="591"/>
      <c r="E834" s="588"/>
      <c r="F834" s="589"/>
      <c r="G834" s="589"/>
      <c r="H834" s="589"/>
      <c r="I834" s="589"/>
      <c r="J834" s="66"/>
    </row>
    <row r="835" spans="1:10" s="74" customFormat="1">
      <c r="A835" s="590"/>
      <c r="B835" s="590"/>
      <c r="C835" s="590"/>
      <c r="D835" s="591"/>
      <c r="E835" s="588"/>
      <c r="F835" s="589"/>
      <c r="G835" s="589"/>
      <c r="H835" s="589"/>
      <c r="I835" s="589"/>
      <c r="J835" s="66"/>
    </row>
    <row r="836" spans="1:10" s="74" customFormat="1">
      <c r="A836" s="590"/>
      <c r="B836" s="590"/>
      <c r="C836" s="590"/>
      <c r="D836" s="591"/>
      <c r="E836" s="588"/>
      <c r="F836" s="589"/>
      <c r="G836" s="589"/>
      <c r="H836" s="589"/>
      <c r="I836" s="589"/>
      <c r="J836" s="66"/>
    </row>
    <row r="837" spans="1:10" s="74" customFormat="1">
      <c r="A837" s="590"/>
      <c r="B837" s="590"/>
      <c r="C837" s="590"/>
      <c r="D837" s="591"/>
      <c r="E837" s="588"/>
      <c r="F837" s="589"/>
      <c r="G837" s="589"/>
      <c r="H837" s="589"/>
      <c r="I837" s="589"/>
      <c r="J837" s="66"/>
    </row>
    <row r="838" spans="1:10" s="74" customFormat="1">
      <c r="A838" s="590"/>
      <c r="B838" s="590"/>
      <c r="C838" s="590"/>
      <c r="D838" s="591"/>
      <c r="E838" s="588"/>
      <c r="F838" s="589"/>
      <c r="G838" s="589"/>
      <c r="H838" s="589"/>
      <c r="I838" s="589"/>
      <c r="J838" s="66"/>
    </row>
    <row r="839" spans="1:10" s="74" customFormat="1">
      <c r="A839" s="590"/>
      <c r="B839" s="590"/>
      <c r="C839" s="590"/>
      <c r="D839" s="591"/>
      <c r="E839" s="588"/>
      <c r="F839" s="589"/>
      <c r="G839" s="589"/>
      <c r="H839" s="589"/>
      <c r="I839" s="589"/>
      <c r="J839" s="66"/>
    </row>
    <row r="840" spans="1:10" s="74" customFormat="1">
      <c r="A840" s="590"/>
      <c r="B840" s="590"/>
      <c r="C840" s="590"/>
      <c r="D840" s="591"/>
      <c r="E840" s="588"/>
      <c r="F840" s="589"/>
      <c r="G840" s="589"/>
      <c r="H840" s="589"/>
      <c r="I840" s="589"/>
      <c r="J840" s="66"/>
    </row>
    <row r="841" spans="1:10" s="74" customFormat="1">
      <c r="A841" s="590"/>
      <c r="B841" s="590"/>
      <c r="C841" s="590"/>
      <c r="D841" s="591"/>
      <c r="E841" s="588"/>
      <c r="F841" s="589"/>
      <c r="G841" s="589"/>
      <c r="H841" s="589"/>
      <c r="I841" s="589"/>
      <c r="J841" s="66"/>
    </row>
    <row r="842" spans="1:10" s="74" customFormat="1">
      <c r="A842" s="590"/>
      <c r="B842" s="590"/>
      <c r="C842" s="590"/>
      <c r="D842" s="591"/>
      <c r="E842" s="588"/>
      <c r="F842" s="589"/>
      <c r="G842" s="589"/>
      <c r="H842" s="589"/>
      <c r="I842" s="589"/>
      <c r="J842" s="66"/>
    </row>
    <row r="843" spans="1:10" s="74" customFormat="1">
      <c r="A843" s="590"/>
      <c r="B843" s="590"/>
      <c r="C843" s="590"/>
      <c r="D843" s="591"/>
      <c r="E843" s="588"/>
      <c r="F843" s="589"/>
      <c r="G843" s="589"/>
      <c r="H843" s="589"/>
      <c r="I843" s="589"/>
      <c r="J843" s="66"/>
    </row>
    <row r="844" spans="1:10" s="74" customFormat="1">
      <c r="A844" s="590"/>
      <c r="B844" s="590"/>
      <c r="C844" s="590"/>
      <c r="D844" s="591"/>
      <c r="E844" s="588"/>
      <c r="F844" s="589"/>
      <c r="G844" s="589"/>
      <c r="H844" s="589"/>
      <c r="I844" s="589"/>
      <c r="J844" s="66"/>
    </row>
    <row r="845" spans="1:10" s="74" customFormat="1">
      <c r="A845" s="590"/>
      <c r="B845" s="590"/>
      <c r="C845" s="590"/>
      <c r="D845" s="591"/>
      <c r="E845" s="588"/>
      <c r="F845" s="589"/>
      <c r="G845" s="589"/>
      <c r="H845" s="589"/>
      <c r="I845" s="589"/>
      <c r="J845" s="66"/>
    </row>
    <row r="846" spans="1:10" s="74" customFormat="1">
      <c r="A846" s="590"/>
      <c r="B846" s="590"/>
      <c r="C846" s="590"/>
      <c r="D846" s="591"/>
      <c r="E846" s="588"/>
      <c r="F846" s="589"/>
      <c r="G846" s="589"/>
      <c r="H846" s="589"/>
      <c r="I846" s="589"/>
      <c r="J846" s="66"/>
    </row>
    <row r="847" spans="1:10" s="74" customFormat="1">
      <c r="A847" s="590"/>
      <c r="B847" s="590"/>
      <c r="C847" s="590"/>
      <c r="D847" s="591"/>
      <c r="E847" s="588"/>
      <c r="F847" s="589"/>
      <c r="G847" s="589"/>
      <c r="H847" s="589"/>
      <c r="I847" s="589"/>
      <c r="J847" s="66"/>
    </row>
    <row r="848" spans="1:10" s="74" customFormat="1">
      <c r="A848" s="590"/>
      <c r="B848" s="590"/>
      <c r="C848" s="590"/>
      <c r="D848" s="591"/>
      <c r="E848" s="588"/>
      <c r="F848" s="589"/>
      <c r="G848" s="589"/>
      <c r="H848" s="589"/>
      <c r="I848" s="589"/>
      <c r="J848" s="66"/>
    </row>
    <row r="849" spans="1:10" s="74" customFormat="1">
      <c r="A849" s="590"/>
      <c r="B849" s="590"/>
      <c r="C849" s="590"/>
      <c r="D849" s="591"/>
      <c r="E849" s="588"/>
      <c r="F849" s="589"/>
      <c r="G849" s="589"/>
      <c r="H849" s="589"/>
      <c r="I849" s="589"/>
      <c r="J849" s="66"/>
    </row>
    <row r="850" spans="1:10" s="74" customFormat="1">
      <c r="A850" s="590"/>
      <c r="B850" s="590"/>
      <c r="C850" s="590"/>
      <c r="D850" s="591"/>
      <c r="E850" s="588"/>
      <c r="F850" s="589"/>
      <c r="G850" s="589"/>
      <c r="H850" s="589"/>
      <c r="I850" s="589"/>
      <c r="J850" s="66"/>
    </row>
    <row r="851" spans="1:10" s="74" customFormat="1">
      <c r="A851" s="590"/>
      <c r="B851" s="590"/>
      <c r="C851" s="590"/>
      <c r="D851" s="591"/>
      <c r="E851" s="588"/>
      <c r="F851" s="589"/>
      <c r="G851" s="589"/>
      <c r="H851" s="589"/>
      <c r="I851" s="589"/>
      <c r="J851" s="66"/>
    </row>
    <row r="852" spans="1:10" s="74" customFormat="1">
      <c r="A852" s="590"/>
      <c r="B852" s="590"/>
      <c r="C852" s="590"/>
      <c r="D852" s="591"/>
      <c r="E852" s="588"/>
      <c r="F852" s="589"/>
      <c r="G852" s="589"/>
      <c r="H852" s="589"/>
      <c r="I852" s="589"/>
      <c r="J852" s="66"/>
    </row>
    <row r="853" spans="1:10" s="74" customFormat="1">
      <c r="A853" s="590"/>
      <c r="B853" s="590"/>
      <c r="C853" s="590"/>
      <c r="D853" s="591"/>
      <c r="E853" s="588"/>
      <c r="F853" s="589"/>
      <c r="G853" s="589"/>
      <c r="H853" s="589"/>
      <c r="I853" s="589"/>
      <c r="J853" s="66"/>
    </row>
    <row r="854" spans="1:10" s="74" customFormat="1">
      <c r="A854" s="590"/>
      <c r="B854" s="590"/>
      <c r="C854" s="590"/>
      <c r="D854" s="591"/>
      <c r="E854" s="588"/>
      <c r="F854" s="589"/>
      <c r="G854" s="589"/>
      <c r="H854" s="589"/>
      <c r="I854" s="589"/>
      <c r="J854" s="66"/>
    </row>
    <row r="855" spans="1:10" s="74" customFormat="1">
      <c r="A855" s="590"/>
      <c r="B855" s="590"/>
      <c r="C855" s="590"/>
      <c r="D855" s="591"/>
      <c r="E855" s="588"/>
      <c r="F855" s="589"/>
      <c r="G855" s="589"/>
      <c r="H855" s="589"/>
      <c r="I855" s="589"/>
      <c r="J855" s="66"/>
    </row>
    <row r="856" spans="1:10" s="74" customFormat="1">
      <c r="A856" s="590"/>
      <c r="B856" s="590"/>
      <c r="C856" s="590"/>
      <c r="D856" s="591"/>
      <c r="E856" s="588"/>
      <c r="F856" s="589"/>
      <c r="G856" s="589"/>
      <c r="H856" s="589"/>
      <c r="I856" s="589"/>
      <c r="J856" s="66"/>
    </row>
    <row r="857" spans="1:10" s="74" customFormat="1">
      <c r="A857" s="590"/>
      <c r="B857" s="590"/>
      <c r="C857" s="590"/>
      <c r="D857" s="591"/>
      <c r="E857" s="588"/>
      <c r="F857" s="589"/>
      <c r="G857" s="589"/>
      <c r="H857" s="589"/>
      <c r="I857" s="589"/>
      <c r="J857" s="66"/>
    </row>
    <row r="858" spans="1:10" s="74" customFormat="1">
      <c r="A858" s="590"/>
      <c r="B858" s="590"/>
      <c r="C858" s="590"/>
      <c r="D858" s="591"/>
      <c r="E858" s="588"/>
      <c r="F858" s="589"/>
      <c r="G858" s="589"/>
      <c r="H858" s="589"/>
      <c r="I858" s="589"/>
      <c r="J858" s="66"/>
    </row>
    <row r="859" spans="1:10" s="74" customFormat="1">
      <c r="A859" s="590"/>
      <c r="B859" s="590"/>
      <c r="C859" s="590"/>
      <c r="D859" s="591"/>
      <c r="E859" s="588"/>
      <c r="F859" s="589"/>
      <c r="G859" s="589"/>
      <c r="H859" s="589"/>
      <c r="I859" s="589"/>
      <c r="J859" s="66"/>
    </row>
    <row r="860" spans="1:10" s="74" customFormat="1">
      <c r="A860" s="590"/>
      <c r="B860" s="590"/>
      <c r="C860" s="590"/>
      <c r="D860" s="591"/>
      <c r="E860" s="588"/>
      <c r="F860" s="589"/>
      <c r="G860" s="589"/>
      <c r="H860" s="589"/>
      <c r="I860" s="589"/>
      <c r="J860" s="66"/>
    </row>
    <row r="861" spans="1:10" s="74" customFormat="1">
      <c r="A861" s="590"/>
      <c r="B861" s="590"/>
      <c r="C861" s="590"/>
      <c r="D861" s="591"/>
      <c r="E861" s="588"/>
      <c r="F861" s="589"/>
      <c r="G861" s="589"/>
      <c r="H861" s="589"/>
      <c r="I861" s="589"/>
      <c r="J861" s="66"/>
    </row>
    <row r="862" spans="1:10" s="74" customFormat="1">
      <c r="A862" s="590"/>
      <c r="B862" s="590"/>
      <c r="C862" s="590"/>
      <c r="D862" s="591"/>
      <c r="E862" s="588"/>
      <c r="F862" s="589"/>
      <c r="G862" s="589"/>
      <c r="H862" s="589"/>
      <c r="I862" s="589"/>
      <c r="J862" s="66"/>
    </row>
    <row r="863" spans="1:10" s="74" customFormat="1">
      <c r="A863" s="590"/>
      <c r="B863" s="590"/>
      <c r="C863" s="590"/>
      <c r="D863" s="591"/>
      <c r="E863" s="588"/>
      <c r="F863" s="589"/>
      <c r="G863" s="589"/>
      <c r="H863" s="589"/>
      <c r="I863" s="589"/>
      <c r="J863" s="66"/>
    </row>
    <row r="864" spans="1:10" s="74" customFormat="1">
      <c r="A864" s="590"/>
      <c r="B864" s="590"/>
      <c r="C864" s="590"/>
      <c r="D864" s="591"/>
      <c r="E864" s="588"/>
      <c r="F864" s="589"/>
      <c r="G864" s="589"/>
      <c r="H864" s="589"/>
      <c r="I864" s="589"/>
      <c r="J864" s="66"/>
    </row>
    <row r="865" spans="1:10" s="74" customFormat="1">
      <c r="A865" s="590"/>
      <c r="B865" s="590"/>
      <c r="C865" s="590"/>
      <c r="D865" s="591"/>
      <c r="E865" s="588"/>
      <c r="F865" s="589"/>
      <c r="G865" s="589"/>
      <c r="H865" s="589"/>
      <c r="I865" s="589"/>
      <c r="J865" s="66"/>
    </row>
    <row r="866" spans="1:10" s="74" customFormat="1">
      <c r="A866" s="590"/>
      <c r="B866" s="590"/>
      <c r="C866" s="590"/>
      <c r="D866" s="591"/>
      <c r="E866" s="588"/>
      <c r="F866" s="589"/>
      <c r="G866" s="589"/>
      <c r="H866" s="589"/>
      <c r="I866" s="589"/>
      <c r="J866" s="66"/>
    </row>
    <row r="867" spans="1:10" s="74" customFormat="1">
      <c r="A867" s="590"/>
      <c r="B867" s="590"/>
      <c r="C867" s="590"/>
      <c r="D867" s="591"/>
      <c r="E867" s="588"/>
      <c r="F867" s="589"/>
      <c r="G867" s="589"/>
      <c r="H867" s="589"/>
      <c r="I867" s="589"/>
      <c r="J867" s="66"/>
    </row>
    <row r="868" spans="1:10" s="74" customFormat="1">
      <c r="A868" s="590"/>
      <c r="B868" s="590"/>
      <c r="C868" s="590"/>
      <c r="D868" s="591"/>
      <c r="E868" s="588"/>
      <c r="F868" s="589"/>
      <c r="G868" s="589"/>
      <c r="H868" s="589"/>
      <c r="I868" s="589"/>
      <c r="J868" s="66"/>
    </row>
    <row r="869" spans="1:10" s="74" customFormat="1">
      <c r="A869" s="590"/>
      <c r="B869" s="590"/>
      <c r="C869" s="590"/>
      <c r="D869" s="591"/>
      <c r="E869" s="588"/>
      <c r="F869" s="589"/>
      <c r="G869" s="589"/>
      <c r="H869" s="589"/>
      <c r="I869" s="589"/>
      <c r="J869" s="66"/>
    </row>
    <row r="870" spans="1:10" s="74" customFormat="1">
      <c r="A870" s="590"/>
      <c r="B870" s="590"/>
      <c r="C870" s="590"/>
      <c r="D870" s="591"/>
      <c r="E870" s="588"/>
      <c r="F870" s="589"/>
      <c r="G870" s="589"/>
      <c r="H870" s="589"/>
      <c r="I870" s="589"/>
      <c r="J870" s="66"/>
    </row>
    <row r="871" spans="1:10" s="74" customFormat="1">
      <c r="A871" s="590"/>
      <c r="B871" s="590"/>
      <c r="C871" s="590"/>
      <c r="D871" s="591"/>
      <c r="E871" s="588"/>
      <c r="F871" s="589"/>
      <c r="G871" s="589"/>
      <c r="H871" s="589"/>
      <c r="I871" s="589"/>
      <c r="J871" s="66"/>
    </row>
    <row r="872" spans="1:10" s="74" customFormat="1">
      <c r="A872" s="590"/>
      <c r="B872" s="590"/>
      <c r="C872" s="590"/>
      <c r="D872" s="591"/>
      <c r="E872" s="588"/>
      <c r="F872" s="589"/>
      <c r="G872" s="589"/>
      <c r="H872" s="589"/>
      <c r="I872" s="589"/>
      <c r="J872" s="66"/>
    </row>
    <row r="873" spans="1:10" s="74" customFormat="1">
      <c r="A873" s="590"/>
      <c r="B873" s="590"/>
      <c r="C873" s="590"/>
      <c r="D873" s="591"/>
      <c r="E873" s="588"/>
      <c r="F873" s="589"/>
      <c r="G873" s="589"/>
      <c r="H873" s="589"/>
      <c r="I873" s="589"/>
      <c r="J873" s="66"/>
    </row>
    <row r="874" spans="1:10" s="74" customFormat="1">
      <c r="A874" s="590"/>
      <c r="B874" s="590"/>
      <c r="C874" s="590"/>
      <c r="D874" s="591"/>
      <c r="E874" s="588"/>
      <c r="F874" s="589"/>
      <c r="G874" s="589"/>
      <c r="H874" s="589"/>
      <c r="I874" s="589"/>
      <c r="J874" s="66"/>
    </row>
    <row r="875" spans="1:10" s="74" customFormat="1">
      <c r="A875" s="590"/>
      <c r="B875" s="590"/>
      <c r="C875" s="590"/>
      <c r="D875" s="591"/>
      <c r="E875" s="588"/>
      <c r="F875" s="589"/>
      <c r="G875" s="589"/>
      <c r="H875" s="589"/>
      <c r="I875" s="589"/>
      <c r="J875" s="66"/>
    </row>
    <row r="876" spans="1:10" s="74" customFormat="1">
      <c r="A876" s="590"/>
      <c r="B876" s="590"/>
      <c r="C876" s="590"/>
      <c r="D876" s="591"/>
      <c r="E876" s="588"/>
      <c r="F876" s="589"/>
      <c r="G876" s="589"/>
      <c r="H876" s="589"/>
      <c r="I876" s="589"/>
      <c r="J876" s="66"/>
    </row>
    <row r="877" spans="1:10" s="74" customFormat="1">
      <c r="A877" s="590"/>
      <c r="B877" s="590"/>
      <c r="C877" s="590"/>
      <c r="D877" s="591"/>
      <c r="E877" s="588"/>
      <c r="F877" s="589"/>
      <c r="G877" s="589"/>
      <c r="H877" s="589"/>
      <c r="I877" s="589"/>
      <c r="J877" s="66"/>
    </row>
    <row r="878" spans="1:10" s="74" customFormat="1">
      <c r="A878" s="590"/>
      <c r="B878" s="590"/>
      <c r="C878" s="590"/>
      <c r="D878" s="591"/>
      <c r="E878" s="588"/>
      <c r="F878" s="589"/>
      <c r="G878" s="589"/>
      <c r="H878" s="589"/>
      <c r="I878" s="589"/>
      <c r="J878" s="66"/>
    </row>
    <row r="879" spans="1:10" s="74" customFormat="1">
      <c r="A879" s="590"/>
      <c r="B879" s="590"/>
      <c r="C879" s="590"/>
      <c r="D879" s="591"/>
      <c r="E879" s="588"/>
      <c r="F879" s="589"/>
      <c r="G879" s="589"/>
      <c r="H879" s="589"/>
      <c r="I879" s="589"/>
      <c r="J879" s="66"/>
    </row>
    <row r="880" spans="1:10" s="74" customFormat="1">
      <c r="A880" s="590"/>
      <c r="B880" s="590"/>
      <c r="C880" s="590"/>
      <c r="D880" s="591"/>
      <c r="E880" s="588"/>
      <c r="F880" s="589"/>
      <c r="G880" s="589"/>
      <c r="H880" s="589"/>
      <c r="I880" s="589"/>
      <c r="J880" s="66"/>
    </row>
    <row r="881" spans="1:10" s="74" customFormat="1">
      <c r="A881" s="590"/>
      <c r="B881" s="590"/>
      <c r="C881" s="590"/>
      <c r="D881" s="591"/>
      <c r="E881" s="588"/>
      <c r="F881" s="589"/>
      <c r="G881" s="589"/>
      <c r="H881" s="589"/>
      <c r="I881" s="589"/>
      <c r="J881" s="66"/>
    </row>
    <row r="882" spans="1:10" s="74" customFormat="1">
      <c r="A882" s="590"/>
      <c r="B882" s="590"/>
      <c r="C882" s="590"/>
      <c r="D882" s="591"/>
      <c r="E882" s="588"/>
      <c r="F882" s="589"/>
      <c r="G882" s="589"/>
      <c r="H882" s="589"/>
      <c r="I882" s="589"/>
      <c r="J882" s="66"/>
    </row>
    <row r="883" spans="1:10" s="74" customFormat="1">
      <c r="A883" s="590"/>
      <c r="B883" s="590"/>
      <c r="C883" s="590"/>
      <c r="D883" s="591"/>
      <c r="E883" s="588"/>
      <c r="F883" s="589"/>
      <c r="G883" s="589"/>
      <c r="H883" s="589"/>
      <c r="I883" s="589"/>
      <c r="J883" s="66"/>
    </row>
    <row r="884" spans="1:10" s="74" customFormat="1">
      <c r="A884" s="590"/>
      <c r="B884" s="590"/>
      <c r="C884" s="590"/>
      <c r="D884" s="591"/>
      <c r="E884" s="588"/>
      <c r="F884" s="589"/>
      <c r="G884" s="589"/>
      <c r="H884" s="589"/>
      <c r="I884" s="589"/>
      <c r="J884" s="66"/>
    </row>
    <row r="885" spans="1:10" s="74" customFormat="1">
      <c r="A885" s="590"/>
      <c r="B885" s="590"/>
      <c r="C885" s="590"/>
      <c r="D885" s="591"/>
      <c r="E885" s="588"/>
      <c r="F885" s="589"/>
      <c r="G885" s="589"/>
      <c r="H885" s="589"/>
      <c r="I885" s="589"/>
      <c r="J885" s="66"/>
    </row>
    <row r="886" spans="1:10" s="74" customFormat="1">
      <c r="A886" s="590"/>
      <c r="B886" s="590"/>
      <c r="C886" s="590"/>
      <c r="D886" s="591"/>
      <c r="E886" s="588"/>
      <c r="F886" s="589"/>
      <c r="G886" s="589"/>
      <c r="H886" s="589"/>
      <c r="I886" s="589"/>
      <c r="J886" s="66"/>
    </row>
    <row r="887" spans="1:10" s="74" customFormat="1">
      <c r="A887" s="590"/>
      <c r="B887" s="590"/>
      <c r="C887" s="590"/>
      <c r="D887" s="591"/>
      <c r="E887" s="588"/>
      <c r="F887" s="589"/>
      <c r="G887" s="589"/>
      <c r="H887" s="589"/>
      <c r="I887" s="589"/>
      <c r="J887" s="66"/>
    </row>
    <row r="888" spans="1:10" s="74" customFormat="1">
      <c r="A888" s="590"/>
      <c r="B888" s="590"/>
      <c r="C888" s="590"/>
      <c r="D888" s="591"/>
      <c r="E888" s="588"/>
      <c r="F888" s="589"/>
      <c r="G888" s="589"/>
      <c r="H888" s="589"/>
      <c r="I888" s="589"/>
      <c r="J888" s="66"/>
    </row>
    <row r="889" spans="1:10" s="74" customFormat="1">
      <c r="A889" s="590"/>
      <c r="B889" s="590"/>
      <c r="C889" s="590"/>
      <c r="D889" s="591"/>
      <c r="E889" s="588"/>
      <c r="F889" s="589"/>
      <c r="G889" s="589"/>
      <c r="H889" s="589"/>
      <c r="I889" s="589"/>
      <c r="J889" s="66"/>
    </row>
    <row r="890" spans="1:10" s="74" customFormat="1">
      <c r="A890" s="590"/>
      <c r="B890" s="590"/>
      <c r="C890" s="590"/>
      <c r="D890" s="591"/>
      <c r="E890" s="588"/>
      <c r="F890" s="589"/>
      <c r="G890" s="589"/>
      <c r="H890" s="589"/>
      <c r="I890" s="589"/>
      <c r="J890" s="66"/>
    </row>
    <row r="891" spans="1:10" s="74" customFormat="1">
      <c r="A891" s="590"/>
      <c r="B891" s="590"/>
      <c r="C891" s="590"/>
      <c r="D891" s="591"/>
      <c r="E891" s="588"/>
      <c r="F891" s="589"/>
      <c r="G891" s="589"/>
      <c r="H891" s="589"/>
      <c r="I891" s="589"/>
      <c r="J891" s="66"/>
    </row>
    <row r="892" spans="1:10" s="74" customFormat="1">
      <c r="A892" s="590"/>
      <c r="B892" s="590"/>
      <c r="C892" s="590"/>
      <c r="D892" s="591"/>
      <c r="E892" s="588"/>
      <c r="F892" s="589"/>
      <c r="G892" s="589"/>
      <c r="H892" s="589"/>
      <c r="I892" s="589"/>
      <c r="J892" s="66"/>
    </row>
    <row r="893" spans="1:10" s="74" customFormat="1">
      <c r="A893" s="590"/>
      <c r="B893" s="590"/>
      <c r="C893" s="590"/>
      <c r="D893" s="591"/>
      <c r="E893" s="588"/>
      <c r="F893" s="589"/>
      <c r="G893" s="589"/>
      <c r="H893" s="589"/>
      <c r="I893" s="589"/>
      <c r="J893" s="66"/>
    </row>
    <row r="894" spans="1:10" s="74" customFormat="1">
      <c r="A894" s="590"/>
      <c r="B894" s="590"/>
      <c r="C894" s="590"/>
      <c r="D894" s="591"/>
      <c r="E894" s="588"/>
      <c r="F894" s="589"/>
      <c r="G894" s="589"/>
      <c r="H894" s="589"/>
      <c r="I894" s="589"/>
      <c r="J894" s="66"/>
    </row>
    <row r="895" spans="1:10" s="74" customFormat="1">
      <c r="A895" s="590"/>
      <c r="B895" s="590"/>
      <c r="C895" s="590"/>
      <c r="D895" s="591"/>
      <c r="E895" s="588"/>
      <c r="F895" s="589"/>
      <c r="G895" s="589"/>
      <c r="H895" s="589"/>
      <c r="I895" s="589"/>
      <c r="J895" s="66"/>
    </row>
    <row r="896" spans="1:10" s="74" customFormat="1">
      <c r="A896" s="590"/>
      <c r="B896" s="590"/>
      <c r="C896" s="590"/>
      <c r="D896" s="591"/>
      <c r="E896" s="588"/>
      <c r="F896" s="589"/>
      <c r="G896" s="589"/>
      <c r="H896" s="589"/>
      <c r="I896" s="589"/>
      <c r="J896" s="66"/>
    </row>
    <row r="897" spans="1:10" s="74" customFormat="1">
      <c r="A897" s="590"/>
      <c r="B897" s="590"/>
      <c r="C897" s="590"/>
      <c r="D897" s="591"/>
      <c r="E897" s="588"/>
      <c r="F897" s="589"/>
      <c r="G897" s="589"/>
      <c r="H897" s="589"/>
      <c r="I897" s="589"/>
      <c r="J897" s="66"/>
    </row>
    <row r="898" spans="1:10" s="74" customFormat="1">
      <c r="A898" s="590"/>
      <c r="B898" s="590"/>
      <c r="C898" s="590"/>
      <c r="D898" s="591"/>
      <c r="E898" s="588"/>
      <c r="F898" s="589"/>
      <c r="G898" s="589"/>
      <c r="H898" s="589"/>
      <c r="I898" s="589"/>
      <c r="J898" s="66"/>
    </row>
    <row r="899" spans="1:10" s="74" customFormat="1">
      <c r="A899" s="590"/>
      <c r="B899" s="590"/>
      <c r="C899" s="590"/>
      <c r="D899" s="591"/>
      <c r="E899" s="588"/>
      <c r="F899" s="589"/>
      <c r="G899" s="589"/>
      <c r="H899" s="589"/>
      <c r="I899" s="589"/>
      <c r="J899" s="66"/>
    </row>
    <row r="900" spans="1:10" s="74" customFormat="1">
      <c r="A900" s="590"/>
      <c r="B900" s="590"/>
      <c r="C900" s="590"/>
      <c r="D900" s="591"/>
      <c r="E900" s="588"/>
      <c r="F900" s="589"/>
      <c r="G900" s="589"/>
      <c r="H900" s="589"/>
      <c r="I900" s="589"/>
      <c r="J900" s="66"/>
    </row>
    <row r="901" spans="1:10" s="74" customFormat="1">
      <c r="A901" s="590"/>
      <c r="B901" s="590"/>
      <c r="C901" s="590"/>
      <c r="D901" s="591"/>
      <c r="E901" s="588"/>
      <c r="F901" s="589"/>
      <c r="G901" s="589"/>
      <c r="H901" s="589"/>
      <c r="I901" s="589"/>
      <c r="J901" s="66"/>
    </row>
    <row r="902" spans="1:10" s="74" customFormat="1">
      <c r="A902" s="590"/>
      <c r="B902" s="590"/>
      <c r="C902" s="590"/>
      <c r="D902" s="591"/>
      <c r="E902" s="588"/>
      <c r="F902" s="589"/>
      <c r="G902" s="589"/>
      <c r="H902" s="589"/>
      <c r="I902" s="589"/>
      <c r="J902" s="66"/>
    </row>
    <row r="903" spans="1:10" s="74" customFormat="1">
      <c r="A903" s="590"/>
      <c r="B903" s="590"/>
      <c r="C903" s="590"/>
      <c r="D903" s="591"/>
      <c r="E903" s="588"/>
      <c r="F903" s="589"/>
      <c r="G903" s="589"/>
      <c r="H903" s="589"/>
      <c r="I903" s="589"/>
      <c r="J903" s="66"/>
    </row>
    <row r="904" spans="1:10" s="74" customFormat="1">
      <c r="A904" s="590"/>
      <c r="B904" s="590"/>
      <c r="C904" s="590"/>
      <c r="D904" s="591"/>
      <c r="E904" s="588"/>
      <c r="F904" s="589"/>
      <c r="G904" s="589"/>
      <c r="H904" s="589"/>
      <c r="I904" s="589"/>
      <c r="J904" s="66"/>
    </row>
    <row r="905" spans="1:10" s="74" customFormat="1">
      <c r="A905" s="590"/>
      <c r="B905" s="590"/>
      <c r="C905" s="590"/>
      <c r="D905" s="591"/>
      <c r="E905" s="588"/>
      <c r="F905" s="589"/>
      <c r="G905" s="589"/>
      <c r="H905" s="589"/>
      <c r="I905" s="589"/>
      <c r="J905" s="66"/>
    </row>
    <row r="906" spans="1:10" s="74" customFormat="1">
      <c r="A906" s="590"/>
      <c r="B906" s="590"/>
      <c r="C906" s="590"/>
      <c r="D906" s="591"/>
      <c r="E906" s="588"/>
      <c r="F906" s="589"/>
      <c r="G906" s="589"/>
      <c r="H906" s="589"/>
      <c r="I906" s="589"/>
      <c r="J906" s="66"/>
    </row>
    <row r="907" spans="1:10" s="74" customFormat="1">
      <c r="A907" s="590"/>
      <c r="B907" s="590"/>
      <c r="C907" s="590"/>
      <c r="D907" s="591"/>
      <c r="E907" s="588"/>
      <c r="F907" s="589"/>
      <c r="G907" s="589"/>
      <c r="H907" s="589"/>
      <c r="I907" s="589"/>
      <c r="J907" s="66"/>
    </row>
    <row r="908" spans="1:10" s="74" customFormat="1">
      <c r="A908" s="590"/>
      <c r="B908" s="590"/>
      <c r="C908" s="590"/>
      <c r="D908" s="591"/>
      <c r="E908" s="588"/>
      <c r="F908" s="589"/>
      <c r="G908" s="589"/>
      <c r="H908" s="589"/>
      <c r="I908" s="589"/>
      <c r="J908" s="66"/>
    </row>
    <row r="909" spans="1:10" s="74" customFormat="1">
      <c r="A909" s="590"/>
      <c r="B909" s="590"/>
      <c r="C909" s="590"/>
      <c r="D909" s="591"/>
      <c r="E909" s="588"/>
      <c r="F909" s="589"/>
      <c r="G909" s="589"/>
      <c r="H909" s="589"/>
      <c r="I909" s="589"/>
      <c r="J909" s="66"/>
    </row>
    <row r="910" spans="1:10" s="74" customFormat="1">
      <c r="A910" s="590"/>
      <c r="B910" s="590"/>
      <c r="C910" s="590"/>
      <c r="D910" s="591"/>
      <c r="E910" s="588"/>
      <c r="F910" s="589"/>
      <c r="G910" s="589"/>
      <c r="H910" s="589"/>
      <c r="I910" s="589"/>
      <c r="J910" s="66"/>
    </row>
    <row r="911" spans="1:10" s="74" customFormat="1">
      <c r="A911" s="590"/>
      <c r="B911" s="590"/>
      <c r="C911" s="590"/>
      <c r="D911" s="591"/>
      <c r="E911" s="588"/>
      <c r="F911" s="589"/>
      <c r="G911" s="589"/>
      <c r="H911" s="589"/>
      <c r="I911" s="589"/>
      <c r="J911" s="66"/>
    </row>
    <row r="912" spans="1:10" s="74" customFormat="1">
      <c r="A912" s="590"/>
      <c r="B912" s="590"/>
      <c r="C912" s="590"/>
      <c r="D912" s="591"/>
      <c r="E912" s="588"/>
      <c r="F912" s="589"/>
      <c r="G912" s="589"/>
      <c r="H912" s="589"/>
      <c r="I912" s="589"/>
      <c r="J912" s="66"/>
    </row>
    <row r="913" spans="1:10" s="74" customFormat="1">
      <c r="A913" s="590"/>
      <c r="B913" s="590"/>
      <c r="C913" s="590"/>
      <c r="D913" s="591"/>
      <c r="E913" s="588"/>
      <c r="F913" s="589"/>
      <c r="G913" s="589"/>
      <c r="H913" s="589"/>
      <c r="I913" s="589"/>
      <c r="J913" s="66"/>
    </row>
    <row r="914" spans="1:10" s="74" customFormat="1">
      <c r="A914" s="590"/>
      <c r="B914" s="590"/>
      <c r="C914" s="590"/>
      <c r="D914" s="591"/>
      <c r="E914" s="588"/>
      <c r="F914" s="589"/>
      <c r="G914" s="589"/>
      <c r="H914" s="589"/>
      <c r="I914" s="589"/>
      <c r="J914" s="66"/>
    </row>
    <row r="915" spans="1:10" s="74" customFormat="1">
      <c r="A915" s="590"/>
      <c r="B915" s="590"/>
      <c r="C915" s="590"/>
      <c r="D915" s="591"/>
      <c r="E915" s="588"/>
      <c r="F915" s="589"/>
      <c r="G915" s="589"/>
      <c r="H915" s="589"/>
      <c r="I915" s="589"/>
      <c r="J915" s="66"/>
    </row>
    <row r="916" spans="1:10" s="74" customFormat="1">
      <c r="A916" s="590"/>
      <c r="B916" s="590"/>
      <c r="C916" s="590"/>
      <c r="D916" s="591"/>
      <c r="E916" s="588"/>
      <c r="F916" s="589"/>
      <c r="G916" s="589"/>
      <c r="H916" s="589"/>
      <c r="I916" s="589"/>
      <c r="J916" s="66"/>
    </row>
    <row r="917" spans="1:10" s="74" customFormat="1">
      <c r="A917" s="590"/>
      <c r="B917" s="590"/>
      <c r="C917" s="590"/>
      <c r="D917" s="591"/>
      <c r="E917" s="588"/>
      <c r="F917" s="589"/>
      <c r="G917" s="589"/>
      <c r="H917" s="589"/>
      <c r="I917" s="589"/>
      <c r="J917" s="66"/>
    </row>
    <row r="918" spans="1:10" s="74" customFormat="1">
      <c r="A918" s="590"/>
      <c r="B918" s="590"/>
      <c r="C918" s="590"/>
      <c r="D918" s="591"/>
      <c r="E918" s="588"/>
      <c r="F918" s="589"/>
      <c r="G918" s="589"/>
      <c r="H918" s="589"/>
      <c r="I918" s="589"/>
      <c r="J918" s="66"/>
    </row>
    <row r="919" spans="1:10" s="74" customFormat="1">
      <c r="A919" s="590"/>
      <c r="B919" s="590"/>
      <c r="C919" s="590"/>
      <c r="D919" s="591"/>
      <c r="E919" s="588"/>
      <c r="F919" s="589"/>
      <c r="G919" s="589"/>
      <c r="H919" s="589"/>
      <c r="I919" s="589"/>
      <c r="J919" s="66"/>
    </row>
    <row r="920" spans="1:10" s="74" customFormat="1">
      <c r="A920" s="590"/>
      <c r="B920" s="590"/>
      <c r="C920" s="590"/>
      <c r="D920" s="591"/>
      <c r="E920" s="588"/>
      <c r="F920" s="589"/>
      <c r="G920" s="589"/>
      <c r="H920" s="589"/>
      <c r="I920" s="589"/>
      <c r="J920" s="66"/>
    </row>
    <row r="921" spans="1:10" s="74" customFormat="1">
      <c r="A921" s="590"/>
      <c r="B921" s="590"/>
      <c r="C921" s="590"/>
      <c r="D921" s="591"/>
      <c r="E921" s="588"/>
      <c r="F921" s="589"/>
      <c r="G921" s="589"/>
      <c r="H921" s="589"/>
      <c r="I921" s="589"/>
      <c r="J921" s="66"/>
    </row>
    <row r="922" spans="1:10" s="74" customFormat="1">
      <c r="A922" s="590"/>
      <c r="B922" s="590"/>
      <c r="C922" s="590"/>
      <c r="D922" s="591"/>
      <c r="E922" s="588"/>
      <c r="F922" s="589"/>
      <c r="G922" s="589"/>
      <c r="H922" s="589"/>
      <c r="I922" s="589"/>
      <c r="J922" s="66"/>
    </row>
    <row r="923" spans="1:10" s="74" customFormat="1">
      <c r="A923" s="590"/>
      <c r="B923" s="590"/>
      <c r="C923" s="590"/>
      <c r="D923" s="591"/>
      <c r="E923" s="588"/>
      <c r="F923" s="589"/>
      <c r="G923" s="589"/>
      <c r="H923" s="589"/>
      <c r="I923" s="589"/>
      <c r="J923" s="66"/>
    </row>
    <row r="924" spans="1:10" s="74" customFormat="1">
      <c r="A924" s="590"/>
      <c r="B924" s="590"/>
      <c r="C924" s="590"/>
      <c r="D924" s="591"/>
      <c r="E924" s="588"/>
      <c r="F924" s="589"/>
      <c r="G924" s="589"/>
      <c r="H924" s="589"/>
      <c r="I924" s="589"/>
      <c r="J924" s="66"/>
    </row>
    <row r="925" spans="1:10" s="74" customFormat="1">
      <c r="A925" s="590"/>
      <c r="B925" s="590"/>
      <c r="C925" s="590"/>
      <c r="D925" s="591"/>
      <c r="E925" s="588"/>
      <c r="F925" s="589"/>
      <c r="G925" s="589"/>
      <c r="H925" s="589"/>
      <c r="I925" s="589"/>
      <c r="J925" s="66"/>
    </row>
    <row r="926" spans="1:10" s="74" customFormat="1">
      <c r="A926" s="590"/>
      <c r="B926" s="590"/>
      <c r="C926" s="590"/>
      <c r="D926" s="591"/>
      <c r="E926" s="588"/>
      <c r="F926" s="589"/>
      <c r="G926" s="589"/>
      <c r="H926" s="589"/>
      <c r="I926" s="589"/>
      <c r="J926" s="66"/>
    </row>
    <row r="927" spans="1:10" s="74" customFormat="1">
      <c r="A927" s="590"/>
      <c r="B927" s="590"/>
      <c r="C927" s="590"/>
      <c r="D927" s="591"/>
      <c r="E927" s="588"/>
      <c r="F927" s="589"/>
      <c r="G927" s="589"/>
      <c r="H927" s="589"/>
      <c r="I927" s="589"/>
      <c r="J927" s="66"/>
    </row>
    <row r="928" spans="1:10" s="74" customFormat="1">
      <c r="A928" s="590"/>
      <c r="B928" s="590"/>
      <c r="C928" s="590"/>
      <c r="D928" s="591"/>
      <c r="E928" s="588"/>
      <c r="F928" s="589"/>
      <c r="G928" s="589"/>
      <c r="H928" s="589"/>
      <c r="I928" s="589"/>
      <c r="J928" s="66"/>
    </row>
    <row r="929" spans="1:10" s="74" customFormat="1">
      <c r="A929" s="590"/>
      <c r="B929" s="590"/>
      <c r="C929" s="590"/>
      <c r="D929" s="591"/>
      <c r="E929" s="588"/>
      <c r="F929" s="589"/>
      <c r="G929" s="589"/>
      <c r="H929" s="589"/>
      <c r="I929" s="589"/>
      <c r="J929" s="66"/>
    </row>
    <row r="930" spans="1:10" s="74" customFormat="1">
      <c r="A930" s="590"/>
      <c r="B930" s="590"/>
      <c r="C930" s="590"/>
      <c r="D930" s="591"/>
      <c r="E930" s="588"/>
      <c r="F930" s="589"/>
      <c r="G930" s="589"/>
      <c r="H930" s="589"/>
      <c r="I930" s="589"/>
      <c r="J930" s="66"/>
    </row>
    <row r="931" spans="1:10" s="74" customFormat="1">
      <c r="A931" s="590"/>
      <c r="B931" s="590"/>
      <c r="C931" s="590"/>
      <c r="D931" s="591"/>
      <c r="E931" s="588"/>
      <c r="F931" s="589"/>
      <c r="G931" s="589"/>
      <c r="H931" s="589"/>
      <c r="I931" s="589"/>
      <c r="J931" s="66"/>
    </row>
    <row r="932" spans="1:10" s="74" customFormat="1">
      <c r="A932" s="590"/>
      <c r="B932" s="590"/>
      <c r="C932" s="590"/>
      <c r="D932" s="591"/>
      <c r="E932" s="588"/>
      <c r="F932" s="589"/>
      <c r="G932" s="589"/>
      <c r="H932" s="589"/>
      <c r="I932" s="589"/>
      <c r="J932" s="66"/>
    </row>
    <row r="933" spans="1:10" s="74" customFormat="1">
      <c r="A933" s="590"/>
      <c r="B933" s="590"/>
      <c r="C933" s="590"/>
      <c r="D933" s="591"/>
      <c r="E933" s="588"/>
      <c r="F933" s="589"/>
      <c r="G933" s="589"/>
      <c r="H933" s="589"/>
      <c r="I933" s="589"/>
      <c r="J933" s="66"/>
    </row>
    <row r="934" spans="1:10" s="74" customFormat="1">
      <c r="A934" s="590"/>
      <c r="B934" s="590"/>
      <c r="C934" s="590"/>
      <c r="D934" s="591"/>
      <c r="E934" s="588"/>
      <c r="F934" s="589"/>
      <c r="G934" s="589"/>
      <c r="H934" s="589"/>
      <c r="I934" s="589"/>
      <c r="J934" s="66"/>
    </row>
    <row r="935" spans="1:10" s="74" customFormat="1">
      <c r="A935" s="590"/>
      <c r="B935" s="590"/>
      <c r="C935" s="590"/>
      <c r="D935" s="591"/>
      <c r="E935" s="588"/>
      <c r="F935" s="589"/>
      <c r="G935" s="589"/>
      <c r="H935" s="589"/>
      <c r="I935" s="589"/>
      <c r="J935" s="66"/>
    </row>
    <row r="936" spans="1:10" s="74" customFormat="1">
      <c r="A936" s="590"/>
      <c r="B936" s="590"/>
      <c r="C936" s="590"/>
      <c r="D936" s="591"/>
      <c r="E936" s="588"/>
      <c r="F936" s="589"/>
      <c r="G936" s="589"/>
      <c r="H936" s="589"/>
      <c r="I936" s="589"/>
      <c r="J936" s="66"/>
    </row>
    <row r="937" spans="1:10" s="74" customFormat="1">
      <c r="A937" s="590"/>
      <c r="B937" s="590"/>
      <c r="C937" s="590"/>
      <c r="D937" s="591"/>
      <c r="E937" s="588"/>
      <c r="F937" s="589"/>
      <c r="G937" s="589"/>
      <c r="H937" s="589"/>
      <c r="I937" s="589"/>
      <c r="J937" s="66"/>
    </row>
    <row r="938" spans="1:10" s="74" customFormat="1">
      <c r="A938" s="590"/>
      <c r="B938" s="590"/>
      <c r="C938" s="590"/>
      <c r="D938" s="591"/>
      <c r="E938" s="588"/>
      <c r="F938" s="589"/>
      <c r="G938" s="589"/>
      <c r="H938" s="589"/>
      <c r="I938" s="589"/>
      <c r="J938" s="66"/>
    </row>
    <row r="939" spans="1:10" s="74" customFormat="1">
      <c r="A939" s="590"/>
      <c r="B939" s="590"/>
      <c r="C939" s="590"/>
      <c r="D939" s="591"/>
      <c r="E939" s="588"/>
      <c r="F939" s="589"/>
      <c r="G939" s="589"/>
      <c r="H939" s="589"/>
      <c r="I939" s="589"/>
      <c r="J939" s="66"/>
    </row>
    <row r="940" spans="1:10" s="74" customFormat="1">
      <c r="A940" s="590"/>
      <c r="B940" s="590"/>
      <c r="C940" s="590"/>
      <c r="D940" s="591"/>
      <c r="E940" s="588"/>
      <c r="F940" s="589"/>
      <c r="G940" s="589"/>
      <c r="H940" s="589"/>
      <c r="I940" s="589"/>
      <c r="J940" s="66"/>
    </row>
    <row r="941" spans="1:10" s="74" customFormat="1">
      <c r="A941" s="590"/>
      <c r="B941" s="590"/>
      <c r="C941" s="590"/>
      <c r="D941" s="591"/>
      <c r="E941" s="588"/>
      <c r="F941" s="589"/>
      <c r="G941" s="589"/>
      <c r="H941" s="589"/>
      <c r="I941" s="589"/>
      <c r="J941" s="66"/>
    </row>
    <row r="942" spans="1:10" s="74" customFormat="1">
      <c r="A942" s="590"/>
      <c r="B942" s="590"/>
      <c r="C942" s="590"/>
      <c r="D942" s="591"/>
      <c r="E942" s="588"/>
      <c r="F942" s="589"/>
      <c r="G942" s="589"/>
      <c r="H942" s="589"/>
      <c r="I942" s="589"/>
      <c r="J942" s="66"/>
    </row>
    <row r="943" spans="1:10" s="74" customFormat="1">
      <c r="A943" s="590"/>
      <c r="B943" s="590"/>
      <c r="C943" s="590"/>
      <c r="D943" s="591"/>
      <c r="E943" s="588"/>
      <c r="F943" s="589"/>
      <c r="G943" s="589"/>
      <c r="H943" s="589"/>
      <c r="I943" s="589"/>
      <c r="J943" s="66"/>
    </row>
    <row r="944" spans="1:10" s="74" customFormat="1">
      <c r="A944" s="590"/>
      <c r="B944" s="590"/>
      <c r="C944" s="590"/>
      <c r="D944" s="591"/>
      <c r="E944" s="588"/>
      <c r="F944" s="589"/>
      <c r="G944" s="589"/>
      <c r="H944" s="589"/>
      <c r="I944" s="589"/>
      <c r="J944" s="66"/>
    </row>
    <row r="945" spans="1:10" s="74" customFormat="1">
      <c r="A945" s="590"/>
      <c r="B945" s="590"/>
      <c r="C945" s="590"/>
      <c r="D945" s="591"/>
      <c r="E945" s="588"/>
      <c r="F945" s="589"/>
      <c r="G945" s="589"/>
      <c r="H945" s="589"/>
      <c r="I945" s="589"/>
      <c r="J945" s="66"/>
    </row>
    <row r="946" spans="1:10" s="74" customFormat="1">
      <c r="A946" s="590"/>
      <c r="B946" s="590"/>
      <c r="C946" s="590"/>
      <c r="D946" s="591"/>
      <c r="E946" s="588"/>
      <c r="F946" s="589"/>
      <c r="G946" s="589"/>
      <c r="H946" s="589"/>
      <c r="I946" s="589"/>
      <c r="J946" s="66"/>
    </row>
    <row r="947" spans="1:10" s="74" customFormat="1">
      <c r="A947" s="590"/>
      <c r="B947" s="590"/>
      <c r="C947" s="590"/>
      <c r="D947" s="591"/>
      <c r="E947" s="588"/>
      <c r="F947" s="589"/>
      <c r="G947" s="589"/>
      <c r="H947" s="589"/>
      <c r="I947" s="589"/>
      <c r="J947" s="66"/>
    </row>
    <row r="948" spans="1:10" s="74" customFormat="1">
      <c r="A948" s="590"/>
      <c r="B948" s="590"/>
      <c r="C948" s="590"/>
      <c r="D948" s="591"/>
      <c r="E948" s="588"/>
      <c r="F948" s="589"/>
      <c r="G948" s="589"/>
      <c r="H948" s="589"/>
      <c r="I948" s="589"/>
      <c r="J948" s="66"/>
    </row>
    <row r="949" spans="1:10" s="74" customFormat="1">
      <c r="A949" s="590"/>
      <c r="B949" s="590"/>
      <c r="C949" s="590"/>
      <c r="D949" s="591"/>
      <c r="E949" s="588"/>
      <c r="F949" s="589"/>
      <c r="G949" s="589"/>
      <c r="H949" s="589"/>
      <c r="I949" s="589"/>
      <c r="J949" s="66"/>
    </row>
    <row r="950" spans="1:10" s="74" customFormat="1">
      <c r="A950" s="590"/>
      <c r="B950" s="590"/>
      <c r="C950" s="590"/>
      <c r="D950" s="591"/>
      <c r="E950" s="588"/>
      <c r="F950" s="589"/>
      <c r="G950" s="589"/>
      <c r="H950" s="589"/>
      <c r="I950" s="589"/>
      <c r="J950" s="66"/>
    </row>
    <row r="951" spans="1:10" s="74" customFormat="1">
      <c r="A951" s="590"/>
      <c r="B951" s="590"/>
      <c r="C951" s="590"/>
      <c r="D951" s="591"/>
      <c r="E951" s="588"/>
      <c r="F951" s="589"/>
      <c r="G951" s="589"/>
      <c r="H951" s="589"/>
      <c r="I951" s="589"/>
      <c r="J951" s="66"/>
    </row>
    <row r="952" spans="1:10" s="74" customFormat="1">
      <c r="A952" s="590"/>
      <c r="B952" s="590"/>
      <c r="C952" s="590"/>
      <c r="D952" s="591"/>
      <c r="E952" s="588"/>
      <c r="F952" s="589"/>
      <c r="G952" s="589"/>
      <c r="H952" s="589"/>
      <c r="I952" s="589"/>
      <c r="J952" s="66"/>
    </row>
    <row r="953" spans="1:10" s="74" customFormat="1">
      <c r="A953" s="590"/>
      <c r="B953" s="590"/>
      <c r="C953" s="590"/>
      <c r="D953" s="591"/>
      <c r="E953" s="588"/>
      <c r="F953" s="589"/>
      <c r="G953" s="589"/>
      <c r="H953" s="589"/>
      <c r="I953" s="589"/>
      <c r="J953" s="66"/>
    </row>
    <row r="954" spans="1:10" s="74" customFormat="1">
      <c r="A954" s="590"/>
      <c r="B954" s="590"/>
      <c r="C954" s="590"/>
      <c r="D954" s="591"/>
      <c r="E954" s="588"/>
      <c r="F954" s="589"/>
      <c r="G954" s="589"/>
      <c r="H954" s="589"/>
      <c r="I954" s="589"/>
      <c r="J954" s="66"/>
    </row>
    <row r="955" spans="1:10" s="74" customFormat="1">
      <c r="A955" s="590"/>
      <c r="B955" s="590"/>
      <c r="C955" s="590"/>
      <c r="D955" s="591"/>
      <c r="E955" s="588"/>
      <c r="F955" s="589"/>
      <c r="G955" s="589"/>
      <c r="H955" s="589"/>
      <c r="I955" s="589"/>
      <c r="J955" s="66"/>
    </row>
    <row r="956" spans="1:10" s="74" customFormat="1">
      <c r="A956" s="590"/>
      <c r="B956" s="590"/>
      <c r="C956" s="590"/>
      <c r="D956" s="591"/>
      <c r="E956" s="588"/>
      <c r="F956" s="589"/>
      <c r="G956" s="589"/>
      <c r="H956" s="589"/>
      <c r="I956" s="589"/>
      <c r="J956" s="66"/>
    </row>
    <row r="957" spans="1:10" s="74" customFormat="1">
      <c r="A957" s="590"/>
      <c r="B957" s="590"/>
      <c r="C957" s="590"/>
      <c r="D957" s="591"/>
      <c r="E957" s="588"/>
      <c r="F957" s="589"/>
      <c r="G957" s="589"/>
      <c r="H957" s="589"/>
      <c r="I957" s="589"/>
      <c r="J957" s="66"/>
    </row>
    <row r="958" spans="1:10" s="74" customFormat="1">
      <c r="A958" s="590"/>
      <c r="B958" s="590"/>
      <c r="C958" s="590"/>
      <c r="D958" s="591"/>
      <c r="E958" s="588"/>
      <c r="F958" s="589"/>
      <c r="G958" s="589"/>
      <c r="H958" s="589"/>
      <c r="I958" s="589"/>
      <c r="J958" s="66"/>
    </row>
    <row r="959" spans="1:10" s="74" customFormat="1">
      <c r="A959" s="590"/>
      <c r="B959" s="590"/>
      <c r="C959" s="590"/>
      <c r="D959" s="591"/>
      <c r="E959" s="588"/>
      <c r="F959" s="589"/>
      <c r="G959" s="589"/>
      <c r="H959" s="589"/>
      <c r="I959" s="589"/>
      <c r="J959" s="66"/>
    </row>
    <row r="960" spans="1:10" s="74" customFormat="1">
      <c r="A960" s="590"/>
      <c r="B960" s="590"/>
      <c r="C960" s="590"/>
      <c r="D960" s="591"/>
      <c r="E960" s="588"/>
      <c r="F960" s="589"/>
      <c r="G960" s="589"/>
      <c r="H960" s="589"/>
      <c r="I960" s="589"/>
      <c r="J960" s="66"/>
    </row>
    <row r="961" spans="1:10" s="74" customFormat="1">
      <c r="A961" s="590"/>
      <c r="B961" s="590"/>
      <c r="C961" s="590"/>
      <c r="D961" s="591"/>
      <c r="E961" s="588"/>
      <c r="F961" s="589"/>
      <c r="G961" s="589"/>
      <c r="H961" s="589"/>
      <c r="I961" s="589"/>
      <c r="J961" s="66"/>
    </row>
    <row r="962" spans="1:10" s="74" customFormat="1">
      <c r="A962" s="590"/>
      <c r="B962" s="590"/>
      <c r="C962" s="590"/>
      <c r="D962" s="591"/>
      <c r="E962" s="588"/>
      <c r="F962" s="589"/>
      <c r="G962" s="589"/>
      <c r="H962" s="589"/>
      <c r="I962" s="589"/>
      <c r="J962" s="66"/>
    </row>
    <row r="963" spans="1:10" s="74" customFormat="1">
      <c r="A963" s="590"/>
      <c r="B963" s="590"/>
      <c r="C963" s="590"/>
      <c r="D963" s="591"/>
      <c r="E963" s="588"/>
      <c r="F963" s="589"/>
      <c r="G963" s="589"/>
      <c r="H963" s="589"/>
      <c r="I963" s="589"/>
      <c r="J963" s="66"/>
    </row>
    <row r="964" spans="1:10" s="74" customFormat="1">
      <c r="A964" s="590"/>
      <c r="B964" s="590"/>
      <c r="C964" s="590"/>
      <c r="D964" s="591"/>
      <c r="E964" s="588"/>
      <c r="F964" s="589"/>
      <c r="G964" s="589"/>
      <c r="H964" s="589"/>
      <c r="I964" s="589"/>
      <c r="J964" s="66"/>
    </row>
    <row r="965" spans="1:10" s="74" customFormat="1">
      <c r="A965" s="590"/>
      <c r="B965" s="590"/>
      <c r="C965" s="590"/>
      <c r="D965" s="591"/>
      <c r="E965" s="588"/>
      <c r="F965" s="589"/>
      <c r="G965" s="589"/>
      <c r="H965" s="589"/>
      <c r="I965" s="589"/>
      <c r="J965" s="66"/>
    </row>
    <row r="966" spans="1:10" s="74" customFormat="1">
      <c r="A966" s="590"/>
      <c r="B966" s="590"/>
      <c r="C966" s="590"/>
      <c r="D966" s="591"/>
      <c r="E966" s="588"/>
      <c r="F966" s="589"/>
      <c r="G966" s="589"/>
      <c r="H966" s="589"/>
      <c r="I966" s="589"/>
      <c r="J966" s="66"/>
    </row>
    <row r="967" spans="1:10" s="74" customFormat="1">
      <c r="A967" s="590"/>
      <c r="B967" s="590"/>
      <c r="C967" s="590"/>
      <c r="D967" s="591"/>
      <c r="E967" s="588"/>
      <c r="F967" s="589"/>
      <c r="G967" s="589"/>
      <c r="H967" s="589"/>
      <c r="I967" s="589"/>
      <c r="J967" s="66"/>
    </row>
    <row r="968" spans="1:10" s="74" customFormat="1">
      <c r="A968" s="590"/>
      <c r="B968" s="590"/>
      <c r="C968" s="590"/>
      <c r="D968" s="591"/>
      <c r="E968" s="588"/>
      <c r="F968" s="589"/>
      <c r="G968" s="589"/>
      <c r="H968" s="589"/>
      <c r="I968" s="589"/>
      <c r="J968" s="66"/>
    </row>
    <row r="969" spans="1:10" s="74" customFormat="1">
      <c r="A969" s="590"/>
      <c r="B969" s="590"/>
      <c r="C969" s="590"/>
      <c r="D969" s="591"/>
      <c r="E969" s="588"/>
      <c r="F969" s="589"/>
      <c r="G969" s="589"/>
      <c r="H969" s="589"/>
      <c r="I969" s="589"/>
      <c r="J969" s="66"/>
    </row>
    <row r="970" spans="1:10" s="74" customFormat="1">
      <c r="A970" s="590"/>
      <c r="B970" s="590"/>
      <c r="C970" s="590"/>
      <c r="D970" s="591"/>
      <c r="E970" s="588"/>
      <c r="F970" s="589"/>
      <c r="G970" s="589"/>
      <c r="H970" s="589"/>
      <c r="I970" s="589"/>
      <c r="J970" s="66"/>
    </row>
    <row r="971" spans="1:10" s="74" customFormat="1">
      <c r="A971" s="590"/>
      <c r="B971" s="590"/>
      <c r="C971" s="590"/>
      <c r="D971" s="591"/>
      <c r="E971" s="588"/>
      <c r="F971" s="589"/>
      <c r="G971" s="589"/>
      <c r="H971" s="589"/>
      <c r="I971" s="589"/>
      <c r="J971" s="66"/>
    </row>
    <row r="972" spans="1:10" s="74" customFormat="1">
      <c r="A972" s="590"/>
      <c r="B972" s="590"/>
      <c r="C972" s="590"/>
      <c r="D972" s="591"/>
      <c r="E972" s="588"/>
      <c r="F972" s="589"/>
      <c r="G972" s="589"/>
      <c r="H972" s="589"/>
      <c r="I972" s="589"/>
      <c r="J972" s="66"/>
    </row>
    <row r="973" spans="1:10" s="74" customFormat="1">
      <c r="A973" s="590"/>
      <c r="B973" s="590"/>
      <c r="C973" s="590"/>
      <c r="D973" s="591"/>
      <c r="E973" s="588"/>
      <c r="F973" s="589"/>
      <c r="G973" s="589"/>
      <c r="H973" s="589"/>
      <c r="I973" s="589"/>
      <c r="J973" s="66"/>
    </row>
    <row r="974" spans="1:10" s="74" customFormat="1">
      <c r="A974" s="590"/>
      <c r="B974" s="590"/>
      <c r="C974" s="590"/>
      <c r="D974" s="591"/>
      <c r="E974" s="588"/>
      <c r="F974" s="589"/>
      <c r="G974" s="589"/>
      <c r="H974" s="589"/>
      <c r="I974" s="589"/>
      <c r="J974" s="66"/>
    </row>
    <row r="975" spans="1:10" s="74" customFormat="1">
      <c r="A975" s="590"/>
      <c r="B975" s="590"/>
      <c r="C975" s="590"/>
      <c r="D975" s="591"/>
      <c r="E975" s="588"/>
      <c r="F975" s="589"/>
      <c r="G975" s="589"/>
      <c r="H975" s="589"/>
      <c r="I975" s="589"/>
      <c r="J975" s="66"/>
    </row>
    <row r="976" spans="1:10" s="74" customFormat="1">
      <c r="A976" s="590"/>
      <c r="B976" s="590"/>
      <c r="C976" s="590"/>
      <c r="D976" s="591"/>
      <c r="E976" s="588"/>
      <c r="F976" s="589"/>
      <c r="G976" s="589"/>
      <c r="H976" s="589"/>
      <c r="I976" s="589"/>
      <c r="J976" s="66"/>
    </row>
    <row r="977" spans="1:10" s="74" customFormat="1">
      <c r="A977" s="590"/>
      <c r="B977" s="590"/>
      <c r="C977" s="590"/>
      <c r="D977" s="591"/>
      <c r="E977" s="588"/>
      <c r="F977" s="589"/>
      <c r="G977" s="589"/>
      <c r="H977" s="589"/>
      <c r="I977" s="589"/>
      <c r="J977" s="66"/>
    </row>
    <row r="978" spans="1:10" s="74" customFormat="1">
      <c r="A978" s="590"/>
      <c r="B978" s="590"/>
      <c r="C978" s="590"/>
      <c r="D978" s="591"/>
      <c r="E978" s="588"/>
      <c r="F978" s="589"/>
      <c r="G978" s="589"/>
      <c r="H978" s="589"/>
      <c r="I978" s="589"/>
      <c r="J978" s="66"/>
    </row>
    <row r="979" spans="1:10" s="74" customFormat="1">
      <c r="A979" s="590"/>
      <c r="B979" s="590"/>
      <c r="C979" s="590"/>
      <c r="D979" s="591"/>
      <c r="E979" s="588"/>
      <c r="F979" s="589"/>
      <c r="G979" s="589"/>
      <c r="H979" s="589"/>
      <c r="I979" s="589"/>
      <c r="J979" s="66"/>
    </row>
    <row r="980" spans="1:10" s="74" customFormat="1">
      <c r="A980" s="590"/>
      <c r="B980" s="590"/>
      <c r="C980" s="590"/>
      <c r="D980" s="591"/>
      <c r="E980" s="588"/>
      <c r="F980" s="589"/>
      <c r="G980" s="589"/>
      <c r="H980" s="589"/>
      <c r="I980" s="589"/>
      <c r="J980" s="66"/>
    </row>
    <row r="981" spans="1:10" s="74" customFormat="1">
      <c r="A981" s="590"/>
      <c r="B981" s="590"/>
      <c r="C981" s="590"/>
      <c r="D981" s="591"/>
      <c r="E981" s="588"/>
      <c r="F981" s="589"/>
      <c r="G981" s="589"/>
      <c r="H981" s="589"/>
      <c r="I981" s="589"/>
      <c r="J981" s="66"/>
    </row>
    <row r="982" spans="1:10" s="74" customFormat="1">
      <c r="A982" s="590"/>
      <c r="B982" s="590"/>
      <c r="C982" s="590"/>
      <c r="D982" s="591"/>
      <c r="E982" s="588"/>
      <c r="F982" s="589"/>
      <c r="G982" s="589"/>
      <c r="H982" s="589"/>
      <c r="I982" s="589"/>
      <c r="J982" s="66"/>
    </row>
    <row r="983" spans="1:10" s="74" customFormat="1">
      <c r="A983" s="590"/>
      <c r="B983" s="590"/>
      <c r="C983" s="590"/>
      <c r="D983" s="591"/>
      <c r="E983" s="588"/>
      <c r="F983" s="589"/>
      <c r="G983" s="589"/>
      <c r="H983" s="589"/>
      <c r="I983" s="589"/>
      <c r="J983" s="66"/>
    </row>
    <row r="984" spans="1:10" s="74" customFormat="1">
      <c r="A984" s="590"/>
      <c r="B984" s="590"/>
      <c r="C984" s="590"/>
      <c r="D984" s="591"/>
      <c r="E984" s="588"/>
      <c r="F984" s="589"/>
      <c r="G984" s="589"/>
      <c r="H984" s="589"/>
      <c r="I984" s="589"/>
      <c r="J984" s="66"/>
    </row>
    <row r="985" spans="1:10" s="74" customFormat="1">
      <c r="A985" s="590"/>
      <c r="B985" s="590"/>
      <c r="C985" s="590"/>
      <c r="D985" s="591"/>
      <c r="E985" s="588"/>
      <c r="F985" s="589"/>
      <c r="G985" s="589"/>
      <c r="H985" s="589"/>
      <c r="I985" s="589"/>
      <c r="J985" s="66"/>
    </row>
    <row r="986" spans="1:10" s="74" customFormat="1">
      <c r="A986" s="590"/>
      <c r="B986" s="590"/>
      <c r="C986" s="590"/>
      <c r="D986" s="591"/>
      <c r="E986" s="588"/>
      <c r="F986" s="589"/>
      <c r="G986" s="589"/>
      <c r="H986" s="589"/>
      <c r="I986" s="589"/>
      <c r="J986" s="66"/>
    </row>
    <row r="987" spans="1:10" s="74" customFormat="1">
      <c r="A987" s="590"/>
      <c r="B987" s="590"/>
      <c r="C987" s="590"/>
      <c r="D987" s="591"/>
      <c r="E987" s="588"/>
      <c r="F987" s="589"/>
      <c r="G987" s="589"/>
      <c r="H987" s="589"/>
      <c r="I987" s="589"/>
      <c r="J987" s="66"/>
    </row>
    <row r="988" spans="1:10" s="74" customFormat="1">
      <c r="A988" s="590"/>
      <c r="B988" s="590"/>
      <c r="C988" s="590"/>
      <c r="D988" s="591"/>
      <c r="E988" s="588"/>
      <c r="F988" s="589"/>
      <c r="G988" s="589"/>
      <c r="H988" s="589"/>
      <c r="I988" s="589"/>
      <c r="J988" s="66"/>
    </row>
    <row r="989" spans="1:10" s="74" customFormat="1">
      <c r="A989" s="590"/>
      <c r="B989" s="590"/>
      <c r="C989" s="590"/>
      <c r="D989" s="591"/>
      <c r="E989" s="588"/>
      <c r="F989" s="589"/>
      <c r="G989" s="589"/>
      <c r="H989" s="589"/>
      <c r="I989" s="589"/>
      <c r="J989" s="66"/>
    </row>
    <row r="990" spans="1:10" s="74" customFormat="1">
      <c r="A990" s="590"/>
      <c r="B990" s="590"/>
      <c r="C990" s="590"/>
      <c r="D990" s="591"/>
      <c r="E990" s="588"/>
      <c r="F990" s="589"/>
      <c r="G990" s="589"/>
      <c r="H990" s="589"/>
      <c r="I990" s="589"/>
      <c r="J990" s="66"/>
    </row>
    <row r="991" spans="1:10" s="74" customFormat="1">
      <c r="A991" s="590"/>
      <c r="B991" s="590"/>
      <c r="C991" s="590"/>
      <c r="D991" s="591"/>
      <c r="E991" s="588"/>
      <c r="F991" s="589"/>
      <c r="G991" s="589"/>
      <c r="H991" s="589"/>
      <c r="I991" s="589"/>
      <c r="J991" s="66"/>
    </row>
    <row r="992" spans="1:10" s="74" customFormat="1">
      <c r="A992" s="590"/>
      <c r="B992" s="590"/>
      <c r="C992" s="590"/>
      <c r="D992" s="591"/>
      <c r="E992" s="588"/>
      <c r="F992" s="589"/>
      <c r="G992" s="589"/>
      <c r="H992" s="589"/>
      <c r="I992" s="589"/>
      <c r="J992" s="66"/>
    </row>
    <row r="993" spans="1:10" s="74" customFormat="1">
      <c r="A993" s="590"/>
      <c r="B993" s="590"/>
      <c r="C993" s="590"/>
      <c r="D993" s="591"/>
      <c r="E993" s="588"/>
      <c r="F993" s="589"/>
      <c r="G993" s="589"/>
      <c r="H993" s="589"/>
      <c r="I993" s="589"/>
      <c r="J993" s="66"/>
    </row>
    <row r="994" spans="1:10" s="74" customFormat="1">
      <c r="A994" s="590"/>
      <c r="B994" s="590"/>
      <c r="C994" s="590"/>
      <c r="D994" s="591"/>
      <c r="E994" s="588"/>
      <c r="F994" s="589"/>
      <c r="G994" s="589"/>
      <c r="H994" s="589"/>
      <c r="I994" s="589"/>
      <c r="J994" s="66"/>
    </row>
    <row r="995" spans="1:10" s="74" customFormat="1">
      <c r="A995" s="590"/>
      <c r="B995" s="590"/>
      <c r="C995" s="590"/>
      <c r="D995" s="591"/>
      <c r="E995" s="588"/>
      <c r="F995" s="589"/>
      <c r="G995" s="589"/>
      <c r="H995" s="589"/>
      <c r="I995" s="589"/>
      <c r="J995" s="66"/>
    </row>
    <row r="996" spans="1:10" s="74" customFormat="1">
      <c r="A996" s="590"/>
      <c r="B996" s="590"/>
      <c r="C996" s="590"/>
      <c r="D996" s="591"/>
      <c r="E996" s="588"/>
      <c r="F996" s="589"/>
      <c r="G996" s="589"/>
      <c r="H996" s="589"/>
      <c r="I996" s="589"/>
      <c r="J996" s="66"/>
    </row>
    <row r="997" spans="1:10" s="74" customFormat="1">
      <c r="A997" s="590"/>
      <c r="B997" s="590"/>
      <c r="C997" s="590"/>
      <c r="D997" s="591"/>
      <c r="E997" s="588"/>
      <c r="F997" s="589"/>
      <c r="G997" s="589"/>
      <c r="H997" s="589"/>
      <c r="I997" s="589"/>
      <c r="J997" s="66"/>
    </row>
    <row r="998" spans="1:10" s="74" customFormat="1">
      <c r="A998" s="590"/>
      <c r="B998" s="590"/>
      <c r="C998" s="590"/>
      <c r="D998" s="591"/>
      <c r="E998" s="588"/>
      <c r="F998" s="589"/>
      <c r="G998" s="589"/>
      <c r="H998" s="589"/>
      <c r="I998" s="589"/>
      <c r="J998" s="66"/>
    </row>
    <row r="999" spans="1:10" s="74" customFormat="1">
      <c r="A999" s="590"/>
      <c r="B999" s="590"/>
      <c r="C999" s="590"/>
      <c r="D999" s="591"/>
      <c r="E999" s="588"/>
      <c r="F999" s="589"/>
      <c r="G999" s="589"/>
      <c r="H999" s="589"/>
      <c r="I999" s="589"/>
      <c r="J999" s="66"/>
    </row>
    <row r="1000" spans="1:10" s="74" customFormat="1">
      <c r="A1000" s="590"/>
      <c r="B1000" s="590"/>
      <c r="C1000" s="590"/>
      <c r="D1000" s="591"/>
      <c r="E1000" s="588"/>
      <c r="F1000" s="589"/>
      <c r="G1000" s="589"/>
      <c r="H1000" s="589"/>
      <c r="I1000" s="589"/>
      <c r="J1000" s="66"/>
    </row>
    <row r="1001" spans="1:10" s="74" customFormat="1">
      <c r="A1001" s="590"/>
      <c r="B1001" s="590"/>
      <c r="C1001" s="590"/>
      <c r="D1001" s="591"/>
      <c r="E1001" s="588"/>
      <c r="F1001" s="589"/>
      <c r="G1001" s="589"/>
      <c r="H1001" s="589"/>
      <c r="I1001" s="589"/>
      <c r="J1001" s="66"/>
    </row>
    <row r="1002" spans="1:10" s="74" customFormat="1">
      <c r="A1002" s="590"/>
      <c r="B1002" s="590"/>
      <c r="C1002" s="590"/>
      <c r="D1002" s="591"/>
      <c r="E1002" s="588"/>
      <c r="F1002" s="589"/>
      <c r="G1002" s="589"/>
      <c r="H1002" s="589"/>
      <c r="I1002" s="589"/>
      <c r="J1002" s="66"/>
    </row>
    <row r="1003" spans="1:10" s="74" customFormat="1">
      <c r="A1003" s="590"/>
      <c r="B1003" s="590"/>
      <c r="C1003" s="590"/>
      <c r="D1003" s="591"/>
      <c r="E1003" s="588"/>
      <c r="F1003" s="589"/>
      <c r="G1003" s="589"/>
      <c r="H1003" s="589"/>
      <c r="I1003" s="589"/>
      <c r="J1003" s="66"/>
    </row>
    <row r="1004" spans="1:10" s="74" customFormat="1">
      <c r="A1004" s="590"/>
      <c r="B1004" s="590"/>
      <c r="C1004" s="590"/>
      <c r="D1004" s="591"/>
      <c r="E1004" s="588"/>
      <c r="F1004" s="589"/>
      <c r="G1004" s="589"/>
      <c r="H1004" s="589"/>
      <c r="I1004" s="589"/>
      <c r="J1004" s="66"/>
    </row>
    <row r="1005" spans="1:10" s="74" customFormat="1">
      <c r="A1005" s="590"/>
      <c r="B1005" s="590"/>
      <c r="C1005" s="590"/>
      <c r="D1005" s="591"/>
      <c r="E1005" s="588"/>
      <c r="F1005" s="589"/>
      <c r="G1005" s="589"/>
      <c r="H1005" s="589"/>
      <c r="I1005" s="589"/>
      <c r="J1005" s="66"/>
    </row>
    <row r="1006" spans="1:10" s="74" customFormat="1">
      <c r="A1006" s="590"/>
      <c r="B1006" s="590"/>
      <c r="C1006" s="590"/>
      <c r="D1006" s="591"/>
      <c r="E1006" s="588"/>
      <c r="F1006" s="589"/>
      <c r="G1006" s="589"/>
      <c r="H1006" s="589"/>
      <c r="I1006" s="589"/>
      <c r="J1006" s="66"/>
    </row>
    <row r="1007" spans="1:10" s="74" customFormat="1">
      <c r="A1007" s="590"/>
      <c r="B1007" s="590"/>
      <c r="C1007" s="590"/>
      <c r="D1007" s="591"/>
      <c r="E1007" s="588"/>
      <c r="F1007" s="589"/>
      <c r="G1007" s="589"/>
      <c r="H1007" s="589"/>
      <c r="I1007" s="589"/>
      <c r="J1007" s="66"/>
    </row>
    <row r="1008" spans="1:10" s="74" customFormat="1">
      <c r="A1008" s="590"/>
      <c r="B1008" s="590"/>
      <c r="C1008" s="590"/>
      <c r="D1008" s="591"/>
      <c r="E1008" s="588"/>
      <c r="F1008" s="589"/>
      <c r="G1008" s="589"/>
      <c r="H1008" s="589"/>
      <c r="I1008" s="589"/>
      <c r="J1008" s="66"/>
    </row>
    <row r="1009" spans="1:10" s="74" customFormat="1">
      <c r="A1009" s="590"/>
      <c r="B1009" s="590"/>
      <c r="C1009" s="590"/>
      <c r="D1009" s="591"/>
      <c r="E1009" s="588"/>
      <c r="F1009" s="589"/>
      <c r="G1009" s="589"/>
      <c r="H1009" s="589"/>
      <c r="I1009" s="589"/>
      <c r="J1009" s="66"/>
    </row>
    <row r="1010" spans="1:10" s="74" customFormat="1">
      <c r="A1010" s="590"/>
      <c r="B1010" s="590"/>
      <c r="C1010" s="590"/>
      <c r="D1010" s="591"/>
      <c r="E1010" s="588"/>
      <c r="F1010" s="589"/>
      <c r="G1010" s="589"/>
      <c r="H1010" s="589"/>
      <c r="I1010" s="589"/>
      <c r="J1010" s="66"/>
    </row>
    <row r="1011" spans="1:10" s="74" customFormat="1">
      <c r="A1011" s="590"/>
      <c r="B1011" s="590"/>
      <c r="C1011" s="590"/>
      <c r="D1011" s="591"/>
      <c r="E1011" s="588"/>
      <c r="F1011" s="589"/>
      <c r="G1011" s="589"/>
      <c r="H1011" s="589"/>
      <c r="I1011" s="589"/>
      <c r="J1011" s="66"/>
    </row>
    <row r="1012" spans="1:10" s="74" customFormat="1">
      <c r="A1012" s="590"/>
      <c r="B1012" s="590"/>
      <c r="C1012" s="590"/>
      <c r="D1012" s="591"/>
      <c r="E1012" s="588"/>
      <c r="F1012" s="589"/>
      <c r="G1012" s="589"/>
      <c r="H1012" s="589"/>
      <c r="I1012" s="589"/>
      <c r="J1012" s="66"/>
    </row>
    <row r="1013" spans="1:10" s="74" customFormat="1">
      <c r="A1013" s="590"/>
      <c r="B1013" s="590"/>
      <c r="C1013" s="590"/>
      <c r="D1013" s="591"/>
      <c r="E1013" s="588"/>
      <c r="F1013" s="589"/>
      <c r="G1013" s="589"/>
      <c r="H1013" s="589"/>
      <c r="I1013" s="589"/>
      <c r="J1013" s="66"/>
    </row>
    <row r="1014" spans="1:10" s="74" customFormat="1">
      <c r="A1014" s="590"/>
      <c r="B1014" s="590"/>
      <c r="C1014" s="590"/>
      <c r="D1014" s="591"/>
      <c r="E1014" s="588"/>
      <c r="F1014" s="589"/>
      <c r="G1014" s="589"/>
      <c r="H1014" s="589"/>
      <c r="I1014" s="589"/>
      <c r="J1014" s="66"/>
    </row>
    <row r="1015" spans="1:10" s="74" customFormat="1">
      <c r="A1015" s="590"/>
      <c r="B1015" s="590"/>
      <c r="C1015" s="590"/>
      <c r="D1015" s="591"/>
      <c r="E1015" s="588"/>
      <c r="F1015" s="589"/>
      <c r="G1015" s="589"/>
      <c r="H1015" s="589"/>
      <c r="I1015" s="589"/>
      <c r="J1015" s="66"/>
    </row>
    <row r="1016" spans="1:10" s="74" customFormat="1">
      <c r="A1016" s="590"/>
      <c r="B1016" s="590"/>
      <c r="C1016" s="590"/>
      <c r="D1016" s="591"/>
      <c r="E1016" s="588"/>
      <c r="F1016" s="589"/>
      <c r="G1016" s="589"/>
      <c r="H1016" s="589"/>
      <c r="I1016" s="589"/>
      <c r="J1016" s="66"/>
    </row>
    <row r="1017" spans="1:10" s="74" customFormat="1">
      <c r="A1017" s="590"/>
      <c r="B1017" s="590"/>
      <c r="C1017" s="590"/>
      <c r="D1017" s="591"/>
      <c r="E1017" s="588"/>
      <c r="F1017" s="589"/>
      <c r="G1017" s="589"/>
      <c r="H1017" s="589"/>
      <c r="I1017" s="589"/>
      <c r="J1017" s="66"/>
    </row>
    <row r="1018" spans="1:10" s="74" customFormat="1">
      <c r="A1018" s="590"/>
      <c r="B1018" s="590"/>
      <c r="C1018" s="590"/>
      <c r="D1018" s="591"/>
      <c r="E1018" s="588"/>
      <c r="F1018" s="589"/>
      <c r="G1018" s="589"/>
      <c r="H1018" s="589"/>
      <c r="I1018" s="589"/>
      <c r="J1018" s="66"/>
    </row>
    <row r="1019" spans="1:10" s="74" customFormat="1">
      <c r="A1019" s="590"/>
      <c r="B1019" s="590"/>
      <c r="C1019" s="590"/>
      <c r="D1019" s="591"/>
      <c r="E1019" s="588"/>
      <c r="F1019" s="589"/>
      <c r="G1019" s="589"/>
      <c r="H1019" s="589"/>
      <c r="I1019" s="589"/>
      <c r="J1019" s="66"/>
    </row>
    <row r="1020" spans="1:10" s="74" customFormat="1">
      <c r="A1020" s="590"/>
      <c r="B1020" s="590"/>
      <c r="C1020" s="590"/>
      <c r="D1020" s="591"/>
      <c r="E1020" s="588"/>
      <c r="F1020" s="589"/>
      <c r="G1020" s="589"/>
      <c r="H1020" s="589"/>
      <c r="I1020" s="589"/>
      <c r="J1020" s="66"/>
    </row>
    <row r="1021" spans="1:10" s="74" customFormat="1">
      <c r="A1021" s="590"/>
      <c r="B1021" s="590"/>
      <c r="C1021" s="590"/>
      <c r="D1021" s="591"/>
      <c r="E1021" s="588"/>
      <c r="F1021" s="589"/>
      <c r="G1021" s="589"/>
      <c r="H1021" s="589"/>
      <c r="I1021" s="589"/>
      <c r="J1021" s="66"/>
    </row>
    <row r="1022" spans="1:10" s="74" customFormat="1">
      <c r="A1022" s="590"/>
      <c r="B1022" s="590"/>
      <c r="C1022" s="590"/>
      <c r="D1022" s="591"/>
      <c r="E1022" s="588"/>
      <c r="F1022" s="589"/>
      <c r="G1022" s="589"/>
      <c r="H1022" s="589"/>
      <c r="I1022" s="589"/>
      <c r="J1022" s="66"/>
    </row>
    <row r="1023" spans="1:10" s="74" customFormat="1">
      <c r="A1023" s="590"/>
      <c r="B1023" s="590"/>
      <c r="C1023" s="590"/>
      <c r="D1023" s="591"/>
      <c r="E1023" s="588"/>
      <c r="F1023" s="589"/>
      <c r="G1023" s="589"/>
      <c r="H1023" s="589"/>
      <c r="I1023" s="589"/>
      <c r="J1023" s="66"/>
    </row>
    <row r="1024" spans="1:10" s="74" customFormat="1">
      <c r="A1024" s="590"/>
      <c r="B1024" s="590"/>
      <c r="C1024" s="590"/>
      <c r="D1024" s="591"/>
      <c r="E1024" s="588"/>
      <c r="F1024" s="589"/>
      <c r="G1024" s="589"/>
      <c r="H1024" s="589"/>
      <c r="I1024" s="589"/>
      <c r="J1024" s="66"/>
    </row>
    <row r="1025" spans="1:10" s="74" customFormat="1">
      <c r="A1025" s="590"/>
      <c r="B1025" s="590"/>
      <c r="C1025" s="590"/>
      <c r="D1025" s="591"/>
      <c r="E1025" s="588"/>
      <c r="F1025" s="589"/>
      <c r="G1025" s="589"/>
      <c r="H1025" s="589"/>
      <c r="I1025" s="589"/>
      <c r="J1025" s="66"/>
    </row>
    <row r="1026" spans="1:10" s="74" customFormat="1">
      <c r="A1026" s="590"/>
      <c r="B1026" s="590"/>
      <c r="C1026" s="590"/>
      <c r="D1026" s="591"/>
      <c r="E1026" s="588"/>
      <c r="F1026" s="589"/>
      <c r="G1026" s="589"/>
      <c r="H1026" s="589"/>
      <c r="I1026" s="589"/>
      <c r="J1026" s="66"/>
    </row>
    <row r="1027" spans="1:10" s="74" customFormat="1">
      <c r="A1027" s="590"/>
      <c r="B1027" s="590"/>
      <c r="C1027" s="590"/>
      <c r="D1027" s="591"/>
      <c r="E1027" s="588"/>
      <c r="F1027" s="589"/>
      <c r="G1027" s="589"/>
      <c r="H1027" s="589"/>
      <c r="I1027" s="589"/>
      <c r="J1027" s="66"/>
    </row>
    <row r="1028" spans="1:10" s="74" customFormat="1">
      <c r="A1028" s="590"/>
      <c r="B1028" s="590"/>
      <c r="C1028" s="590"/>
      <c r="D1028" s="591"/>
      <c r="E1028" s="588"/>
      <c r="F1028" s="589"/>
      <c r="G1028" s="589"/>
      <c r="H1028" s="589"/>
      <c r="I1028" s="589"/>
      <c r="J1028" s="66"/>
    </row>
    <row r="1029" spans="1:10" s="74" customFormat="1">
      <c r="A1029" s="590"/>
      <c r="B1029" s="590"/>
      <c r="C1029" s="590"/>
      <c r="D1029" s="591"/>
      <c r="E1029" s="588"/>
      <c r="F1029" s="589"/>
      <c r="G1029" s="589"/>
      <c r="H1029" s="589"/>
      <c r="I1029" s="589"/>
      <c r="J1029" s="66"/>
    </row>
    <row r="1030" spans="1:10" s="74" customFormat="1">
      <c r="A1030" s="590"/>
      <c r="B1030" s="590"/>
      <c r="C1030" s="590"/>
      <c r="D1030" s="591"/>
      <c r="E1030" s="588"/>
      <c r="F1030" s="589"/>
      <c r="G1030" s="589"/>
      <c r="H1030" s="589"/>
      <c r="I1030" s="589"/>
      <c r="J1030" s="66"/>
    </row>
    <row r="1031" spans="1:10" s="74" customFormat="1">
      <c r="A1031" s="590"/>
      <c r="B1031" s="590"/>
      <c r="C1031" s="590"/>
      <c r="D1031" s="591"/>
      <c r="E1031" s="588"/>
      <c r="F1031" s="589"/>
      <c r="G1031" s="589"/>
      <c r="H1031" s="589"/>
      <c r="I1031" s="589"/>
      <c r="J1031" s="66"/>
    </row>
    <row r="1032" spans="1:10" s="74" customFormat="1">
      <c r="A1032" s="590"/>
      <c r="B1032" s="590"/>
      <c r="C1032" s="590"/>
      <c r="D1032" s="591"/>
      <c r="E1032" s="588"/>
      <c r="F1032" s="589"/>
      <c r="G1032" s="589"/>
      <c r="H1032" s="589"/>
      <c r="I1032" s="589"/>
      <c r="J1032" s="66"/>
    </row>
    <row r="1033" spans="1:10" s="74" customFormat="1">
      <c r="A1033" s="590"/>
      <c r="B1033" s="590"/>
      <c r="C1033" s="590"/>
      <c r="D1033" s="591"/>
      <c r="E1033" s="588"/>
      <c r="F1033" s="589"/>
      <c r="G1033" s="589"/>
      <c r="H1033" s="589"/>
      <c r="I1033" s="589"/>
      <c r="J1033" s="66"/>
    </row>
    <row r="1034" spans="1:10" s="74" customFormat="1">
      <c r="A1034" s="590"/>
      <c r="B1034" s="590"/>
      <c r="C1034" s="590"/>
      <c r="D1034" s="591"/>
      <c r="E1034" s="588"/>
      <c r="F1034" s="589"/>
      <c r="G1034" s="589"/>
      <c r="H1034" s="589"/>
      <c r="I1034" s="589"/>
      <c r="J1034" s="66"/>
    </row>
    <row r="1035" spans="1:10" s="74" customFormat="1">
      <c r="A1035" s="590"/>
      <c r="B1035" s="590"/>
      <c r="C1035" s="590"/>
      <c r="D1035" s="591"/>
      <c r="E1035" s="588"/>
      <c r="F1035" s="589"/>
      <c r="G1035" s="589"/>
      <c r="H1035" s="589"/>
      <c r="I1035" s="589"/>
      <c r="J1035" s="66"/>
    </row>
    <row r="1036" spans="1:10" s="74" customFormat="1">
      <c r="A1036" s="590"/>
      <c r="B1036" s="590"/>
      <c r="C1036" s="590"/>
      <c r="D1036" s="591"/>
      <c r="E1036" s="588"/>
      <c r="F1036" s="589"/>
      <c r="G1036" s="589"/>
      <c r="H1036" s="589"/>
      <c r="I1036" s="589"/>
      <c r="J1036" s="66"/>
    </row>
    <row r="1037" spans="1:10" s="74" customFormat="1">
      <c r="A1037" s="590"/>
      <c r="B1037" s="590"/>
      <c r="C1037" s="590"/>
      <c r="D1037" s="591"/>
      <c r="E1037" s="588"/>
      <c r="F1037" s="589"/>
      <c r="G1037" s="589"/>
      <c r="H1037" s="589"/>
      <c r="I1037" s="589"/>
      <c r="J1037" s="66"/>
    </row>
    <row r="1038" spans="1:10" s="74" customFormat="1">
      <c r="A1038" s="590"/>
      <c r="B1038" s="590"/>
      <c r="C1038" s="590"/>
      <c r="D1038" s="591"/>
      <c r="E1038" s="588"/>
      <c r="F1038" s="589"/>
      <c r="G1038" s="589"/>
      <c r="H1038" s="589"/>
      <c r="I1038" s="589"/>
      <c r="J1038" s="66"/>
    </row>
    <row r="1039" spans="1:10" s="74" customFormat="1">
      <c r="A1039" s="590"/>
      <c r="B1039" s="590"/>
      <c r="C1039" s="590"/>
      <c r="D1039" s="591"/>
      <c r="E1039" s="588"/>
      <c r="F1039" s="589"/>
      <c r="G1039" s="589"/>
      <c r="H1039" s="589"/>
      <c r="I1039" s="589"/>
      <c r="J1039" s="66"/>
    </row>
    <row r="1040" spans="1:10" s="74" customFormat="1">
      <c r="A1040" s="590"/>
      <c r="B1040" s="590"/>
      <c r="C1040" s="590"/>
      <c r="D1040" s="591"/>
      <c r="E1040" s="588"/>
      <c r="F1040" s="589"/>
      <c r="G1040" s="589"/>
      <c r="H1040" s="589"/>
      <c r="I1040" s="589"/>
      <c r="J1040" s="66"/>
    </row>
    <row r="1041" spans="1:10" s="74" customFormat="1">
      <c r="A1041" s="590"/>
      <c r="B1041" s="590"/>
      <c r="C1041" s="590"/>
      <c r="D1041" s="591"/>
      <c r="E1041" s="588"/>
      <c r="F1041" s="589"/>
      <c r="G1041" s="589"/>
      <c r="H1041" s="589"/>
      <c r="I1041" s="589"/>
      <c r="J1041" s="66"/>
    </row>
    <row r="1042" spans="1:10" s="74" customFormat="1">
      <c r="A1042" s="590"/>
      <c r="B1042" s="590"/>
      <c r="C1042" s="590"/>
      <c r="D1042" s="591"/>
      <c r="E1042" s="588"/>
      <c r="F1042" s="589"/>
      <c r="G1042" s="589"/>
      <c r="H1042" s="589"/>
      <c r="I1042" s="589"/>
      <c r="J1042" s="66"/>
    </row>
    <row r="1043" spans="1:10" s="74" customFormat="1">
      <c r="A1043" s="590"/>
      <c r="B1043" s="590"/>
      <c r="C1043" s="590"/>
      <c r="D1043" s="591"/>
      <c r="E1043" s="588"/>
      <c r="F1043" s="589"/>
      <c r="G1043" s="589"/>
      <c r="H1043" s="589"/>
      <c r="I1043" s="589"/>
      <c r="J1043" s="66"/>
    </row>
    <row r="1044" spans="1:10" s="74" customFormat="1">
      <c r="A1044" s="590"/>
      <c r="B1044" s="590"/>
      <c r="C1044" s="590"/>
      <c r="D1044" s="591"/>
      <c r="E1044" s="588"/>
      <c r="F1044" s="589"/>
      <c r="G1044" s="589"/>
      <c r="H1044" s="589"/>
      <c r="I1044" s="589"/>
      <c r="J1044" s="66"/>
    </row>
    <row r="1045" spans="1:10" s="74" customFormat="1">
      <c r="A1045" s="590"/>
      <c r="B1045" s="590"/>
      <c r="C1045" s="590"/>
      <c r="D1045" s="591"/>
      <c r="E1045" s="588"/>
      <c r="F1045" s="589"/>
      <c r="G1045" s="589"/>
      <c r="H1045" s="589"/>
      <c r="I1045" s="589"/>
      <c r="J1045" s="66"/>
    </row>
    <row r="1046" spans="1:10" s="74" customFormat="1">
      <c r="A1046" s="590"/>
      <c r="B1046" s="590"/>
      <c r="C1046" s="590"/>
      <c r="D1046" s="591"/>
      <c r="E1046" s="588"/>
      <c r="F1046" s="589"/>
      <c r="G1046" s="589"/>
      <c r="H1046" s="589"/>
      <c r="I1046" s="589"/>
      <c r="J1046" s="66"/>
    </row>
    <row r="1047" spans="1:10" s="74" customFormat="1">
      <c r="A1047" s="590"/>
      <c r="B1047" s="590"/>
      <c r="C1047" s="590"/>
      <c r="D1047" s="591"/>
      <c r="E1047" s="588"/>
      <c r="F1047" s="589"/>
      <c r="G1047" s="589"/>
      <c r="H1047" s="589"/>
      <c r="I1047" s="589"/>
      <c r="J1047" s="66"/>
    </row>
    <row r="1048" spans="1:10" s="74" customFormat="1">
      <c r="A1048" s="590"/>
      <c r="B1048" s="590"/>
      <c r="C1048" s="590"/>
      <c r="D1048" s="591"/>
      <c r="E1048" s="588"/>
      <c r="F1048" s="589"/>
      <c r="G1048" s="589"/>
      <c r="H1048" s="589"/>
      <c r="I1048" s="589"/>
      <c r="J1048" s="66"/>
    </row>
    <row r="1049" spans="1:10" s="74" customFormat="1">
      <c r="A1049" s="590"/>
      <c r="B1049" s="590"/>
      <c r="C1049" s="590"/>
      <c r="D1049" s="591"/>
      <c r="E1049" s="588"/>
      <c r="F1049" s="589"/>
      <c r="G1049" s="589"/>
      <c r="H1049" s="589"/>
      <c r="I1049" s="589"/>
      <c r="J1049" s="66"/>
    </row>
    <row r="1050" spans="1:10" s="74" customFormat="1">
      <c r="A1050" s="590"/>
      <c r="B1050" s="590"/>
      <c r="C1050" s="590"/>
      <c r="D1050" s="591"/>
      <c r="E1050" s="588"/>
      <c r="F1050" s="589"/>
      <c r="G1050" s="589"/>
      <c r="H1050" s="589"/>
      <c r="I1050" s="589"/>
      <c r="J1050" s="66"/>
    </row>
    <row r="1051" spans="1:10" s="74" customFormat="1">
      <c r="A1051" s="590"/>
      <c r="B1051" s="590"/>
      <c r="C1051" s="590"/>
      <c r="D1051" s="591"/>
      <c r="E1051" s="588"/>
      <c r="F1051" s="589"/>
      <c r="G1051" s="589"/>
      <c r="H1051" s="589"/>
      <c r="I1051" s="589"/>
      <c r="J1051" s="66"/>
    </row>
    <row r="1052" spans="1:10" s="74" customFormat="1">
      <c r="A1052" s="590"/>
      <c r="B1052" s="590"/>
      <c r="C1052" s="590"/>
      <c r="D1052" s="591"/>
      <c r="E1052" s="588"/>
      <c r="F1052" s="589"/>
      <c r="G1052" s="589"/>
      <c r="H1052" s="589"/>
      <c r="I1052" s="589"/>
      <c r="J1052" s="66"/>
    </row>
    <row r="1053" spans="1:10" s="74" customFormat="1">
      <c r="A1053" s="590"/>
      <c r="B1053" s="590"/>
      <c r="C1053" s="590"/>
      <c r="D1053" s="591"/>
      <c r="E1053" s="588"/>
      <c r="F1053" s="589"/>
      <c r="G1053" s="589"/>
      <c r="H1053" s="589"/>
      <c r="I1053" s="589"/>
      <c r="J1053" s="66"/>
    </row>
    <row r="1054" spans="1:10" s="74" customFormat="1">
      <c r="A1054" s="590"/>
      <c r="B1054" s="590"/>
      <c r="C1054" s="590"/>
      <c r="D1054" s="591"/>
      <c r="E1054" s="588"/>
      <c r="F1054" s="589"/>
      <c r="G1054" s="589"/>
      <c r="H1054" s="589"/>
      <c r="I1054" s="589"/>
      <c r="J1054" s="66"/>
    </row>
    <row r="1055" spans="1:10" s="74" customFormat="1">
      <c r="A1055" s="590"/>
      <c r="B1055" s="590"/>
      <c r="C1055" s="590"/>
      <c r="D1055" s="591"/>
      <c r="E1055" s="588"/>
      <c r="F1055" s="589"/>
      <c r="G1055" s="589"/>
      <c r="H1055" s="589"/>
      <c r="I1055" s="589"/>
      <c r="J1055" s="66"/>
    </row>
    <row r="1056" spans="1:10" s="74" customFormat="1">
      <c r="A1056" s="590"/>
      <c r="B1056" s="590"/>
      <c r="C1056" s="590"/>
      <c r="D1056" s="591"/>
      <c r="E1056" s="588"/>
      <c r="F1056" s="589"/>
      <c r="G1056" s="589"/>
      <c r="H1056" s="589"/>
      <c r="I1056" s="589"/>
      <c r="J1056" s="66"/>
    </row>
    <row r="1057" spans="1:10" s="74" customFormat="1">
      <c r="A1057" s="590"/>
      <c r="B1057" s="590"/>
      <c r="C1057" s="590"/>
      <c r="D1057" s="591"/>
      <c r="E1057" s="588"/>
      <c r="F1057" s="589"/>
      <c r="G1057" s="589"/>
      <c r="H1057" s="589"/>
      <c r="I1057" s="589"/>
      <c r="J1057" s="66"/>
    </row>
    <row r="1058" spans="1:10" s="74" customFormat="1">
      <c r="A1058" s="590"/>
      <c r="B1058" s="590"/>
      <c r="C1058" s="590"/>
      <c r="D1058" s="591"/>
      <c r="E1058" s="588"/>
      <c r="F1058" s="589"/>
      <c r="G1058" s="589"/>
      <c r="H1058" s="589"/>
      <c r="I1058" s="589"/>
      <c r="J1058" s="66"/>
    </row>
    <row r="1059" spans="1:10" s="74" customFormat="1">
      <c r="A1059" s="590"/>
      <c r="B1059" s="590"/>
      <c r="C1059" s="590"/>
      <c r="D1059" s="591"/>
      <c r="E1059" s="588"/>
      <c r="F1059" s="589"/>
      <c r="G1059" s="589"/>
      <c r="H1059" s="589"/>
      <c r="I1059" s="589"/>
      <c r="J1059" s="66"/>
    </row>
    <row r="1060" spans="1:10" s="74" customFormat="1">
      <c r="A1060" s="590"/>
      <c r="B1060" s="590"/>
      <c r="C1060" s="590"/>
      <c r="D1060" s="591"/>
      <c r="E1060" s="588"/>
      <c r="F1060" s="589"/>
      <c r="G1060" s="589"/>
      <c r="H1060" s="589"/>
      <c r="I1060" s="589"/>
      <c r="J1060" s="66"/>
    </row>
    <row r="1061" spans="1:10" s="74" customFormat="1">
      <c r="A1061" s="590"/>
      <c r="B1061" s="590"/>
      <c r="C1061" s="590"/>
      <c r="D1061" s="591"/>
      <c r="E1061" s="588"/>
      <c r="F1061" s="589"/>
      <c r="G1061" s="589"/>
      <c r="H1061" s="589"/>
      <c r="I1061" s="589"/>
      <c r="J1061" s="66"/>
    </row>
    <row r="1062" spans="1:10" s="74" customFormat="1">
      <c r="A1062" s="590"/>
      <c r="B1062" s="590"/>
      <c r="C1062" s="590"/>
      <c r="D1062" s="591"/>
      <c r="E1062" s="588"/>
      <c r="F1062" s="589"/>
      <c r="G1062" s="589"/>
      <c r="H1062" s="589"/>
      <c r="I1062" s="589"/>
      <c r="J1062" s="66"/>
    </row>
    <row r="1063" spans="1:10" s="74" customFormat="1">
      <c r="A1063" s="590"/>
      <c r="B1063" s="590"/>
      <c r="C1063" s="590"/>
      <c r="D1063" s="591"/>
      <c r="E1063" s="588"/>
      <c r="F1063" s="589"/>
      <c r="G1063" s="589"/>
      <c r="H1063" s="589"/>
      <c r="I1063" s="589"/>
      <c r="J1063" s="66"/>
    </row>
    <row r="1064" spans="1:10" s="74" customFormat="1">
      <c r="A1064" s="590"/>
      <c r="B1064" s="590"/>
      <c r="C1064" s="590"/>
      <c r="D1064" s="591"/>
      <c r="E1064" s="588"/>
      <c r="F1064" s="589"/>
      <c r="G1064" s="589"/>
      <c r="H1064" s="589"/>
      <c r="I1064" s="589"/>
      <c r="J1064" s="66"/>
    </row>
    <row r="1065" spans="1:10" s="74" customFormat="1">
      <c r="A1065" s="590"/>
      <c r="B1065" s="590"/>
      <c r="C1065" s="590"/>
      <c r="D1065" s="591"/>
      <c r="E1065" s="588"/>
      <c r="F1065" s="589"/>
      <c r="G1065" s="589"/>
      <c r="H1065" s="589"/>
      <c r="I1065" s="589"/>
      <c r="J1065" s="66"/>
    </row>
    <row r="1066" spans="1:10" s="74" customFormat="1">
      <c r="A1066" s="590"/>
      <c r="B1066" s="590"/>
      <c r="C1066" s="590"/>
      <c r="D1066" s="591"/>
      <c r="E1066" s="588"/>
      <c r="F1066" s="589"/>
      <c r="G1066" s="589"/>
      <c r="H1066" s="589"/>
      <c r="I1066" s="589"/>
      <c r="J1066" s="66"/>
    </row>
    <row r="1067" spans="1:10" s="74" customFormat="1">
      <c r="A1067" s="590"/>
      <c r="B1067" s="590"/>
      <c r="C1067" s="590"/>
      <c r="D1067" s="591"/>
      <c r="E1067" s="588"/>
      <c r="F1067" s="589"/>
      <c r="G1067" s="589"/>
      <c r="H1067" s="589"/>
      <c r="I1067" s="589"/>
      <c r="J1067" s="66"/>
    </row>
    <row r="1068" spans="1:10" s="74" customFormat="1">
      <c r="A1068" s="590"/>
      <c r="B1068" s="590"/>
      <c r="C1068" s="590"/>
      <c r="D1068" s="591"/>
      <c r="E1068" s="588"/>
      <c r="F1068" s="589"/>
      <c r="G1068" s="589"/>
      <c r="H1068" s="589"/>
      <c r="I1068" s="589"/>
      <c r="J1068" s="66"/>
    </row>
    <row r="1069" spans="1:10" s="74" customFormat="1">
      <c r="A1069" s="590"/>
      <c r="B1069" s="590"/>
      <c r="C1069" s="590"/>
      <c r="D1069" s="591"/>
      <c r="E1069" s="588"/>
      <c r="F1069" s="589"/>
      <c r="G1069" s="589"/>
      <c r="H1069" s="589"/>
      <c r="I1069" s="589"/>
      <c r="J1069" s="66"/>
    </row>
    <row r="1070" spans="1:10" s="74" customFormat="1">
      <c r="A1070" s="590"/>
      <c r="B1070" s="590"/>
      <c r="C1070" s="590"/>
      <c r="D1070" s="591"/>
      <c r="E1070" s="588"/>
      <c r="F1070" s="589"/>
      <c r="G1070" s="589"/>
      <c r="H1070" s="589"/>
      <c r="I1070" s="589"/>
      <c r="J1070" s="66"/>
    </row>
    <row r="1071" spans="1:10" s="74" customFormat="1">
      <c r="A1071" s="590"/>
      <c r="B1071" s="590"/>
      <c r="C1071" s="590"/>
      <c r="D1071" s="591"/>
      <c r="E1071" s="588"/>
      <c r="F1071" s="589"/>
      <c r="G1071" s="589"/>
      <c r="H1071" s="589"/>
      <c r="I1071" s="589"/>
      <c r="J1071" s="66"/>
    </row>
    <row r="1072" spans="1:10" s="74" customFormat="1">
      <c r="A1072" s="590"/>
      <c r="B1072" s="590"/>
      <c r="C1072" s="590"/>
      <c r="D1072" s="591"/>
      <c r="E1072" s="588"/>
      <c r="F1072" s="589"/>
      <c r="G1072" s="589"/>
      <c r="H1072" s="589"/>
      <c r="I1072" s="589"/>
      <c r="J1072" s="66"/>
    </row>
    <row r="1073" spans="1:10" s="74" customFormat="1">
      <c r="A1073" s="590"/>
      <c r="B1073" s="590"/>
      <c r="C1073" s="590"/>
      <c r="D1073" s="591"/>
      <c r="E1073" s="588"/>
      <c r="F1073" s="589"/>
      <c r="G1073" s="589"/>
      <c r="H1073" s="589"/>
      <c r="I1073" s="589"/>
      <c r="J1073" s="66"/>
    </row>
    <row r="1074" spans="1:10" s="74" customFormat="1">
      <c r="A1074" s="590"/>
      <c r="B1074" s="590"/>
      <c r="C1074" s="590"/>
      <c r="D1074" s="591"/>
      <c r="E1074" s="588"/>
      <c r="F1074" s="589"/>
      <c r="G1074" s="589"/>
      <c r="H1074" s="589"/>
      <c r="I1074" s="589"/>
      <c r="J1074" s="66"/>
    </row>
    <row r="1075" spans="1:10" s="74" customFormat="1">
      <c r="A1075" s="590"/>
      <c r="B1075" s="590"/>
      <c r="C1075" s="590"/>
      <c r="D1075" s="591"/>
      <c r="E1075" s="588"/>
      <c r="F1075" s="589"/>
      <c r="G1075" s="589"/>
      <c r="H1075" s="589"/>
      <c r="I1075" s="589"/>
      <c r="J1075" s="66"/>
    </row>
    <row r="1076" spans="1:10" s="74" customFormat="1">
      <c r="A1076" s="590"/>
      <c r="B1076" s="590"/>
      <c r="C1076" s="590"/>
      <c r="D1076" s="591"/>
      <c r="E1076" s="588"/>
      <c r="F1076" s="589"/>
      <c r="G1076" s="589"/>
      <c r="H1076" s="589"/>
      <c r="I1076" s="589"/>
      <c r="J1076" s="66"/>
    </row>
    <row r="1077" spans="1:10" s="74" customFormat="1">
      <c r="A1077" s="590"/>
      <c r="B1077" s="590"/>
      <c r="C1077" s="590"/>
      <c r="D1077" s="591"/>
      <c r="E1077" s="588"/>
      <c r="F1077" s="589"/>
      <c r="G1077" s="589"/>
      <c r="H1077" s="589"/>
      <c r="I1077" s="589"/>
      <c r="J1077" s="66"/>
    </row>
    <row r="1078" spans="1:10" s="74" customFormat="1">
      <c r="A1078" s="590"/>
      <c r="B1078" s="590"/>
      <c r="C1078" s="590"/>
      <c r="D1078" s="591"/>
      <c r="E1078" s="588"/>
      <c r="F1078" s="589"/>
      <c r="G1078" s="589"/>
      <c r="H1078" s="589"/>
      <c r="I1078" s="589"/>
      <c r="J1078" s="66"/>
    </row>
    <row r="1079" spans="1:10" s="74" customFormat="1">
      <c r="A1079" s="590"/>
      <c r="B1079" s="590"/>
      <c r="C1079" s="590"/>
      <c r="D1079" s="591"/>
      <c r="E1079" s="588"/>
      <c r="F1079" s="589"/>
      <c r="G1079" s="589"/>
      <c r="H1079" s="589"/>
      <c r="I1079" s="589"/>
      <c r="J1079" s="66"/>
    </row>
    <row r="1080" spans="1:10" s="74" customFormat="1">
      <c r="A1080" s="590"/>
      <c r="B1080" s="590"/>
      <c r="C1080" s="590"/>
      <c r="D1080" s="591"/>
      <c r="E1080" s="588"/>
      <c r="F1080" s="589"/>
      <c r="G1080" s="589"/>
      <c r="H1080" s="589"/>
      <c r="I1080" s="589"/>
      <c r="J1080" s="66"/>
    </row>
    <row r="1081" spans="1:10" s="74" customFormat="1">
      <c r="A1081" s="590"/>
      <c r="B1081" s="590"/>
      <c r="C1081" s="590"/>
      <c r="D1081" s="591"/>
      <c r="E1081" s="588"/>
      <c r="F1081" s="589"/>
      <c r="G1081" s="589"/>
      <c r="H1081" s="589"/>
      <c r="I1081" s="589"/>
      <c r="J1081" s="66"/>
    </row>
    <row r="1082" spans="1:10" s="74" customFormat="1">
      <c r="A1082" s="590"/>
      <c r="B1082" s="590"/>
      <c r="C1082" s="590"/>
      <c r="D1082" s="591"/>
      <c r="E1082" s="588"/>
      <c r="F1082" s="589"/>
      <c r="G1082" s="589"/>
      <c r="H1082" s="589"/>
      <c r="I1082" s="589"/>
      <c r="J1082" s="66"/>
    </row>
    <row r="1083" spans="1:10" s="74" customFormat="1">
      <c r="A1083" s="590"/>
      <c r="B1083" s="590"/>
      <c r="C1083" s="590"/>
      <c r="D1083" s="591"/>
      <c r="E1083" s="588"/>
      <c r="F1083" s="589"/>
      <c r="G1083" s="589"/>
      <c r="H1083" s="589"/>
      <c r="I1083" s="589"/>
      <c r="J1083" s="66"/>
    </row>
    <row r="1084" spans="1:10" s="74" customFormat="1">
      <c r="A1084" s="590"/>
      <c r="B1084" s="590"/>
      <c r="C1084" s="590"/>
      <c r="D1084" s="591"/>
      <c r="E1084" s="588"/>
      <c r="F1084" s="589"/>
      <c r="G1084" s="589"/>
      <c r="H1084" s="589"/>
      <c r="I1084" s="589"/>
      <c r="J1084" s="66"/>
    </row>
    <row r="1085" spans="1:10" s="74" customFormat="1">
      <c r="A1085" s="590"/>
      <c r="B1085" s="590"/>
      <c r="C1085" s="590"/>
      <c r="D1085" s="591"/>
      <c r="E1085" s="588"/>
      <c r="F1085" s="589"/>
      <c r="G1085" s="589"/>
      <c r="H1085" s="589"/>
      <c r="I1085" s="589"/>
      <c r="J1085" s="66"/>
    </row>
    <row r="1086" spans="1:10" s="74" customFormat="1">
      <c r="A1086" s="590"/>
      <c r="B1086" s="590"/>
      <c r="C1086" s="590"/>
      <c r="D1086" s="591"/>
      <c r="E1086" s="588"/>
      <c r="F1086" s="589"/>
      <c r="G1086" s="589"/>
      <c r="H1086" s="589"/>
      <c r="I1086" s="589"/>
      <c r="J1086" s="66"/>
    </row>
    <row r="1087" spans="1:10" s="74" customFormat="1">
      <c r="A1087" s="590"/>
      <c r="B1087" s="590"/>
      <c r="C1087" s="590"/>
      <c r="D1087" s="591"/>
      <c r="E1087" s="588"/>
      <c r="F1087" s="589"/>
      <c r="G1087" s="589"/>
      <c r="H1087" s="589"/>
      <c r="I1087" s="589"/>
      <c r="J1087" s="66"/>
    </row>
    <row r="1088" spans="1:10" s="74" customFormat="1">
      <c r="A1088" s="572"/>
      <c r="B1088" s="587"/>
      <c r="C1088" s="69"/>
      <c r="D1088" s="66"/>
      <c r="E1088" s="86"/>
      <c r="F1088" s="87"/>
      <c r="G1088" s="87"/>
      <c r="H1088" s="589"/>
      <c r="I1088" s="589"/>
      <c r="J1088" s="66"/>
    </row>
    <row r="1089" spans="1:10" s="74" customFormat="1">
      <c r="A1089" s="572"/>
      <c r="B1089" s="587"/>
      <c r="C1089" s="69"/>
      <c r="D1089" s="66"/>
      <c r="E1089" s="86"/>
      <c r="F1089" s="87"/>
      <c r="G1089" s="87"/>
      <c r="H1089" s="589"/>
      <c r="I1089" s="589"/>
      <c r="J1089" s="66"/>
    </row>
    <row r="1090" spans="1:10" s="74" customFormat="1">
      <c r="A1090" s="572"/>
      <c r="B1090" s="587"/>
      <c r="C1090" s="69"/>
      <c r="D1090" s="66"/>
      <c r="E1090" s="86"/>
      <c r="F1090" s="87"/>
      <c r="G1090" s="87"/>
      <c r="H1090" s="589"/>
      <c r="I1090" s="589"/>
      <c r="J1090" s="66"/>
    </row>
    <row r="1091" spans="1:10" s="74" customFormat="1">
      <c r="A1091" s="572"/>
      <c r="B1091" s="587"/>
      <c r="C1091" s="69"/>
      <c r="D1091" s="66"/>
      <c r="E1091" s="86"/>
      <c r="F1091" s="87"/>
      <c r="G1091" s="87"/>
      <c r="H1091" s="589"/>
      <c r="I1091" s="589"/>
      <c r="J1091" s="66"/>
    </row>
    <row r="1092" spans="1:10" s="74" customFormat="1">
      <c r="A1092" s="572"/>
      <c r="B1092" s="587"/>
      <c r="C1092" s="69"/>
      <c r="D1092" s="66"/>
      <c r="E1092" s="86"/>
      <c r="F1092" s="87"/>
      <c r="G1092" s="87"/>
      <c r="H1092" s="589"/>
      <c r="I1092" s="589"/>
      <c r="J1092" s="66"/>
    </row>
    <row r="1093" spans="1:10" s="74" customFormat="1">
      <c r="A1093" s="572"/>
      <c r="B1093" s="587"/>
      <c r="C1093" s="69"/>
      <c r="D1093" s="66"/>
      <c r="E1093" s="86"/>
      <c r="F1093" s="87"/>
      <c r="G1093" s="87"/>
      <c r="H1093" s="589"/>
      <c r="I1093" s="589"/>
      <c r="J1093" s="66"/>
    </row>
    <row r="1094" spans="1:10" s="74" customFormat="1">
      <c r="A1094" s="572"/>
      <c r="B1094" s="587"/>
      <c r="C1094" s="69"/>
      <c r="D1094" s="66"/>
      <c r="E1094" s="86"/>
      <c r="F1094" s="87"/>
      <c r="G1094" s="87"/>
      <c r="H1094" s="589"/>
      <c r="I1094" s="589"/>
      <c r="J1094" s="66"/>
    </row>
    <row r="1095" spans="1:10" s="74" customFormat="1">
      <c r="A1095" s="572"/>
      <c r="B1095" s="587"/>
      <c r="C1095" s="69"/>
      <c r="D1095" s="66"/>
      <c r="E1095" s="86"/>
      <c r="F1095" s="87"/>
      <c r="G1095" s="87"/>
      <c r="H1095" s="589"/>
      <c r="I1095" s="589"/>
      <c r="J1095" s="66"/>
    </row>
    <row r="1096" spans="1:10" s="74" customFormat="1">
      <c r="A1096" s="572"/>
      <c r="B1096" s="587"/>
      <c r="C1096" s="69"/>
      <c r="D1096" s="66"/>
      <c r="E1096" s="86"/>
      <c r="F1096" s="87"/>
      <c r="G1096" s="87"/>
      <c r="H1096" s="589"/>
      <c r="I1096" s="589"/>
      <c r="J1096" s="66"/>
    </row>
    <row r="1097" spans="1:10" s="74" customFormat="1">
      <c r="A1097" s="572"/>
      <c r="B1097" s="587"/>
      <c r="C1097" s="69"/>
      <c r="D1097" s="66"/>
      <c r="E1097" s="86"/>
      <c r="F1097" s="87"/>
      <c r="G1097" s="87"/>
      <c r="H1097" s="589"/>
      <c r="I1097" s="589"/>
      <c r="J1097" s="66"/>
    </row>
    <row r="1098" spans="1:10" s="74" customFormat="1">
      <c r="A1098" s="572"/>
      <c r="B1098" s="587"/>
      <c r="C1098" s="69"/>
      <c r="D1098" s="66"/>
      <c r="E1098" s="86"/>
      <c r="F1098" s="87"/>
      <c r="G1098" s="87"/>
      <c r="H1098" s="589"/>
      <c r="I1098" s="589"/>
      <c r="J1098" s="66"/>
    </row>
    <row r="1099" spans="1:10" s="74" customFormat="1">
      <c r="A1099" s="572"/>
      <c r="B1099" s="587"/>
      <c r="C1099" s="69"/>
      <c r="D1099" s="66"/>
      <c r="E1099" s="86"/>
      <c r="F1099" s="87"/>
      <c r="G1099" s="87"/>
      <c r="H1099" s="589"/>
      <c r="I1099" s="589"/>
      <c r="J1099" s="66"/>
    </row>
    <row r="1100" spans="1:10" s="74" customFormat="1">
      <c r="A1100" s="572"/>
      <c r="B1100" s="587"/>
      <c r="C1100" s="69"/>
      <c r="D1100" s="66"/>
      <c r="E1100" s="86"/>
      <c r="F1100" s="87"/>
      <c r="G1100" s="87"/>
      <c r="H1100" s="589"/>
      <c r="I1100" s="589"/>
      <c r="J1100" s="66"/>
    </row>
    <row r="1101" spans="1:10" s="74" customFormat="1">
      <c r="A1101" s="572"/>
      <c r="B1101" s="587"/>
      <c r="C1101" s="69"/>
      <c r="D1101" s="66"/>
      <c r="E1101" s="86"/>
      <c r="F1101" s="87"/>
      <c r="G1101" s="87"/>
      <c r="H1101" s="589"/>
      <c r="I1101" s="589"/>
      <c r="J1101" s="66"/>
    </row>
    <row r="1102" spans="1:10" s="74" customFormat="1">
      <c r="A1102" s="572"/>
      <c r="B1102" s="587"/>
      <c r="C1102" s="69"/>
      <c r="D1102" s="66"/>
      <c r="E1102" s="86"/>
      <c r="F1102" s="87"/>
      <c r="G1102" s="87"/>
      <c r="H1102" s="589"/>
      <c r="I1102" s="589"/>
      <c r="J1102" s="66"/>
    </row>
    <row r="1103" spans="1:10" s="74" customFormat="1">
      <c r="A1103" s="572"/>
      <c r="B1103" s="587"/>
      <c r="C1103" s="69"/>
      <c r="D1103" s="66"/>
      <c r="E1103" s="86"/>
      <c r="F1103" s="87"/>
      <c r="G1103" s="87"/>
      <c r="H1103" s="66"/>
      <c r="I1103" s="589"/>
      <c r="J1103" s="66"/>
    </row>
    <row r="1104" spans="1:10" s="74" customFormat="1">
      <c r="A1104" s="572"/>
      <c r="B1104" s="587"/>
      <c r="C1104" s="69"/>
      <c r="D1104" s="66"/>
      <c r="E1104" s="86"/>
      <c r="F1104" s="87"/>
      <c r="G1104" s="87"/>
      <c r="H1104" s="66"/>
      <c r="I1104" s="589"/>
      <c r="J1104" s="66"/>
    </row>
    <row r="1105" spans="1:10" s="74" customFormat="1">
      <c r="A1105" s="572"/>
      <c r="B1105" s="587"/>
      <c r="C1105" s="69"/>
      <c r="D1105" s="66"/>
      <c r="E1105" s="86"/>
      <c r="F1105" s="87"/>
      <c r="G1105" s="87"/>
      <c r="H1105" s="66"/>
      <c r="I1105" s="589"/>
      <c r="J1105" s="66"/>
    </row>
    <row r="1106" spans="1:10" s="74" customFormat="1">
      <c r="A1106" s="572"/>
      <c r="B1106" s="587"/>
      <c r="C1106" s="69"/>
      <c r="D1106" s="66"/>
      <c r="E1106" s="86"/>
      <c r="F1106" s="87"/>
      <c r="G1106" s="87"/>
      <c r="H1106" s="66"/>
      <c r="I1106" s="589"/>
      <c r="J1106" s="66"/>
    </row>
    <row r="1107" spans="1:10" s="74" customFormat="1">
      <c r="A1107" s="572"/>
      <c r="B1107" s="587"/>
      <c r="C1107" s="69"/>
      <c r="D1107" s="66"/>
      <c r="E1107" s="86"/>
      <c r="F1107" s="87"/>
      <c r="G1107" s="87"/>
      <c r="H1107" s="66"/>
      <c r="I1107" s="589"/>
      <c r="J1107" s="66"/>
    </row>
    <row r="1108" spans="1:10" s="74" customFormat="1">
      <c r="A1108" s="572"/>
      <c r="B1108" s="587"/>
      <c r="C1108" s="69"/>
      <c r="D1108" s="66"/>
      <c r="E1108" s="86"/>
      <c r="F1108" s="87"/>
      <c r="G1108" s="87"/>
      <c r="H1108" s="66"/>
      <c r="I1108" s="589"/>
      <c r="J1108" s="66"/>
    </row>
    <row r="1109" spans="1:10" s="74" customFormat="1">
      <c r="A1109" s="572"/>
      <c r="B1109" s="587"/>
      <c r="C1109" s="69"/>
      <c r="D1109" s="66"/>
      <c r="E1109" s="86"/>
      <c r="F1109" s="87"/>
      <c r="G1109" s="87"/>
      <c r="H1109" s="66"/>
      <c r="I1109" s="589"/>
      <c r="J1109" s="66"/>
    </row>
    <row r="1110" spans="1:10" s="74" customFormat="1">
      <c r="A1110" s="572"/>
      <c r="B1110" s="587"/>
      <c r="C1110" s="69"/>
      <c r="D1110" s="66"/>
      <c r="E1110" s="86"/>
      <c r="F1110" s="87"/>
      <c r="G1110" s="87"/>
      <c r="H1110" s="66"/>
      <c r="I1110" s="589"/>
      <c r="J1110" s="66"/>
    </row>
    <row r="1111" spans="1:10" s="74" customFormat="1">
      <c r="A1111" s="572"/>
      <c r="B1111" s="587"/>
      <c r="C1111" s="69"/>
      <c r="D1111" s="66"/>
      <c r="E1111" s="86"/>
      <c r="F1111" s="87"/>
      <c r="G1111" s="87"/>
      <c r="H1111" s="66"/>
      <c r="I1111" s="589"/>
      <c r="J1111" s="66"/>
    </row>
    <row r="1112" spans="1:10" s="74" customFormat="1">
      <c r="A1112" s="572"/>
      <c r="B1112" s="587"/>
      <c r="C1112" s="69"/>
      <c r="D1112" s="66"/>
      <c r="E1112" s="86"/>
      <c r="F1112" s="87"/>
      <c r="G1112" s="87"/>
      <c r="H1112" s="66"/>
      <c r="I1112" s="589"/>
      <c r="J1112" s="66"/>
    </row>
    <row r="1113" spans="1:10" s="74" customFormat="1">
      <c r="A1113" s="572"/>
      <c r="B1113" s="587"/>
      <c r="C1113" s="69"/>
      <c r="D1113" s="66"/>
      <c r="E1113" s="86"/>
      <c r="F1113" s="87"/>
      <c r="G1113" s="87"/>
      <c r="H1113" s="66"/>
      <c r="I1113" s="589"/>
      <c r="J1113" s="66"/>
    </row>
    <row r="1114" spans="1:10" s="74" customFormat="1">
      <c r="A1114" s="572"/>
      <c r="B1114" s="587"/>
      <c r="C1114" s="69"/>
      <c r="D1114" s="66"/>
      <c r="E1114" s="86"/>
      <c r="F1114" s="87"/>
      <c r="G1114" s="87"/>
      <c r="H1114" s="66"/>
      <c r="I1114" s="589"/>
      <c r="J1114" s="66"/>
    </row>
    <row r="1115" spans="1:10" s="74" customFormat="1">
      <c r="A1115" s="572"/>
      <c r="B1115" s="587"/>
      <c r="C1115" s="69"/>
      <c r="D1115" s="66"/>
      <c r="E1115" s="86"/>
      <c r="F1115" s="87"/>
      <c r="G1115" s="87"/>
      <c r="H1115" s="66"/>
      <c r="I1115" s="589"/>
      <c r="J1115" s="66"/>
    </row>
    <row r="1116" spans="1:10" s="74" customFormat="1">
      <c r="A1116" s="572"/>
      <c r="B1116" s="587"/>
      <c r="C1116" s="69"/>
      <c r="D1116" s="66"/>
      <c r="E1116" s="86"/>
      <c r="F1116" s="87"/>
      <c r="G1116" s="87"/>
      <c r="H1116" s="66"/>
      <c r="I1116" s="589"/>
      <c r="J1116" s="66"/>
    </row>
    <row r="1117" spans="1:10" s="74" customFormat="1">
      <c r="A1117" s="572"/>
      <c r="B1117" s="587"/>
      <c r="C1117" s="69"/>
      <c r="D1117" s="66"/>
      <c r="E1117" s="86"/>
      <c r="F1117" s="87"/>
      <c r="G1117" s="87"/>
      <c r="H1117" s="66"/>
      <c r="I1117" s="589"/>
      <c r="J1117" s="66"/>
    </row>
  </sheetData>
  <mergeCells count="38">
    <mergeCell ref="I652:J652"/>
    <mergeCell ref="D654:F654"/>
    <mergeCell ref="D765:F765"/>
    <mergeCell ref="D784:G784"/>
    <mergeCell ref="D658:F658"/>
    <mergeCell ref="D661:F661"/>
    <mergeCell ref="D663:F663"/>
    <mergeCell ref="D697:F697"/>
    <mergeCell ref="D699:G699"/>
    <mergeCell ref="D755:F755"/>
    <mergeCell ref="D656:F656"/>
    <mergeCell ref="D536:G536"/>
    <mergeCell ref="D537:G537"/>
    <mergeCell ref="D650:G650"/>
    <mergeCell ref="D652:F652"/>
    <mergeCell ref="D61:G61"/>
    <mergeCell ref="D62:G62"/>
    <mergeCell ref="D135:G135"/>
    <mergeCell ref="D410:G410"/>
    <mergeCell ref="D488:G488"/>
    <mergeCell ref="D535:G535"/>
    <mergeCell ref="D38:F38"/>
    <mergeCell ref="D55:F55"/>
    <mergeCell ref="D57:F57"/>
    <mergeCell ref="D59:G59"/>
    <mergeCell ref="D60:G60"/>
    <mergeCell ref="I36:J36"/>
    <mergeCell ref="A1:G1"/>
    <mergeCell ref="A2:G2"/>
    <mergeCell ref="A3:G3"/>
    <mergeCell ref="D6:F6"/>
    <mergeCell ref="D9:G9"/>
    <mergeCell ref="D12:G12"/>
    <mergeCell ref="D14:F14"/>
    <mergeCell ref="D16:F16"/>
    <mergeCell ref="D27:F27"/>
    <mergeCell ref="D34:G34"/>
    <mergeCell ref="D36:F36"/>
  </mergeCells>
  <pageMargins left="1.1811023622047245" right="0.59055118110236227" top="0.51181102362204722" bottom="0.39370078740157483" header="0" footer="0.31496062992125984"/>
  <pageSetup paperSize="9" scale="74" fitToHeight="2" orientation="portrait" r:id="rId1"/>
  <headerFooter alignWithMargins="0">
    <oddHeader xml:space="preserve">&amp;C          </oddHeader>
    <oddFooter>Stran &amp;P od &amp;N</oddFooter>
  </headerFooter>
  <rowBreaks count="22" manualBreakCount="22">
    <brk id="33" max="16383" man="1"/>
    <brk id="56" max="16383" man="1"/>
    <brk id="132" max="16383" man="1"/>
    <brk id="157" max="16383" man="1"/>
    <brk id="180" max="16383" man="1"/>
    <brk id="232" max="16383" man="1"/>
    <brk id="312" max="16383" man="1"/>
    <brk id="406" max="8" man="1"/>
    <brk id="428" max="8" man="1"/>
    <brk id="448" max="8" man="1"/>
    <brk id="485" max="16383" man="1"/>
    <brk id="509" max="8" man="1"/>
    <brk id="531" max="8" man="1"/>
    <brk id="555" max="8" man="1"/>
    <brk id="640" max="8" man="1"/>
    <brk id="649" max="16383" man="1"/>
    <brk id="662" max="16383" man="1"/>
    <brk id="696" max="16383" man="1"/>
    <brk id="707" max="8" man="1"/>
    <brk id="717" max="16383" man="1"/>
    <brk id="753" max="8" man="1"/>
    <brk id="783" max="16383" man="1"/>
  </rowBreaks>
  <drawing r:id="rId2"/>
  <legacyDrawing r:id="rId3"/>
  <oleObjects>
    <mc:AlternateContent xmlns:mc="http://schemas.openxmlformats.org/markup-compatibility/2006">
      <mc:Choice Requires="x14">
        <oleObject progId="AutoCAD.Drawing.18" shapeId="16385" r:id="rId4">
          <objectPr defaultSize="0" autoPict="0" r:id="rId5">
            <anchor moveWithCells="1" sizeWithCells="1">
              <from>
                <xdr:col>0</xdr:col>
                <xdr:colOff>19050</xdr:colOff>
                <xdr:row>0</xdr:row>
                <xdr:rowOff>0</xdr:rowOff>
              </from>
              <to>
                <xdr:col>6</xdr:col>
                <xdr:colOff>1085850</xdr:colOff>
                <xdr:row>2</xdr:row>
                <xdr:rowOff>104775</xdr:rowOff>
              </to>
            </anchor>
          </objectPr>
        </oleObject>
      </mc:Choice>
      <mc:Fallback>
        <oleObject progId="AutoCAD.Drawing.18" shapeId="16385"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2F366-735D-49D3-8222-E5BE0D2F07DA}">
  <dimension ref="B2:P687"/>
  <sheetViews>
    <sheetView zoomScale="90" zoomScaleNormal="90" workbookViewId="0">
      <pane ySplit="3" topLeftCell="A674" activePane="bottomLeft" state="frozen"/>
      <selection activeCell="E713" sqref="E713"/>
      <selection pane="bottomLeft" activeCell="G31" sqref="G31:G40"/>
    </sheetView>
  </sheetViews>
  <sheetFormatPr defaultColWidth="9.140625" defaultRowHeight="15"/>
  <cols>
    <col min="1" max="2" width="9.140625" style="129"/>
    <col min="3" max="3" width="10.42578125" style="129" customWidth="1"/>
    <col min="4" max="4" width="50.5703125" style="129" customWidth="1"/>
    <col min="5" max="5" width="9.140625" style="129"/>
    <col min="6" max="6" width="5.42578125" style="129" customWidth="1"/>
    <col min="7" max="7" width="15.28515625" style="129" customWidth="1"/>
    <col min="8" max="8" width="19.42578125" style="129" customWidth="1"/>
    <col min="9" max="9" width="15" style="130" customWidth="1"/>
    <col min="10" max="10" width="14.140625" style="129" bestFit="1" customWidth="1"/>
    <col min="11" max="11" width="15.5703125" style="129" customWidth="1"/>
    <col min="12" max="13" width="12.85546875" style="129" bestFit="1" customWidth="1"/>
    <col min="14" max="14" width="11.5703125" style="129" customWidth="1"/>
    <col min="15" max="16384" width="9.140625" style="129"/>
  </cols>
  <sheetData>
    <row r="2" spans="2:11" ht="15.75" thickBot="1">
      <c r="B2" s="128" t="s">
        <v>1247</v>
      </c>
      <c r="C2" s="128" t="s">
        <v>1445</v>
      </c>
    </row>
    <row r="3" spans="2:11" ht="39" thickTop="1">
      <c r="B3" s="131" t="s">
        <v>1446</v>
      </c>
      <c r="C3" s="132" t="s">
        <v>1447</v>
      </c>
      <c r="D3" s="132" t="s">
        <v>1448</v>
      </c>
      <c r="E3" s="132" t="s">
        <v>22</v>
      </c>
      <c r="F3" s="132" t="s">
        <v>1449</v>
      </c>
      <c r="G3" s="132" t="s">
        <v>1450</v>
      </c>
      <c r="H3" s="132" t="s">
        <v>1451</v>
      </c>
    </row>
    <row r="4" spans="2:11">
      <c r="B4" s="133" t="s">
        <v>1452</v>
      </c>
      <c r="C4" s="134"/>
      <c r="D4" s="134" t="s">
        <v>1453</v>
      </c>
      <c r="E4" s="135"/>
      <c r="F4" s="136"/>
      <c r="G4" s="137"/>
      <c r="H4" s="137"/>
    </row>
    <row r="5" spans="2:11" ht="105" customHeight="1">
      <c r="B5" s="133"/>
      <c r="C5" s="138" t="s">
        <v>1454</v>
      </c>
      <c r="D5" s="138" t="s">
        <v>1455</v>
      </c>
      <c r="E5" s="135">
        <v>2</v>
      </c>
      <c r="F5" s="135" t="s">
        <v>23</v>
      </c>
      <c r="G5" s="358"/>
      <c r="H5" s="139">
        <f>(G5*E5)</f>
        <v>0</v>
      </c>
      <c r="J5" s="140"/>
      <c r="K5" s="140"/>
    </row>
    <row r="6" spans="2:11" ht="99" customHeight="1">
      <c r="B6" s="133"/>
      <c r="C6" s="138"/>
      <c r="D6" s="141" t="s">
        <v>1456</v>
      </c>
      <c r="E6" s="135"/>
      <c r="F6" s="142"/>
      <c r="G6" s="357"/>
      <c r="H6" s="139"/>
    </row>
    <row r="7" spans="2:11" ht="201" customHeight="1">
      <c r="B7" s="133"/>
      <c r="C7" s="138"/>
      <c r="D7" s="141" t="s">
        <v>1457</v>
      </c>
      <c r="E7" s="135"/>
      <c r="F7" s="142"/>
      <c r="G7" s="357"/>
      <c r="H7" s="139"/>
    </row>
    <row r="8" spans="2:11" ht="14.25" customHeight="1">
      <c r="B8" s="133"/>
      <c r="C8" s="138"/>
      <c r="D8" s="141"/>
      <c r="E8" s="135"/>
      <c r="F8" s="142"/>
      <c r="G8" s="357"/>
      <c r="H8" s="139"/>
    </row>
    <row r="9" spans="2:11" ht="15.75" customHeight="1">
      <c r="B9" s="133" t="s">
        <v>1458</v>
      </c>
      <c r="C9" s="134"/>
      <c r="D9" s="144" t="s">
        <v>1459</v>
      </c>
      <c r="E9" s="135"/>
      <c r="F9" s="135"/>
      <c r="G9" s="145"/>
      <c r="H9" s="145"/>
    </row>
    <row r="10" spans="2:11" ht="52.5" customHeight="1">
      <c r="B10" s="133"/>
      <c r="C10" s="138" t="s">
        <v>1460</v>
      </c>
      <c r="D10" s="141" t="s">
        <v>1461</v>
      </c>
      <c r="E10" s="146">
        <v>1</v>
      </c>
      <c r="F10" s="146" t="s">
        <v>23</v>
      </c>
      <c r="G10" s="358"/>
      <c r="H10" s="139">
        <f>G10*E10</f>
        <v>0</v>
      </c>
    </row>
    <row r="11" spans="2:11">
      <c r="B11" s="133"/>
      <c r="C11" s="138"/>
      <c r="D11" s="141"/>
      <c r="E11" s="135"/>
      <c r="F11" s="142"/>
      <c r="G11" s="147"/>
      <c r="H11" s="147"/>
    </row>
    <row r="12" spans="2:11">
      <c r="B12" s="133" t="s">
        <v>1462</v>
      </c>
      <c r="C12" s="134"/>
      <c r="D12" s="144" t="s">
        <v>1463</v>
      </c>
      <c r="E12" s="135"/>
      <c r="F12" s="135"/>
      <c r="G12" s="145"/>
      <c r="H12" s="145"/>
    </row>
    <row r="13" spans="2:11" ht="105" customHeight="1">
      <c r="B13" s="133"/>
      <c r="C13" s="138" t="s">
        <v>1464</v>
      </c>
      <c r="D13" s="141" t="s">
        <v>1465</v>
      </c>
      <c r="E13" s="146">
        <v>2</v>
      </c>
      <c r="F13" s="135" t="s">
        <v>23</v>
      </c>
      <c r="G13" s="358"/>
      <c r="H13" s="139">
        <f>G13*E13</f>
        <v>0</v>
      </c>
    </row>
    <row r="14" spans="2:11" ht="90" customHeight="1">
      <c r="B14" s="133"/>
      <c r="C14" s="138"/>
      <c r="D14" s="141" t="s">
        <v>1456</v>
      </c>
      <c r="E14" s="146"/>
      <c r="F14" s="135"/>
      <c r="G14" s="358"/>
      <c r="H14" s="139"/>
    </row>
    <row r="15" spans="2:11" ht="196.5" customHeight="1">
      <c r="B15" s="133"/>
      <c r="C15" s="138"/>
      <c r="D15" s="141" t="s">
        <v>1457</v>
      </c>
      <c r="E15" s="146"/>
      <c r="F15" s="135"/>
      <c r="G15" s="358"/>
      <c r="H15" s="139"/>
    </row>
    <row r="16" spans="2:11">
      <c r="B16" s="133"/>
      <c r="C16" s="138"/>
      <c r="D16" s="141"/>
      <c r="E16" s="135"/>
      <c r="F16" s="135"/>
      <c r="G16" s="145"/>
      <c r="H16" s="145"/>
    </row>
    <row r="17" spans="2:13">
      <c r="B17" s="133" t="s">
        <v>1466</v>
      </c>
      <c r="C17" s="134"/>
      <c r="D17" s="144" t="s">
        <v>1467</v>
      </c>
      <c r="E17" s="135"/>
      <c r="F17" s="135"/>
      <c r="G17" s="145"/>
      <c r="H17" s="145"/>
    </row>
    <row r="18" spans="2:13" ht="96" customHeight="1">
      <c r="B18" s="133"/>
      <c r="C18" s="138" t="s">
        <v>1468</v>
      </c>
      <c r="D18" s="141" t="s">
        <v>1469</v>
      </c>
      <c r="E18" s="135">
        <v>2</v>
      </c>
      <c r="F18" s="135" t="s">
        <v>23</v>
      </c>
      <c r="G18" s="358"/>
      <c r="H18" s="139">
        <f>G18*E18</f>
        <v>0</v>
      </c>
    </row>
    <row r="19" spans="2:13">
      <c r="B19" s="133"/>
      <c r="C19" s="138"/>
      <c r="D19" s="141"/>
      <c r="E19" s="135"/>
      <c r="F19" s="148"/>
      <c r="G19" s="149"/>
      <c r="H19" s="149"/>
    </row>
    <row r="20" spans="2:13">
      <c r="B20" s="133" t="s">
        <v>1470</v>
      </c>
      <c r="C20" s="134"/>
      <c r="D20" s="144" t="s">
        <v>1471</v>
      </c>
      <c r="E20" s="135"/>
      <c r="F20" s="136"/>
      <c r="G20" s="137"/>
      <c r="H20" s="137"/>
    </row>
    <row r="21" spans="2:13" ht="76.5">
      <c r="B21" s="133"/>
      <c r="C21" s="138" t="s">
        <v>1472</v>
      </c>
      <c r="D21" s="141" t="s">
        <v>1473</v>
      </c>
      <c r="E21" s="146">
        <v>2</v>
      </c>
      <c r="F21" s="135" t="s">
        <v>23</v>
      </c>
      <c r="G21" s="358"/>
      <c r="H21" s="139">
        <f>(E21*G21)</f>
        <v>0</v>
      </c>
    </row>
    <row r="22" spans="2:13">
      <c r="B22" s="133"/>
      <c r="C22" s="138"/>
      <c r="D22" s="141"/>
      <c r="E22" s="136"/>
      <c r="F22" s="148"/>
      <c r="G22" s="149"/>
      <c r="H22" s="149"/>
    </row>
    <row r="23" spans="2:13">
      <c r="B23" s="133" t="s">
        <v>1474</v>
      </c>
      <c r="C23" s="134"/>
      <c r="D23" s="144" t="s">
        <v>1475</v>
      </c>
      <c r="E23" s="136"/>
      <c r="F23" s="136"/>
      <c r="G23" s="137"/>
      <c r="H23" s="137"/>
    </row>
    <row r="24" spans="2:13" ht="119.25" customHeight="1">
      <c r="B24" s="133"/>
      <c r="C24" s="138" t="s">
        <v>1476</v>
      </c>
      <c r="D24" s="141" t="s">
        <v>1477</v>
      </c>
      <c r="E24" s="146">
        <v>1</v>
      </c>
      <c r="F24" s="135" t="s">
        <v>23</v>
      </c>
      <c r="G24" s="358"/>
      <c r="H24" s="139">
        <f>G24*E24</f>
        <v>0</v>
      </c>
    </row>
    <row r="25" spans="2:13">
      <c r="B25" s="133"/>
      <c r="C25" s="138"/>
      <c r="D25" s="141"/>
      <c r="E25" s="142"/>
      <c r="F25" s="142"/>
      <c r="G25" s="147"/>
      <c r="H25" s="147"/>
    </row>
    <row r="26" spans="2:13">
      <c r="B26" s="133" t="s">
        <v>1478</v>
      </c>
      <c r="C26" s="134"/>
      <c r="D26" s="144" t="s">
        <v>1479</v>
      </c>
      <c r="E26" s="135"/>
      <c r="F26" s="136"/>
      <c r="G26" s="137"/>
      <c r="H26" s="137"/>
    </row>
    <row r="27" spans="2:13" ht="115.5" customHeight="1">
      <c r="B27" s="134"/>
      <c r="C27" s="138" t="s">
        <v>1480</v>
      </c>
      <c r="D27" s="141" t="s">
        <v>1481</v>
      </c>
      <c r="E27" s="135">
        <v>2</v>
      </c>
      <c r="F27" s="136" t="s">
        <v>1252</v>
      </c>
      <c r="G27" s="355"/>
      <c r="H27" s="139">
        <f>G27*E27</f>
        <v>0</v>
      </c>
    </row>
    <row r="28" spans="2:13" ht="95.25" customHeight="1">
      <c r="B28" s="134"/>
      <c r="C28" s="138"/>
      <c r="D28" s="141" t="s">
        <v>1456</v>
      </c>
      <c r="E28" s="135"/>
      <c r="F28" s="136"/>
      <c r="G28" s="355"/>
      <c r="H28" s="139"/>
    </row>
    <row r="29" spans="2:13" ht="273" customHeight="1">
      <c r="B29" s="134"/>
      <c r="C29" s="138"/>
      <c r="D29" s="141" t="s">
        <v>1482</v>
      </c>
      <c r="E29" s="135"/>
      <c r="F29" s="136"/>
      <c r="G29" s="355"/>
      <c r="H29" s="139"/>
    </row>
    <row r="30" spans="2:13">
      <c r="B30" s="134"/>
      <c r="C30" s="138"/>
      <c r="D30" s="151"/>
      <c r="E30" s="138"/>
      <c r="F30" s="138"/>
      <c r="G30" s="145"/>
      <c r="H30" s="145"/>
    </row>
    <row r="31" spans="2:13" ht="38.25">
      <c r="B31" s="133" t="s">
        <v>1483</v>
      </c>
      <c r="C31" s="138" t="s">
        <v>1484</v>
      </c>
      <c r="D31" s="144" t="s">
        <v>1485</v>
      </c>
      <c r="E31" s="135"/>
      <c r="F31" s="135"/>
      <c r="G31" s="648"/>
      <c r="H31" s="648">
        <f>G31*E32</f>
        <v>0</v>
      </c>
      <c r="I31" s="649"/>
    </row>
    <row r="32" spans="2:13" ht="409.5" customHeight="1">
      <c r="B32" s="650"/>
      <c r="C32" s="138" t="s">
        <v>1486</v>
      </c>
      <c r="D32" s="141" t="s">
        <v>1487</v>
      </c>
      <c r="E32" s="651">
        <v>3</v>
      </c>
      <c r="F32" s="652" t="s">
        <v>1252</v>
      </c>
      <c r="G32" s="648"/>
      <c r="H32" s="648"/>
      <c r="I32" s="649"/>
      <c r="M32" s="140"/>
    </row>
    <row r="33" spans="2:13" ht="408.75" customHeight="1">
      <c r="B33" s="650"/>
      <c r="C33" s="138" t="s">
        <v>1488</v>
      </c>
      <c r="D33" s="141" t="s">
        <v>1489</v>
      </c>
      <c r="E33" s="651"/>
      <c r="F33" s="653"/>
      <c r="G33" s="648"/>
      <c r="H33" s="648"/>
      <c r="I33" s="649"/>
      <c r="M33" s="140"/>
    </row>
    <row r="34" spans="2:13" ht="57.75" customHeight="1">
      <c r="B34" s="650"/>
      <c r="C34" s="138"/>
      <c r="D34" s="141" t="s">
        <v>1490</v>
      </c>
      <c r="E34" s="651"/>
      <c r="F34" s="653"/>
      <c r="G34" s="648"/>
      <c r="H34" s="648"/>
      <c r="I34" s="649"/>
      <c r="M34" s="140"/>
    </row>
    <row r="35" spans="2:13" ht="204" customHeight="1">
      <c r="B35" s="650"/>
      <c r="C35" s="138"/>
      <c r="D35" s="141" t="s">
        <v>1491</v>
      </c>
      <c r="E35" s="651"/>
      <c r="F35" s="653"/>
      <c r="G35" s="648"/>
      <c r="H35" s="648"/>
      <c r="I35" s="649"/>
      <c r="M35" s="140"/>
    </row>
    <row r="36" spans="2:13" ht="129" customHeight="1">
      <c r="B36" s="134"/>
      <c r="C36" s="138"/>
      <c r="D36" s="141" t="s">
        <v>1492</v>
      </c>
      <c r="E36" s="135"/>
      <c r="F36" s="148"/>
      <c r="G36" s="648"/>
      <c r="H36" s="648"/>
      <c r="I36" s="649"/>
      <c r="M36" s="140"/>
    </row>
    <row r="37" spans="2:13" ht="57.75" customHeight="1">
      <c r="B37" s="134"/>
      <c r="C37" s="152"/>
      <c r="D37" s="141" t="s">
        <v>1493</v>
      </c>
      <c r="E37" s="135"/>
      <c r="F37" s="135"/>
      <c r="G37" s="648"/>
      <c r="H37" s="648"/>
      <c r="I37" s="649"/>
      <c r="M37" s="140"/>
    </row>
    <row r="38" spans="2:13" ht="92.25" customHeight="1">
      <c r="B38" s="134"/>
      <c r="C38" s="152"/>
      <c r="D38" s="141" t="s">
        <v>1456</v>
      </c>
      <c r="E38" s="135"/>
      <c r="F38" s="135"/>
      <c r="G38" s="648"/>
      <c r="H38" s="648"/>
      <c r="I38" s="649"/>
      <c r="M38" s="140"/>
    </row>
    <row r="39" spans="2:13" ht="307.5" customHeight="1">
      <c r="B39" s="134"/>
      <c r="C39" s="152"/>
      <c r="D39" s="141" t="s">
        <v>1494</v>
      </c>
      <c r="E39" s="135"/>
      <c r="F39" s="135"/>
      <c r="G39" s="648"/>
      <c r="H39" s="648"/>
      <c r="I39" s="649"/>
      <c r="M39" s="140"/>
    </row>
    <row r="40" spans="2:13" ht="18" customHeight="1">
      <c r="B40" s="134"/>
      <c r="C40" s="138"/>
      <c r="D40" s="141"/>
      <c r="E40" s="135"/>
      <c r="F40" s="135"/>
      <c r="G40" s="648"/>
      <c r="H40" s="648"/>
      <c r="I40" s="649"/>
      <c r="M40" s="140"/>
    </row>
    <row r="41" spans="2:13">
      <c r="B41" s="133" t="s">
        <v>1495</v>
      </c>
      <c r="C41" s="134"/>
      <c r="D41" s="144" t="s">
        <v>1496</v>
      </c>
      <c r="E41" s="135"/>
      <c r="F41" s="136"/>
      <c r="G41" s="153"/>
      <c r="H41" s="137"/>
      <c r="M41" s="140"/>
    </row>
    <row r="42" spans="2:13" ht="246" customHeight="1">
      <c r="B42" s="134"/>
      <c r="C42" s="138" t="s">
        <v>1497</v>
      </c>
      <c r="D42" s="141" t="s">
        <v>1498</v>
      </c>
      <c r="E42" s="135">
        <v>1</v>
      </c>
      <c r="F42" s="135" t="s">
        <v>1252</v>
      </c>
      <c r="G42" s="154"/>
      <c r="H42" s="139">
        <f>G42*E42</f>
        <v>0</v>
      </c>
    </row>
    <row r="43" spans="2:13">
      <c r="B43" s="134"/>
      <c r="C43" s="138"/>
      <c r="D43" s="141"/>
      <c r="E43" s="135"/>
      <c r="F43" s="142"/>
      <c r="G43" s="155"/>
      <c r="H43" s="147"/>
    </row>
    <row r="44" spans="2:13">
      <c r="B44" s="133" t="s">
        <v>1499</v>
      </c>
      <c r="C44" s="134"/>
      <c r="D44" s="144" t="s">
        <v>1500</v>
      </c>
      <c r="E44" s="135"/>
      <c r="F44" s="136"/>
      <c r="G44" s="137"/>
      <c r="H44" s="137"/>
    </row>
    <row r="45" spans="2:13" ht="51">
      <c r="B45" s="134"/>
      <c r="C45" s="138" t="s">
        <v>1501</v>
      </c>
      <c r="D45" s="141" t="s">
        <v>1502</v>
      </c>
      <c r="E45" s="135">
        <v>1</v>
      </c>
      <c r="F45" s="135" t="s">
        <v>23</v>
      </c>
      <c r="G45" s="358"/>
      <c r="H45" s="139">
        <f>G45*E45</f>
        <v>0</v>
      </c>
    </row>
    <row r="46" spans="2:13">
      <c r="B46" s="134"/>
      <c r="C46" s="138"/>
      <c r="D46" s="141"/>
      <c r="E46" s="135"/>
      <c r="F46" s="148"/>
      <c r="G46" s="149"/>
      <c r="H46" s="149"/>
    </row>
    <row r="47" spans="2:13">
      <c r="B47" s="133" t="s">
        <v>1503</v>
      </c>
      <c r="C47" s="134"/>
      <c r="D47" s="144" t="s">
        <v>1504</v>
      </c>
      <c r="E47" s="135"/>
      <c r="F47" s="136"/>
      <c r="G47" s="137"/>
      <c r="H47" s="137"/>
    </row>
    <row r="48" spans="2:13" ht="241.5" customHeight="1">
      <c r="B48" s="134"/>
      <c r="C48" s="138" t="s">
        <v>1505</v>
      </c>
      <c r="D48" s="141" t="s">
        <v>1506</v>
      </c>
      <c r="E48" s="135">
        <v>1</v>
      </c>
      <c r="F48" s="135" t="s">
        <v>1252</v>
      </c>
      <c r="G48" s="358"/>
      <c r="H48" s="139">
        <f>G48*E48</f>
        <v>0</v>
      </c>
    </row>
    <row r="49" spans="2:8">
      <c r="B49" s="134"/>
      <c r="C49" s="138"/>
      <c r="D49" s="141"/>
      <c r="E49" s="135"/>
      <c r="F49" s="148"/>
      <c r="G49" s="149"/>
      <c r="H49" s="149"/>
    </row>
    <row r="50" spans="2:8">
      <c r="B50" s="133" t="s">
        <v>1507</v>
      </c>
      <c r="C50" s="134"/>
      <c r="D50" s="144" t="s">
        <v>1508</v>
      </c>
      <c r="E50" s="135"/>
      <c r="F50" s="136"/>
      <c r="G50" s="137"/>
      <c r="H50" s="137"/>
    </row>
    <row r="51" spans="2:8" ht="225.75" customHeight="1">
      <c r="B51" s="133"/>
      <c r="C51" s="138" t="s">
        <v>1509</v>
      </c>
      <c r="D51" s="141" t="s">
        <v>1510</v>
      </c>
      <c r="E51" s="135">
        <v>1</v>
      </c>
      <c r="F51" s="135" t="s">
        <v>1252</v>
      </c>
      <c r="G51" s="358"/>
      <c r="H51" s="139">
        <f>G51*E51</f>
        <v>0</v>
      </c>
    </row>
    <row r="52" spans="2:8">
      <c r="B52" s="133"/>
      <c r="C52" s="138"/>
      <c r="D52" s="141"/>
      <c r="E52" s="135"/>
      <c r="F52" s="142"/>
      <c r="G52" s="147"/>
      <c r="H52" s="147"/>
    </row>
    <row r="53" spans="2:8">
      <c r="B53" s="133" t="s">
        <v>1511</v>
      </c>
      <c r="C53" s="134"/>
      <c r="D53" s="144" t="s">
        <v>1512</v>
      </c>
      <c r="E53" s="138"/>
      <c r="F53" s="138"/>
      <c r="G53" s="145"/>
      <c r="H53" s="145"/>
    </row>
    <row r="54" spans="2:8" ht="228.75" customHeight="1">
      <c r="B54" s="134"/>
      <c r="C54" s="138" t="s">
        <v>1513</v>
      </c>
      <c r="D54" s="141" t="s">
        <v>1514</v>
      </c>
      <c r="E54" s="135">
        <v>1</v>
      </c>
      <c r="F54" s="135" t="s">
        <v>1252</v>
      </c>
      <c r="G54" s="358"/>
      <c r="H54" s="139">
        <f>G54*E54</f>
        <v>0</v>
      </c>
    </row>
    <row r="55" spans="2:8" ht="13.5" customHeight="1">
      <c r="B55" s="134"/>
      <c r="C55" s="138"/>
      <c r="D55" s="141"/>
      <c r="E55" s="135"/>
      <c r="F55" s="142"/>
      <c r="G55" s="357"/>
      <c r="H55" s="143"/>
    </row>
    <row r="56" spans="2:8" ht="14.25" customHeight="1">
      <c r="B56" s="133" t="s">
        <v>1515</v>
      </c>
      <c r="C56" s="144"/>
      <c r="D56" s="144" t="s">
        <v>1516</v>
      </c>
      <c r="E56" s="141"/>
      <c r="F56" s="138"/>
      <c r="G56" s="145"/>
      <c r="H56" s="145"/>
    </row>
    <row r="57" spans="2:8" ht="283.5" customHeight="1">
      <c r="B57" s="134"/>
      <c r="C57" s="141" t="s">
        <v>1517</v>
      </c>
      <c r="D57" s="141" t="s">
        <v>1518</v>
      </c>
      <c r="E57" s="146">
        <v>1</v>
      </c>
      <c r="F57" s="135" t="s">
        <v>1252</v>
      </c>
      <c r="G57" s="358"/>
      <c r="H57" s="139">
        <f>G57*E57</f>
        <v>0</v>
      </c>
    </row>
    <row r="58" spans="2:8" ht="13.5" customHeight="1">
      <c r="B58" s="134"/>
      <c r="C58" s="138"/>
      <c r="D58" s="141"/>
      <c r="E58" s="135"/>
      <c r="F58" s="148"/>
      <c r="G58" s="356"/>
      <c r="H58" s="156"/>
    </row>
    <row r="59" spans="2:8">
      <c r="B59" s="133" t="s">
        <v>1519</v>
      </c>
      <c r="C59" s="134"/>
      <c r="D59" s="144" t="s">
        <v>1520</v>
      </c>
      <c r="E59" s="135"/>
      <c r="F59" s="136"/>
      <c r="G59" s="137"/>
      <c r="H59" s="137"/>
    </row>
    <row r="60" spans="2:8" ht="41.25" customHeight="1">
      <c r="B60" s="134"/>
      <c r="C60" s="138" t="s">
        <v>1521</v>
      </c>
      <c r="D60" s="141" t="s">
        <v>1522</v>
      </c>
      <c r="E60" s="135">
        <v>1</v>
      </c>
      <c r="F60" s="135" t="s">
        <v>23</v>
      </c>
      <c r="G60" s="358"/>
      <c r="H60" s="139">
        <f>G60*E60</f>
        <v>0</v>
      </c>
    </row>
    <row r="61" spans="2:8">
      <c r="B61" s="133"/>
      <c r="C61" s="138"/>
      <c r="D61" s="141"/>
      <c r="E61" s="135"/>
      <c r="F61" s="135"/>
      <c r="G61" s="145"/>
      <c r="H61" s="145"/>
    </row>
    <row r="62" spans="2:8">
      <c r="B62" s="133" t="s">
        <v>1523</v>
      </c>
      <c r="C62" s="134"/>
      <c r="D62" s="144" t="s">
        <v>1524</v>
      </c>
      <c r="E62" s="135"/>
      <c r="F62" s="136"/>
      <c r="G62" s="137"/>
      <c r="H62" s="137"/>
    </row>
    <row r="63" spans="2:8" ht="121.5" customHeight="1">
      <c r="B63" s="134"/>
      <c r="C63" s="138"/>
      <c r="D63" s="141" t="s">
        <v>1525</v>
      </c>
      <c r="E63" s="135"/>
      <c r="F63" s="135"/>
      <c r="G63" s="145"/>
      <c r="H63" s="145"/>
    </row>
    <row r="64" spans="2:8">
      <c r="B64" s="133"/>
      <c r="C64" s="138" t="s">
        <v>1526</v>
      </c>
      <c r="D64" s="141" t="s">
        <v>1527</v>
      </c>
      <c r="E64" s="135">
        <v>1</v>
      </c>
      <c r="F64" s="135" t="s">
        <v>23</v>
      </c>
      <c r="G64" s="358"/>
      <c r="H64" s="139">
        <f>G64*E64</f>
        <v>0</v>
      </c>
    </row>
    <row r="65" spans="2:8">
      <c r="B65" s="133"/>
      <c r="C65" s="138"/>
      <c r="D65" s="141"/>
      <c r="E65" s="135"/>
      <c r="F65" s="142"/>
      <c r="G65" s="147"/>
      <c r="H65" s="147"/>
    </row>
    <row r="66" spans="2:8">
      <c r="B66" s="133" t="s">
        <v>1528</v>
      </c>
      <c r="C66" s="134"/>
      <c r="D66" s="144" t="s">
        <v>1529</v>
      </c>
      <c r="E66" s="135"/>
      <c r="F66" s="136"/>
      <c r="G66" s="137"/>
      <c r="H66" s="137"/>
    </row>
    <row r="67" spans="2:8" ht="38.25">
      <c r="B67" s="134"/>
      <c r="C67" s="138"/>
      <c r="D67" s="141" t="s">
        <v>1530</v>
      </c>
      <c r="E67" s="135"/>
      <c r="F67" s="135"/>
      <c r="G67" s="145"/>
      <c r="H67" s="145"/>
    </row>
    <row r="68" spans="2:8">
      <c r="B68" s="133"/>
      <c r="C68" s="138" t="s">
        <v>1531</v>
      </c>
      <c r="D68" s="141" t="s">
        <v>1532</v>
      </c>
      <c r="E68" s="135">
        <v>1</v>
      </c>
      <c r="F68" s="135" t="s">
        <v>23</v>
      </c>
      <c r="G68" s="358"/>
      <c r="H68" s="139">
        <f>G68*E68</f>
        <v>0</v>
      </c>
    </row>
    <row r="69" spans="2:8">
      <c r="B69" s="133"/>
      <c r="C69" s="138"/>
      <c r="D69" s="141"/>
      <c r="E69" s="135"/>
      <c r="F69" s="142"/>
      <c r="G69" s="357"/>
      <c r="H69" s="143"/>
    </row>
    <row r="70" spans="2:8">
      <c r="B70" s="133" t="s">
        <v>1533</v>
      </c>
      <c r="C70" s="157"/>
      <c r="D70" s="144" t="s">
        <v>1534</v>
      </c>
      <c r="E70" s="135"/>
      <c r="F70" s="136"/>
      <c r="G70" s="137"/>
      <c r="H70" s="137"/>
    </row>
    <row r="71" spans="2:8" ht="204" customHeight="1">
      <c r="B71" s="134"/>
      <c r="C71" s="138" t="s">
        <v>1535</v>
      </c>
      <c r="D71" s="141" t="s">
        <v>1536</v>
      </c>
      <c r="E71" s="135">
        <v>1</v>
      </c>
      <c r="F71" s="135" t="s">
        <v>1252</v>
      </c>
      <c r="G71" s="358"/>
      <c r="H71" s="139">
        <f>G71*E71</f>
        <v>0</v>
      </c>
    </row>
    <row r="72" spans="2:8">
      <c r="B72" s="133"/>
      <c r="C72" s="138"/>
      <c r="D72" s="141"/>
      <c r="E72" s="135"/>
      <c r="F72" s="148"/>
      <c r="G72" s="149"/>
      <c r="H72" s="149"/>
    </row>
    <row r="73" spans="2:8">
      <c r="B73" s="133" t="s">
        <v>1537</v>
      </c>
      <c r="C73" s="157"/>
      <c r="D73" s="144" t="s">
        <v>1538</v>
      </c>
      <c r="E73" s="135"/>
      <c r="F73" s="136"/>
      <c r="G73" s="137"/>
      <c r="H73" s="137"/>
    </row>
    <row r="74" spans="2:8" ht="67.5" customHeight="1">
      <c r="B74" s="134"/>
      <c r="C74" s="138" t="s">
        <v>1539</v>
      </c>
      <c r="D74" s="141" t="s">
        <v>1540</v>
      </c>
      <c r="E74" s="135">
        <v>1</v>
      </c>
      <c r="F74" s="135" t="s">
        <v>1252</v>
      </c>
      <c r="G74" s="358"/>
      <c r="H74" s="139">
        <f>G74*E74</f>
        <v>0</v>
      </c>
    </row>
    <row r="75" spans="2:8">
      <c r="B75" s="133"/>
      <c r="C75" s="138"/>
      <c r="D75" s="141"/>
      <c r="E75" s="135"/>
      <c r="F75" s="148"/>
      <c r="G75" s="149"/>
      <c r="H75" s="149"/>
    </row>
    <row r="76" spans="2:8">
      <c r="B76" s="133" t="s">
        <v>1541</v>
      </c>
      <c r="C76" s="133"/>
      <c r="D76" s="144" t="s">
        <v>1542</v>
      </c>
      <c r="E76" s="135"/>
      <c r="F76" s="136"/>
      <c r="G76" s="137"/>
      <c r="H76" s="137"/>
    </row>
    <row r="77" spans="2:8" ht="58.5" customHeight="1">
      <c r="B77" s="133"/>
      <c r="C77" s="138" t="s">
        <v>1543</v>
      </c>
      <c r="D77" s="141" t="s">
        <v>1544</v>
      </c>
      <c r="E77" s="135">
        <v>3</v>
      </c>
      <c r="F77" s="135" t="s">
        <v>23</v>
      </c>
      <c r="G77" s="358"/>
      <c r="H77" s="139">
        <f>G77*E77</f>
        <v>0</v>
      </c>
    </row>
    <row r="78" spans="2:8" ht="15" customHeight="1">
      <c r="B78" s="133"/>
      <c r="C78" s="138"/>
      <c r="D78" s="141"/>
      <c r="E78" s="135"/>
      <c r="F78" s="148"/>
      <c r="G78" s="356"/>
      <c r="H78" s="156"/>
    </row>
    <row r="79" spans="2:8" ht="20.25" customHeight="1">
      <c r="B79" s="133" t="s">
        <v>1545</v>
      </c>
      <c r="C79" s="157"/>
      <c r="D79" s="144" t="s">
        <v>1546</v>
      </c>
      <c r="E79" s="135"/>
      <c r="F79" s="136"/>
      <c r="G79" s="137"/>
      <c r="H79" s="137"/>
    </row>
    <row r="80" spans="2:8" ht="204.75" customHeight="1">
      <c r="B80" s="134"/>
      <c r="C80" s="138" t="s">
        <v>1547</v>
      </c>
      <c r="D80" s="141" t="s">
        <v>1548</v>
      </c>
      <c r="E80" s="135">
        <v>1</v>
      </c>
      <c r="F80" s="135" t="s">
        <v>23</v>
      </c>
      <c r="G80" s="358"/>
      <c r="H80" s="139">
        <f>G80*E80</f>
        <v>0</v>
      </c>
    </row>
    <row r="81" spans="2:16">
      <c r="B81" s="133"/>
      <c r="C81" s="138"/>
      <c r="D81" s="141"/>
      <c r="E81" s="135"/>
      <c r="F81" s="142"/>
      <c r="G81" s="147"/>
      <c r="H81" s="147"/>
    </row>
    <row r="82" spans="2:16">
      <c r="B82" s="133" t="s">
        <v>1549</v>
      </c>
      <c r="C82" s="157"/>
      <c r="D82" s="144" t="s">
        <v>1550</v>
      </c>
      <c r="E82" s="135"/>
      <c r="F82" s="136"/>
      <c r="G82" s="137"/>
      <c r="H82" s="137"/>
    </row>
    <row r="83" spans="2:16" ht="140.25">
      <c r="B83" s="134"/>
      <c r="C83" s="138" t="s">
        <v>1551</v>
      </c>
      <c r="D83" s="141" t="s">
        <v>1552</v>
      </c>
      <c r="E83" s="135">
        <v>1</v>
      </c>
      <c r="F83" s="135" t="s">
        <v>23</v>
      </c>
      <c r="G83" s="358"/>
      <c r="H83" s="139">
        <f>G83*E83</f>
        <v>0</v>
      </c>
    </row>
    <row r="84" spans="2:16">
      <c r="B84" s="133"/>
      <c r="C84" s="138"/>
      <c r="D84" s="141"/>
      <c r="E84" s="135"/>
      <c r="F84" s="142"/>
      <c r="G84" s="147"/>
      <c r="H84" s="147"/>
    </row>
    <row r="85" spans="2:16">
      <c r="B85" s="133" t="s">
        <v>1553</v>
      </c>
      <c r="C85" s="134"/>
      <c r="D85" s="144" t="s">
        <v>1554</v>
      </c>
      <c r="E85" s="135"/>
      <c r="F85" s="136"/>
      <c r="G85" s="137"/>
      <c r="H85" s="137"/>
    </row>
    <row r="86" spans="2:16" ht="243.75" customHeight="1">
      <c r="B86" s="134"/>
      <c r="C86" s="138" t="s">
        <v>1555</v>
      </c>
      <c r="D86" s="141" t="s">
        <v>1556</v>
      </c>
      <c r="E86" s="135">
        <v>1</v>
      </c>
      <c r="F86" s="135" t="s">
        <v>1252</v>
      </c>
      <c r="G86" s="358"/>
      <c r="H86" s="139">
        <f>G86*E86</f>
        <v>0</v>
      </c>
      <c r="J86" s="158"/>
      <c r="P86" s="158"/>
    </row>
    <row r="87" spans="2:16" ht="94.5" customHeight="1">
      <c r="B87" s="134"/>
      <c r="C87" s="138"/>
      <c r="D87" s="141" t="s">
        <v>1456</v>
      </c>
      <c r="E87" s="135"/>
      <c r="F87" s="148"/>
      <c r="G87" s="356"/>
      <c r="H87" s="156"/>
      <c r="J87" s="158"/>
      <c r="P87" s="158"/>
    </row>
    <row r="88" spans="2:16" ht="222" customHeight="1">
      <c r="B88" s="134"/>
      <c r="C88" s="138"/>
      <c r="D88" s="141" t="s">
        <v>1557</v>
      </c>
      <c r="E88" s="135"/>
      <c r="F88" s="148"/>
      <c r="G88" s="356"/>
      <c r="H88" s="156"/>
      <c r="J88" s="158"/>
      <c r="P88" s="158"/>
    </row>
    <row r="89" spans="2:16">
      <c r="B89" s="134"/>
      <c r="C89" s="138"/>
      <c r="D89" s="141"/>
      <c r="E89" s="135"/>
      <c r="F89" s="148"/>
      <c r="G89" s="149"/>
      <c r="H89" s="149"/>
    </row>
    <row r="90" spans="2:16">
      <c r="B90" s="133" t="s">
        <v>1558</v>
      </c>
      <c r="C90" s="134"/>
      <c r="D90" s="144" t="s">
        <v>1559</v>
      </c>
      <c r="E90" s="135"/>
      <c r="F90" s="136"/>
      <c r="G90" s="137"/>
      <c r="H90" s="137"/>
    </row>
    <row r="91" spans="2:16" ht="81" customHeight="1">
      <c r="B91" s="134"/>
      <c r="C91" s="138" t="s">
        <v>1560</v>
      </c>
      <c r="D91" s="141" t="s">
        <v>1561</v>
      </c>
      <c r="E91" s="135">
        <v>1</v>
      </c>
      <c r="F91" s="135" t="s">
        <v>1252</v>
      </c>
      <c r="G91" s="358"/>
      <c r="H91" s="139">
        <f>G91*E91</f>
        <v>0</v>
      </c>
    </row>
    <row r="92" spans="2:16">
      <c r="B92" s="134"/>
      <c r="C92" s="138"/>
      <c r="D92" s="141"/>
      <c r="E92" s="135"/>
      <c r="F92" s="148"/>
      <c r="G92" s="149"/>
      <c r="H92" s="149"/>
    </row>
    <row r="93" spans="2:16">
      <c r="B93" s="133" t="s">
        <v>1562</v>
      </c>
      <c r="C93" s="134"/>
      <c r="D93" s="144" t="s">
        <v>1563</v>
      </c>
      <c r="E93" s="135"/>
      <c r="F93" s="136"/>
      <c r="G93" s="137"/>
      <c r="H93" s="137"/>
    </row>
    <row r="94" spans="2:16" ht="92.25" customHeight="1">
      <c r="B94" s="134"/>
      <c r="C94" s="138" t="s">
        <v>1564</v>
      </c>
      <c r="D94" s="141" t="s">
        <v>1565</v>
      </c>
      <c r="E94" s="135">
        <v>1</v>
      </c>
      <c r="F94" s="135" t="s">
        <v>23</v>
      </c>
      <c r="G94" s="358"/>
      <c r="H94" s="139">
        <f>G94*E94</f>
        <v>0</v>
      </c>
    </row>
    <row r="95" spans="2:16">
      <c r="B95" s="134"/>
      <c r="C95" s="138"/>
      <c r="D95" s="141"/>
      <c r="E95" s="135"/>
      <c r="F95" s="148"/>
      <c r="G95" s="356"/>
      <c r="H95" s="156"/>
    </row>
    <row r="96" spans="2:16">
      <c r="B96" s="133" t="s">
        <v>1566</v>
      </c>
      <c r="C96" s="134"/>
      <c r="D96" s="144" t="s">
        <v>1567</v>
      </c>
      <c r="E96" s="135"/>
      <c r="F96" s="136"/>
      <c r="G96" s="137"/>
      <c r="H96" s="137"/>
    </row>
    <row r="97" spans="2:10" ht="76.5">
      <c r="B97" s="134"/>
      <c r="C97" s="138" t="s">
        <v>1568</v>
      </c>
      <c r="D97" s="141" t="s">
        <v>1569</v>
      </c>
      <c r="E97" s="135">
        <v>1</v>
      </c>
      <c r="F97" s="135" t="s">
        <v>23</v>
      </c>
      <c r="G97" s="358"/>
      <c r="H97" s="139">
        <f>G97*E97</f>
        <v>0</v>
      </c>
    </row>
    <row r="98" spans="2:10">
      <c r="B98" s="159"/>
      <c r="C98" s="160"/>
      <c r="D98" s="161"/>
      <c r="E98" s="136"/>
      <c r="F98" s="148"/>
      <c r="G98" s="356"/>
      <c r="H98" s="156"/>
    </row>
    <row r="99" spans="2:10">
      <c r="B99" s="162" t="s">
        <v>1570</v>
      </c>
      <c r="C99" s="159"/>
      <c r="D99" s="163" t="s">
        <v>1571</v>
      </c>
      <c r="E99" s="136"/>
      <c r="F99" s="136"/>
      <c r="G99" s="137"/>
      <c r="H99" s="137"/>
    </row>
    <row r="100" spans="2:10" ht="98.25" customHeight="1">
      <c r="B100" s="164"/>
      <c r="C100" s="165" t="s">
        <v>1572</v>
      </c>
      <c r="D100" s="166" t="s">
        <v>1573</v>
      </c>
      <c r="E100" s="135">
        <v>4</v>
      </c>
      <c r="F100" s="135" t="s">
        <v>23</v>
      </c>
      <c r="G100" s="358"/>
      <c r="H100" s="139">
        <f>G100*E100</f>
        <v>0</v>
      </c>
    </row>
    <row r="101" spans="2:10">
      <c r="B101" s="167"/>
      <c r="C101" s="168"/>
      <c r="D101" s="169"/>
      <c r="E101" s="168"/>
      <c r="F101" s="168"/>
      <c r="G101" s="149"/>
      <c r="H101" s="149"/>
    </row>
    <row r="102" spans="2:10">
      <c r="B102" s="162" t="s">
        <v>1574</v>
      </c>
      <c r="C102" s="159"/>
      <c r="D102" s="163" t="s">
        <v>1575</v>
      </c>
      <c r="E102" s="136"/>
      <c r="F102" s="136"/>
      <c r="G102" s="137"/>
      <c r="H102" s="137"/>
    </row>
    <row r="103" spans="2:10" ht="38.25">
      <c r="B103" s="164"/>
      <c r="C103" s="165"/>
      <c r="D103" s="166" t="s">
        <v>1576</v>
      </c>
      <c r="E103" s="135"/>
      <c r="F103" s="135"/>
      <c r="G103" s="358"/>
      <c r="H103" s="139"/>
    </row>
    <row r="104" spans="2:10" ht="51">
      <c r="B104" s="170"/>
      <c r="C104" s="165" t="s">
        <v>1577</v>
      </c>
      <c r="D104" s="171" t="s">
        <v>1578</v>
      </c>
      <c r="E104" s="135">
        <v>4</v>
      </c>
      <c r="F104" s="135" t="s">
        <v>23</v>
      </c>
      <c r="G104" s="358"/>
      <c r="H104" s="139">
        <f>G104*E104</f>
        <v>0</v>
      </c>
      <c r="J104" s="140"/>
    </row>
    <row r="105" spans="2:10">
      <c r="B105" s="167"/>
      <c r="C105" s="168"/>
      <c r="D105" s="169"/>
      <c r="E105" s="168"/>
      <c r="F105" s="168"/>
      <c r="G105" s="149"/>
      <c r="H105" s="149"/>
      <c r="J105" s="140"/>
    </row>
    <row r="106" spans="2:10">
      <c r="B106" s="162" t="s">
        <v>1579</v>
      </c>
      <c r="C106" s="159"/>
      <c r="D106" s="163" t="s">
        <v>1580</v>
      </c>
      <c r="E106" s="136"/>
      <c r="F106" s="136"/>
      <c r="G106" s="137"/>
      <c r="H106" s="137"/>
      <c r="J106" s="140"/>
    </row>
    <row r="107" spans="2:10" ht="105" customHeight="1">
      <c r="B107" s="164"/>
      <c r="C107" s="165"/>
      <c r="D107" s="166" t="s">
        <v>1581</v>
      </c>
      <c r="E107" s="135">
        <v>1</v>
      </c>
      <c r="F107" s="135" t="s">
        <v>23</v>
      </c>
      <c r="G107" s="358"/>
      <c r="H107" s="139">
        <f>G107*E107</f>
        <v>0</v>
      </c>
      <c r="J107" s="140"/>
    </row>
    <row r="108" spans="2:10">
      <c r="B108" s="167"/>
      <c r="C108" s="168"/>
      <c r="D108" s="169"/>
      <c r="E108" s="168"/>
      <c r="F108" s="168"/>
      <c r="G108" s="149"/>
      <c r="H108" s="149"/>
      <c r="J108" s="140"/>
    </row>
    <row r="109" spans="2:10">
      <c r="B109" s="162" t="s">
        <v>1582</v>
      </c>
      <c r="C109" s="159"/>
      <c r="D109" s="163" t="s">
        <v>1583</v>
      </c>
      <c r="E109" s="136"/>
      <c r="F109" s="136"/>
      <c r="G109" s="137"/>
      <c r="H109" s="137"/>
      <c r="J109" s="140"/>
    </row>
    <row r="110" spans="2:10" ht="83.25" customHeight="1">
      <c r="B110" s="164"/>
      <c r="C110" s="165"/>
      <c r="D110" s="166" t="s">
        <v>1584</v>
      </c>
      <c r="E110" s="135">
        <v>4</v>
      </c>
      <c r="F110" s="135" t="s">
        <v>23</v>
      </c>
      <c r="G110" s="358"/>
      <c r="H110" s="139">
        <f>G110*E110</f>
        <v>0</v>
      </c>
      <c r="J110" s="140"/>
    </row>
    <row r="111" spans="2:10">
      <c r="B111" s="167"/>
      <c r="C111" s="168"/>
      <c r="D111" s="169"/>
      <c r="E111" s="168"/>
      <c r="F111" s="168"/>
      <c r="G111" s="149"/>
      <c r="H111" s="149"/>
      <c r="J111" s="140"/>
    </row>
    <row r="112" spans="2:10">
      <c r="B112" s="162" t="s">
        <v>1585</v>
      </c>
      <c r="C112" s="159"/>
      <c r="D112" s="163" t="s">
        <v>1586</v>
      </c>
      <c r="E112" s="136"/>
      <c r="F112" s="136"/>
      <c r="G112" s="137"/>
      <c r="H112" s="137"/>
      <c r="J112" s="140"/>
    </row>
    <row r="113" spans="2:10" ht="45" customHeight="1">
      <c r="B113" s="164"/>
      <c r="C113" s="165"/>
      <c r="D113" s="166" t="s">
        <v>1576</v>
      </c>
      <c r="E113" s="135">
        <v>3</v>
      </c>
      <c r="F113" s="135" t="s">
        <v>23</v>
      </c>
      <c r="G113" s="358"/>
      <c r="H113" s="139">
        <f>G113*E113</f>
        <v>0</v>
      </c>
      <c r="J113" s="140"/>
    </row>
    <row r="114" spans="2:10">
      <c r="B114" s="128"/>
      <c r="D114" s="172"/>
      <c r="E114" s="173"/>
      <c r="F114" s="173"/>
      <c r="G114" s="174"/>
      <c r="H114" s="174"/>
    </row>
    <row r="115" spans="2:10">
      <c r="B115" s="128" t="s">
        <v>1248</v>
      </c>
      <c r="C115" s="128" t="s">
        <v>1587</v>
      </c>
      <c r="D115" s="172"/>
      <c r="E115" s="173"/>
      <c r="F115" s="173"/>
      <c r="G115" s="174"/>
      <c r="H115" s="174"/>
    </row>
    <row r="116" spans="2:10" ht="15.75" thickBot="1">
      <c r="B116" s="175"/>
      <c r="D116" s="172"/>
      <c r="E116" s="173"/>
      <c r="F116" s="173"/>
      <c r="G116" s="174"/>
      <c r="H116" s="174"/>
    </row>
    <row r="117" spans="2:10" ht="39" thickTop="1">
      <c r="B117" s="131" t="s">
        <v>1446</v>
      </c>
      <c r="C117" s="132" t="s">
        <v>1447</v>
      </c>
      <c r="D117" s="176" t="s">
        <v>1448</v>
      </c>
      <c r="E117" s="132" t="s">
        <v>22</v>
      </c>
      <c r="F117" s="177" t="s">
        <v>1449</v>
      </c>
      <c r="G117" s="178" t="s">
        <v>1450</v>
      </c>
      <c r="H117" s="178" t="s">
        <v>1451</v>
      </c>
    </row>
    <row r="118" spans="2:10">
      <c r="B118" s="133" t="s">
        <v>1588</v>
      </c>
      <c r="C118" s="134"/>
      <c r="D118" s="144" t="s">
        <v>1589</v>
      </c>
      <c r="E118" s="135"/>
      <c r="F118" s="135"/>
      <c r="G118" s="137"/>
      <c r="H118" s="145"/>
    </row>
    <row r="119" spans="2:10" ht="105" customHeight="1">
      <c r="B119" s="133"/>
      <c r="C119" s="138"/>
      <c r="D119" s="141" t="s">
        <v>1590</v>
      </c>
      <c r="E119" s="135"/>
      <c r="F119" s="135"/>
      <c r="G119" s="355"/>
      <c r="H119" s="150"/>
    </row>
    <row r="120" spans="2:10">
      <c r="B120" s="661"/>
      <c r="C120" s="157" t="s">
        <v>1591</v>
      </c>
      <c r="D120" s="662" t="s">
        <v>1592</v>
      </c>
      <c r="E120" s="652">
        <v>4</v>
      </c>
      <c r="F120" s="652" t="s">
        <v>23</v>
      </c>
      <c r="G120" s="665"/>
      <c r="H120" s="665">
        <f>G120*E120</f>
        <v>0</v>
      </c>
      <c r="I120" s="649"/>
    </row>
    <row r="121" spans="2:10">
      <c r="B121" s="661"/>
      <c r="C121" s="157" t="s">
        <v>1593</v>
      </c>
      <c r="D121" s="663"/>
      <c r="E121" s="653"/>
      <c r="F121" s="653"/>
      <c r="G121" s="666"/>
      <c r="H121" s="666"/>
      <c r="I121" s="649"/>
    </row>
    <row r="122" spans="2:10">
      <c r="B122" s="661"/>
      <c r="C122" s="157" t="s">
        <v>1594</v>
      </c>
      <c r="D122" s="663"/>
      <c r="E122" s="653"/>
      <c r="F122" s="653"/>
      <c r="G122" s="666"/>
      <c r="H122" s="666"/>
      <c r="I122" s="649"/>
    </row>
    <row r="123" spans="2:10">
      <c r="B123" s="157"/>
      <c r="C123" s="157" t="s">
        <v>1595</v>
      </c>
      <c r="D123" s="664"/>
      <c r="E123" s="657"/>
      <c r="F123" s="657"/>
      <c r="G123" s="667"/>
      <c r="H123" s="667"/>
      <c r="I123" s="649"/>
    </row>
    <row r="124" spans="2:10" ht="90.75" customHeight="1">
      <c r="B124" s="157"/>
      <c r="C124" s="157"/>
      <c r="D124" s="141" t="s">
        <v>1456</v>
      </c>
      <c r="E124" s="142"/>
      <c r="F124" s="142"/>
      <c r="G124" s="357"/>
      <c r="H124" s="143"/>
    </row>
    <row r="125" spans="2:10" ht="153">
      <c r="B125" s="157"/>
      <c r="C125" s="157"/>
      <c r="D125" s="141" t="s">
        <v>1596</v>
      </c>
      <c r="E125" s="142"/>
      <c r="F125" s="142"/>
      <c r="G125" s="357"/>
      <c r="H125" s="143"/>
    </row>
    <row r="126" spans="2:10">
      <c r="B126" s="157"/>
      <c r="C126" s="157"/>
      <c r="D126" s="179"/>
      <c r="E126" s="142"/>
      <c r="F126" s="142"/>
      <c r="G126" s="357"/>
      <c r="H126" s="143"/>
    </row>
    <row r="127" spans="2:10">
      <c r="B127" s="133" t="s">
        <v>1597</v>
      </c>
      <c r="C127" s="134"/>
      <c r="D127" s="144" t="s">
        <v>1598</v>
      </c>
      <c r="E127" s="135"/>
      <c r="F127" s="135"/>
      <c r="G127" s="145"/>
      <c r="H127" s="145"/>
    </row>
    <row r="128" spans="2:10" ht="51">
      <c r="B128" s="133"/>
      <c r="C128" s="138"/>
      <c r="D128" s="141" t="s">
        <v>1599</v>
      </c>
      <c r="E128" s="135"/>
      <c r="F128" s="135"/>
      <c r="G128" s="145"/>
      <c r="H128" s="145"/>
    </row>
    <row r="129" spans="2:8">
      <c r="B129" s="157"/>
      <c r="C129" s="157" t="s">
        <v>1600</v>
      </c>
      <c r="D129" s="171" t="s">
        <v>1601</v>
      </c>
      <c r="E129" s="142">
        <v>1</v>
      </c>
      <c r="F129" s="142" t="s">
        <v>23</v>
      </c>
      <c r="G129" s="358"/>
      <c r="H129" s="139">
        <f>G129*E129</f>
        <v>0</v>
      </c>
    </row>
    <row r="130" spans="2:8" ht="15" customHeight="1">
      <c r="B130" s="157"/>
      <c r="C130" s="138"/>
      <c r="D130" s="141"/>
      <c r="E130" s="135"/>
      <c r="F130" s="135"/>
      <c r="G130" s="145"/>
      <c r="H130" s="145"/>
    </row>
    <row r="131" spans="2:8" ht="15" customHeight="1">
      <c r="B131" s="133" t="s">
        <v>1602</v>
      </c>
      <c r="C131" s="134"/>
      <c r="D131" s="144" t="s">
        <v>1603</v>
      </c>
      <c r="E131" s="135"/>
      <c r="F131" s="135"/>
      <c r="G131" s="145"/>
      <c r="H131" s="145"/>
    </row>
    <row r="132" spans="2:8" ht="38.25" customHeight="1">
      <c r="B132" s="133"/>
      <c r="C132" s="157" t="s">
        <v>1604</v>
      </c>
      <c r="D132" s="141" t="s">
        <v>1605</v>
      </c>
      <c r="E132" s="142">
        <v>1</v>
      </c>
      <c r="F132" s="142" t="s">
        <v>23</v>
      </c>
      <c r="G132" s="358"/>
      <c r="H132" s="139">
        <f>G132*E132</f>
        <v>0</v>
      </c>
    </row>
    <row r="133" spans="2:8" ht="15" customHeight="1">
      <c r="B133" s="157"/>
      <c r="C133" s="138"/>
      <c r="D133" s="141"/>
      <c r="E133" s="135"/>
      <c r="F133" s="136"/>
      <c r="G133" s="145"/>
      <c r="H133" s="145"/>
    </row>
    <row r="134" spans="2:8">
      <c r="B134" s="133" t="s">
        <v>1606</v>
      </c>
      <c r="C134" s="134"/>
      <c r="D134" s="144" t="s">
        <v>1607</v>
      </c>
      <c r="E134" s="138"/>
      <c r="F134" s="160"/>
      <c r="G134" s="145"/>
      <c r="H134" s="145"/>
    </row>
    <row r="135" spans="2:8" ht="49.5" customHeight="1">
      <c r="B135" s="133"/>
      <c r="C135" s="138"/>
      <c r="D135" s="141" t="s">
        <v>1608</v>
      </c>
      <c r="E135" s="135"/>
      <c r="F135" s="135"/>
      <c r="G135" s="145"/>
      <c r="H135" s="145"/>
    </row>
    <row r="136" spans="2:8" ht="38.25">
      <c r="B136" s="157"/>
      <c r="C136" s="157" t="s">
        <v>1609</v>
      </c>
      <c r="D136" s="141" t="s">
        <v>1610</v>
      </c>
      <c r="E136" s="135">
        <v>3</v>
      </c>
      <c r="F136" s="135" t="s">
        <v>23</v>
      </c>
      <c r="G136" s="358"/>
      <c r="H136" s="139">
        <f>G136*E136</f>
        <v>0</v>
      </c>
    </row>
    <row r="137" spans="2:8" ht="13.5" customHeight="1">
      <c r="B137" s="157"/>
      <c r="C137" s="138"/>
      <c r="D137" s="141"/>
      <c r="E137" s="135"/>
      <c r="F137" s="148"/>
      <c r="G137" s="149"/>
      <c r="H137" s="149"/>
    </row>
    <row r="138" spans="2:8">
      <c r="B138" s="133" t="s">
        <v>1611</v>
      </c>
      <c r="C138" s="134"/>
      <c r="D138" s="144" t="s">
        <v>1612</v>
      </c>
      <c r="E138" s="138"/>
      <c r="F138" s="160"/>
      <c r="G138" s="137"/>
      <c r="H138" s="137"/>
    </row>
    <row r="139" spans="2:8" ht="51">
      <c r="B139" s="133"/>
      <c r="C139" s="138"/>
      <c r="D139" s="141" t="s">
        <v>1613</v>
      </c>
      <c r="E139" s="135"/>
      <c r="F139" s="135"/>
      <c r="G139" s="145"/>
      <c r="H139" s="145"/>
    </row>
    <row r="140" spans="2:8" ht="25.5">
      <c r="B140" s="157"/>
      <c r="C140" s="157" t="s">
        <v>1614</v>
      </c>
      <c r="D140" s="141" t="s">
        <v>1615</v>
      </c>
      <c r="E140" s="135">
        <v>1</v>
      </c>
      <c r="F140" s="135" t="s">
        <v>23</v>
      </c>
      <c r="G140" s="358"/>
      <c r="H140" s="139">
        <f>G140*E140</f>
        <v>0</v>
      </c>
    </row>
    <row r="141" spans="2:8">
      <c r="B141" s="157"/>
      <c r="C141" s="157"/>
      <c r="D141" s="141"/>
      <c r="E141" s="135"/>
      <c r="F141" s="148"/>
      <c r="G141" s="356"/>
      <c r="H141" s="156"/>
    </row>
    <row r="142" spans="2:8">
      <c r="B142" s="133" t="s">
        <v>1616</v>
      </c>
      <c r="C142" s="134"/>
      <c r="D142" s="144" t="s">
        <v>1617</v>
      </c>
      <c r="E142" s="135"/>
      <c r="F142" s="136"/>
      <c r="G142" s="137"/>
      <c r="H142" s="137"/>
    </row>
    <row r="143" spans="2:8" ht="37.5" customHeight="1">
      <c r="B143" s="134"/>
      <c r="C143" s="138"/>
      <c r="D143" s="141" t="s">
        <v>1618</v>
      </c>
      <c r="E143" s="135"/>
      <c r="F143" s="135"/>
      <c r="G143" s="145"/>
      <c r="H143" s="145"/>
    </row>
    <row r="144" spans="2:8" ht="18.75" customHeight="1">
      <c r="B144" s="134"/>
      <c r="C144" s="138" t="s">
        <v>1619</v>
      </c>
      <c r="D144" s="141" t="s">
        <v>1620</v>
      </c>
      <c r="E144" s="135">
        <v>1</v>
      </c>
      <c r="F144" s="135" t="s">
        <v>23</v>
      </c>
      <c r="G144" s="358"/>
      <c r="H144" s="139">
        <f>G144*E144</f>
        <v>0</v>
      </c>
    </row>
    <row r="145" spans="2:8" ht="25.5">
      <c r="B145" s="138"/>
      <c r="C145" s="138" t="s">
        <v>1621</v>
      </c>
      <c r="D145" s="141" t="s">
        <v>1622</v>
      </c>
      <c r="E145" s="135">
        <v>2</v>
      </c>
      <c r="F145" s="135" t="s">
        <v>23</v>
      </c>
      <c r="G145" s="358"/>
      <c r="H145" s="139">
        <f>G145*E145</f>
        <v>0</v>
      </c>
    </row>
    <row r="146" spans="2:8" ht="15" customHeight="1">
      <c r="B146" s="138"/>
      <c r="C146" s="138"/>
      <c r="D146" s="141"/>
      <c r="E146" s="135"/>
      <c r="F146" s="148"/>
      <c r="G146" s="149"/>
      <c r="H146" s="149"/>
    </row>
    <row r="147" spans="2:8">
      <c r="B147" s="133" t="s">
        <v>1623</v>
      </c>
      <c r="C147" s="134"/>
      <c r="D147" s="144" t="s">
        <v>1624</v>
      </c>
      <c r="E147" s="135"/>
      <c r="F147" s="136"/>
      <c r="G147" s="137"/>
      <c r="H147" s="137"/>
    </row>
    <row r="148" spans="2:8" ht="41.25" customHeight="1">
      <c r="B148" s="134"/>
      <c r="C148" s="138"/>
      <c r="D148" s="141" t="s">
        <v>1625</v>
      </c>
      <c r="E148" s="135"/>
      <c r="F148" s="135"/>
      <c r="G148" s="145"/>
      <c r="H148" s="145"/>
    </row>
    <row r="149" spans="2:8" ht="42.75" customHeight="1">
      <c r="B149" s="134"/>
      <c r="C149" s="138" t="s">
        <v>1626</v>
      </c>
      <c r="D149" s="141" t="s">
        <v>1627</v>
      </c>
      <c r="E149" s="135">
        <v>1</v>
      </c>
      <c r="F149" s="135" t="s">
        <v>23</v>
      </c>
      <c r="G149" s="358"/>
      <c r="H149" s="139">
        <f>G149*E149</f>
        <v>0</v>
      </c>
    </row>
    <row r="150" spans="2:8" ht="20.25" customHeight="1">
      <c r="B150" s="138"/>
      <c r="C150" s="138" t="s">
        <v>1628</v>
      </c>
      <c r="D150" s="141" t="s">
        <v>1622</v>
      </c>
      <c r="E150" s="135">
        <v>1</v>
      </c>
      <c r="F150" s="135" t="s">
        <v>23</v>
      </c>
      <c r="G150" s="358"/>
      <c r="H150" s="139">
        <f>G150*E150</f>
        <v>0</v>
      </c>
    </row>
    <row r="151" spans="2:8">
      <c r="B151" s="138"/>
      <c r="C151" s="138"/>
      <c r="D151" s="141"/>
      <c r="E151" s="135"/>
      <c r="F151" s="142"/>
      <c r="G151" s="147"/>
      <c r="H151" s="147"/>
    </row>
    <row r="152" spans="2:8" ht="15" customHeight="1">
      <c r="B152" s="133" t="s">
        <v>1629</v>
      </c>
      <c r="C152" s="134"/>
      <c r="D152" s="144" t="s">
        <v>1630</v>
      </c>
      <c r="E152" s="135"/>
      <c r="F152" s="135"/>
      <c r="G152" s="180"/>
      <c r="H152" s="145"/>
    </row>
    <row r="153" spans="2:8" ht="51.75" customHeight="1">
      <c r="B153" s="134"/>
      <c r="C153" s="138"/>
      <c r="D153" s="141" t="s">
        <v>1631</v>
      </c>
      <c r="E153" s="135"/>
      <c r="F153" s="135"/>
      <c r="G153" s="180"/>
      <c r="H153" s="145"/>
    </row>
    <row r="154" spans="2:8">
      <c r="B154" s="138"/>
      <c r="C154" s="138" t="s">
        <v>1632</v>
      </c>
      <c r="D154" s="141" t="s">
        <v>1633</v>
      </c>
      <c r="E154" s="135">
        <v>1</v>
      </c>
      <c r="F154" s="135" t="s">
        <v>23</v>
      </c>
      <c r="G154" s="358"/>
      <c r="H154" s="139">
        <f>G154*E154</f>
        <v>0</v>
      </c>
    </row>
    <row r="155" spans="2:8" ht="39.75" customHeight="1">
      <c r="B155" s="138"/>
      <c r="C155" s="138" t="s">
        <v>1634</v>
      </c>
      <c r="D155" s="141" t="s">
        <v>1635</v>
      </c>
      <c r="E155" s="135">
        <v>3</v>
      </c>
      <c r="F155" s="135" t="s">
        <v>23</v>
      </c>
      <c r="G155" s="358"/>
      <c r="H155" s="139">
        <f>G155*E155</f>
        <v>0</v>
      </c>
    </row>
    <row r="156" spans="2:8">
      <c r="B156" s="138"/>
      <c r="C156" s="138"/>
      <c r="D156" s="141"/>
      <c r="E156" s="135"/>
      <c r="F156" s="148"/>
      <c r="G156" s="356"/>
      <c r="H156" s="149"/>
    </row>
    <row r="157" spans="2:8">
      <c r="B157" s="133" t="s">
        <v>1636</v>
      </c>
      <c r="C157" s="138"/>
      <c r="D157" s="144" t="s">
        <v>1630</v>
      </c>
      <c r="E157" s="135"/>
      <c r="F157" s="136"/>
      <c r="G157" s="137"/>
      <c r="H157" s="137"/>
    </row>
    <row r="158" spans="2:8" ht="38.25">
      <c r="B158" s="138"/>
      <c r="C158" s="138" t="s">
        <v>1637</v>
      </c>
      <c r="D158" s="141" t="s">
        <v>1638</v>
      </c>
      <c r="E158" s="135">
        <v>2</v>
      </c>
      <c r="F158" s="135" t="s">
        <v>23</v>
      </c>
      <c r="G158" s="358"/>
      <c r="H158" s="139">
        <f>G158*E158</f>
        <v>0</v>
      </c>
    </row>
    <row r="159" spans="2:8">
      <c r="B159" s="138"/>
      <c r="C159" s="141"/>
      <c r="D159" s="141"/>
      <c r="E159" s="135"/>
      <c r="F159" s="148"/>
      <c r="G159" s="356"/>
      <c r="H159" s="156"/>
    </row>
    <row r="160" spans="2:8">
      <c r="B160" s="134" t="s">
        <v>1639</v>
      </c>
      <c r="C160" s="144"/>
      <c r="D160" s="144" t="s">
        <v>1640</v>
      </c>
      <c r="E160" s="135"/>
      <c r="F160" s="136"/>
      <c r="G160" s="137"/>
      <c r="H160" s="137"/>
    </row>
    <row r="161" spans="2:8" ht="51.75" customHeight="1">
      <c r="B161" s="138"/>
      <c r="C161" s="141"/>
      <c r="D161" s="141" t="s">
        <v>1641</v>
      </c>
      <c r="E161" s="135"/>
      <c r="F161" s="135"/>
      <c r="G161" s="145"/>
      <c r="H161" s="145"/>
    </row>
    <row r="162" spans="2:8" ht="76.5">
      <c r="B162" s="138"/>
      <c r="C162" s="141" t="s">
        <v>1642</v>
      </c>
      <c r="D162" s="141" t="s">
        <v>1610</v>
      </c>
      <c r="E162" s="146">
        <v>6</v>
      </c>
      <c r="F162" s="135" t="s">
        <v>23</v>
      </c>
      <c r="G162" s="358"/>
      <c r="H162" s="139">
        <f>G162*E162</f>
        <v>0</v>
      </c>
    </row>
    <row r="163" spans="2:8">
      <c r="B163" s="138"/>
      <c r="C163" s="141"/>
      <c r="D163" s="141"/>
      <c r="E163" s="146"/>
      <c r="F163" s="181"/>
      <c r="G163" s="356"/>
      <c r="H163" s="156"/>
    </row>
    <row r="164" spans="2:8">
      <c r="B164" s="134" t="s">
        <v>1643</v>
      </c>
      <c r="C164" s="144"/>
      <c r="D164" s="144" t="s">
        <v>1640</v>
      </c>
      <c r="E164" s="135"/>
      <c r="F164" s="136"/>
      <c r="G164" s="137"/>
      <c r="H164" s="137"/>
    </row>
    <row r="165" spans="2:8" ht="67.5" customHeight="1">
      <c r="B165" s="138"/>
      <c r="C165" s="141"/>
      <c r="D165" s="141" t="s">
        <v>1644</v>
      </c>
      <c r="E165" s="135"/>
      <c r="F165" s="135"/>
      <c r="G165" s="145"/>
      <c r="H165" s="145"/>
    </row>
    <row r="166" spans="2:8" ht="25.5">
      <c r="B166" s="138"/>
      <c r="C166" s="141" t="s">
        <v>1645</v>
      </c>
      <c r="D166" s="141" t="s">
        <v>1646</v>
      </c>
      <c r="E166" s="146">
        <v>2</v>
      </c>
      <c r="F166" s="135" t="s">
        <v>23</v>
      </c>
      <c r="G166" s="358"/>
      <c r="H166" s="139">
        <f>G166*E166</f>
        <v>0</v>
      </c>
    </row>
    <row r="167" spans="2:8">
      <c r="B167" s="138"/>
      <c r="C167" s="141"/>
      <c r="D167" s="141"/>
      <c r="E167" s="146"/>
      <c r="F167" s="182"/>
      <c r="G167" s="355"/>
      <c r="H167" s="150"/>
    </row>
    <row r="168" spans="2:8">
      <c r="B168" s="133" t="s">
        <v>1647</v>
      </c>
      <c r="C168" s="134"/>
      <c r="D168" s="144" t="s">
        <v>1648</v>
      </c>
      <c r="E168" s="135"/>
      <c r="F168" s="136"/>
      <c r="G168" s="137"/>
      <c r="H168" s="137"/>
    </row>
    <row r="169" spans="2:8" ht="66.75" customHeight="1">
      <c r="B169" s="134"/>
      <c r="C169" s="138"/>
      <c r="D169" s="141" t="s">
        <v>1649</v>
      </c>
      <c r="E169" s="135"/>
      <c r="F169" s="135"/>
      <c r="G169" s="145"/>
      <c r="H169" s="145"/>
    </row>
    <row r="170" spans="2:8" ht="25.5">
      <c r="B170" s="134"/>
      <c r="C170" s="138" t="s">
        <v>1650</v>
      </c>
      <c r="D170" s="141" t="s">
        <v>1651</v>
      </c>
      <c r="E170" s="135">
        <v>1</v>
      </c>
      <c r="F170" s="135" t="s">
        <v>23</v>
      </c>
      <c r="G170" s="358"/>
      <c r="H170" s="139">
        <f>G170*E170</f>
        <v>0</v>
      </c>
    </row>
    <row r="171" spans="2:8" ht="25.5" customHeight="1">
      <c r="B171" s="134"/>
      <c r="C171" s="138" t="s">
        <v>1652</v>
      </c>
      <c r="D171" s="141" t="s">
        <v>1653</v>
      </c>
      <c r="E171" s="135">
        <v>1</v>
      </c>
      <c r="F171" s="142" t="s">
        <v>23</v>
      </c>
      <c r="G171" s="357"/>
      <c r="H171" s="143">
        <f>(G171*E171)</f>
        <v>0</v>
      </c>
    </row>
    <row r="172" spans="2:8">
      <c r="B172" s="138"/>
      <c r="C172" s="138"/>
      <c r="D172" s="141"/>
      <c r="E172" s="135"/>
      <c r="F172" s="142"/>
      <c r="G172" s="147"/>
      <c r="H172" s="147"/>
    </row>
    <row r="173" spans="2:8">
      <c r="B173" s="133" t="s">
        <v>1654</v>
      </c>
      <c r="C173" s="134"/>
      <c r="D173" s="144" t="s">
        <v>1655</v>
      </c>
      <c r="E173" s="135"/>
      <c r="F173" s="135"/>
      <c r="G173" s="145"/>
      <c r="H173" s="145"/>
    </row>
    <row r="174" spans="2:8" ht="51">
      <c r="B174" s="134"/>
      <c r="C174" s="138"/>
      <c r="D174" s="141" t="s">
        <v>1656</v>
      </c>
      <c r="E174" s="146"/>
      <c r="F174" s="146"/>
      <c r="G174" s="145"/>
      <c r="H174" s="145"/>
    </row>
    <row r="175" spans="2:8" ht="20.25" customHeight="1">
      <c r="B175" s="134"/>
      <c r="C175" s="138" t="s">
        <v>1657</v>
      </c>
      <c r="D175" s="141" t="s">
        <v>1658</v>
      </c>
      <c r="E175" s="146">
        <v>1</v>
      </c>
      <c r="F175" s="135" t="s">
        <v>23</v>
      </c>
      <c r="G175" s="358"/>
      <c r="H175" s="139">
        <f>G175*E175</f>
        <v>0</v>
      </c>
    </row>
    <row r="176" spans="2:8">
      <c r="B176" s="134"/>
      <c r="C176" s="138"/>
      <c r="D176" s="141"/>
      <c r="E176" s="146"/>
      <c r="F176" s="182"/>
      <c r="G176" s="355"/>
      <c r="H176" s="150"/>
    </row>
    <row r="177" spans="2:13">
      <c r="B177" s="133" t="s">
        <v>1659</v>
      </c>
      <c r="C177" s="134"/>
      <c r="D177" s="144" t="s">
        <v>1660</v>
      </c>
      <c r="E177" s="146"/>
      <c r="F177" s="182"/>
      <c r="G177" s="137"/>
      <c r="H177" s="137"/>
    </row>
    <row r="178" spans="2:13" ht="51">
      <c r="B178" s="134"/>
      <c r="C178" s="138" t="s">
        <v>1661</v>
      </c>
      <c r="D178" s="141" t="s">
        <v>1662</v>
      </c>
      <c r="E178" s="146">
        <v>1</v>
      </c>
      <c r="F178" s="135" t="s">
        <v>23</v>
      </c>
      <c r="G178" s="358"/>
      <c r="H178" s="139">
        <f>G178*E178</f>
        <v>0</v>
      </c>
    </row>
    <row r="179" spans="2:13">
      <c r="B179" s="134"/>
      <c r="C179" s="138"/>
      <c r="D179" s="141"/>
      <c r="E179" s="146"/>
      <c r="F179" s="182"/>
      <c r="G179" s="355"/>
      <c r="H179" s="150"/>
    </row>
    <row r="180" spans="2:13">
      <c r="B180" s="133" t="s">
        <v>1663</v>
      </c>
      <c r="C180" s="134"/>
      <c r="D180" s="144" t="s">
        <v>1664</v>
      </c>
      <c r="E180" s="146"/>
      <c r="F180" s="182"/>
      <c r="G180" s="137"/>
      <c r="H180" s="137"/>
    </row>
    <row r="181" spans="2:13" ht="76.5">
      <c r="B181" s="134"/>
      <c r="C181" s="138" t="s">
        <v>1665</v>
      </c>
      <c r="D181" s="141" t="s">
        <v>1666</v>
      </c>
      <c r="E181" s="146">
        <v>1</v>
      </c>
      <c r="F181" s="135" t="s">
        <v>23</v>
      </c>
      <c r="G181" s="358"/>
      <c r="H181" s="139">
        <f>G181*E181</f>
        <v>0</v>
      </c>
    </row>
    <row r="182" spans="2:13">
      <c r="B182" s="134"/>
      <c r="C182" s="138"/>
      <c r="D182" s="141"/>
      <c r="E182" s="146"/>
      <c r="F182" s="182"/>
      <c r="G182" s="355"/>
      <c r="H182" s="150"/>
    </row>
    <row r="183" spans="2:13">
      <c r="B183" s="133" t="s">
        <v>1667</v>
      </c>
      <c r="C183" s="134"/>
      <c r="D183" s="144" t="s">
        <v>1668</v>
      </c>
      <c r="E183" s="146"/>
      <c r="F183" s="182"/>
      <c r="G183" s="137"/>
      <c r="H183" s="137"/>
    </row>
    <row r="184" spans="2:13" ht="76.5">
      <c r="B184" s="134"/>
      <c r="C184" s="138" t="s">
        <v>1669</v>
      </c>
      <c r="D184" s="141" t="s">
        <v>1670</v>
      </c>
      <c r="E184" s="146">
        <v>1</v>
      </c>
      <c r="F184" s="135" t="s">
        <v>23</v>
      </c>
      <c r="G184" s="358"/>
      <c r="H184" s="139">
        <f>G184*E184</f>
        <v>0</v>
      </c>
    </row>
    <row r="185" spans="2:13">
      <c r="B185" s="134"/>
      <c r="C185" s="138"/>
      <c r="D185" s="141"/>
      <c r="E185" s="146"/>
      <c r="F185" s="146"/>
      <c r="G185" s="358"/>
      <c r="H185" s="139"/>
    </row>
    <row r="186" spans="2:13">
      <c r="B186" s="133" t="s">
        <v>1671</v>
      </c>
      <c r="C186" s="134"/>
      <c r="D186" s="144" t="s">
        <v>1655</v>
      </c>
      <c r="E186" s="146"/>
      <c r="F186" s="146"/>
      <c r="G186" s="145"/>
      <c r="H186" s="145"/>
    </row>
    <row r="187" spans="2:13" ht="76.5">
      <c r="B187" s="134"/>
      <c r="C187" s="138"/>
      <c r="D187" s="141" t="s">
        <v>1672</v>
      </c>
      <c r="E187" s="135"/>
      <c r="F187" s="135"/>
      <c r="G187" s="145"/>
      <c r="H187" s="145"/>
    </row>
    <row r="188" spans="2:13" ht="38.25">
      <c r="B188" s="134"/>
      <c r="C188" s="138" t="s">
        <v>1673</v>
      </c>
      <c r="D188" s="141" t="s">
        <v>1658</v>
      </c>
      <c r="E188" s="146">
        <v>3</v>
      </c>
      <c r="F188" s="146" t="s">
        <v>23</v>
      </c>
      <c r="G188" s="358"/>
      <c r="H188" s="139">
        <f>G188*E188</f>
        <v>0</v>
      </c>
    </row>
    <row r="189" spans="2:13">
      <c r="B189" s="134"/>
      <c r="C189" s="138"/>
      <c r="D189" s="141"/>
      <c r="E189" s="182"/>
      <c r="F189" s="182"/>
      <c r="G189" s="355"/>
      <c r="H189" s="150"/>
      <c r="J189" s="183"/>
      <c r="K189" s="654"/>
      <c r="L189" s="654"/>
      <c r="M189" s="654"/>
    </row>
    <row r="190" spans="2:13">
      <c r="B190" s="133" t="s">
        <v>1674</v>
      </c>
      <c r="C190" s="134"/>
      <c r="D190" s="144" t="s">
        <v>1675</v>
      </c>
      <c r="E190" s="182"/>
      <c r="F190" s="182"/>
      <c r="G190" s="137"/>
      <c r="H190" s="137"/>
    </row>
    <row r="191" spans="2:13" ht="25.5">
      <c r="B191" s="134"/>
      <c r="C191" s="138"/>
      <c r="D191" s="141" t="s">
        <v>1676</v>
      </c>
      <c r="E191" s="146"/>
      <c r="F191" s="146"/>
      <c r="G191" s="145"/>
      <c r="H191" s="145"/>
    </row>
    <row r="192" spans="2:13" ht="18" customHeight="1">
      <c r="B192" s="134"/>
      <c r="C192" s="138" t="s">
        <v>1677</v>
      </c>
      <c r="D192" s="141" t="s">
        <v>1678</v>
      </c>
      <c r="E192" s="146">
        <v>1</v>
      </c>
      <c r="F192" s="146" t="s">
        <v>23</v>
      </c>
      <c r="G192" s="358"/>
      <c r="H192" s="139">
        <f>G192*E192</f>
        <v>0</v>
      </c>
      <c r="K192" s="184"/>
    </row>
    <row r="193" spans="2:12">
      <c r="B193" s="138"/>
      <c r="C193" s="138"/>
      <c r="D193" s="141"/>
      <c r="E193" s="146"/>
      <c r="F193" s="182"/>
      <c r="G193" s="137"/>
      <c r="H193" s="137"/>
    </row>
    <row r="194" spans="2:12">
      <c r="B194" s="133" t="s">
        <v>1679</v>
      </c>
      <c r="C194" s="134"/>
      <c r="D194" s="144" t="s">
        <v>1660</v>
      </c>
      <c r="E194" s="146"/>
      <c r="F194" s="182"/>
      <c r="G194" s="137"/>
      <c r="H194" s="137"/>
    </row>
    <row r="195" spans="2:12" ht="77.25" customHeight="1">
      <c r="B195" s="134"/>
      <c r="C195" s="138" t="s">
        <v>1680</v>
      </c>
      <c r="D195" s="141" t="s">
        <v>1681</v>
      </c>
      <c r="E195" s="146">
        <v>2</v>
      </c>
      <c r="F195" s="146" t="s">
        <v>1252</v>
      </c>
      <c r="G195" s="358"/>
      <c r="H195" s="139">
        <f>G195*E195</f>
        <v>0</v>
      </c>
      <c r="L195" s="184"/>
    </row>
    <row r="196" spans="2:12">
      <c r="B196" s="138"/>
      <c r="C196" s="138"/>
      <c r="D196" s="141"/>
      <c r="E196" s="146"/>
      <c r="F196" s="181"/>
      <c r="G196" s="149"/>
      <c r="H196" s="149"/>
    </row>
    <row r="197" spans="2:12">
      <c r="B197" s="133" t="s">
        <v>1682</v>
      </c>
      <c r="C197" s="134"/>
      <c r="D197" s="144" t="s">
        <v>1683</v>
      </c>
      <c r="E197" s="146"/>
      <c r="F197" s="182"/>
      <c r="G197" s="137"/>
      <c r="H197" s="137"/>
    </row>
    <row r="198" spans="2:12" ht="58.5" customHeight="1">
      <c r="B198" s="134"/>
      <c r="C198" s="138"/>
      <c r="D198" s="141" t="s">
        <v>1684</v>
      </c>
      <c r="E198" s="146"/>
      <c r="F198" s="146"/>
      <c r="G198" s="145"/>
      <c r="H198" s="145"/>
    </row>
    <row r="199" spans="2:12" ht="18.75" customHeight="1">
      <c r="B199" s="134"/>
      <c r="C199" s="138" t="s">
        <v>1685</v>
      </c>
      <c r="D199" s="141" t="s">
        <v>1686</v>
      </c>
      <c r="E199" s="146">
        <v>1</v>
      </c>
      <c r="F199" s="146" t="s">
        <v>23</v>
      </c>
      <c r="G199" s="358"/>
      <c r="H199" s="139">
        <f>G199*E199</f>
        <v>0</v>
      </c>
    </row>
    <row r="200" spans="2:12">
      <c r="B200" s="138"/>
      <c r="C200" s="138"/>
      <c r="D200" s="141"/>
      <c r="E200" s="146"/>
      <c r="F200" s="181"/>
      <c r="G200" s="149"/>
      <c r="H200" s="149"/>
    </row>
    <row r="201" spans="2:12">
      <c r="B201" s="134" t="s">
        <v>1687</v>
      </c>
      <c r="C201" s="134"/>
      <c r="D201" s="144" t="s">
        <v>1688</v>
      </c>
      <c r="E201" s="146"/>
      <c r="F201" s="182"/>
      <c r="G201" s="137"/>
      <c r="H201" s="137"/>
    </row>
    <row r="202" spans="2:12" ht="140.25">
      <c r="B202" s="134"/>
      <c r="C202" s="138" t="s">
        <v>1689</v>
      </c>
      <c r="D202" s="141" t="s">
        <v>1690</v>
      </c>
      <c r="E202" s="146">
        <v>1</v>
      </c>
      <c r="F202" s="146" t="s">
        <v>1252</v>
      </c>
      <c r="G202" s="358"/>
      <c r="H202" s="139">
        <f>G202*E202</f>
        <v>0</v>
      </c>
    </row>
    <row r="203" spans="2:12">
      <c r="B203" s="134"/>
      <c r="C203" s="138"/>
      <c r="D203" s="141"/>
      <c r="E203" s="146"/>
      <c r="F203" s="146"/>
      <c r="G203" s="358"/>
      <c r="H203" s="139"/>
    </row>
    <row r="204" spans="2:12">
      <c r="B204" s="134" t="s">
        <v>1691</v>
      </c>
      <c r="C204" s="134"/>
      <c r="D204" s="144" t="s">
        <v>1692</v>
      </c>
      <c r="E204" s="146"/>
      <c r="F204" s="146"/>
      <c r="G204" s="145"/>
      <c r="H204" s="145"/>
    </row>
    <row r="205" spans="2:12" ht="66" customHeight="1">
      <c r="B205" s="134"/>
      <c r="C205" s="138" t="s">
        <v>1693</v>
      </c>
      <c r="D205" s="141" t="s">
        <v>1694</v>
      </c>
      <c r="E205" s="146">
        <v>1</v>
      </c>
      <c r="F205" s="146" t="s">
        <v>23</v>
      </c>
      <c r="G205" s="358"/>
      <c r="H205" s="139">
        <f>G205*E205</f>
        <v>0</v>
      </c>
    </row>
    <row r="206" spans="2:12">
      <c r="B206" s="134"/>
      <c r="C206" s="138"/>
      <c r="D206" s="141"/>
      <c r="E206" s="146"/>
      <c r="F206" s="146"/>
      <c r="G206" s="358"/>
      <c r="H206" s="139"/>
    </row>
    <row r="207" spans="2:12">
      <c r="B207" s="134" t="s">
        <v>1695</v>
      </c>
      <c r="C207" s="134"/>
      <c r="D207" s="144" t="s">
        <v>1696</v>
      </c>
      <c r="E207" s="146"/>
      <c r="F207" s="146"/>
      <c r="G207" s="145"/>
      <c r="H207" s="145"/>
    </row>
    <row r="208" spans="2:12" ht="52.5" customHeight="1">
      <c r="B208" s="134"/>
      <c r="C208" s="138" t="s">
        <v>1697</v>
      </c>
      <c r="D208" s="141" t="s">
        <v>1698</v>
      </c>
      <c r="E208" s="146">
        <v>1</v>
      </c>
      <c r="F208" s="146" t="s">
        <v>23</v>
      </c>
      <c r="G208" s="358"/>
      <c r="H208" s="139">
        <f>G208*E208</f>
        <v>0</v>
      </c>
    </row>
    <row r="209" spans="2:10">
      <c r="B209" s="134"/>
      <c r="C209" s="138"/>
      <c r="D209" s="141"/>
      <c r="E209" s="146"/>
      <c r="F209" s="146"/>
      <c r="G209" s="358"/>
      <c r="H209" s="139"/>
    </row>
    <row r="210" spans="2:10">
      <c r="B210" s="134" t="s">
        <v>1699</v>
      </c>
      <c r="C210" s="134"/>
      <c r="D210" s="144" t="s">
        <v>1700</v>
      </c>
      <c r="E210" s="146"/>
      <c r="F210" s="146"/>
      <c r="G210" s="145"/>
      <c r="H210" s="145"/>
    </row>
    <row r="211" spans="2:10" ht="38.25">
      <c r="B211" s="134"/>
      <c r="C211" s="138" t="s">
        <v>1701</v>
      </c>
      <c r="D211" s="141" t="s">
        <v>1702</v>
      </c>
      <c r="E211" s="146">
        <v>1</v>
      </c>
      <c r="F211" s="146" t="s">
        <v>23</v>
      </c>
      <c r="G211" s="358"/>
      <c r="H211" s="139">
        <f>G211*E211</f>
        <v>0</v>
      </c>
    </row>
    <row r="212" spans="2:10">
      <c r="B212" s="134"/>
      <c r="C212" s="138"/>
      <c r="D212" s="141"/>
      <c r="E212" s="146"/>
      <c r="F212" s="146"/>
      <c r="G212" s="358"/>
      <c r="H212" s="139"/>
    </row>
    <row r="213" spans="2:10">
      <c r="B213" s="134" t="s">
        <v>1703</v>
      </c>
      <c r="C213" s="134"/>
      <c r="D213" s="144" t="s">
        <v>1704</v>
      </c>
      <c r="E213" s="146"/>
      <c r="F213" s="146"/>
      <c r="G213" s="145"/>
      <c r="H213" s="145"/>
    </row>
    <row r="214" spans="2:10" ht="76.5" customHeight="1">
      <c r="B214" s="134"/>
      <c r="C214" s="138" t="s">
        <v>1705</v>
      </c>
      <c r="D214" s="141" t="s">
        <v>1706</v>
      </c>
      <c r="E214" s="146">
        <v>1</v>
      </c>
      <c r="F214" s="146" t="s">
        <v>23</v>
      </c>
      <c r="G214" s="358"/>
      <c r="H214" s="139">
        <f>G214*E214</f>
        <v>0</v>
      </c>
    </row>
    <row r="215" spans="2:10">
      <c r="B215" s="134"/>
      <c r="C215" s="138"/>
      <c r="D215" s="141"/>
      <c r="E215" s="146"/>
      <c r="F215" s="146"/>
      <c r="G215" s="358"/>
      <c r="H215" s="139"/>
    </row>
    <row r="216" spans="2:10">
      <c r="B216" s="134" t="s">
        <v>1707</v>
      </c>
      <c r="C216" s="134"/>
      <c r="D216" s="144" t="s">
        <v>1708</v>
      </c>
      <c r="E216" s="146"/>
      <c r="F216" s="146"/>
      <c r="G216" s="145"/>
      <c r="H216" s="145"/>
    </row>
    <row r="217" spans="2:10" ht="69" customHeight="1">
      <c r="B217" s="134"/>
      <c r="C217" s="138" t="s">
        <v>1709</v>
      </c>
      <c r="D217" s="141" t="s">
        <v>1710</v>
      </c>
      <c r="E217" s="146">
        <v>2</v>
      </c>
      <c r="F217" s="146" t="s">
        <v>23</v>
      </c>
      <c r="G217" s="358"/>
      <c r="H217" s="139">
        <f>G217*E217</f>
        <v>0</v>
      </c>
      <c r="J217" s="140"/>
    </row>
    <row r="218" spans="2:10">
      <c r="B218" s="128"/>
      <c r="D218" s="172"/>
      <c r="E218" s="173"/>
      <c r="F218" s="173"/>
      <c r="G218" s="174"/>
      <c r="H218" s="174"/>
    </row>
    <row r="219" spans="2:10">
      <c r="B219" s="128" t="s">
        <v>1249</v>
      </c>
      <c r="C219" s="128" t="s">
        <v>1711</v>
      </c>
      <c r="D219" s="172"/>
      <c r="E219" s="173"/>
      <c r="F219" s="173"/>
      <c r="G219" s="174"/>
      <c r="H219" s="174"/>
    </row>
    <row r="220" spans="2:10" ht="15.75" thickBot="1">
      <c r="B220" s="175"/>
      <c r="D220" s="172"/>
      <c r="E220" s="173"/>
      <c r="F220" s="173"/>
      <c r="G220" s="174"/>
      <c r="H220" s="174"/>
    </row>
    <row r="221" spans="2:10" ht="39" thickTop="1">
      <c r="B221" s="132" t="s">
        <v>1446</v>
      </c>
      <c r="C221" s="132" t="s">
        <v>1447</v>
      </c>
      <c r="D221" s="176" t="s">
        <v>1448</v>
      </c>
      <c r="E221" s="132" t="s">
        <v>22</v>
      </c>
      <c r="F221" s="177" t="s">
        <v>1449</v>
      </c>
      <c r="G221" s="178" t="s">
        <v>1450</v>
      </c>
      <c r="H221" s="178" t="s">
        <v>1451</v>
      </c>
    </row>
    <row r="222" spans="2:10">
      <c r="B222" s="133" t="s">
        <v>1712</v>
      </c>
      <c r="C222" s="134"/>
      <c r="D222" s="144" t="s">
        <v>1713</v>
      </c>
      <c r="E222" s="135"/>
      <c r="F222" s="135"/>
      <c r="G222" s="145"/>
      <c r="H222" s="145"/>
    </row>
    <row r="223" spans="2:10" ht="114.75" customHeight="1">
      <c r="B223" s="159"/>
      <c r="C223" s="160"/>
      <c r="D223" s="141" t="s">
        <v>1714</v>
      </c>
      <c r="E223" s="136"/>
      <c r="F223" s="136"/>
      <c r="G223" s="145"/>
      <c r="H223" s="145"/>
    </row>
    <row r="224" spans="2:10" ht="27.75" customHeight="1">
      <c r="B224" s="159"/>
      <c r="C224" s="160" t="s">
        <v>1715</v>
      </c>
      <c r="D224" s="141" t="s">
        <v>1716</v>
      </c>
      <c r="E224" s="136">
        <v>1</v>
      </c>
      <c r="F224" s="136" t="s">
        <v>23</v>
      </c>
      <c r="G224" s="358"/>
      <c r="H224" s="139">
        <f t="shared" ref="H224:H233" si="0">G224*E224</f>
        <v>0</v>
      </c>
    </row>
    <row r="225" spans="2:8" ht="27.75" customHeight="1">
      <c r="B225" s="159"/>
      <c r="C225" s="160" t="s">
        <v>1717</v>
      </c>
      <c r="D225" s="141" t="s">
        <v>1718</v>
      </c>
      <c r="E225" s="136">
        <v>1</v>
      </c>
      <c r="F225" s="136" t="s">
        <v>23</v>
      </c>
      <c r="G225" s="358"/>
      <c r="H225" s="139">
        <f t="shared" si="0"/>
        <v>0</v>
      </c>
    </row>
    <row r="226" spans="2:8" ht="26.25" customHeight="1">
      <c r="B226" s="159"/>
      <c r="C226" s="160" t="s">
        <v>1719</v>
      </c>
      <c r="D226" s="141" t="s">
        <v>1720</v>
      </c>
      <c r="E226" s="136">
        <v>1</v>
      </c>
      <c r="F226" s="136" t="s">
        <v>23</v>
      </c>
      <c r="G226" s="185"/>
      <c r="H226" s="139">
        <f t="shared" si="0"/>
        <v>0</v>
      </c>
    </row>
    <row r="227" spans="2:8" ht="26.25" customHeight="1">
      <c r="B227" s="159"/>
      <c r="C227" s="160" t="s">
        <v>1721</v>
      </c>
      <c r="D227" s="141" t="s">
        <v>1722</v>
      </c>
      <c r="E227" s="136">
        <v>1</v>
      </c>
      <c r="F227" s="136" t="s">
        <v>23</v>
      </c>
      <c r="G227" s="358"/>
      <c r="H227" s="139">
        <f>G227*E227</f>
        <v>0</v>
      </c>
    </row>
    <row r="228" spans="2:8" ht="25.5">
      <c r="B228" s="134"/>
      <c r="C228" s="138" t="s">
        <v>1723</v>
      </c>
      <c r="D228" s="141" t="s">
        <v>1724</v>
      </c>
      <c r="E228" s="146">
        <v>2</v>
      </c>
      <c r="F228" s="146" t="s">
        <v>23</v>
      </c>
      <c r="G228" s="358"/>
      <c r="H228" s="139">
        <f t="shared" si="0"/>
        <v>0</v>
      </c>
    </row>
    <row r="229" spans="2:8" ht="25.5">
      <c r="B229" s="134"/>
      <c r="C229" s="138" t="s">
        <v>1725</v>
      </c>
      <c r="D229" s="141" t="s">
        <v>1726</v>
      </c>
      <c r="E229" s="146">
        <v>2</v>
      </c>
      <c r="F229" s="146" t="s">
        <v>23</v>
      </c>
      <c r="G229" s="358"/>
      <c r="H229" s="139">
        <f t="shared" si="0"/>
        <v>0</v>
      </c>
    </row>
    <row r="230" spans="2:8" ht="38.25">
      <c r="B230" s="134"/>
      <c r="C230" s="138" t="s">
        <v>1727</v>
      </c>
      <c r="D230" s="141" t="s">
        <v>1728</v>
      </c>
      <c r="E230" s="146">
        <v>3</v>
      </c>
      <c r="F230" s="146" t="s">
        <v>23</v>
      </c>
      <c r="G230" s="358"/>
      <c r="H230" s="139">
        <f t="shared" si="0"/>
        <v>0</v>
      </c>
    </row>
    <row r="231" spans="2:8" ht="51">
      <c r="B231" s="134"/>
      <c r="C231" s="138" t="s">
        <v>1729</v>
      </c>
      <c r="D231" s="141" t="s">
        <v>1730</v>
      </c>
      <c r="E231" s="146">
        <v>4</v>
      </c>
      <c r="F231" s="146" t="s">
        <v>23</v>
      </c>
      <c r="G231" s="358"/>
      <c r="H231" s="139">
        <f t="shared" si="0"/>
        <v>0</v>
      </c>
    </row>
    <row r="232" spans="2:8" ht="63.75">
      <c r="B232" s="134"/>
      <c r="C232" s="138" t="s">
        <v>1731</v>
      </c>
      <c r="D232" s="141" t="s">
        <v>1732</v>
      </c>
      <c r="E232" s="146">
        <v>5</v>
      </c>
      <c r="F232" s="146" t="s">
        <v>23</v>
      </c>
      <c r="G232" s="358"/>
      <c r="H232" s="139">
        <f t="shared" si="0"/>
        <v>0</v>
      </c>
    </row>
    <row r="233" spans="2:8" ht="25.5">
      <c r="B233" s="134"/>
      <c r="C233" s="138" t="s">
        <v>1733</v>
      </c>
      <c r="D233" s="141" t="s">
        <v>1734</v>
      </c>
      <c r="E233" s="146">
        <v>2</v>
      </c>
      <c r="F233" s="146" t="s">
        <v>23</v>
      </c>
      <c r="G233" s="358"/>
      <c r="H233" s="139">
        <f t="shared" si="0"/>
        <v>0</v>
      </c>
    </row>
    <row r="234" spans="2:8">
      <c r="B234" s="134"/>
      <c r="C234" s="138"/>
      <c r="D234" s="141"/>
      <c r="E234" s="135"/>
      <c r="F234" s="142"/>
      <c r="G234" s="357"/>
      <c r="H234" s="143"/>
    </row>
    <row r="235" spans="2:8" ht="15" customHeight="1">
      <c r="B235" s="133" t="s">
        <v>1735</v>
      </c>
      <c r="C235" s="134"/>
      <c r="D235" s="144" t="s">
        <v>1736</v>
      </c>
      <c r="E235" s="135"/>
      <c r="F235" s="135"/>
      <c r="G235" s="145"/>
      <c r="H235" s="145"/>
    </row>
    <row r="236" spans="2:8" ht="204">
      <c r="B236" s="134"/>
      <c r="C236" s="138"/>
      <c r="D236" s="141" t="s">
        <v>1737</v>
      </c>
      <c r="E236" s="135"/>
      <c r="F236" s="135"/>
      <c r="G236" s="145"/>
      <c r="H236" s="145"/>
    </row>
    <row r="237" spans="2:8" ht="63.75">
      <c r="B237" s="134"/>
      <c r="C237" s="138" t="s">
        <v>1738</v>
      </c>
      <c r="D237" s="141" t="s">
        <v>1724</v>
      </c>
      <c r="E237" s="135">
        <v>2</v>
      </c>
      <c r="F237" s="135" t="s">
        <v>1252</v>
      </c>
      <c r="G237" s="358"/>
      <c r="H237" s="139">
        <f>G237*E237</f>
        <v>0</v>
      </c>
    </row>
    <row r="238" spans="2:8" ht="51">
      <c r="B238" s="134"/>
      <c r="C238" s="138" t="s">
        <v>1739</v>
      </c>
      <c r="D238" s="141" t="s">
        <v>1532</v>
      </c>
      <c r="E238" s="135">
        <v>2</v>
      </c>
      <c r="F238" s="135" t="s">
        <v>1252</v>
      </c>
      <c r="G238" s="358"/>
      <c r="H238" s="139">
        <f>G238*E238</f>
        <v>0</v>
      </c>
    </row>
    <row r="239" spans="2:8">
      <c r="B239" s="134"/>
      <c r="C239" s="138"/>
      <c r="D239" s="141"/>
      <c r="E239" s="135"/>
      <c r="F239" s="135"/>
      <c r="G239" s="358"/>
      <c r="H239" s="139"/>
    </row>
    <row r="240" spans="2:8">
      <c r="B240" s="133" t="s">
        <v>1740</v>
      </c>
      <c r="C240" s="134"/>
      <c r="D240" s="144" t="s">
        <v>1741</v>
      </c>
      <c r="E240" s="135"/>
      <c r="F240" s="136"/>
      <c r="G240" s="137"/>
      <c r="H240" s="137"/>
    </row>
    <row r="241" spans="2:11" ht="114.75">
      <c r="B241" s="134"/>
      <c r="C241" s="138"/>
      <c r="D241" s="141" t="s">
        <v>1742</v>
      </c>
      <c r="E241" s="135"/>
      <c r="F241" s="135"/>
      <c r="G241" s="145"/>
      <c r="H241" s="145"/>
    </row>
    <row r="242" spans="2:11" ht="25.5">
      <c r="B242" s="134"/>
      <c r="C242" s="138" t="s">
        <v>1743</v>
      </c>
      <c r="D242" s="141" t="s">
        <v>1744</v>
      </c>
      <c r="E242" s="135">
        <v>1</v>
      </c>
      <c r="F242" s="135" t="s">
        <v>1252</v>
      </c>
      <c r="G242" s="358"/>
      <c r="H242" s="139">
        <f>G242*E242</f>
        <v>0</v>
      </c>
    </row>
    <row r="243" spans="2:11" ht="14.25" customHeight="1">
      <c r="B243" s="134"/>
      <c r="C243" s="138"/>
      <c r="D243" s="141"/>
      <c r="E243" s="135"/>
      <c r="F243" s="148"/>
      <c r="G243" s="149"/>
      <c r="H243" s="149"/>
    </row>
    <row r="244" spans="2:11">
      <c r="B244" s="133" t="s">
        <v>1745</v>
      </c>
      <c r="C244" s="134"/>
      <c r="D244" s="144" t="s">
        <v>1746</v>
      </c>
      <c r="E244" s="135"/>
      <c r="F244" s="135"/>
      <c r="G244" s="145"/>
      <c r="H244" s="145"/>
    </row>
    <row r="245" spans="2:11" ht="79.5" customHeight="1">
      <c r="B245" s="186"/>
      <c r="C245" s="138"/>
      <c r="D245" s="141" t="s">
        <v>1747</v>
      </c>
      <c r="E245" s="135"/>
      <c r="F245" s="135"/>
      <c r="G245" s="145"/>
      <c r="H245" s="145"/>
    </row>
    <row r="246" spans="2:11" ht="33.75" customHeight="1">
      <c r="B246" s="187"/>
      <c r="C246" s="138" t="s">
        <v>1748</v>
      </c>
      <c r="D246" s="141" t="s">
        <v>1749</v>
      </c>
      <c r="E246" s="135">
        <v>1</v>
      </c>
      <c r="F246" s="135" t="s">
        <v>23</v>
      </c>
      <c r="G246" s="358"/>
      <c r="H246" s="139">
        <f>G246*E246</f>
        <v>0</v>
      </c>
    </row>
    <row r="247" spans="2:11" ht="25.5">
      <c r="B247" s="187"/>
      <c r="C247" s="141" t="s">
        <v>1750</v>
      </c>
      <c r="D247" s="141" t="s">
        <v>1751</v>
      </c>
      <c r="E247" s="146">
        <v>2</v>
      </c>
      <c r="F247" s="146" t="s">
        <v>23</v>
      </c>
      <c r="G247" s="358"/>
      <c r="H247" s="139">
        <f>G247*E247</f>
        <v>0</v>
      </c>
    </row>
    <row r="248" spans="2:11" ht="14.25" customHeight="1">
      <c r="B248" s="134"/>
      <c r="C248" s="138"/>
      <c r="D248" s="141"/>
      <c r="E248" s="135"/>
      <c r="F248" s="148"/>
      <c r="G248" s="149"/>
      <c r="H248" s="149"/>
    </row>
    <row r="249" spans="2:11" ht="15" customHeight="1">
      <c r="B249" s="133" t="s">
        <v>1752</v>
      </c>
      <c r="C249" s="134"/>
      <c r="D249" s="144" t="s">
        <v>1753</v>
      </c>
      <c r="E249" s="135"/>
      <c r="F249" s="136"/>
      <c r="G249" s="153"/>
      <c r="H249" s="153"/>
    </row>
    <row r="250" spans="2:11" ht="76.5">
      <c r="B250" s="134"/>
      <c r="C250" s="138"/>
      <c r="D250" s="141" t="s">
        <v>1754</v>
      </c>
      <c r="E250" s="135"/>
      <c r="F250" s="135"/>
      <c r="G250" s="180"/>
      <c r="H250" s="180"/>
    </row>
    <row r="251" spans="2:11" ht="25.5">
      <c r="B251" s="134"/>
      <c r="C251" s="138" t="s">
        <v>1755</v>
      </c>
      <c r="D251" s="141" t="s">
        <v>1756</v>
      </c>
      <c r="E251" s="135">
        <v>2</v>
      </c>
      <c r="F251" s="135" t="s">
        <v>1252</v>
      </c>
      <c r="G251" s="358"/>
      <c r="H251" s="139">
        <f>G251*E251</f>
        <v>0</v>
      </c>
    </row>
    <row r="252" spans="2:11">
      <c r="B252" s="134"/>
      <c r="C252" s="138"/>
      <c r="D252" s="141"/>
      <c r="E252" s="135"/>
      <c r="F252" s="135"/>
      <c r="G252" s="358"/>
      <c r="H252" s="139"/>
    </row>
    <row r="253" spans="2:11">
      <c r="B253" s="133" t="s">
        <v>1757</v>
      </c>
      <c r="C253" s="134"/>
      <c r="D253" s="144" t="s">
        <v>1753</v>
      </c>
      <c r="E253" s="135"/>
      <c r="F253" s="136"/>
      <c r="G253" s="153"/>
      <c r="H253" s="153"/>
    </row>
    <row r="254" spans="2:11" ht="63.75">
      <c r="B254" s="134"/>
      <c r="C254" s="138"/>
      <c r="D254" s="141" t="s">
        <v>1758</v>
      </c>
      <c r="E254" s="135"/>
      <c r="F254" s="135"/>
      <c r="G254" s="180"/>
      <c r="H254" s="180"/>
    </row>
    <row r="255" spans="2:11" ht="51">
      <c r="B255" s="134"/>
      <c r="C255" s="138" t="s">
        <v>1759</v>
      </c>
      <c r="D255" s="141" t="s">
        <v>1760</v>
      </c>
      <c r="E255" s="135">
        <v>2</v>
      </c>
      <c r="F255" s="135" t="s">
        <v>1252</v>
      </c>
      <c r="G255" s="358"/>
      <c r="H255" s="139">
        <f>G255*E255</f>
        <v>0</v>
      </c>
    </row>
    <row r="256" spans="2:11" ht="51">
      <c r="B256" s="134"/>
      <c r="C256" s="138" t="s">
        <v>1761</v>
      </c>
      <c r="D256" s="141" t="s">
        <v>1762</v>
      </c>
      <c r="E256" s="135">
        <v>2</v>
      </c>
      <c r="F256" s="135" t="s">
        <v>1252</v>
      </c>
      <c r="G256" s="358"/>
      <c r="H256" s="139">
        <f>G256*E256</f>
        <v>0</v>
      </c>
      <c r="K256" s="140"/>
    </row>
    <row r="257" spans="2:8" ht="27" customHeight="1">
      <c r="B257" s="134"/>
      <c r="C257" s="138" t="s">
        <v>1763</v>
      </c>
      <c r="D257" s="141" t="s">
        <v>1764</v>
      </c>
      <c r="E257" s="135">
        <v>1</v>
      </c>
      <c r="F257" s="135" t="s">
        <v>1252</v>
      </c>
      <c r="G257" s="358"/>
      <c r="H257" s="139">
        <f>G257*E257</f>
        <v>0</v>
      </c>
    </row>
    <row r="258" spans="2:8" ht="27" customHeight="1">
      <c r="B258" s="134"/>
      <c r="C258" s="138" t="s">
        <v>1765</v>
      </c>
      <c r="D258" s="141" t="s">
        <v>1766</v>
      </c>
      <c r="E258" s="135">
        <v>1</v>
      </c>
      <c r="F258" s="135" t="s">
        <v>1252</v>
      </c>
      <c r="G258" s="358"/>
      <c r="H258" s="139">
        <f>G258*E258</f>
        <v>0</v>
      </c>
    </row>
    <row r="259" spans="2:8">
      <c r="B259" s="134"/>
      <c r="C259" s="138"/>
      <c r="D259" s="141"/>
      <c r="E259" s="135"/>
      <c r="F259" s="135"/>
      <c r="G259" s="358"/>
      <c r="H259" s="139"/>
    </row>
    <row r="260" spans="2:8">
      <c r="B260" s="133" t="s">
        <v>1767</v>
      </c>
      <c r="C260" s="134"/>
      <c r="D260" s="144" t="s">
        <v>1768</v>
      </c>
      <c r="E260" s="135"/>
      <c r="F260" s="135"/>
      <c r="G260" s="358"/>
      <c r="H260" s="139"/>
    </row>
    <row r="261" spans="2:8" ht="36.75" customHeight="1">
      <c r="B261" s="186"/>
      <c r="C261" s="138"/>
      <c r="D261" s="141" t="s">
        <v>1769</v>
      </c>
      <c r="E261" s="135"/>
      <c r="F261" s="135"/>
      <c r="G261" s="358"/>
      <c r="H261" s="139"/>
    </row>
    <row r="262" spans="2:8" ht="18" customHeight="1">
      <c r="B262" s="186"/>
      <c r="C262" s="138" t="s">
        <v>1770</v>
      </c>
      <c r="D262" s="141" t="s">
        <v>1771</v>
      </c>
      <c r="E262" s="135">
        <v>1</v>
      </c>
      <c r="F262" s="135" t="s">
        <v>23</v>
      </c>
      <c r="G262" s="358"/>
      <c r="H262" s="139">
        <f t="shared" ref="H262:H266" si="1">G262*E262</f>
        <v>0</v>
      </c>
    </row>
    <row r="263" spans="2:8" ht="53.25" customHeight="1">
      <c r="B263" s="186"/>
      <c r="C263" s="138" t="s">
        <v>1772</v>
      </c>
      <c r="D263" s="141" t="s">
        <v>1773</v>
      </c>
      <c r="E263" s="135">
        <v>4</v>
      </c>
      <c r="F263" s="135" t="s">
        <v>23</v>
      </c>
      <c r="G263" s="358"/>
      <c r="H263" s="139">
        <f t="shared" si="1"/>
        <v>0</v>
      </c>
    </row>
    <row r="264" spans="2:8" ht="18" customHeight="1">
      <c r="B264" s="186"/>
      <c r="C264" s="138" t="s">
        <v>1774</v>
      </c>
      <c r="D264" s="141" t="s">
        <v>1775</v>
      </c>
      <c r="E264" s="135">
        <v>1</v>
      </c>
      <c r="F264" s="135" t="s">
        <v>23</v>
      </c>
      <c r="G264" s="358"/>
      <c r="H264" s="139">
        <f t="shared" si="1"/>
        <v>0</v>
      </c>
    </row>
    <row r="265" spans="2:8" ht="24.75" customHeight="1">
      <c r="B265" s="186"/>
      <c r="C265" s="138" t="s">
        <v>1776</v>
      </c>
      <c r="D265" s="141" t="s">
        <v>1777</v>
      </c>
      <c r="E265" s="135">
        <v>2</v>
      </c>
      <c r="F265" s="135" t="s">
        <v>23</v>
      </c>
      <c r="G265" s="358"/>
      <c r="H265" s="139">
        <f t="shared" si="1"/>
        <v>0</v>
      </c>
    </row>
    <row r="266" spans="2:8" ht="18.75" customHeight="1">
      <c r="B266" s="186"/>
      <c r="C266" s="138" t="s">
        <v>1778</v>
      </c>
      <c r="D266" s="141" t="s">
        <v>1779</v>
      </c>
      <c r="E266" s="135">
        <v>1</v>
      </c>
      <c r="F266" s="135" t="s">
        <v>23</v>
      </c>
      <c r="G266" s="358"/>
      <c r="H266" s="139">
        <f t="shared" si="1"/>
        <v>0</v>
      </c>
    </row>
    <row r="267" spans="2:8">
      <c r="B267" s="186"/>
      <c r="C267" s="138"/>
      <c r="D267" s="141"/>
      <c r="E267" s="135"/>
      <c r="F267" s="135"/>
      <c r="G267" s="358"/>
      <c r="H267" s="139"/>
    </row>
    <row r="268" spans="2:8">
      <c r="B268" s="133" t="s">
        <v>1780</v>
      </c>
      <c r="C268" s="134"/>
      <c r="D268" s="144" t="s">
        <v>1781</v>
      </c>
      <c r="E268" s="135"/>
      <c r="F268" s="135"/>
      <c r="G268" s="145"/>
      <c r="H268" s="145"/>
    </row>
    <row r="269" spans="2:8" ht="38.25">
      <c r="B269" s="186"/>
      <c r="C269" s="138"/>
      <c r="D269" s="141" t="s">
        <v>1782</v>
      </c>
      <c r="E269" s="135"/>
      <c r="F269" s="135"/>
      <c r="G269" s="145"/>
      <c r="H269" s="145"/>
    </row>
    <row r="270" spans="2:8" ht="24.75" customHeight="1">
      <c r="B270" s="186"/>
      <c r="C270" s="138" t="s">
        <v>1783</v>
      </c>
      <c r="D270" s="141" t="s">
        <v>1773</v>
      </c>
      <c r="E270" s="135">
        <v>2</v>
      </c>
      <c r="F270" s="135" t="s">
        <v>23</v>
      </c>
      <c r="G270" s="358"/>
      <c r="H270" s="139">
        <f>G270*E270</f>
        <v>0</v>
      </c>
    </row>
    <row r="271" spans="2:8">
      <c r="B271" s="186"/>
      <c r="C271" s="138" t="s">
        <v>1784</v>
      </c>
      <c r="D271" s="141" t="s">
        <v>1785</v>
      </c>
      <c r="E271" s="135">
        <v>1</v>
      </c>
      <c r="F271" s="135" t="s">
        <v>23</v>
      </c>
      <c r="G271" s="358"/>
      <c r="H271" s="139">
        <f>G271*E271</f>
        <v>0</v>
      </c>
    </row>
    <row r="272" spans="2:8" ht="25.5">
      <c r="B272" s="186"/>
      <c r="C272" s="138" t="s">
        <v>1786</v>
      </c>
      <c r="D272" s="141" t="s">
        <v>1787</v>
      </c>
      <c r="E272" s="135">
        <v>2</v>
      </c>
      <c r="F272" s="135" t="s">
        <v>23</v>
      </c>
      <c r="G272" s="358"/>
      <c r="H272" s="139">
        <f>G272*E272</f>
        <v>0</v>
      </c>
    </row>
    <row r="273" spans="2:8">
      <c r="B273" s="186"/>
      <c r="C273" s="138"/>
      <c r="D273" s="141"/>
      <c r="E273" s="135"/>
      <c r="F273" s="135"/>
      <c r="G273" s="358"/>
      <c r="H273" s="139"/>
    </row>
    <row r="274" spans="2:8">
      <c r="B274" s="133" t="s">
        <v>1788</v>
      </c>
      <c r="C274" s="134"/>
      <c r="D274" s="144" t="s">
        <v>1768</v>
      </c>
      <c r="E274" s="135"/>
      <c r="F274" s="135"/>
      <c r="G274" s="145"/>
      <c r="H274" s="145"/>
    </row>
    <row r="275" spans="2:8" ht="38.25" customHeight="1">
      <c r="B275" s="186"/>
      <c r="C275" s="138"/>
      <c r="D275" s="141" t="s">
        <v>1789</v>
      </c>
      <c r="E275" s="135"/>
      <c r="F275" s="135"/>
      <c r="G275" s="145"/>
      <c r="H275" s="145"/>
    </row>
    <row r="276" spans="2:8" ht="38.25">
      <c r="B276" s="186"/>
      <c r="C276" s="138" t="s">
        <v>1790</v>
      </c>
      <c r="D276" s="141" t="s">
        <v>1791</v>
      </c>
      <c r="E276" s="135">
        <v>3</v>
      </c>
      <c r="F276" s="135" t="s">
        <v>23</v>
      </c>
      <c r="G276" s="358"/>
      <c r="H276" s="139">
        <f>G276*E276</f>
        <v>0</v>
      </c>
    </row>
    <row r="277" spans="2:8" ht="66" customHeight="1">
      <c r="B277" s="186"/>
      <c r="C277" s="141" t="s">
        <v>1792</v>
      </c>
      <c r="D277" s="141" t="s">
        <v>1793</v>
      </c>
      <c r="E277" s="135">
        <v>5</v>
      </c>
      <c r="F277" s="135" t="s">
        <v>23</v>
      </c>
      <c r="G277" s="358"/>
      <c r="H277" s="139">
        <f>G277*E277</f>
        <v>0</v>
      </c>
    </row>
    <row r="278" spans="2:8" ht="141.75" customHeight="1">
      <c r="B278" s="186"/>
      <c r="C278" s="141" t="s">
        <v>1794</v>
      </c>
      <c r="D278" s="141" t="s">
        <v>1795</v>
      </c>
      <c r="E278" s="135">
        <v>11</v>
      </c>
      <c r="F278" s="135" t="s">
        <v>23</v>
      </c>
      <c r="G278" s="358"/>
      <c r="H278" s="139">
        <f>G278*E278</f>
        <v>0</v>
      </c>
    </row>
    <row r="279" spans="2:8" ht="25.5">
      <c r="B279" s="186"/>
      <c r="C279" s="138" t="s">
        <v>1796</v>
      </c>
      <c r="D279" s="141" t="s">
        <v>1797</v>
      </c>
      <c r="E279" s="135">
        <v>2</v>
      </c>
      <c r="F279" s="135" t="s">
        <v>23</v>
      </c>
      <c r="G279" s="358"/>
      <c r="H279" s="139">
        <f>G279*E279</f>
        <v>0</v>
      </c>
    </row>
    <row r="280" spans="2:8">
      <c r="B280" s="187"/>
      <c r="C280" s="138"/>
      <c r="D280" s="141"/>
      <c r="E280" s="135"/>
      <c r="F280" s="135"/>
      <c r="G280" s="358"/>
      <c r="H280" s="139"/>
    </row>
    <row r="281" spans="2:8">
      <c r="B281" s="133" t="s">
        <v>1798</v>
      </c>
      <c r="C281" s="138"/>
      <c r="D281" s="144" t="s">
        <v>1799</v>
      </c>
      <c r="E281" s="135"/>
      <c r="F281" s="135"/>
      <c r="G281" s="145"/>
      <c r="H281" s="145"/>
    </row>
    <row r="282" spans="2:8" ht="69" customHeight="1">
      <c r="B282" s="186"/>
      <c r="C282" s="138"/>
      <c r="D282" s="141" t="s">
        <v>1800</v>
      </c>
      <c r="E282" s="135"/>
      <c r="F282" s="135"/>
      <c r="G282" s="145"/>
      <c r="H282" s="145"/>
    </row>
    <row r="283" spans="2:8" ht="51">
      <c r="B283" s="186"/>
      <c r="C283" s="138" t="s">
        <v>1801</v>
      </c>
      <c r="D283" s="141" t="s">
        <v>1802</v>
      </c>
      <c r="E283" s="135">
        <v>4</v>
      </c>
      <c r="F283" s="135" t="s">
        <v>23</v>
      </c>
      <c r="G283" s="358"/>
      <c r="H283" s="139">
        <f>G283*E283</f>
        <v>0</v>
      </c>
    </row>
    <row r="284" spans="2:8" ht="153.75" customHeight="1">
      <c r="B284" s="186"/>
      <c r="C284" s="138" t="s">
        <v>1803</v>
      </c>
      <c r="D284" s="141" t="s">
        <v>1804</v>
      </c>
      <c r="E284" s="135">
        <v>12</v>
      </c>
      <c r="F284" s="135" t="s">
        <v>23</v>
      </c>
      <c r="G284" s="358"/>
      <c r="H284" s="139">
        <f>G284*E284</f>
        <v>0</v>
      </c>
    </row>
    <row r="285" spans="2:8">
      <c r="B285" s="187"/>
      <c r="C285" s="141"/>
      <c r="D285" s="141"/>
      <c r="E285" s="146"/>
      <c r="F285" s="146"/>
      <c r="G285" s="358"/>
      <c r="H285" s="139"/>
    </row>
    <row r="286" spans="2:8">
      <c r="B286" s="133" t="s">
        <v>1805</v>
      </c>
      <c r="C286" s="134"/>
      <c r="D286" s="144" t="s">
        <v>1806</v>
      </c>
      <c r="E286" s="135"/>
      <c r="F286" s="135"/>
      <c r="G286" s="358"/>
      <c r="H286" s="139"/>
    </row>
    <row r="287" spans="2:8" ht="65.25" customHeight="1">
      <c r="B287" s="186"/>
      <c r="C287" s="138"/>
      <c r="D287" s="141" t="s">
        <v>1807</v>
      </c>
      <c r="E287" s="135"/>
      <c r="F287" s="135"/>
      <c r="G287" s="358"/>
      <c r="H287" s="139"/>
    </row>
    <row r="288" spans="2:8" ht="38.25">
      <c r="B288" s="186"/>
      <c r="C288" s="138" t="s">
        <v>1808</v>
      </c>
      <c r="D288" s="141" t="s">
        <v>1809</v>
      </c>
      <c r="E288" s="135">
        <v>3</v>
      </c>
      <c r="F288" s="135" t="s">
        <v>23</v>
      </c>
      <c r="G288" s="358"/>
      <c r="H288" s="139">
        <f>G288*E288</f>
        <v>0</v>
      </c>
    </row>
    <row r="289" spans="2:8">
      <c r="B289" s="186"/>
      <c r="C289" s="138"/>
      <c r="D289" s="141"/>
      <c r="E289" s="135"/>
      <c r="F289" s="135"/>
      <c r="G289" s="358"/>
      <c r="H289" s="139"/>
    </row>
    <row r="290" spans="2:8">
      <c r="B290" s="133" t="s">
        <v>1810</v>
      </c>
      <c r="C290" s="134"/>
      <c r="D290" s="144" t="s">
        <v>1811</v>
      </c>
      <c r="E290" s="135"/>
      <c r="F290" s="135"/>
      <c r="G290" s="358"/>
      <c r="H290" s="139"/>
    </row>
    <row r="291" spans="2:8" ht="28.5" customHeight="1">
      <c r="B291" s="186"/>
      <c r="C291" s="138"/>
      <c r="D291" s="141" t="s">
        <v>1812</v>
      </c>
      <c r="E291" s="135"/>
      <c r="F291" s="135"/>
      <c r="G291" s="358"/>
      <c r="H291" s="139"/>
    </row>
    <row r="292" spans="2:8" ht="25.5">
      <c r="B292" s="186"/>
      <c r="C292" s="138" t="s">
        <v>1813</v>
      </c>
      <c r="D292" s="141" t="s">
        <v>1724</v>
      </c>
      <c r="E292" s="146">
        <v>2</v>
      </c>
      <c r="F292" s="146" t="s">
        <v>23</v>
      </c>
      <c r="G292" s="358"/>
      <c r="H292" s="139">
        <f>G292*E292</f>
        <v>0</v>
      </c>
    </row>
    <row r="293" spans="2:8" ht="25.5" customHeight="1">
      <c r="B293" s="186"/>
      <c r="C293" s="138" t="s">
        <v>1814</v>
      </c>
      <c r="D293" s="141" t="s">
        <v>1809</v>
      </c>
      <c r="E293" s="146">
        <v>2</v>
      </c>
      <c r="F293" s="146" t="s">
        <v>23</v>
      </c>
      <c r="G293" s="358"/>
      <c r="H293" s="139">
        <f>G293*E293</f>
        <v>0</v>
      </c>
    </row>
    <row r="294" spans="2:8" ht="18" customHeight="1">
      <c r="B294" s="186"/>
      <c r="C294" s="138"/>
      <c r="D294" s="141"/>
      <c r="E294" s="146"/>
      <c r="F294" s="179"/>
      <c r="G294" s="357"/>
      <c r="H294" s="143"/>
    </row>
    <row r="295" spans="2:8" ht="25.5" customHeight="1">
      <c r="B295" s="133" t="s">
        <v>1815</v>
      </c>
      <c r="C295" s="134"/>
      <c r="D295" s="144" t="s">
        <v>1816</v>
      </c>
      <c r="E295" s="135"/>
      <c r="F295" s="135"/>
      <c r="G295" s="358"/>
      <c r="H295" s="139"/>
    </row>
    <row r="296" spans="2:8" ht="25.5" customHeight="1">
      <c r="B296" s="186"/>
      <c r="C296" s="138"/>
      <c r="D296" s="141" t="s">
        <v>1817</v>
      </c>
      <c r="E296" s="135"/>
      <c r="F296" s="135"/>
      <c r="G296" s="358"/>
      <c r="H296" s="139"/>
    </row>
    <row r="297" spans="2:8" ht="25.5" customHeight="1">
      <c r="B297" s="186"/>
      <c r="C297" s="138" t="s">
        <v>1818</v>
      </c>
      <c r="D297" s="141" t="s">
        <v>1601</v>
      </c>
      <c r="E297" s="146">
        <v>1</v>
      </c>
      <c r="F297" s="146" t="s">
        <v>23</v>
      </c>
      <c r="G297" s="358"/>
      <c r="H297" s="139">
        <f>G297*E297</f>
        <v>0</v>
      </c>
    </row>
    <row r="298" spans="2:8">
      <c r="B298" s="186"/>
      <c r="C298" s="138"/>
      <c r="D298" s="141"/>
      <c r="E298" s="135"/>
      <c r="F298" s="142"/>
      <c r="G298" s="357"/>
      <c r="H298" s="143"/>
    </row>
    <row r="299" spans="2:8">
      <c r="B299" s="133" t="s">
        <v>1819</v>
      </c>
      <c r="C299" s="134"/>
      <c r="D299" s="144" t="s">
        <v>1820</v>
      </c>
      <c r="E299" s="135"/>
      <c r="F299" s="136"/>
      <c r="G299" s="137"/>
      <c r="H299" s="137"/>
    </row>
    <row r="300" spans="2:8" ht="41.25" customHeight="1">
      <c r="B300" s="186"/>
      <c r="C300" s="141" t="s">
        <v>1821</v>
      </c>
      <c r="D300" s="141" t="s">
        <v>1822</v>
      </c>
      <c r="E300" s="135">
        <v>3</v>
      </c>
      <c r="F300" s="135" t="s">
        <v>23</v>
      </c>
      <c r="G300" s="358"/>
      <c r="H300" s="139">
        <f>G300*E300</f>
        <v>0</v>
      </c>
    </row>
    <row r="301" spans="2:8">
      <c r="B301" s="186"/>
      <c r="C301" s="141"/>
      <c r="D301" s="141"/>
      <c r="E301" s="135"/>
      <c r="F301" s="142"/>
      <c r="G301" s="357"/>
      <c r="H301" s="143"/>
    </row>
    <row r="302" spans="2:8">
      <c r="B302" s="133" t="s">
        <v>1823</v>
      </c>
      <c r="C302" s="134"/>
      <c r="D302" s="144" t="s">
        <v>1824</v>
      </c>
      <c r="E302" s="135"/>
      <c r="F302" s="136"/>
      <c r="G302" s="137"/>
      <c r="H302" s="137"/>
    </row>
    <row r="303" spans="2:8" ht="51">
      <c r="B303" s="186"/>
      <c r="C303" s="141"/>
      <c r="D303" s="141" t="s">
        <v>1825</v>
      </c>
      <c r="E303" s="135"/>
      <c r="F303" s="135"/>
      <c r="G303" s="358"/>
      <c r="H303" s="139"/>
    </row>
    <row r="304" spans="2:8">
      <c r="B304" s="186"/>
      <c r="C304" s="141" t="s">
        <v>1826</v>
      </c>
      <c r="D304" s="141" t="s">
        <v>1827</v>
      </c>
      <c r="E304" s="135">
        <v>1</v>
      </c>
      <c r="F304" s="142" t="s">
        <v>23</v>
      </c>
      <c r="G304" s="357"/>
      <c r="H304" s="139">
        <f>G304*E304</f>
        <v>0</v>
      </c>
    </row>
    <row r="305" spans="2:8">
      <c r="B305" s="186"/>
      <c r="C305" s="138"/>
      <c r="D305" s="141"/>
      <c r="E305" s="135"/>
      <c r="F305" s="142"/>
      <c r="G305" s="147"/>
      <c r="H305" s="147"/>
    </row>
    <row r="306" spans="2:8">
      <c r="B306" s="133" t="s">
        <v>1828</v>
      </c>
      <c r="C306" s="134"/>
      <c r="D306" s="144" t="s">
        <v>1829</v>
      </c>
      <c r="E306" s="135"/>
      <c r="F306" s="136"/>
      <c r="G306" s="137"/>
      <c r="H306" s="139"/>
    </row>
    <row r="307" spans="2:8" ht="51">
      <c r="B307" s="186"/>
      <c r="C307" s="138" t="s">
        <v>1830</v>
      </c>
      <c r="D307" s="141" t="s">
        <v>1831</v>
      </c>
      <c r="E307" s="135">
        <v>1</v>
      </c>
      <c r="F307" s="135" t="s">
        <v>23</v>
      </c>
      <c r="G307" s="358"/>
      <c r="H307" s="139">
        <f>G307*E307</f>
        <v>0</v>
      </c>
    </row>
    <row r="308" spans="2:8" ht="15.75" customHeight="1">
      <c r="B308" s="186"/>
      <c r="C308" s="138"/>
      <c r="D308" s="141"/>
      <c r="E308" s="135"/>
      <c r="F308" s="142"/>
      <c r="G308" s="147"/>
      <c r="H308" s="139"/>
    </row>
    <row r="309" spans="2:8">
      <c r="B309" s="133" t="s">
        <v>1832</v>
      </c>
      <c r="C309" s="134"/>
      <c r="D309" s="144" t="s">
        <v>1833</v>
      </c>
      <c r="E309" s="135"/>
      <c r="F309" s="135"/>
      <c r="G309" s="145"/>
      <c r="H309" s="139"/>
    </row>
    <row r="310" spans="2:8" ht="48" customHeight="1">
      <c r="B310" s="186"/>
      <c r="C310" s="138"/>
      <c r="D310" s="141" t="s">
        <v>1834</v>
      </c>
      <c r="E310" s="135"/>
      <c r="F310" s="135"/>
      <c r="G310" s="145"/>
      <c r="H310" s="139"/>
    </row>
    <row r="311" spans="2:8">
      <c r="B311" s="186"/>
      <c r="C311" s="138" t="s">
        <v>1835</v>
      </c>
      <c r="D311" s="141" t="s">
        <v>1744</v>
      </c>
      <c r="E311" s="135">
        <v>1</v>
      </c>
      <c r="F311" s="135" t="s">
        <v>23</v>
      </c>
      <c r="G311" s="358"/>
      <c r="H311" s="139">
        <f>G311*E311</f>
        <v>0</v>
      </c>
    </row>
    <row r="312" spans="2:8">
      <c r="B312" s="186"/>
      <c r="C312" s="138"/>
      <c r="D312" s="141"/>
      <c r="E312" s="135"/>
      <c r="F312" s="135"/>
      <c r="G312" s="358"/>
      <c r="H312" s="139"/>
    </row>
    <row r="313" spans="2:8">
      <c r="B313" s="133" t="s">
        <v>1836</v>
      </c>
      <c r="C313" s="134"/>
      <c r="D313" s="144" t="s">
        <v>1500</v>
      </c>
      <c r="E313" s="135"/>
      <c r="F313" s="135"/>
      <c r="G313" s="145"/>
      <c r="H313" s="139"/>
    </row>
    <row r="314" spans="2:8" ht="51">
      <c r="B314" s="186"/>
      <c r="C314" s="138"/>
      <c r="D314" s="141" t="s">
        <v>1837</v>
      </c>
      <c r="E314" s="135"/>
      <c r="F314" s="135"/>
      <c r="G314" s="145"/>
      <c r="H314" s="139"/>
    </row>
    <row r="315" spans="2:8">
      <c r="B315" s="186"/>
      <c r="C315" s="138" t="s">
        <v>1838</v>
      </c>
      <c r="D315" s="141" t="s">
        <v>1839</v>
      </c>
      <c r="E315" s="135">
        <v>1</v>
      </c>
      <c r="F315" s="135" t="s">
        <v>23</v>
      </c>
      <c r="G315" s="358"/>
      <c r="H315" s="139">
        <f>G315*E315</f>
        <v>0</v>
      </c>
    </row>
    <row r="316" spans="2:8">
      <c r="B316" s="186"/>
      <c r="C316" s="138"/>
      <c r="D316" s="141"/>
      <c r="E316" s="135"/>
      <c r="F316" s="135"/>
      <c r="G316" s="358"/>
      <c r="H316" s="139"/>
    </row>
    <row r="317" spans="2:8">
      <c r="B317" s="188"/>
      <c r="C317" s="189"/>
      <c r="D317" s="190"/>
      <c r="E317" s="191"/>
      <c r="F317" s="191"/>
      <c r="G317" s="174"/>
      <c r="H317" s="174"/>
    </row>
    <row r="318" spans="2:8">
      <c r="B318" s="128" t="s">
        <v>1840</v>
      </c>
      <c r="D318" s="172"/>
    </row>
    <row r="319" spans="2:8" ht="15.75" thickBot="1">
      <c r="B319" s="128"/>
      <c r="D319" s="172"/>
    </row>
    <row r="320" spans="2:8" ht="39" thickTop="1">
      <c r="B320" s="131" t="s">
        <v>1446</v>
      </c>
      <c r="C320" s="132" t="s">
        <v>1447</v>
      </c>
      <c r="D320" s="176" t="s">
        <v>1448</v>
      </c>
      <c r="E320" s="132" t="s">
        <v>22</v>
      </c>
      <c r="F320" s="177" t="s">
        <v>1449</v>
      </c>
      <c r="G320" s="178" t="s">
        <v>1450</v>
      </c>
      <c r="H320" s="178" t="s">
        <v>1451</v>
      </c>
    </row>
    <row r="321" spans="2:8">
      <c r="B321" s="133" t="s">
        <v>1841</v>
      </c>
      <c r="C321" s="134"/>
      <c r="D321" s="144" t="s">
        <v>1842</v>
      </c>
      <c r="E321" s="138"/>
      <c r="F321" s="138"/>
      <c r="G321" s="192"/>
      <c r="H321" s="192"/>
    </row>
    <row r="322" spans="2:8" ht="25.5">
      <c r="B322" s="133"/>
      <c r="C322" s="138"/>
      <c r="D322" s="141" t="s">
        <v>1843</v>
      </c>
      <c r="E322" s="135"/>
      <c r="F322" s="135"/>
      <c r="G322" s="192"/>
      <c r="H322" s="192"/>
    </row>
    <row r="323" spans="2:8">
      <c r="B323" s="133"/>
      <c r="C323" s="138"/>
      <c r="D323" s="141" t="s">
        <v>1844</v>
      </c>
      <c r="E323" s="135">
        <v>5</v>
      </c>
      <c r="F323" s="135" t="s">
        <v>44</v>
      </c>
      <c r="G323" s="193"/>
      <c r="H323" s="194">
        <f>G323*E323</f>
        <v>0</v>
      </c>
    </row>
    <row r="324" spans="2:8">
      <c r="B324" s="133"/>
      <c r="C324" s="138"/>
      <c r="D324" s="141" t="s">
        <v>1845</v>
      </c>
      <c r="E324" s="135">
        <v>7</v>
      </c>
      <c r="F324" s="135" t="s">
        <v>44</v>
      </c>
      <c r="G324" s="193"/>
      <c r="H324" s="194">
        <f t="shared" ref="H324:H328" si="2">G324*E324</f>
        <v>0</v>
      </c>
    </row>
    <row r="325" spans="2:8">
      <c r="B325" s="133"/>
      <c r="C325" s="138"/>
      <c r="D325" s="141" t="s">
        <v>1846</v>
      </c>
      <c r="E325" s="135">
        <v>7</v>
      </c>
      <c r="F325" s="135" t="s">
        <v>44</v>
      </c>
      <c r="G325" s="193"/>
      <c r="H325" s="194">
        <f t="shared" si="2"/>
        <v>0</v>
      </c>
    </row>
    <row r="326" spans="2:8">
      <c r="B326" s="133"/>
      <c r="C326" s="138"/>
      <c r="D326" s="141" t="s">
        <v>1847</v>
      </c>
      <c r="E326" s="135">
        <v>3</v>
      </c>
      <c r="F326" s="135" t="s">
        <v>44</v>
      </c>
      <c r="G326" s="193"/>
      <c r="H326" s="194">
        <f t="shared" si="2"/>
        <v>0</v>
      </c>
    </row>
    <row r="327" spans="2:8">
      <c r="B327" s="133"/>
      <c r="C327" s="138"/>
      <c r="D327" s="141" t="s">
        <v>1848</v>
      </c>
      <c r="E327" s="135">
        <v>16</v>
      </c>
      <c r="F327" s="135" t="s">
        <v>44</v>
      </c>
      <c r="G327" s="193"/>
      <c r="H327" s="194">
        <f t="shared" si="2"/>
        <v>0</v>
      </c>
    </row>
    <row r="328" spans="2:8">
      <c r="B328" s="133"/>
      <c r="C328" s="138"/>
      <c r="D328" s="141" t="s">
        <v>1849</v>
      </c>
      <c r="E328" s="135">
        <v>1</v>
      </c>
      <c r="F328" s="135" t="s">
        <v>44</v>
      </c>
      <c r="G328" s="193"/>
      <c r="H328" s="194">
        <f t="shared" si="2"/>
        <v>0</v>
      </c>
    </row>
    <row r="329" spans="2:8">
      <c r="B329" s="133"/>
      <c r="C329" s="138"/>
      <c r="D329" s="141"/>
      <c r="E329" s="135"/>
      <c r="F329" s="135"/>
      <c r="G329" s="354"/>
      <c r="H329" s="194"/>
    </row>
    <row r="330" spans="2:8">
      <c r="B330" s="133" t="s">
        <v>1850</v>
      </c>
      <c r="C330" s="134"/>
      <c r="D330" s="144" t="s">
        <v>1851</v>
      </c>
      <c r="E330" s="135"/>
      <c r="F330" s="135"/>
      <c r="G330" s="354"/>
      <c r="H330" s="194"/>
    </row>
    <row r="331" spans="2:8" ht="25.5">
      <c r="B331" s="133"/>
      <c r="C331" s="138"/>
      <c r="D331" s="141" t="s">
        <v>1852</v>
      </c>
      <c r="E331" s="135"/>
      <c r="F331" s="135"/>
      <c r="G331" s="354"/>
      <c r="H331" s="194"/>
    </row>
    <row r="332" spans="2:8">
      <c r="B332" s="133"/>
      <c r="C332" s="138"/>
      <c r="D332" s="141" t="s">
        <v>1846</v>
      </c>
      <c r="E332" s="135">
        <v>1</v>
      </c>
      <c r="F332" s="135" t="s">
        <v>23</v>
      </c>
      <c r="G332" s="193"/>
      <c r="H332" s="194">
        <f t="shared" ref="H332:H334" si="3">G332*E332</f>
        <v>0</v>
      </c>
    </row>
    <row r="333" spans="2:8">
      <c r="B333" s="133"/>
      <c r="C333" s="138"/>
      <c r="D333" s="141" t="s">
        <v>1848</v>
      </c>
      <c r="E333" s="135">
        <v>1</v>
      </c>
      <c r="F333" s="135" t="s">
        <v>23</v>
      </c>
      <c r="G333" s="193"/>
      <c r="H333" s="194">
        <f t="shared" si="3"/>
        <v>0</v>
      </c>
    </row>
    <row r="334" spans="2:8">
      <c r="B334" s="133"/>
      <c r="C334" s="138"/>
      <c r="D334" s="141" t="s">
        <v>1849</v>
      </c>
      <c r="E334" s="135">
        <v>2</v>
      </c>
      <c r="F334" s="135" t="s">
        <v>23</v>
      </c>
      <c r="G334" s="193"/>
      <c r="H334" s="194">
        <f t="shared" si="3"/>
        <v>0</v>
      </c>
    </row>
    <row r="335" spans="2:8">
      <c r="B335" s="133"/>
      <c r="C335" s="138"/>
      <c r="D335" s="141"/>
      <c r="E335" s="135"/>
      <c r="F335" s="135"/>
      <c r="G335" s="194"/>
      <c r="H335" s="194"/>
    </row>
    <row r="336" spans="2:8">
      <c r="B336" s="133" t="s">
        <v>1853</v>
      </c>
      <c r="C336" s="134"/>
      <c r="D336" s="144" t="s">
        <v>1854</v>
      </c>
      <c r="E336" s="135"/>
      <c r="F336" s="135"/>
      <c r="G336" s="194"/>
      <c r="H336" s="194"/>
    </row>
    <row r="337" spans="2:8" ht="25.5">
      <c r="B337" s="133"/>
      <c r="C337" s="138"/>
      <c r="D337" s="141" t="s">
        <v>1855</v>
      </c>
      <c r="E337" s="135"/>
      <c r="F337" s="135"/>
      <c r="G337" s="194"/>
      <c r="H337" s="194"/>
    </row>
    <row r="338" spans="2:8">
      <c r="B338" s="133"/>
      <c r="C338" s="138"/>
      <c r="D338" s="141" t="s">
        <v>1845</v>
      </c>
      <c r="E338" s="135">
        <v>1</v>
      </c>
      <c r="F338" s="135" t="s">
        <v>23</v>
      </c>
      <c r="G338" s="193"/>
      <c r="H338" s="194">
        <f t="shared" ref="H338:H341" si="4">G338*E338</f>
        <v>0</v>
      </c>
    </row>
    <row r="339" spans="2:8">
      <c r="B339" s="133"/>
      <c r="C339" s="138"/>
      <c r="D339" s="141" t="s">
        <v>1846</v>
      </c>
      <c r="E339" s="135">
        <v>2</v>
      </c>
      <c r="F339" s="135" t="s">
        <v>23</v>
      </c>
      <c r="G339" s="193"/>
      <c r="H339" s="194">
        <f t="shared" si="4"/>
        <v>0</v>
      </c>
    </row>
    <row r="340" spans="2:8">
      <c r="B340" s="133"/>
      <c r="C340" s="138"/>
      <c r="D340" s="141" t="s">
        <v>1847</v>
      </c>
      <c r="E340" s="135">
        <v>6</v>
      </c>
      <c r="F340" s="135" t="s">
        <v>23</v>
      </c>
      <c r="G340" s="193"/>
      <c r="H340" s="194">
        <f t="shared" si="4"/>
        <v>0</v>
      </c>
    </row>
    <row r="341" spans="2:8">
      <c r="B341" s="133"/>
      <c r="C341" s="138"/>
      <c r="D341" s="141" t="s">
        <v>1848</v>
      </c>
      <c r="E341" s="135">
        <v>8</v>
      </c>
      <c r="F341" s="135" t="s">
        <v>23</v>
      </c>
      <c r="G341" s="193"/>
      <c r="H341" s="194">
        <f t="shared" si="4"/>
        <v>0</v>
      </c>
    </row>
    <row r="342" spans="2:8">
      <c r="B342" s="133"/>
      <c r="C342" s="138"/>
      <c r="D342" s="141"/>
      <c r="E342" s="135"/>
      <c r="F342" s="138"/>
      <c r="G342" s="194"/>
      <c r="H342" s="194"/>
    </row>
    <row r="343" spans="2:8">
      <c r="B343" s="133" t="s">
        <v>1856</v>
      </c>
      <c r="C343" s="134"/>
      <c r="D343" s="144" t="s">
        <v>1857</v>
      </c>
      <c r="E343" s="135"/>
      <c r="F343" s="138"/>
      <c r="G343" s="194"/>
      <c r="H343" s="194"/>
    </row>
    <row r="344" spans="2:8" ht="25.5">
      <c r="B344" s="133"/>
      <c r="C344" s="138"/>
      <c r="D344" s="141" t="s">
        <v>1858</v>
      </c>
      <c r="E344" s="135"/>
      <c r="F344" s="138"/>
      <c r="G344" s="194"/>
      <c r="H344" s="194"/>
    </row>
    <row r="345" spans="2:8">
      <c r="B345" s="133"/>
      <c r="C345" s="138"/>
      <c r="D345" s="141" t="s">
        <v>1844</v>
      </c>
      <c r="E345" s="135">
        <v>1</v>
      </c>
      <c r="F345" s="135" t="s">
        <v>23</v>
      </c>
      <c r="G345" s="194"/>
      <c r="H345" s="194">
        <f t="shared" ref="H345:H348" si="5">G345*E345</f>
        <v>0</v>
      </c>
    </row>
    <row r="346" spans="2:8">
      <c r="B346" s="133"/>
      <c r="C346" s="138"/>
      <c r="D346" s="141" t="s">
        <v>1846</v>
      </c>
      <c r="E346" s="135">
        <v>1</v>
      </c>
      <c r="F346" s="135" t="s">
        <v>23</v>
      </c>
      <c r="G346" s="193"/>
      <c r="H346" s="194">
        <f t="shared" si="5"/>
        <v>0</v>
      </c>
    </row>
    <row r="347" spans="2:8">
      <c r="B347" s="133"/>
      <c r="C347" s="138"/>
      <c r="D347" s="141" t="s">
        <v>1847</v>
      </c>
      <c r="E347" s="135">
        <v>2</v>
      </c>
      <c r="F347" s="135" t="s">
        <v>23</v>
      </c>
      <c r="G347" s="193"/>
      <c r="H347" s="194">
        <f t="shared" si="5"/>
        <v>0</v>
      </c>
    </row>
    <row r="348" spans="2:8">
      <c r="B348" s="133"/>
      <c r="C348" s="138"/>
      <c r="D348" s="141" t="s">
        <v>1859</v>
      </c>
      <c r="E348" s="135">
        <v>1</v>
      </c>
      <c r="F348" s="135" t="s">
        <v>23</v>
      </c>
      <c r="G348" s="193"/>
      <c r="H348" s="194">
        <f t="shared" si="5"/>
        <v>0</v>
      </c>
    </row>
    <row r="349" spans="2:8">
      <c r="B349" s="133"/>
      <c r="C349" s="138"/>
      <c r="D349" s="141"/>
      <c r="E349" s="135"/>
      <c r="F349" s="138"/>
      <c r="G349" s="194"/>
      <c r="H349" s="194"/>
    </row>
    <row r="350" spans="2:8">
      <c r="B350" s="133" t="s">
        <v>1860</v>
      </c>
      <c r="C350" s="134"/>
      <c r="D350" s="144" t="s">
        <v>1861</v>
      </c>
      <c r="E350" s="135"/>
      <c r="F350" s="138"/>
      <c r="G350" s="194"/>
      <c r="H350" s="194"/>
    </row>
    <row r="351" spans="2:8" ht="25.5">
      <c r="B351" s="133"/>
      <c r="C351" s="138"/>
      <c r="D351" s="141" t="s">
        <v>1862</v>
      </c>
      <c r="E351" s="135"/>
      <c r="F351" s="138"/>
      <c r="G351" s="194"/>
      <c r="H351" s="194"/>
    </row>
    <row r="352" spans="2:8">
      <c r="B352" s="133"/>
      <c r="C352" s="138"/>
      <c r="D352" s="141" t="s">
        <v>1863</v>
      </c>
      <c r="E352" s="135">
        <v>1</v>
      </c>
      <c r="F352" s="135" t="s">
        <v>23</v>
      </c>
      <c r="G352" s="193"/>
      <c r="H352" s="194">
        <f t="shared" ref="H352:H356" si="6">G352*E352</f>
        <v>0</v>
      </c>
    </row>
    <row r="353" spans="2:8">
      <c r="B353" s="133"/>
      <c r="C353" s="138"/>
      <c r="D353" s="141" t="s">
        <v>1864</v>
      </c>
      <c r="E353" s="135">
        <v>1</v>
      </c>
      <c r="F353" s="135" t="s">
        <v>23</v>
      </c>
      <c r="G353" s="193"/>
      <c r="H353" s="193">
        <f>G353*E353</f>
        <v>0</v>
      </c>
    </row>
    <row r="354" spans="2:8">
      <c r="B354" s="133"/>
      <c r="C354" s="138"/>
      <c r="D354" s="141" t="s">
        <v>1865</v>
      </c>
      <c r="E354" s="135">
        <v>2</v>
      </c>
      <c r="F354" s="135" t="s">
        <v>23</v>
      </c>
      <c r="G354" s="193"/>
      <c r="H354" s="194">
        <f t="shared" si="6"/>
        <v>0</v>
      </c>
    </row>
    <row r="355" spans="2:8" ht="14.25" customHeight="1">
      <c r="B355" s="133"/>
      <c r="C355" s="138"/>
      <c r="D355" s="141" t="s">
        <v>1866</v>
      </c>
      <c r="E355" s="135">
        <v>2</v>
      </c>
      <c r="F355" s="135" t="s">
        <v>23</v>
      </c>
      <c r="G355" s="193"/>
      <c r="H355" s="194">
        <f t="shared" si="6"/>
        <v>0</v>
      </c>
    </row>
    <row r="356" spans="2:8" ht="14.25" customHeight="1">
      <c r="B356" s="133"/>
      <c r="C356" s="138"/>
      <c r="D356" s="141" t="s">
        <v>1867</v>
      </c>
      <c r="E356" s="135">
        <v>2</v>
      </c>
      <c r="F356" s="135" t="s">
        <v>23</v>
      </c>
      <c r="G356" s="193"/>
      <c r="H356" s="194">
        <f t="shared" si="6"/>
        <v>0</v>
      </c>
    </row>
    <row r="357" spans="2:8">
      <c r="B357" s="133"/>
      <c r="C357" s="138"/>
      <c r="D357" s="195"/>
      <c r="E357" s="135"/>
      <c r="F357" s="138"/>
      <c r="G357" s="194"/>
      <c r="H357" s="194"/>
    </row>
    <row r="358" spans="2:8">
      <c r="B358" s="133" t="s">
        <v>1868</v>
      </c>
      <c r="C358" s="134"/>
      <c r="D358" s="144" t="s">
        <v>1869</v>
      </c>
      <c r="E358" s="135"/>
      <c r="F358" s="138"/>
      <c r="G358" s="194"/>
      <c r="H358" s="194"/>
    </row>
    <row r="359" spans="2:8" ht="25.5">
      <c r="B359" s="133"/>
      <c r="C359" s="138"/>
      <c r="D359" s="141" t="s">
        <v>1870</v>
      </c>
      <c r="E359" s="135"/>
      <c r="F359" s="138"/>
      <c r="G359" s="194"/>
      <c r="H359" s="194"/>
    </row>
    <row r="360" spans="2:8">
      <c r="B360" s="133"/>
      <c r="C360" s="138"/>
      <c r="D360" s="141" t="s">
        <v>1845</v>
      </c>
      <c r="E360" s="135">
        <v>3</v>
      </c>
      <c r="F360" s="135" t="s">
        <v>23</v>
      </c>
      <c r="G360" s="193"/>
      <c r="H360" s="194">
        <f t="shared" ref="H360:H361" si="7">G360*E360</f>
        <v>0</v>
      </c>
    </row>
    <row r="361" spans="2:8">
      <c r="B361" s="133"/>
      <c r="C361" s="138"/>
      <c r="D361" s="141" t="s">
        <v>1847</v>
      </c>
      <c r="E361" s="135">
        <v>12</v>
      </c>
      <c r="F361" s="135" t="s">
        <v>23</v>
      </c>
      <c r="G361" s="193"/>
      <c r="H361" s="194">
        <f t="shared" si="7"/>
        <v>0</v>
      </c>
    </row>
    <row r="362" spans="2:8">
      <c r="B362" s="133"/>
      <c r="C362" s="138"/>
      <c r="D362" s="195"/>
      <c r="E362" s="135"/>
      <c r="F362" s="138"/>
      <c r="G362" s="194"/>
      <c r="H362" s="194"/>
    </row>
    <row r="363" spans="2:8">
      <c r="B363" s="133" t="s">
        <v>1871</v>
      </c>
      <c r="C363" s="134"/>
      <c r="D363" s="144" t="s">
        <v>1872</v>
      </c>
      <c r="E363" s="135"/>
      <c r="F363" s="138"/>
      <c r="G363" s="194"/>
      <c r="H363" s="194"/>
    </row>
    <row r="364" spans="2:8" ht="25.5">
      <c r="B364" s="133"/>
      <c r="C364" s="138"/>
      <c r="D364" s="141" t="s">
        <v>1873</v>
      </c>
      <c r="E364" s="135"/>
      <c r="F364" s="138"/>
      <c r="G364" s="194"/>
      <c r="H364" s="194"/>
    </row>
    <row r="365" spans="2:8">
      <c r="B365" s="133"/>
      <c r="C365" s="138"/>
      <c r="D365" s="141" t="s">
        <v>1845</v>
      </c>
      <c r="E365" s="135">
        <v>3</v>
      </c>
      <c r="F365" s="135" t="s">
        <v>23</v>
      </c>
      <c r="G365" s="193"/>
      <c r="H365" s="194">
        <f t="shared" ref="H365:H366" si="8">G365*E365</f>
        <v>0</v>
      </c>
    </row>
    <row r="366" spans="2:8">
      <c r="B366" s="133"/>
      <c r="C366" s="138"/>
      <c r="D366" s="141" t="s">
        <v>1847</v>
      </c>
      <c r="E366" s="135">
        <v>12</v>
      </c>
      <c r="F366" s="135" t="s">
        <v>23</v>
      </c>
      <c r="G366" s="193"/>
      <c r="H366" s="194">
        <f t="shared" si="8"/>
        <v>0</v>
      </c>
    </row>
    <row r="367" spans="2:8">
      <c r="B367" s="133"/>
      <c r="C367" s="138"/>
      <c r="D367" s="195"/>
      <c r="E367" s="135"/>
      <c r="F367" s="138"/>
      <c r="G367" s="194"/>
      <c r="H367" s="194"/>
    </row>
    <row r="368" spans="2:8">
      <c r="B368" s="133" t="s">
        <v>1874</v>
      </c>
      <c r="C368" s="134"/>
      <c r="D368" s="144" t="s">
        <v>1875</v>
      </c>
      <c r="E368" s="135"/>
      <c r="F368" s="138"/>
      <c r="G368" s="194"/>
      <c r="H368" s="194"/>
    </row>
    <row r="369" spans="2:8" ht="25.5">
      <c r="B369" s="133"/>
      <c r="C369" s="138"/>
      <c r="D369" s="141" t="s">
        <v>1876</v>
      </c>
      <c r="E369" s="135"/>
      <c r="F369" s="138"/>
      <c r="G369" s="194"/>
      <c r="H369" s="194"/>
    </row>
    <row r="370" spans="2:8">
      <c r="B370" s="133"/>
      <c r="C370" s="138"/>
      <c r="D370" s="141" t="s">
        <v>1877</v>
      </c>
      <c r="E370" s="135">
        <v>16</v>
      </c>
      <c r="F370" s="135" t="s">
        <v>23</v>
      </c>
      <c r="G370" s="193"/>
      <c r="H370" s="194">
        <f t="shared" ref="H370:H375" si="9">G370*E370</f>
        <v>0</v>
      </c>
    </row>
    <row r="371" spans="2:8">
      <c r="B371" s="133"/>
      <c r="C371" s="138"/>
      <c r="D371" s="141" t="s">
        <v>1532</v>
      </c>
      <c r="E371" s="135">
        <v>39</v>
      </c>
      <c r="F371" s="135" t="s">
        <v>23</v>
      </c>
      <c r="G371" s="193"/>
      <c r="H371" s="194">
        <f t="shared" si="9"/>
        <v>0</v>
      </c>
    </row>
    <row r="372" spans="2:8">
      <c r="B372" s="133"/>
      <c r="C372" s="138"/>
      <c r="D372" s="141" t="s">
        <v>1878</v>
      </c>
      <c r="E372" s="135">
        <v>5</v>
      </c>
      <c r="F372" s="135" t="s">
        <v>23</v>
      </c>
      <c r="G372" s="193"/>
      <c r="H372" s="194">
        <f t="shared" si="9"/>
        <v>0</v>
      </c>
    </row>
    <row r="373" spans="2:8">
      <c r="B373" s="133"/>
      <c r="C373" s="138"/>
      <c r="D373" s="141" t="s">
        <v>1744</v>
      </c>
      <c r="E373" s="135">
        <v>13</v>
      </c>
      <c r="F373" s="135" t="s">
        <v>23</v>
      </c>
      <c r="G373" s="193"/>
      <c r="H373" s="194">
        <f t="shared" si="9"/>
        <v>0</v>
      </c>
    </row>
    <row r="374" spans="2:8">
      <c r="B374" s="133"/>
      <c r="C374" s="138"/>
      <c r="D374" s="141" t="s">
        <v>1726</v>
      </c>
      <c r="E374" s="135">
        <v>3</v>
      </c>
      <c r="F374" s="135" t="s">
        <v>23</v>
      </c>
      <c r="G374" s="193"/>
      <c r="H374" s="194">
        <f t="shared" si="9"/>
        <v>0</v>
      </c>
    </row>
    <row r="375" spans="2:8">
      <c r="B375" s="133"/>
      <c r="C375" s="138"/>
      <c r="D375" s="141" t="s">
        <v>1724</v>
      </c>
      <c r="E375" s="135">
        <v>4</v>
      </c>
      <c r="F375" s="135" t="s">
        <v>23</v>
      </c>
      <c r="G375" s="193"/>
      <c r="H375" s="194">
        <f t="shared" si="9"/>
        <v>0</v>
      </c>
    </row>
    <row r="376" spans="2:8">
      <c r="B376" s="133"/>
      <c r="C376" s="138"/>
      <c r="D376" s="141"/>
      <c r="E376" s="135"/>
      <c r="F376" s="138"/>
      <c r="G376" s="194"/>
      <c r="H376" s="194"/>
    </row>
    <row r="377" spans="2:8">
      <c r="B377" s="133" t="s">
        <v>1879</v>
      </c>
      <c r="C377" s="134"/>
      <c r="D377" s="144" t="s">
        <v>1880</v>
      </c>
      <c r="E377" s="135"/>
      <c r="F377" s="138"/>
      <c r="G377" s="194"/>
      <c r="H377" s="194"/>
    </row>
    <row r="378" spans="2:8" ht="38.25">
      <c r="B378" s="133"/>
      <c r="C378" s="138"/>
      <c r="D378" s="141" t="s">
        <v>1881</v>
      </c>
      <c r="E378" s="135"/>
      <c r="F378" s="138"/>
      <c r="G378" s="194"/>
      <c r="H378" s="194"/>
    </row>
    <row r="379" spans="2:8">
      <c r="B379" s="133"/>
      <c r="C379" s="138"/>
      <c r="D379" s="141" t="s">
        <v>1882</v>
      </c>
      <c r="E379" s="135">
        <v>1</v>
      </c>
      <c r="F379" s="135" t="s">
        <v>23</v>
      </c>
      <c r="G379" s="193"/>
      <c r="H379" s="194">
        <f t="shared" ref="H379:H381" si="10">G379*E379</f>
        <v>0</v>
      </c>
    </row>
    <row r="380" spans="2:8">
      <c r="B380" s="133"/>
      <c r="C380" s="138"/>
      <c r="D380" s="141" t="s">
        <v>1883</v>
      </c>
      <c r="E380" s="135">
        <v>1</v>
      </c>
      <c r="F380" s="135" t="s">
        <v>23</v>
      </c>
      <c r="G380" s="193"/>
      <c r="H380" s="194">
        <f t="shared" si="10"/>
        <v>0</v>
      </c>
    </row>
    <row r="381" spans="2:8">
      <c r="B381" s="133"/>
      <c r="C381" s="138"/>
      <c r="D381" s="141" t="s">
        <v>1884</v>
      </c>
      <c r="E381" s="135">
        <v>4</v>
      </c>
      <c r="F381" s="135" t="s">
        <v>23</v>
      </c>
      <c r="G381" s="193"/>
      <c r="H381" s="194">
        <f t="shared" si="10"/>
        <v>0</v>
      </c>
    </row>
    <row r="382" spans="2:8">
      <c r="B382" s="133"/>
      <c r="C382" s="138"/>
      <c r="D382" s="141"/>
      <c r="E382" s="135"/>
      <c r="F382" s="138"/>
      <c r="G382" s="194"/>
      <c r="H382" s="194"/>
    </row>
    <row r="383" spans="2:8">
      <c r="B383" s="133" t="s">
        <v>1885</v>
      </c>
      <c r="C383" s="134"/>
      <c r="D383" s="144" t="s">
        <v>1886</v>
      </c>
      <c r="E383" s="135"/>
      <c r="F383" s="138"/>
      <c r="G383" s="194"/>
      <c r="H383" s="194"/>
    </row>
    <row r="384" spans="2:8" ht="38.25">
      <c r="B384" s="133"/>
      <c r="C384" s="138"/>
      <c r="D384" s="141" t="s">
        <v>1887</v>
      </c>
      <c r="E384" s="135"/>
      <c r="F384" s="138"/>
      <c r="G384" s="194"/>
      <c r="H384" s="194"/>
    </row>
    <row r="385" spans="2:8">
      <c r="B385" s="133"/>
      <c r="C385" s="138"/>
      <c r="D385" s="141" t="s">
        <v>1888</v>
      </c>
      <c r="E385" s="135">
        <v>2</v>
      </c>
      <c r="F385" s="135" t="s">
        <v>23</v>
      </c>
      <c r="G385" s="193"/>
      <c r="H385" s="194">
        <f>G385*E385</f>
        <v>0</v>
      </c>
    </row>
    <row r="386" spans="2:8">
      <c r="B386" s="133"/>
      <c r="C386" s="138"/>
      <c r="D386" s="141"/>
      <c r="E386" s="135"/>
      <c r="F386" s="138"/>
      <c r="G386" s="194"/>
      <c r="H386" s="194"/>
    </row>
    <row r="387" spans="2:8">
      <c r="B387" s="133" t="s">
        <v>1889</v>
      </c>
      <c r="C387" s="134"/>
      <c r="D387" s="144" t="s">
        <v>1890</v>
      </c>
      <c r="E387" s="135"/>
      <c r="F387" s="138"/>
      <c r="G387" s="194"/>
      <c r="H387" s="194"/>
    </row>
    <row r="388" spans="2:8" ht="25.5">
      <c r="B388" s="133"/>
      <c r="C388" s="138"/>
      <c r="D388" s="141" t="s">
        <v>1891</v>
      </c>
      <c r="E388" s="135"/>
      <c r="F388" s="138"/>
      <c r="G388" s="194"/>
      <c r="H388" s="194"/>
    </row>
    <row r="389" spans="2:8">
      <c r="B389" s="133"/>
      <c r="C389" s="138"/>
      <c r="D389" s="141" t="s">
        <v>1848</v>
      </c>
      <c r="E389" s="135">
        <v>2</v>
      </c>
      <c r="F389" s="135" t="s">
        <v>23</v>
      </c>
      <c r="G389" s="193"/>
      <c r="H389" s="194">
        <f>G389*E389</f>
        <v>0</v>
      </c>
    </row>
    <row r="390" spans="2:8">
      <c r="B390" s="133"/>
      <c r="C390" s="138"/>
      <c r="D390" s="141" t="s">
        <v>1849</v>
      </c>
      <c r="E390" s="135">
        <v>2</v>
      </c>
      <c r="F390" s="135" t="s">
        <v>23</v>
      </c>
      <c r="G390" s="194"/>
      <c r="H390" s="194">
        <f>G390*E390</f>
        <v>0</v>
      </c>
    </row>
    <row r="391" spans="2:8">
      <c r="B391" s="133"/>
      <c r="C391" s="138"/>
      <c r="D391" s="141" t="s">
        <v>1892</v>
      </c>
      <c r="E391" s="135">
        <v>1</v>
      </c>
      <c r="F391" s="135" t="s">
        <v>23</v>
      </c>
      <c r="G391" s="194"/>
      <c r="H391" s="194">
        <f>G391*E391</f>
        <v>0</v>
      </c>
    </row>
    <row r="392" spans="2:8">
      <c r="B392" s="133"/>
      <c r="C392" s="138"/>
      <c r="D392" s="141"/>
      <c r="E392" s="135"/>
      <c r="F392" s="138"/>
      <c r="G392" s="194"/>
      <c r="H392" s="194"/>
    </row>
    <row r="393" spans="2:8">
      <c r="B393" s="133" t="s">
        <v>1893</v>
      </c>
      <c r="C393" s="134"/>
      <c r="D393" s="144" t="s">
        <v>1894</v>
      </c>
      <c r="E393" s="135"/>
      <c r="F393" s="138"/>
      <c r="G393" s="194"/>
      <c r="H393" s="194"/>
    </row>
    <row r="394" spans="2:8">
      <c r="B394" s="133"/>
      <c r="C394" s="138"/>
      <c r="D394" s="141" t="s">
        <v>1895</v>
      </c>
      <c r="E394" s="135"/>
      <c r="F394" s="138"/>
      <c r="G394" s="194"/>
      <c r="H394" s="194"/>
    </row>
    <row r="395" spans="2:8">
      <c r="B395" s="133"/>
      <c r="C395" s="138"/>
      <c r="D395" s="141" t="s">
        <v>1896</v>
      </c>
      <c r="E395" s="135">
        <v>1</v>
      </c>
      <c r="F395" s="135" t="s">
        <v>23</v>
      </c>
      <c r="G395" s="193"/>
      <c r="H395" s="194">
        <f t="shared" ref="H395:H398" si="11">G395*E395</f>
        <v>0</v>
      </c>
    </row>
    <row r="396" spans="2:8">
      <c r="B396" s="133"/>
      <c r="C396" s="138"/>
      <c r="D396" s="141" t="s">
        <v>1845</v>
      </c>
      <c r="E396" s="135">
        <v>3</v>
      </c>
      <c r="F396" s="135" t="s">
        <v>23</v>
      </c>
      <c r="G396" s="193"/>
      <c r="H396" s="194">
        <f t="shared" si="11"/>
        <v>0</v>
      </c>
    </row>
    <row r="397" spans="2:8">
      <c r="B397" s="133"/>
      <c r="C397" s="138"/>
      <c r="D397" s="141" t="s">
        <v>1847</v>
      </c>
      <c r="E397" s="135">
        <v>1</v>
      </c>
      <c r="F397" s="135" t="s">
        <v>23</v>
      </c>
      <c r="G397" s="193"/>
      <c r="H397" s="194">
        <f t="shared" si="11"/>
        <v>0</v>
      </c>
    </row>
    <row r="398" spans="2:8">
      <c r="B398" s="133"/>
      <c r="C398" s="138"/>
      <c r="D398" s="141" t="s">
        <v>1848</v>
      </c>
      <c r="E398" s="135">
        <v>3</v>
      </c>
      <c r="F398" s="135" t="s">
        <v>23</v>
      </c>
      <c r="G398" s="193"/>
      <c r="H398" s="194">
        <f t="shared" si="11"/>
        <v>0</v>
      </c>
    </row>
    <row r="399" spans="2:8">
      <c r="B399" s="133"/>
      <c r="C399" s="138"/>
      <c r="D399" s="141"/>
      <c r="E399" s="135"/>
      <c r="F399" s="138"/>
      <c r="G399" s="194"/>
      <c r="H399" s="194"/>
    </row>
    <row r="400" spans="2:8">
      <c r="B400" s="133" t="s">
        <v>1897</v>
      </c>
      <c r="C400" s="138"/>
      <c r="D400" s="144" t="s">
        <v>1898</v>
      </c>
      <c r="E400" s="135"/>
      <c r="F400" s="138"/>
      <c r="G400" s="194"/>
      <c r="H400" s="194"/>
    </row>
    <row r="401" spans="2:8" ht="25.5">
      <c r="B401" s="133"/>
      <c r="C401" s="138"/>
      <c r="D401" s="141" t="s">
        <v>1899</v>
      </c>
      <c r="E401" s="135"/>
      <c r="F401" s="138"/>
      <c r="G401" s="194"/>
      <c r="H401" s="194"/>
    </row>
    <row r="402" spans="2:8">
      <c r="B402" s="133"/>
      <c r="C402" s="138"/>
      <c r="D402" s="141" t="s">
        <v>1896</v>
      </c>
      <c r="E402" s="135">
        <v>2</v>
      </c>
      <c r="F402" s="135" t="s">
        <v>23</v>
      </c>
      <c r="G402" s="193"/>
      <c r="H402" s="194">
        <f t="shared" ref="H402:H406" si="12">G402*E402</f>
        <v>0</v>
      </c>
    </row>
    <row r="403" spans="2:8">
      <c r="B403" s="133"/>
      <c r="C403" s="138"/>
      <c r="D403" s="141" t="s">
        <v>1845</v>
      </c>
      <c r="E403" s="135">
        <v>2</v>
      </c>
      <c r="F403" s="135" t="s">
        <v>23</v>
      </c>
      <c r="G403" s="193"/>
      <c r="H403" s="194">
        <f t="shared" si="12"/>
        <v>0</v>
      </c>
    </row>
    <row r="404" spans="2:8">
      <c r="B404" s="133"/>
      <c r="C404" s="138"/>
      <c r="D404" s="141" t="s">
        <v>1846</v>
      </c>
      <c r="E404" s="135">
        <v>2</v>
      </c>
      <c r="F404" s="135" t="s">
        <v>23</v>
      </c>
      <c r="G404" s="193"/>
      <c r="H404" s="194">
        <f t="shared" si="12"/>
        <v>0</v>
      </c>
    </row>
    <row r="405" spans="2:8">
      <c r="B405" s="133"/>
      <c r="C405" s="138"/>
      <c r="D405" s="141" t="s">
        <v>1847</v>
      </c>
      <c r="E405" s="135">
        <v>1</v>
      </c>
      <c r="F405" s="135" t="s">
        <v>23</v>
      </c>
      <c r="G405" s="193"/>
      <c r="H405" s="194">
        <f t="shared" si="12"/>
        <v>0</v>
      </c>
    </row>
    <row r="406" spans="2:8">
      <c r="B406" s="133"/>
      <c r="C406" s="138"/>
      <c r="D406" s="141" t="s">
        <v>1848</v>
      </c>
      <c r="E406" s="135">
        <v>2</v>
      </c>
      <c r="F406" s="135" t="s">
        <v>23</v>
      </c>
      <c r="G406" s="193"/>
      <c r="H406" s="194">
        <f t="shared" si="12"/>
        <v>0</v>
      </c>
    </row>
    <row r="407" spans="2:8">
      <c r="B407" s="133"/>
      <c r="C407" s="138"/>
      <c r="D407" s="141"/>
      <c r="E407" s="135"/>
      <c r="F407" s="135"/>
      <c r="G407" s="194"/>
      <c r="H407" s="194"/>
    </row>
    <row r="408" spans="2:8">
      <c r="B408" s="133" t="s">
        <v>1900</v>
      </c>
      <c r="C408" s="134"/>
      <c r="D408" s="144" t="s">
        <v>1901</v>
      </c>
      <c r="E408" s="138"/>
      <c r="F408" s="138"/>
      <c r="G408" s="192"/>
      <c r="H408" s="192"/>
    </row>
    <row r="409" spans="2:8" ht="135.75" customHeight="1">
      <c r="B409" s="133"/>
      <c r="C409" s="138"/>
      <c r="D409" s="141" t="s">
        <v>1902</v>
      </c>
      <c r="E409" s="135"/>
      <c r="F409" s="135"/>
      <c r="G409" s="192"/>
      <c r="H409" s="192"/>
    </row>
    <row r="410" spans="2:8">
      <c r="B410" s="133"/>
      <c r="C410" s="138"/>
      <c r="D410" s="141" t="s">
        <v>1845</v>
      </c>
      <c r="E410" s="135">
        <v>1</v>
      </c>
      <c r="F410" s="135" t="s">
        <v>23</v>
      </c>
      <c r="G410" s="193"/>
      <c r="H410" s="194">
        <f>G410*E410</f>
        <v>0</v>
      </c>
    </row>
    <row r="411" spans="2:8">
      <c r="B411" s="133"/>
      <c r="C411" s="138"/>
      <c r="D411" s="141"/>
      <c r="E411" s="135"/>
      <c r="F411" s="135"/>
      <c r="G411" s="194"/>
      <c r="H411" s="194"/>
    </row>
    <row r="412" spans="2:8">
      <c r="B412" s="133" t="s">
        <v>1903</v>
      </c>
      <c r="C412" s="134"/>
      <c r="D412" s="144" t="s">
        <v>1904</v>
      </c>
      <c r="E412" s="135"/>
      <c r="F412" s="135"/>
      <c r="G412" s="194"/>
      <c r="H412" s="194"/>
    </row>
    <row r="413" spans="2:8" ht="148.5" customHeight="1">
      <c r="B413" s="133"/>
      <c r="C413" s="138"/>
      <c r="D413" s="141" t="s">
        <v>1905</v>
      </c>
      <c r="E413" s="135"/>
      <c r="F413" s="135"/>
      <c r="G413" s="194"/>
      <c r="H413" s="194"/>
    </row>
    <row r="414" spans="2:8">
      <c r="B414" s="133"/>
      <c r="C414" s="138"/>
      <c r="D414" s="141" t="s">
        <v>1906</v>
      </c>
      <c r="E414" s="135">
        <v>1</v>
      </c>
      <c r="F414" s="135" t="s">
        <v>23</v>
      </c>
      <c r="G414" s="193"/>
      <c r="H414" s="194">
        <f>G414*E414</f>
        <v>0</v>
      </c>
    </row>
    <row r="415" spans="2:8">
      <c r="B415" s="133"/>
      <c r="C415" s="138"/>
      <c r="D415" s="141"/>
      <c r="E415" s="135"/>
      <c r="F415" s="135"/>
      <c r="G415" s="193"/>
      <c r="H415" s="194"/>
    </row>
    <row r="416" spans="2:8">
      <c r="B416" s="133" t="s">
        <v>1907</v>
      </c>
      <c r="C416" s="134"/>
      <c r="D416" s="144" t="s">
        <v>1908</v>
      </c>
      <c r="E416" s="135"/>
      <c r="F416" s="135"/>
      <c r="G416" s="194"/>
      <c r="H416" s="194"/>
    </row>
    <row r="417" spans="2:8" ht="178.5" customHeight="1">
      <c r="B417" s="133"/>
      <c r="C417" s="138"/>
      <c r="D417" s="141" t="s">
        <v>1909</v>
      </c>
      <c r="E417" s="135"/>
      <c r="F417" s="135"/>
      <c r="G417" s="194"/>
      <c r="H417" s="194"/>
    </row>
    <row r="418" spans="2:8">
      <c r="B418" s="133"/>
      <c r="C418" s="138"/>
      <c r="D418" s="141" t="s">
        <v>1910</v>
      </c>
      <c r="E418" s="135">
        <v>27</v>
      </c>
      <c r="F418" s="135" t="s">
        <v>44</v>
      </c>
      <c r="G418" s="193"/>
      <c r="H418" s="194">
        <f>G418*E418</f>
        <v>0</v>
      </c>
    </row>
    <row r="419" spans="2:8">
      <c r="B419" s="133"/>
      <c r="C419" s="138"/>
      <c r="D419" s="141"/>
      <c r="E419" s="135"/>
      <c r="F419" s="138"/>
      <c r="G419" s="194"/>
      <c r="H419" s="194"/>
    </row>
    <row r="420" spans="2:8">
      <c r="B420" s="133" t="s">
        <v>1911</v>
      </c>
      <c r="C420" s="134"/>
      <c r="D420" s="144" t="s">
        <v>1912</v>
      </c>
      <c r="E420" s="135"/>
      <c r="F420" s="138"/>
      <c r="G420" s="194"/>
      <c r="H420" s="194"/>
    </row>
    <row r="421" spans="2:8">
      <c r="B421" s="133"/>
      <c r="C421" s="138"/>
      <c r="D421" s="141" t="s">
        <v>1913</v>
      </c>
      <c r="E421" s="135"/>
      <c r="F421" s="138"/>
      <c r="G421" s="194"/>
      <c r="H421" s="194"/>
    </row>
    <row r="422" spans="2:8">
      <c r="B422" s="133"/>
      <c r="C422" s="138"/>
      <c r="D422" s="141" t="s">
        <v>1848</v>
      </c>
      <c r="E422" s="135">
        <v>21</v>
      </c>
      <c r="F422" s="135" t="s">
        <v>44</v>
      </c>
      <c r="G422" s="194"/>
      <c r="H422" s="194">
        <f t="shared" ref="H422:H424" si="13">G422*E422</f>
        <v>0</v>
      </c>
    </row>
    <row r="423" spans="2:8">
      <c r="B423" s="133"/>
      <c r="C423" s="138"/>
      <c r="D423" s="141" t="s">
        <v>1914</v>
      </c>
      <c r="E423" s="135">
        <v>11</v>
      </c>
      <c r="F423" s="135" t="s">
        <v>44</v>
      </c>
      <c r="G423" s="193"/>
      <c r="H423" s="194">
        <f t="shared" si="13"/>
        <v>0</v>
      </c>
    </row>
    <row r="424" spans="2:8">
      <c r="B424" s="133"/>
      <c r="C424" s="138"/>
      <c r="D424" s="141" t="s">
        <v>1915</v>
      </c>
      <c r="E424" s="135">
        <v>21</v>
      </c>
      <c r="F424" s="135" t="s">
        <v>44</v>
      </c>
      <c r="G424" s="193"/>
      <c r="H424" s="194">
        <f t="shared" si="13"/>
        <v>0</v>
      </c>
    </row>
    <row r="425" spans="2:8">
      <c r="B425" s="133"/>
      <c r="C425" s="138"/>
      <c r="D425" s="141"/>
      <c r="E425" s="135"/>
      <c r="F425" s="138"/>
      <c r="G425" s="194"/>
      <c r="H425" s="194"/>
    </row>
    <row r="426" spans="2:8">
      <c r="B426" s="133" t="s">
        <v>1916</v>
      </c>
      <c r="C426" s="134"/>
      <c r="D426" s="144" t="s">
        <v>1917</v>
      </c>
      <c r="E426" s="135"/>
      <c r="F426" s="138"/>
      <c r="G426" s="194"/>
      <c r="H426" s="194"/>
    </row>
    <row r="427" spans="2:8">
      <c r="B427" s="133"/>
      <c r="C427" s="138"/>
      <c r="D427" s="141" t="s">
        <v>1918</v>
      </c>
      <c r="E427" s="135"/>
      <c r="F427" s="138"/>
      <c r="G427" s="194"/>
      <c r="H427" s="194"/>
    </row>
    <row r="428" spans="2:8">
      <c r="B428" s="133"/>
      <c r="C428" s="138"/>
      <c r="D428" s="141" t="s">
        <v>1914</v>
      </c>
      <c r="E428" s="135">
        <v>1</v>
      </c>
      <c r="F428" s="135" t="s">
        <v>23</v>
      </c>
      <c r="G428" s="193"/>
      <c r="H428" s="194">
        <f>G428*E428</f>
        <v>0</v>
      </c>
    </row>
    <row r="429" spans="2:8">
      <c r="B429" s="133"/>
      <c r="C429" s="138"/>
      <c r="D429" s="141"/>
      <c r="E429" s="135"/>
      <c r="F429" s="138"/>
      <c r="G429" s="194"/>
      <c r="H429" s="194"/>
    </row>
    <row r="430" spans="2:8">
      <c r="B430" s="133" t="s">
        <v>1919</v>
      </c>
      <c r="C430" s="134"/>
      <c r="D430" s="144" t="s">
        <v>1920</v>
      </c>
      <c r="E430" s="135"/>
      <c r="F430" s="138"/>
      <c r="G430" s="194"/>
      <c r="H430" s="194"/>
    </row>
    <row r="431" spans="2:8">
      <c r="B431" s="133"/>
      <c r="C431" s="138"/>
      <c r="D431" s="141" t="s">
        <v>1921</v>
      </c>
      <c r="E431" s="135"/>
      <c r="F431" s="138"/>
      <c r="G431" s="194"/>
      <c r="H431" s="194"/>
    </row>
    <row r="432" spans="2:8">
      <c r="B432" s="133"/>
      <c r="C432" s="138"/>
      <c r="D432" s="141" t="s">
        <v>1848</v>
      </c>
      <c r="E432" s="135">
        <v>8</v>
      </c>
      <c r="F432" s="135" t="s">
        <v>23</v>
      </c>
      <c r="G432" s="194"/>
      <c r="H432" s="194">
        <f t="shared" ref="H432:H434" si="14">G432*E432</f>
        <v>0</v>
      </c>
    </row>
    <row r="433" spans="2:8">
      <c r="B433" s="133"/>
      <c r="C433" s="138"/>
      <c r="D433" s="141" t="s">
        <v>1914</v>
      </c>
      <c r="E433" s="135">
        <v>6</v>
      </c>
      <c r="F433" s="135" t="s">
        <v>23</v>
      </c>
      <c r="G433" s="193"/>
      <c r="H433" s="194">
        <f t="shared" si="14"/>
        <v>0</v>
      </c>
    </row>
    <row r="434" spans="2:8">
      <c r="B434" s="133"/>
      <c r="C434" s="138"/>
      <c r="D434" s="141" t="s">
        <v>1915</v>
      </c>
      <c r="E434" s="135">
        <v>8</v>
      </c>
      <c r="F434" s="135" t="s">
        <v>23</v>
      </c>
      <c r="G434" s="193"/>
      <c r="H434" s="194">
        <f t="shared" si="14"/>
        <v>0</v>
      </c>
    </row>
    <row r="435" spans="2:8">
      <c r="B435" s="133"/>
      <c r="C435" s="138"/>
      <c r="D435" s="141"/>
      <c r="E435" s="135"/>
      <c r="F435" s="138"/>
      <c r="G435" s="194"/>
      <c r="H435" s="194"/>
    </row>
    <row r="436" spans="2:8">
      <c r="B436" s="133" t="s">
        <v>1922</v>
      </c>
      <c r="C436" s="134"/>
      <c r="D436" s="144" t="s">
        <v>1923</v>
      </c>
      <c r="E436" s="135"/>
      <c r="F436" s="138"/>
      <c r="G436" s="194"/>
      <c r="H436" s="194"/>
    </row>
    <row r="437" spans="2:8" ht="18.75" customHeight="1">
      <c r="B437" s="133"/>
      <c r="C437" s="138"/>
      <c r="D437" s="141" t="s">
        <v>1858</v>
      </c>
      <c r="E437" s="135"/>
      <c r="F437" s="138"/>
      <c r="G437" s="194"/>
      <c r="H437" s="194"/>
    </row>
    <row r="438" spans="2:8">
      <c r="B438" s="133"/>
      <c r="C438" s="138"/>
      <c r="D438" s="141" t="s">
        <v>1848</v>
      </c>
      <c r="E438" s="135">
        <v>2</v>
      </c>
      <c r="F438" s="135" t="s">
        <v>23</v>
      </c>
      <c r="G438" s="194"/>
      <c r="H438" s="194">
        <f t="shared" ref="H438:H440" si="15">G438*E438</f>
        <v>0</v>
      </c>
    </row>
    <row r="439" spans="2:8">
      <c r="B439" s="133"/>
      <c r="C439" s="138"/>
      <c r="D439" s="141" t="s">
        <v>1914</v>
      </c>
      <c r="E439" s="135">
        <v>2</v>
      </c>
      <c r="F439" s="135" t="s">
        <v>23</v>
      </c>
      <c r="G439" s="193"/>
      <c r="H439" s="194">
        <f t="shared" si="15"/>
        <v>0</v>
      </c>
    </row>
    <row r="440" spans="2:8">
      <c r="B440" s="133"/>
      <c r="C440" s="138"/>
      <c r="D440" s="141" t="s">
        <v>1915</v>
      </c>
      <c r="E440" s="135">
        <v>2</v>
      </c>
      <c r="F440" s="135" t="s">
        <v>23</v>
      </c>
      <c r="G440" s="193"/>
      <c r="H440" s="194">
        <f t="shared" si="15"/>
        <v>0</v>
      </c>
    </row>
    <row r="441" spans="2:8">
      <c r="B441" s="133"/>
      <c r="C441" s="138"/>
      <c r="D441" s="141"/>
      <c r="E441" s="135"/>
      <c r="F441" s="138"/>
      <c r="G441" s="194"/>
      <c r="H441" s="194"/>
    </row>
    <row r="442" spans="2:8">
      <c r="B442" s="133" t="s">
        <v>1924</v>
      </c>
      <c r="C442" s="134"/>
      <c r="D442" s="144" t="s">
        <v>1925</v>
      </c>
      <c r="E442" s="135"/>
      <c r="F442" s="138"/>
      <c r="G442" s="194"/>
      <c r="H442" s="194"/>
    </row>
    <row r="443" spans="2:8">
      <c r="B443" s="133"/>
      <c r="C443" s="138"/>
      <c r="D443" s="141" t="s">
        <v>1926</v>
      </c>
      <c r="E443" s="135"/>
      <c r="F443" s="138"/>
      <c r="G443" s="194"/>
      <c r="H443" s="194"/>
    </row>
    <row r="444" spans="2:8">
      <c r="B444" s="133"/>
      <c r="C444" s="138"/>
      <c r="D444" s="141" t="s">
        <v>1927</v>
      </c>
      <c r="E444" s="135">
        <v>1</v>
      </c>
      <c r="F444" s="135" t="s">
        <v>23</v>
      </c>
      <c r="G444" s="193"/>
      <c r="H444" s="194">
        <f>G444*E444</f>
        <v>0</v>
      </c>
    </row>
    <row r="445" spans="2:8">
      <c r="B445" s="133"/>
      <c r="C445" s="138"/>
      <c r="D445" s="141"/>
      <c r="E445" s="135"/>
      <c r="F445" s="138"/>
      <c r="G445" s="194"/>
      <c r="H445" s="194"/>
    </row>
    <row r="446" spans="2:8">
      <c r="B446" s="133" t="s">
        <v>1928</v>
      </c>
      <c r="C446" s="134"/>
      <c r="D446" s="144" t="s">
        <v>1929</v>
      </c>
      <c r="E446" s="135"/>
      <c r="F446" s="138"/>
      <c r="G446" s="194"/>
      <c r="H446" s="194"/>
    </row>
    <row r="447" spans="2:8">
      <c r="B447" s="133"/>
      <c r="C447" s="138"/>
      <c r="D447" s="141" t="s">
        <v>1930</v>
      </c>
      <c r="E447" s="135"/>
      <c r="F447" s="138"/>
      <c r="G447" s="194"/>
      <c r="H447" s="194"/>
    </row>
    <row r="448" spans="2:8">
      <c r="B448" s="133"/>
      <c r="C448" s="138"/>
      <c r="D448" s="141" t="s">
        <v>1914</v>
      </c>
      <c r="E448" s="135">
        <v>3</v>
      </c>
      <c r="F448" s="135" t="s">
        <v>23</v>
      </c>
      <c r="G448" s="193"/>
      <c r="H448" s="194">
        <f>G448*E448</f>
        <v>0</v>
      </c>
    </row>
    <row r="449" spans="2:8">
      <c r="B449" s="133"/>
      <c r="C449" s="138"/>
      <c r="D449" s="141"/>
      <c r="E449" s="135"/>
      <c r="F449" s="138"/>
      <c r="G449" s="194"/>
      <c r="H449" s="194"/>
    </row>
    <row r="450" spans="2:8">
      <c r="B450" s="133" t="s">
        <v>1931</v>
      </c>
      <c r="C450" s="134"/>
      <c r="D450" s="144" t="s">
        <v>1932</v>
      </c>
      <c r="E450" s="135"/>
      <c r="F450" s="138"/>
      <c r="G450" s="194"/>
      <c r="H450" s="194"/>
    </row>
    <row r="451" spans="2:8" ht="25.5">
      <c r="B451" s="133"/>
      <c r="C451" s="138"/>
      <c r="D451" s="141" t="s">
        <v>1933</v>
      </c>
      <c r="E451" s="135"/>
      <c r="F451" s="138"/>
      <c r="G451" s="194"/>
      <c r="H451" s="194"/>
    </row>
    <row r="452" spans="2:8">
      <c r="B452" s="133"/>
      <c r="C452" s="138"/>
      <c r="D452" s="141" t="s">
        <v>1914</v>
      </c>
      <c r="E452" s="135">
        <v>3</v>
      </c>
      <c r="F452" s="135" t="s">
        <v>23</v>
      </c>
      <c r="G452" s="193"/>
      <c r="H452" s="194">
        <f>G452*E452</f>
        <v>0</v>
      </c>
    </row>
    <row r="453" spans="2:8">
      <c r="B453" s="133"/>
      <c r="C453" s="138"/>
      <c r="D453" s="141"/>
      <c r="E453" s="135"/>
      <c r="F453" s="135"/>
      <c r="G453" s="194"/>
      <c r="H453" s="194"/>
    </row>
    <row r="454" spans="2:8">
      <c r="B454" s="133" t="s">
        <v>1934</v>
      </c>
      <c r="C454" s="134"/>
      <c r="D454" s="144" t="s">
        <v>1935</v>
      </c>
      <c r="E454" s="135"/>
      <c r="F454" s="138"/>
      <c r="G454" s="194"/>
      <c r="H454" s="194"/>
    </row>
    <row r="455" spans="2:8">
      <c r="B455" s="133"/>
      <c r="C455" s="138"/>
      <c r="D455" s="141" t="s">
        <v>1936</v>
      </c>
      <c r="E455" s="135"/>
      <c r="F455" s="138"/>
      <c r="G455" s="194"/>
      <c r="H455" s="194"/>
    </row>
    <row r="456" spans="2:8">
      <c r="B456" s="133"/>
      <c r="C456" s="138"/>
      <c r="D456" s="141" t="s">
        <v>1849</v>
      </c>
      <c r="E456" s="135">
        <v>52</v>
      </c>
      <c r="F456" s="135" t="s">
        <v>44</v>
      </c>
      <c r="G456" s="193"/>
      <c r="H456" s="194">
        <f>G456*E456</f>
        <v>0</v>
      </c>
    </row>
    <row r="457" spans="2:8">
      <c r="B457" s="133"/>
      <c r="C457" s="138"/>
      <c r="D457" s="141"/>
      <c r="E457" s="135"/>
      <c r="F457" s="138"/>
      <c r="G457" s="194"/>
      <c r="H457" s="194"/>
    </row>
    <row r="458" spans="2:8">
      <c r="B458" s="133" t="s">
        <v>1937</v>
      </c>
      <c r="C458" s="134"/>
      <c r="D458" s="144" t="s">
        <v>1938</v>
      </c>
      <c r="E458" s="135"/>
      <c r="F458" s="138"/>
      <c r="G458" s="194"/>
      <c r="H458" s="194"/>
    </row>
    <row r="459" spans="2:8">
      <c r="B459" s="133"/>
      <c r="C459" s="138"/>
      <c r="D459" s="141" t="s">
        <v>1939</v>
      </c>
      <c r="E459" s="135"/>
      <c r="F459" s="138"/>
      <c r="G459" s="194"/>
      <c r="H459" s="194"/>
    </row>
    <row r="460" spans="2:8">
      <c r="B460" s="133"/>
      <c r="C460" s="138"/>
      <c r="D460" s="141" t="s">
        <v>1849</v>
      </c>
      <c r="E460" s="135">
        <v>29</v>
      </c>
      <c r="F460" s="135" t="s">
        <v>23</v>
      </c>
      <c r="G460" s="193"/>
      <c r="H460" s="194">
        <f>G460*E460</f>
        <v>0</v>
      </c>
    </row>
    <row r="461" spans="2:8">
      <c r="B461" s="133"/>
      <c r="C461" s="138"/>
      <c r="D461" s="141"/>
      <c r="E461" s="135"/>
      <c r="F461" s="138"/>
      <c r="G461" s="194"/>
      <c r="H461" s="194"/>
    </row>
    <row r="462" spans="2:8">
      <c r="B462" s="133" t="s">
        <v>1940</v>
      </c>
      <c r="C462" s="134"/>
      <c r="D462" s="144" t="s">
        <v>1941</v>
      </c>
      <c r="E462" s="135"/>
      <c r="F462" s="138"/>
      <c r="G462" s="194"/>
      <c r="H462" s="194"/>
    </row>
    <row r="463" spans="2:8">
      <c r="B463" s="133"/>
      <c r="C463" s="138"/>
      <c r="D463" s="141" t="s">
        <v>1942</v>
      </c>
      <c r="E463" s="135"/>
      <c r="F463" s="138"/>
      <c r="G463" s="194"/>
      <c r="H463" s="194"/>
    </row>
    <row r="464" spans="2:8">
      <c r="B464" s="133"/>
      <c r="C464" s="138"/>
      <c r="D464" s="141" t="s">
        <v>1849</v>
      </c>
      <c r="E464" s="135">
        <v>13</v>
      </c>
      <c r="F464" s="135" t="s">
        <v>23</v>
      </c>
      <c r="G464" s="193"/>
      <c r="H464" s="194">
        <f>G464*E464</f>
        <v>0</v>
      </c>
    </row>
    <row r="465" spans="2:8">
      <c r="B465" s="133"/>
      <c r="C465" s="138"/>
      <c r="D465" s="141"/>
      <c r="E465" s="135"/>
      <c r="F465" s="135"/>
      <c r="G465" s="193"/>
      <c r="H465" s="194"/>
    </row>
    <row r="466" spans="2:8">
      <c r="B466" s="133" t="s">
        <v>1943</v>
      </c>
      <c r="C466" s="134"/>
      <c r="D466" s="144" t="s">
        <v>1944</v>
      </c>
      <c r="E466" s="135"/>
      <c r="F466" s="138"/>
      <c r="G466" s="194"/>
      <c r="H466" s="194"/>
    </row>
    <row r="467" spans="2:8" ht="38.25">
      <c r="B467" s="133"/>
      <c r="C467" s="138"/>
      <c r="D467" s="141" t="s">
        <v>1945</v>
      </c>
      <c r="E467" s="135"/>
      <c r="F467" s="138"/>
      <c r="G467" s="194"/>
      <c r="H467" s="194"/>
    </row>
    <row r="468" spans="2:8">
      <c r="B468" s="133"/>
      <c r="C468" s="138"/>
      <c r="D468" s="141" t="s">
        <v>1946</v>
      </c>
      <c r="E468" s="135">
        <v>1</v>
      </c>
      <c r="F468" s="135" t="s">
        <v>23</v>
      </c>
      <c r="G468" s="193"/>
      <c r="H468" s="194">
        <f>G468*E468</f>
        <v>0</v>
      </c>
    </row>
    <row r="469" spans="2:8">
      <c r="B469" s="133"/>
      <c r="C469" s="138"/>
      <c r="D469" s="141"/>
      <c r="E469" s="135"/>
      <c r="F469" s="135"/>
      <c r="G469" s="193"/>
      <c r="H469" s="194"/>
    </row>
    <row r="470" spans="2:8">
      <c r="B470" s="133" t="s">
        <v>1947</v>
      </c>
      <c r="C470" s="134"/>
      <c r="D470" s="144" t="s">
        <v>1948</v>
      </c>
      <c r="E470" s="135"/>
      <c r="F470" s="138"/>
      <c r="G470" s="194"/>
      <c r="H470" s="194"/>
    </row>
    <row r="471" spans="2:8" ht="38.25">
      <c r="B471" s="133"/>
      <c r="C471" s="138"/>
      <c r="D471" s="141" t="s">
        <v>1949</v>
      </c>
      <c r="E471" s="135"/>
      <c r="F471" s="138"/>
      <c r="G471" s="194"/>
      <c r="H471" s="194"/>
    </row>
    <row r="472" spans="2:8">
      <c r="B472" s="133"/>
      <c r="C472" s="138"/>
      <c r="D472" s="141" t="s">
        <v>1950</v>
      </c>
      <c r="E472" s="135">
        <v>1</v>
      </c>
      <c r="F472" s="135" t="s">
        <v>23</v>
      </c>
      <c r="G472" s="193"/>
      <c r="H472" s="194">
        <f>G472*E472</f>
        <v>0</v>
      </c>
    </row>
    <row r="473" spans="2:8">
      <c r="B473" s="133"/>
      <c r="C473" s="138"/>
      <c r="D473" s="141"/>
      <c r="E473" s="135"/>
      <c r="F473" s="135"/>
      <c r="G473" s="193"/>
      <c r="H473" s="194"/>
    </row>
    <row r="474" spans="2:8">
      <c r="B474" s="133" t="s">
        <v>1951</v>
      </c>
      <c r="C474" s="134"/>
      <c r="D474" s="144" t="s">
        <v>1952</v>
      </c>
      <c r="E474" s="135"/>
      <c r="F474" s="138"/>
      <c r="G474" s="194"/>
      <c r="H474" s="194"/>
    </row>
    <row r="475" spans="2:8" ht="25.5">
      <c r="B475" s="133"/>
      <c r="C475" s="138"/>
      <c r="D475" s="141" t="s">
        <v>1953</v>
      </c>
      <c r="E475" s="135"/>
      <c r="F475" s="138"/>
      <c r="G475" s="194"/>
      <c r="H475" s="194"/>
    </row>
    <row r="476" spans="2:8">
      <c r="B476" s="133"/>
      <c r="C476" s="138"/>
      <c r="D476" s="141" t="s">
        <v>1954</v>
      </c>
      <c r="E476" s="135">
        <v>1</v>
      </c>
      <c r="F476" s="135" t="s">
        <v>23</v>
      </c>
      <c r="G476" s="193"/>
      <c r="H476" s="194">
        <f>G476*E476</f>
        <v>0</v>
      </c>
    </row>
    <row r="477" spans="2:8">
      <c r="B477" s="133"/>
      <c r="C477" s="138"/>
      <c r="D477" s="141"/>
      <c r="E477" s="135"/>
      <c r="F477" s="135"/>
      <c r="G477" s="193"/>
      <c r="H477" s="194"/>
    </row>
    <row r="478" spans="2:8">
      <c r="B478" s="133" t="s">
        <v>1955</v>
      </c>
      <c r="C478" s="134"/>
      <c r="D478" s="144" t="s">
        <v>1956</v>
      </c>
      <c r="E478" s="135"/>
      <c r="F478" s="138"/>
      <c r="G478" s="194"/>
      <c r="H478" s="194"/>
    </row>
    <row r="479" spans="2:8">
      <c r="B479" s="133"/>
      <c r="C479" s="138"/>
      <c r="D479" s="141" t="s">
        <v>1957</v>
      </c>
      <c r="E479" s="135"/>
      <c r="F479" s="138"/>
      <c r="G479" s="194"/>
      <c r="H479" s="194"/>
    </row>
    <row r="480" spans="2:8">
      <c r="B480" s="133"/>
      <c r="C480" s="138"/>
      <c r="D480" s="141" t="s">
        <v>1958</v>
      </c>
      <c r="E480" s="135">
        <v>1</v>
      </c>
      <c r="F480" s="135" t="s">
        <v>23</v>
      </c>
      <c r="G480" s="193"/>
      <c r="H480" s="194">
        <f>G480*E480</f>
        <v>0</v>
      </c>
    </row>
    <row r="481" spans="2:8">
      <c r="B481" s="133"/>
      <c r="C481" s="138"/>
      <c r="D481" s="141"/>
      <c r="E481" s="135"/>
      <c r="F481" s="135"/>
      <c r="G481" s="193"/>
      <c r="H481" s="194"/>
    </row>
    <row r="482" spans="2:8">
      <c r="B482" s="133" t="s">
        <v>1959</v>
      </c>
      <c r="C482" s="134"/>
      <c r="D482" s="144" t="s">
        <v>1960</v>
      </c>
      <c r="E482" s="135"/>
      <c r="F482" s="138"/>
      <c r="G482" s="194"/>
      <c r="H482" s="194"/>
    </row>
    <row r="483" spans="2:8" ht="30" customHeight="1">
      <c r="B483" s="133"/>
      <c r="C483" s="138"/>
      <c r="D483" s="141" t="s">
        <v>1961</v>
      </c>
      <c r="E483" s="135"/>
      <c r="F483" s="138"/>
      <c r="G483" s="194"/>
      <c r="H483" s="194"/>
    </row>
    <row r="484" spans="2:8">
      <c r="B484" s="133"/>
      <c r="C484" s="138"/>
      <c r="D484" s="141" t="s">
        <v>1962</v>
      </c>
      <c r="E484" s="135">
        <v>15</v>
      </c>
      <c r="F484" s="135" t="s">
        <v>44</v>
      </c>
      <c r="G484" s="193"/>
      <c r="H484" s="194">
        <f t="shared" ref="H484:H489" si="16">G484*E484</f>
        <v>0</v>
      </c>
    </row>
    <row r="485" spans="2:8">
      <c r="B485" s="133"/>
      <c r="C485" s="138"/>
      <c r="D485" s="141" t="s">
        <v>1963</v>
      </c>
      <c r="E485" s="135">
        <v>45</v>
      </c>
      <c r="F485" s="135" t="s">
        <v>44</v>
      </c>
      <c r="G485" s="193"/>
      <c r="H485" s="194">
        <f t="shared" si="16"/>
        <v>0</v>
      </c>
    </row>
    <row r="486" spans="2:8">
      <c r="B486" s="133"/>
      <c r="C486" s="138"/>
      <c r="D486" s="141" t="s">
        <v>1964</v>
      </c>
      <c r="E486" s="135">
        <v>3</v>
      </c>
      <c r="F486" s="135" t="s">
        <v>44</v>
      </c>
      <c r="G486" s="193"/>
      <c r="H486" s="194">
        <f t="shared" si="16"/>
        <v>0</v>
      </c>
    </row>
    <row r="487" spans="2:8">
      <c r="B487" s="133"/>
      <c r="C487" s="138"/>
      <c r="D487" s="141" t="s">
        <v>1965</v>
      </c>
      <c r="E487" s="135">
        <v>7</v>
      </c>
      <c r="F487" s="135" t="s">
        <v>44</v>
      </c>
      <c r="G487" s="193"/>
      <c r="H487" s="194">
        <f t="shared" si="16"/>
        <v>0</v>
      </c>
    </row>
    <row r="488" spans="2:8">
      <c r="B488" s="133"/>
      <c r="C488" s="138"/>
      <c r="D488" s="141" t="s">
        <v>1966</v>
      </c>
      <c r="E488" s="135">
        <v>2</v>
      </c>
      <c r="F488" s="135" t="s">
        <v>44</v>
      </c>
      <c r="G488" s="193"/>
      <c r="H488" s="194">
        <f t="shared" si="16"/>
        <v>0</v>
      </c>
    </row>
    <row r="489" spans="2:8">
      <c r="B489" s="133"/>
      <c r="C489" s="138"/>
      <c r="D489" s="141" t="s">
        <v>1967</v>
      </c>
      <c r="E489" s="135">
        <v>2</v>
      </c>
      <c r="F489" s="135" t="s">
        <v>44</v>
      </c>
      <c r="G489" s="193"/>
      <c r="H489" s="194">
        <f t="shared" si="16"/>
        <v>0</v>
      </c>
    </row>
    <row r="490" spans="2:8">
      <c r="B490" s="133"/>
      <c r="C490" s="138"/>
      <c r="D490" s="141"/>
      <c r="E490" s="135"/>
      <c r="F490" s="135"/>
      <c r="G490" s="193"/>
      <c r="H490" s="194"/>
    </row>
    <row r="491" spans="2:8">
      <c r="B491" s="133" t="s">
        <v>1968</v>
      </c>
      <c r="C491" s="134"/>
      <c r="D491" s="144" t="s">
        <v>1969</v>
      </c>
      <c r="E491" s="135"/>
      <c r="F491" s="138"/>
      <c r="G491" s="194"/>
      <c r="H491" s="194"/>
    </row>
    <row r="492" spans="2:8" ht="38.25">
      <c r="B492" s="133"/>
      <c r="C492" s="138"/>
      <c r="D492" s="141" t="s">
        <v>1970</v>
      </c>
      <c r="E492" s="135"/>
      <c r="F492" s="138"/>
      <c r="G492" s="194"/>
      <c r="H492" s="194"/>
    </row>
    <row r="493" spans="2:8">
      <c r="B493" s="133"/>
      <c r="C493" s="138"/>
      <c r="D493" s="141" t="s">
        <v>1963</v>
      </c>
      <c r="E493" s="135">
        <v>22</v>
      </c>
      <c r="F493" s="135" t="s">
        <v>44</v>
      </c>
      <c r="G493" s="193"/>
      <c r="H493" s="194">
        <f>G493*E493</f>
        <v>0</v>
      </c>
    </row>
    <row r="494" spans="2:8">
      <c r="B494" s="133"/>
      <c r="C494" s="138"/>
      <c r="D494" s="141"/>
      <c r="E494" s="135"/>
      <c r="F494" s="138"/>
      <c r="G494" s="194"/>
      <c r="H494" s="194"/>
    </row>
    <row r="495" spans="2:8">
      <c r="B495" s="133" t="s">
        <v>1971</v>
      </c>
      <c r="C495" s="134"/>
      <c r="D495" s="144" t="s">
        <v>1972</v>
      </c>
      <c r="E495" s="135"/>
      <c r="F495" s="138"/>
      <c r="G495" s="194"/>
      <c r="H495" s="194"/>
    </row>
    <row r="496" spans="2:8" ht="32.25" customHeight="1">
      <c r="B496" s="133"/>
      <c r="C496" s="138"/>
      <c r="D496" s="141" t="s">
        <v>1973</v>
      </c>
      <c r="E496" s="135"/>
      <c r="F496" s="138"/>
      <c r="G496" s="194"/>
      <c r="H496" s="194"/>
    </row>
    <row r="497" spans="2:8">
      <c r="B497" s="133"/>
      <c r="C497" s="138"/>
      <c r="D497" s="141" t="s">
        <v>1877</v>
      </c>
      <c r="E497" s="135">
        <v>2</v>
      </c>
      <c r="F497" s="135" t="s">
        <v>23</v>
      </c>
      <c r="G497" s="193"/>
      <c r="H497" s="194">
        <f t="shared" ref="H497:H500" si="17">G497*E497</f>
        <v>0</v>
      </c>
    </row>
    <row r="498" spans="2:8">
      <c r="B498" s="133"/>
      <c r="C498" s="138"/>
      <c r="D498" s="141" t="s">
        <v>1532</v>
      </c>
      <c r="E498" s="135">
        <v>1</v>
      </c>
      <c r="F498" s="135" t="s">
        <v>23</v>
      </c>
      <c r="G498" s="193"/>
      <c r="H498" s="194">
        <f t="shared" si="17"/>
        <v>0</v>
      </c>
    </row>
    <row r="499" spans="2:8">
      <c r="B499" s="133"/>
      <c r="C499" s="138"/>
      <c r="D499" s="141" t="s">
        <v>1878</v>
      </c>
      <c r="E499" s="135">
        <v>1</v>
      </c>
      <c r="F499" s="135" t="s">
        <v>23</v>
      </c>
      <c r="G499" s="193"/>
      <c r="H499" s="194">
        <f t="shared" si="17"/>
        <v>0</v>
      </c>
    </row>
    <row r="500" spans="2:8">
      <c r="B500" s="133"/>
      <c r="C500" s="138"/>
      <c r="D500" s="141" t="s">
        <v>1974</v>
      </c>
      <c r="E500" s="135">
        <v>1</v>
      </c>
      <c r="F500" s="135" t="s">
        <v>23</v>
      </c>
      <c r="G500" s="193"/>
      <c r="H500" s="194">
        <f t="shared" si="17"/>
        <v>0</v>
      </c>
    </row>
    <row r="501" spans="2:8">
      <c r="B501" s="133"/>
      <c r="C501" s="138"/>
      <c r="D501" s="141"/>
      <c r="E501" s="135"/>
      <c r="F501" s="135"/>
      <c r="G501" s="193"/>
      <c r="H501" s="194"/>
    </row>
    <row r="502" spans="2:8">
      <c r="B502" s="133" t="s">
        <v>1975</v>
      </c>
      <c r="C502" s="134"/>
      <c r="D502" s="144" t="s">
        <v>1976</v>
      </c>
      <c r="E502" s="135"/>
      <c r="F502" s="138"/>
      <c r="G502" s="194"/>
      <c r="H502" s="194"/>
    </row>
    <row r="503" spans="2:8" ht="38.25">
      <c r="B503" s="133"/>
      <c r="C503" s="138"/>
      <c r="D503" s="141" t="s">
        <v>1977</v>
      </c>
      <c r="E503" s="135"/>
      <c r="F503" s="138"/>
      <c r="G503" s="194"/>
      <c r="H503" s="194"/>
    </row>
    <row r="504" spans="2:8">
      <c r="B504" s="133"/>
      <c r="C504" s="138"/>
      <c r="D504" s="141" t="s">
        <v>1532</v>
      </c>
      <c r="E504" s="135">
        <v>2</v>
      </c>
      <c r="F504" s="135" t="s">
        <v>23</v>
      </c>
      <c r="G504" s="193"/>
      <c r="H504" s="194">
        <f>G504*E504</f>
        <v>0</v>
      </c>
    </row>
    <row r="505" spans="2:8">
      <c r="B505" s="133"/>
      <c r="C505" s="138"/>
      <c r="D505" s="141"/>
      <c r="E505" s="135"/>
      <c r="F505" s="138"/>
      <c r="G505" s="194"/>
      <c r="H505" s="194"/>
    </row>
    <row r="506" spans="2:8">
      <c r="B506" s="133" t="s">
        <v>1978</v>
      </c>
      <c r="C506" s="134"/>
      <c r="D506" s="144" t="s">
        <v>1979</v>
      </c>
      <c r="E506" s="135"/>
      <c r="F506" s="138"/>
      <c r="G506" s="354"/>
      <c r="H506" s="194"/>
    </row>
    <row r="507" spans="2:8" ht="31.5" customHeight="1">
      <c r="B507" s="133"/>
      <c r="C507" s="138"/>
      <c r="D507" s="141" t="s">
        <v>1980</v>
      </c>
      <c r="E507" s="135"/>
      <c r="F507" s="138"/>
      <c r="G507" s="354"/>
      <c r="H507" s="194"/>
    </row>
    <row r="508" spans="2:8">
      <c r="B508" s="133"/>
      <c r="C508" s="138"/>
      <c r="D508" s="141" t="s">
        <v>1877</v>
      </c>
      <c r="E508" s="135">
        <v>2</v>
      </c>
      <c r="F508" s="135" t="s">
        <v>23</v>
      </c>
      <c r="G508" s="193"/>
      <c r="H508" s="194">
        <f t="shared" ref="H508:H514" si="18">G508*E508</f>
        <v>0</v>
      </c>
    </row>
    <row r="509" spans="2:8">
      <c r="B509" s="133"/>
      <c r="C509" s="138"/>
      <c r="D509" s="141" t="s">
        <v>1532</v>
      </c>
      <c r="E509" s="135">
        <v>15</v>
      </c>
      <c r="F509" s="135" t="s">
        <v>23</v>
      </c>
      <c r="G509" s="193"/>
      <c r="H509" s="194">
        <f t="shared" si="18"/>
        <v>0</v>
      </c>
    </row>
    <row r="510" spans="2:8">
      <c r="B510" s="133"/>
      <c r="C510" s="138"/>
      <c r="D510" s="141" t="s">
        <v>1878</v>
      </c>
      <c r="E510" s="135">
        <v>3</v>
      </c>
      <c r="F510" s="135" t="s">
        <v>23</v>
      </c>
      <c r="G510" s="193"/>
      <c r="H510" s="194">
        <f t="shared" si="18"/>
        <v>0</v>
      </c>
    </row>
    <row r="511" spans="2:8">
      <c r="B511" s="133"/>
      <c r="C511" s="138"/>
      <c r="D511" s="141" t="s">
        <v>1744</v>
      </c>
      <c r="E511" s="135">
        <v>1</v>
      </c>
      <c r="F511" s="135" t="s">
        <v>23</v>
      </c>
      <c r="G511" s="193"/>
      <c r="H511" s="194">
        <f t="shared" si="18"/>
        <v>0</v>
      </c>
    </row>
    <row r="512" spans="2:8">
      <c r="B512" s="133"/>
      <c r="C512" s="138"/>
      <c r="D512" s="141" t="s">
        <v>1726</v>
      </c>
      <c r="E512" s="135">
        <v>2</v>
      </c>
      <c r="F512" s="135" t="s">
        <v>23</v>
      </c>
      <c r="G512" s="193"/>
      <c r="H512" s="194">
        <f t="shared" si="18"/>
        <v>0</v>
      </c>
    </row>
    <row r="513" spans="2:8">
      <c r="B513" s="133"/>
      <c r="C513" s="138"/>
      <c r="D513" s="141" t="s">
        <v>1601</v>
      </c>
      <c r="E513" s="135">
        <v>1</v>
      </c>
      <c r="F513" s="135" t="s">
        <v>23</v>
      </c>
      <c r="G513" s="193"/>
      <c r="H513" s="194">
        <f t="shared" si="18"/>
        <v>0</v>
      </c>
    </row>
    <row r="514" spans="2:8">
      <c r="B514" s="133"/>
      <c r="C514" s="138"/>
      <c r="D514" s="141" t="s">
        <v>1974</v>
      </c>
      <c r="E514" s="135">
        <v>4</v>
      </c>
      <c r="F514" s="135" t="s">
        <v>23</v>
      </c>
      <c r="G514" s="193"/>
      <c r="H514" s="194">
        <f t="shared" si="18"/>
        <v>0</v>
      </c>
    </row>
    <row r="515" spans="2:8">
      <c r="B515" s="133"/>
      <c r="C515" s="138"/>
      <c r="D515" s="141"/>
      <c r="E515" s="135"/>
      <c r="F515" s="138"/>
      <c r="G515" s="354"/>
      <c r="H515" s="194"/>
    </row>
    <row r="516" spans="2:8">
      <c r="B516" s="133" t="s">
        <v>1981</v>
      </c>
      <c r="C516" s="134"/>
      <c r="D516" s="144" t="s">
        <v>1982</v>
      </c>
      <c r="E516" s="135"/>
      <c r="F516" s="138"/>
      <c r="G516" s="354"/>
      <c r="H516" s="194"/>
    </row>
    <row r="517" spans="2:8" ht="38.25">
      <c r="B517" s="133"/>
      <c r="C517" s="138"/>
      <c r="D517" s="141" t="s">
        <v>1983</v>
      </c>
      <c r="E517" s="135"/>
      <c r="F517" s="138"/>
      <c r="G517" s="354"/>
      <c r="H517" s="194"/>
    </row>
    <row r="518" spans="2:8">
      <c r="B518" s="133"/>
      <c r="C518" s="138"/>
      <c r="D518" s="141" t="s">
        <v>1532</v>
      </c>
      <c r="E518" s="135">
        <v>4</v>
      </c>
      <c r="F518" s="135" t="s">
        <v>23</v>
      </c>
      <c r="G518" s="193"/>
      <c r="H518" s="194">
        <f>G518*E518</f>
        <v>0</v>
      </c>
    </row>
    <row r="519" spans="2:8">
      <c r="B519" s="133"/>
      <c r="C519" s="138"/>
      <c r="D519" s="141"/>
      <c r="E519" s="135"/>
      <c r="F519" s="138"/>
      <c r="G519" s="354"/>
      <c r="H519" s="194"/>
    </row>
    <row r="520" spans="2:8">
      <c r="B520" s="133" t="s">
        <v>1984</v>
      </c>
      <c r="C520" s="134"/>
      <c r="D520" s="144" t="s">
        <v>1985</v>
      </c>
      <c r="E520" s="135"/>
      <c r="F520" s="138"/>
      <c r="G520" s="354"/>
      <c r="H520" s="194"/>
    </row>
    <row r="521" spans="2:8" ht="38.25">
      <c r="B521" s="133"/>
      <c r="C521" s="138"/>
      <c r="D521" s="141" t="s">
        <v>1986</v>
      </c>
      <c r="E521" s="135"/>
      <c r="F521" s="138"/>
      <c r="G521" s="354"/>
      <c r="H521" s="194"/>
    </row>
    <row r="522" spans="2:8">
      <c r="B522" s="133"/>
      <c r="C522" s="138"/>
      <c r="D522" s="141" t="s">
        <v>1962</v>
      </c>
      <c r="E522" s="135">
        <v>1</v>
      </c>
      <c r="F522" s="135" t="s">
        <v>23</v>
      </c>
      <c r="G522" s="193"/>
      <c r="H522" s="194">
        <f t="shared" ref="H522:H524" si="19">G522*E522</f>
        <v>0</v>
      </c>
    </row>
    <row r="523" spans="2:8">
      <c r="B523" s="133"/>
      <c r="C523" s="138"/>
      <c r="D523" s="141" t="s">
        <v>1963</v>
      </c>
      <c r="E523" s="135">
        <v>2</v>
      </c>
      <c r="F523" s="135" t="s">
        <v>23</v>
      </c>
      <c r="G523" s="193"/>
      <c r="H523" s="194">
        <f t="shared" si="19"/>
        <v>0</v>
      </c>
    </row>
    <row r="524" spans="2:8">
      <c r="B524" s="133"/>
      <c r="C524" s="138"/>
      <c r="D524" s="141" t="s">
        <v>1987</v>
      </c>
      <c r="E524" s="135">
        <v>3</v>
      </c>
      <c r="F524" s="135" t="s">
        <v>23</v>
      </c>
      <c r="G524" s="193"/>
      <c r="H524" s="194">
        <f t="shared" si="19"/>
        <v>0</v>
      </c>
    </row>
    <row r="525" spans="2:8">
      <c r="B525" s="133"/>
      <c r="C525" s="138"/>
      <c r="D525" s="141"/>
      <c r="E525" s="135"/>
      <c r="F525" s="135"/>
      <c r="G525" s="193"/>
      <c r="H525" s="194"/>
    </row>
    <row r="526" spans="2:8">
      <c r="B526" s="133" t="s">
        <v>1988</v>
      </c>
      <c r="C526" s="134"/>
      <c r="D526" s="144" t="s">
        <v>1989</v>
      </c>
      <c r="E526" s="135"/>
      <c r="F526" s="138"/>
      <c r="G526" s="354"/>
      <c r="H526" s="194"/>
    </row>
    <row r="527" spans="2:8" ht="38.25">
      <c r="B527" s="133"/>
      <c r="C527" s="138"/>
      <c r="D527" s="141" t="s">
        <v>1990</v>
      </c>
      <c r="E527" s="135"/>
      <c r="F527" s="138"/>
      <c r="G527" s="354"/>
      <c r="H527" s="194"/>
    </row>
    <row r="528" spans="2:8">
      <c r="B528" s="133"/>
      <c r="C528" s="138"/>
      <c r="D528" s="141" t="s">
        <v>1963</v>
      </c>
      <c r="E528" s="135">
        <v>5</v>
      </c>
      <c r="F528" s="135" t="s">
        <v>23</v>
      </c>
      <c r="G528" s="193"/>
      <c r="H528" s="194">
        <f>G528*E528</f>
        <v>0</v>
      </c>
    </row>
    <row r="529" spans="2:8">
      <c r="B529" s="133"/>
      <c r="C529" s="138"/>
      <c r="D529" s="141"/>
      <c r="E529" s="135"/>
      <c r="F529" s="138"/>
      <c r="G529" s="354"/>
      <c r="H529" s="194"/>
    </row>
    <row r="530" spans="2:8">
      <c r="B530" s="133" t="s">
        <v>1991</v>
      </c>
      <c r="C530" s="134"/>
      <c r="D530" s="144" t="s">
        <v>1992</v>
      </c>
      <c r="E530" s="135"/>
      <c r="F530" s="138"/>
      <c r="G530" s="354"/>
      <c r="H530" s="194"/>
    </row>
    <row r="531" spans="2:8" ht="38.25">
      <c r="B531" s="133"/>
      <c r="C531" s="138"/>
      <c r="D531" s="141" t="s">
        <v>1993</v>
      </c>
      <c r="E531" s="135"/>
      <c r="F531" s="138"/>
      <c r="G531" s="354"/>
      <c r="H531" s="194"/>
    </row>
    <row r="532" spans="2:8">
      <c r="B532" s="133"/>
      <c r="C532" s="138"/>
      <c r="D532" s="141" t="s">
        <v>1994</v>
      </c>
      <c r="E532" s="135">
        <v>2</v>
      </c>
      <c r="F532" s="135" t="s">
        <v>23</v>
      </c>
      <c r="G532" s="193"/>
      <c r="H532" s="194">
        <f t="shared" ref="H532:H535" si="20">G532*E532</f>
        <v>0</v>
      </c>
    </row>
    <row r="533" spans="2:8">
      <c r="B533" s="133"/>
      <c r="C533" s="138"/>
      <c r="D533" s="141" t="s">
        <v>1995</v>
      </c>
      <c r="E533" s="135">
        <v>4</v>
      </c>
      <c r="F533" s="135" t="s">
        <v>23</v>
      </c>
      <c r="G533" s="193"/>
      <c r="H533" s="194">
        <f t="shared" si="20"/>
        <v>0</v>
      </c>
    </row>
    <row r="534" spans="2:8">
      <c r="B534" s="133"/>
      <c r="C534" s="138"/>
      <c r="D534" s="141" t="s">
        <v>1996</v>
      </c>
      <c r="E534" s="135">
        <v>1</v>
      </c>
      <c r="F534" s="135" t="s">
        <v>23</v>
      </c>
      <c r="G534" s="193"/>
      <c r="H534" s="194">
        <f t="shared" si="20"/>
        <v>0</v>
      </c>
    </row>
    <row r="535" spans="2:8">
      <c r="B535" s="133"/>
      <c r="C535" s="138"/>
      <c r="D535" s="141" t="s">
        <v>1997</v>
      </c>
      <c r="E535" s="135">
        <v>2</v>
      </c>
      <c r="F535" s="135" t="s">
        <v>23</v>
      </c>
      <c r="G535" s="193"/>
      <c r="H535" s="194">
        <f t="shared" si="20"/>
        <v>0</v>
      </c>
    </row>
    <row r="536" spans="2:8">
      <c r="B536" s="133"/>
      <c r="C536" s="138"/>
      <c r="D536" s="141"/>
      <c r="E536" s="135"/>
      <c r="F536" s="138"/>
      <c r="G536" s="354"/>
      <c r="H536" s="194"/>
    </row>
    <row r="537" spans="2:8">
      <c r="B537" s="133" t="s">
        <v>1998</v>
      </c>
      <c r="C537" s="134"/>
      <c r="D537" s="144" t="s">
        <v>1999</v>
      </c>
      <c r="E537" s="135"/>
      <c r="F537" s="138"/>
      <c r="G537" s="354"/>
      <c r="H537" s="194"/>
    </row>
    <row r="538" spans="2:8" ht="25.5">
      <c r="B538" s="133"/>
      <c r="C538" s="138"/>
      <c r="D538" s="141" t="s">
        <v>2000</v>
      </c>
      <c r="E538" s="135"/>
      <c r="F538" s="138"/>
      <c r="G538" s="354"/>
      <c r="H538" s="194"/>
    </row>
    <row r="539" spans="2:8">
      <c r="B539" s="133"/>
      <c r="C539" s="138"/>
      <c r="D539" s="141" t="s">
        <v>2001</v>
      </c>
      <c r="E539" s="135">
        <v>1</v>
      </c>
      <c r="F539" s="135" t="s">
        <v>23</v>
      </c>
      <c r="G539" s="193"/>
      <c r="H539" s="194">
        <f t="shared" ref="H539:H544" si="21">G539*E539</f>
        <v>0</v>
      </c>
    </row>
    <row r="540" spans="2:8">
      <c r="B540" s="133"/>
      <c r="C540" s="138"/>
      <c r="D540" s="141" t="s">
        <v>2002</v>
      </c>
      <c r="E540" s="135">
        <v>1</v>
      </c>
      <c r="F540" s="135" t="s">
        <v>23</v>
      </c>
      <c r="G540" s="193"/>
      <c r="H540" s="194">
        <f t="shared" si="21"/>
        <v>0</v>
      </c>
    </row>
    <row r="541" spans="2:8">
      <c r="B541" s="133"/>
      <c r="C541" s="138"/>
      <c r="D541" s="141" t="s">
        <v>2003</v>
      </c>
      <c r="E541" s="135">
        <v>9</v>
      </c>
      <c r="F541" s="135" t="s">
        <v>23</v>
      </c>
      <c r="G541" s="193"/>
      <c r="H541" s="194">
        <f t="shared" si="21"/>
        <v>0</v>
      </c>
    </row>
    <row r="542" spans="2:8">
      <c r="B542" s="133"/>
      <c r="C542" s="138"/>
      <c r="D542" s="141" t="s">
        <v>2004</v>
      </c>
      <c r="E542" s="135">
        <v>1</v>
      </c>
      <c r="F542" s="135" t="s">
        <v>23</v>
      </c>
      <c r="G542" s="193"/>
      <c r="H542" s="194">
        <f t="shared" si="21"/>
        <v>0</v>
      </c>
    </row>
    <row r="543" spans="2:8">
      <c r="B543" s="133"/>
      <c r="C543" s="138"/>
      <c r="D543" s="141" t="s">
        <v>2005</v>
      </c>
      <c r="E543" s="135">
        <v>5</v>
      </c>
      <c r="F543" s="135" t="s">
        <v>23</v>
      </c>
      <c r="G543" s="193"/>
      <c r="H543" s="194">
        <f t="shared" si="21"/>
        <v>0</v>
      </c>
    </row>
    <row r="544" spans="2:8">
      <c r="B544" s="133"/>
      <c r="C544" s="138"/>
      <c r="D544" s="141" t="s">
        <v>2006</v>
      </c>
      <c r="E544" s="135">
        <v>2</v>
      </c>
      <c r="F544" s="135" t="s">
        <v>23</v>
      </c>
      <c r="G544" s="193"/>
      <c r="H544" s="194">
        <f t="shared" si="21"/>
        <v>0</v>
      </c>
    </row>
    <row r="545" spans="2:8">
      <c r="B545" s="133"/>
      <c r="C545" s="138"/>
      <c r="D545" s="141"/>
      <c r="E545" s="135"/>
      <c r="F545" s="138"/>
      <c r="G545" s="193"/>
      <c r="H545" s="194"/>
    </row>
    <row r="546" spans="2:8">
      <c r="B546" s="133" t="s">
        <v>2007</v>
      </c>
      <c r="C546" s="134"/>
      <c r="D546" s="144" t="s">
        <v>2008</v>
      </c>
      <c r="E546" s="135"/>
      <c r="F546" s="138"/>
      <c r="G546" s="194"/>
      <c r="H546" s="194"/>
    </row>
    <row r="547" spans="2:8" ht="25.5">
      <c r="B547" s="133"/>
      <c r="C547" s="138"/>
      <c r="D547" s="141" t="s">
        <v>2009</v>
      </c>
      <c r="E547" s="135"/>
      <c r="F547" s="138"/>
      <c r="G547" s="194"/>
      <c r="H547" s="194"/>
    </row>
    <row r="548" spans="2:8">
      <c r="B548" s="133"/>
      <c r="C548" s="138"/>
      <c r="D548" s="141" t="s">
        <v>1877</v>
      </c>
      <c r="E548" s="135">
        <v>14</v>
      </c>
      <c r="F548" s="135" t="s">
        <v>23</v>
      </c>
      <c r="G548" s="193"/>
      <c r="H548" s="194">
        <f t="shared" ref="H548:H552" si="22">G548*E548</f>
        <v>0</v>
      </c>
    </row>
    <row r="549" spans="2:8">
      <c r="B549" s="133"/>
      <c r="C549" s="138"/>
      <c r="D549" s="141" t="s">
        <v>1532</v>
      </c>
      <c r="E549" s="135">
        <v>45</v>
      </c>
      <c r="F549" s="135" t="s">
        <v>23</v>
      </c>
      <c r="G549" s="193"/>
      <c r="H549" s="194">
        <f t="shared" si="22"/>
        <v>0</v>
      </c>
    </row>
    <row r="550" spans="2:8">
      <c r="B550" s="133"/>
      <c r="C550" s="138"/>
      <c r="D550" s="141" t="s">
        <v>1878</v>
      </c>
      <c r="E550" s="135">
        <v>6</v>
      </c>
      <c r="F550" s="135" t="s">
        <v>23</v>
      </c>
      <c r="G550" s="193"/>
      <c r="H550" s="194">
        <f t="shared" si="22"/>
        <v>0</v>
      </c>
    </row>
    <row r="551" spans="2:8">
      <c r="B551" s="133"/>
      <c r="C551" s="138"/>
      <c r="D551" s="141" t="s">
        <v>1744</v>
      </c>
      <c r="E551" s="135">
        <v>17</v>
      </c>
      <c r="F551" s="135" t="s">
        <v>23</v>
      </c>
      <c r="G551" s="193"/>
      <c r="H551" s="194">
        <f t="shared" si="22"/>
        <v>0</v>
      </c>
    </row>
    <row r="552" spans="2:8">
      <c r="B552" s="133"/>
      <c r="C552" s="138"/>
      <c r="D552" s="141" t="s">
        <v>1726</v>
      </c>
      <c r="E552" s="135">
        <v>4</v>
      </c>
      <c r="F552" s="135" t="s">
        <v>23</v>
      </c>
      <c r="G552" s="193"/>
      <c r="H552" s="194">
        <f t="shared" si="22"/>
        <v>0</v>
      </c>
    </row>
    <row r="553" spans="2:8">
      <c r="B553" s="133"/>
      <c r="C553" s="138"/>
      <c r="D553" s="141"/>
      <c r="E553" s="135"/>
      <c r="F553" s="135"/>
      <c r="G553" s="193"/>
      <c r="H553" s="194"/>
    </row>
    <row r="554" spans="2:8">
      <c r="B554" s="133" t="s">
        <v>2010</v>
      </c>
      <c r="C554" s="134"/>
      <c r="D554" s="144" t="s">
        <v>2011</v>
      </c>
      <c r="E554" s="135"/>
      <c r="F554" s="138"/>
      <c r="G554" s="194"/>
      <c r="H554" s="194"/>
    </row>
    <row r="555" spans="2:8" ht="25.5">
      <c r="B555" s="133"/>
      <c r="C555" s="138"/>
      <c r="D555" s="141" t="s">
        <v>2012</v>
      </c>
      <c r="E555" s="135"/>
      <c r="F555" s="138"/>
      <c r="G555" s="194"/>
      <c r="H555" s="194"/>
    </row>
    <row r="556" spans="2:8">
      <c r="B556" s="133"/>
      <c r="C556" s="138"/>
      <c r="D556" s="141" t="s">
        <v>1532</v>
      </c>
      <c r="E556" s="135">
        <v>21</v>
      </c>
      <c r="F556" s="135" t="s">
        <v>23</v>
      </c>
      <c r="G556" s="193"/>
      <c r="H556" s="194">
        <f>G556*E556</f>
        <v>0</v>
      </c>
    </row>
    <row r="557" spans="2:8">
      <c r="B557" s="133"/>
      <c r="C557" s="138"/>
      <c r="D557" s="141"/>
      <c r="E557" s="135"/>
      <c r="F557" s="135"/>
      <c r="G557" s="193"/>
      <c r="H557" s="194"/>
    </row>
    <row r="558" spans="2:8">
      <c r="B558" s="133" t="s">
        <v>2013</v>
      </c>
      <c r="C558" s="134"/>
      <c r="D558" s="144" t="s">
        <v>2014</v>
      </c>
      <c r="E558" s="135"/>
      <c r="F558" s="138"/>
      <c r="G558" s="194"/>
      <c r="H558" s="194"/>
    </row>
    <row r="559" spans="2:8" ht="18.75" customHeight="1">
      <c r="B559" s="133"/>
      <c r="C559" s="138"/>
      <c r="D559" s="141" t="s">
        <v>2015</v>
      </c>
      <c r="E559" s="135"/>
      <c r="F559" s="138"/>
      <c r="G559" s="194"/>
      <c r="H559" s="194"/>
    </row>
    <row r="560" spans="2:8">
      <c r="B560" s="133"/>
      <c r="C560" s="138"/>
      <c r="D560" s="141" t="s">
        <v>1877</v>
      </c>
      <c r="E560" s="135">
        <v>14</v>
      </c>
      <c r="F560" s="135" t="s">
        <v>23</v>
      </c>
      <c r="G560" s="193"/>
      <c r="H560" s="194">
        <f t="shared" ref="H560:H564" si="23">G560*E560</f>
        <v>0</v>
      </c>
    </row>
    <row r="561" spans="2:8">
      <c r="B561" s="133"/>
      <c r="C561" s="138"/>
      <c r="D561" s="141" t="s">
        <v>1532</v>
      </c>
      <c r="E561" s="135">
        <v>66</v>
      </c>
      <c r="F561" s="135" t="s">
        <v>23</v>
      </c>
      <c r="G561" s="193"/>
      <c r="H561" s="194">
        <f t="shared" si="23"/>
        <v>0</v>
      </c>
    </row>
    <row r="562" spans="2:8">
      <c r="B562" s="133"/>
      <c r="C562" s="138"/>
      <c r="D562" s="141" t="s">
        <v>1878</v>
      </c>
      <c r="E562" s="135">
        <v>6</v>
      </c>
      <c r="F562" s="135" t="s">
        <v>23</v>
      </c>
      <c r="G562" s="193"/>
      <c r="H562" s="194">
        <f t="shared" si="23"/>
        <v>0</v>
      </c>
    </row>
    <row r="563" spans="2:8">
      <c r="B563" s="133"/>
      <c r="C563" s="138"/>
      <c r="D563" s="141" t="s">
        <v>1744</v>
      </c>
      <c r="E563" s="135">
        <v>15</v>
      </c>
      <c r="F563" s="135" t="s">
        <v>23</v>
      </c>
      <c r="G563" s="193"/>
      <c r="H563" s="194">
        <f t="shared" si="23"/>
        <v>0</v>
      </c>
    </row>
    <row r="564" spans="2:8">
      <c r="B564" s="133"/>
      <c r="C564" s="138"/>
      <c r="D564" s="141" t="s">
        <v>1726</v>
      </c>
      <c r="E564" s="135">
        <v>4</v>
      </c>
      <c r="F564" s="135" t="s">
        <v>23</v>
      </c>
      <c r="G564" s="193"/>
      <c r="H564" s="194">
        <f t="shared" si="23"/>
        <v>0</v>
      </c>
    </row>
    <row r="565" spans="2:8">
      <c r="B565" s="133"/>
      <c r="C565" s="138"/>
      <c r="D565" s="141"/>
      <c r="E565" s="135"/>
      <c r="F565" s="138"/>
      <c r="G565" s="194"/>
      <c r="H565" s="194"/>
    </row>
    <row r="566" spans="2:8">
      <c r="B566" s="133" t="s">
        <v>2016</v>
      </c>
      <c r="C566" s="134"/>
      <c r="D566" s="144" t="s">
        <v>2017</v>
      </c>
      <c r="E566" s="135"/>
      <c r="F566" s="138"/>
      <c r="G566" s="194"/>
      <c r="H566" s="194"/>
    </row>
    <row r="567" spans="2:8" ht="25.5">
      <c r="B567" s="133"/>
      <c r="C567" s="138"/>
      <c r="D567" s="141" t="s">
        <v>2018</v>
      </c>
      <c r="E567" s="135"/>
      <c r="F567" s="138"/>
      <c r="G567" s="194"/>
      <c r="H567" s="194"/>
    </row>
    <row r="568" spans="2:8">
      <c r="B568" s="133"/>
      <c r="C568" s="138"/>
      <c r="D568" s="141" t="s">
        <v>1877</v>
      </c>
      <c r="E568" s="135">
        <v>1</v>
      </c>
      <c r="F568" s="135" t="s">
        <v>23</v>
      </c>
      <c r="G568" s="193"/>
      <c r="H568" s="194">
        <f>G568*E568</f>
        <v>0</v>
      </c>
    </row>
    <row r="569" spans="2:8">
      <c r="B569" s="133"/>
      <c r="C569" s="138"/>
      <c r="D569" s="141" t="s">
        <v>1878</v>
      </c>
      <c r="E569" s="135">
        <v>1</v>
      </c>
      <c r="F569" s="135" t="s">
        <v>23</v>
      </c>
      <c r="G569" s="193"/>
      <c r="H569" s="194">
        <f>G569*E569</f>
        <v>0</v>
      </c>
    </row>
    <row r="570" spans="2:8">
      <c r="B570" s="133"/>
      <c r="C570" s="138"/>
      <c r="D570" s="141"/>
      <c r="E570" s="135"/>
      <c r="F570" s="138"/>
      <c r="G570" s="194"/>
      <c r="H570" s="194"/>
    </row>
    <row r="571" spans="2:8">
      <c r="B571" s="133" t="s">
        <v>2019</v>
      </c>
      <c r="C571" s="134"/>
      <c r="D571" s="144" t="s">
        <v>2020</v>
      </c>
      <c r="E571" s="135"/>
      <c r="F571" s="138"/>
      <c r="G571" s="194"/>
      <c r="H571" s="194"/>
    </row>
    <row r="572" spans="2:8" ht="25.5">
      <c r="B572" s="133"/>
      <c r="C572" s="138"/>
      <c r="D572" s="141" t="s">
        <v>2021</v>
      </c>
      <c r="E572" s="135"/>
      <c r="F572" s="138"/>
      <c r="G572" s="194"/>
      <c r="H572" s="194"/>
    </row>
    <row r="573" spans="2:8">
      <c r="B573" s="133"/>
      <c r="C573" s="138"/>
      <c r="D573" s="141" t="s">
        <v>1974</v>
      </c>
      <c r="E573" s="135">
        <v>2</v>
      </c>
      <c r="F573" s="135" t="s">
        <v>23</v>
      </c>
      <c r="G573" s="193"/>
      <c r="H573" s="194">
        <f>G573*E573</f>
        <v>0</v>
      </c>
    </row>
    <row r="574" spans="2:8">
      <c r="B574" s="133"/>
      <c r="C574" s="138"/>
      <c r="D574" s="141"/>
      <c r="E574" s="135"/>
      <c r="F574" s="138"/>
      <c r="G574" s="194"/>
      <c r="H574" s="194"/>
    </row>
    <row r="575" spans="2:8">
      <c r="B575" s="133" t="s">
        <v>2022</v>
      </c>
      <c r="C575" s="134"/>
      <c r="D575" s="144" t="s">
        <v>2023</v>
      </c>
      <c r="E575" s="135"/>
      <c r="F575" s="138"/>
      <c r="G575" s="194"/>
      <c r="H575" s="194"/>
    </row>
    <row r="576" spans="2:8" ht="25.5">
      <c r="B576" s="133"/>
      <c r="C576" s="138"/>
      <c r="D576" s="141" t="s">
        <v>2024</v>
      </c>
      <c r="E576" s="135"/>
      <c r="F576" s="138"/>
      <c r="G576" s="194"/>
      <c r="H576" s="194"/>
    </row>
    <row r="577" spans="2:8">
      <c r="B577" s="133"/>
      <c r="C577" s="138"/>
      <c r="D577" s="141" t="s">
        <v>2025</v>
      </c>
      <c r="E577" s="135">
        <v>1</v>
      </c>
      <c r="F577" s="135" t="s">
        <v>23</v>
      </c>
      <c r="G577" s="193"/>
      <c r="H577" s="194">
        <f t="shared" ref="H577:H580" si="24">G577*E577</f>
        <v>0</v>
      </c>
    </row>
    <row r="578" spans="2:8">
      <c r="B578" s="133"/>
      <c r="C578" s="138"/>
      <c r="D578" s="141" t="s">
        <v>2026</v>
      </c>
      <c r="E578" s="135">
        <v>1</v>
      </c>
      <c r="F578" s="135" t="s">
        <v>23</v>
      </c>
      <c r="G578" s="193"/>
      <c r="H578" s="194">
        <f t="shared" si="24"/>
        <v>0</v>
      </c>
    </row>
    <row r="579" spans="2:8">
      <c r="B579" s="133"/>
      <c r="C579" s="138"/>
      <c r="D579" s="141" t="s">
        <v>2027</v>
      </c>
      <c r="E579" s="135">
        <v>1</v>
      </c>
      <c r="F579" s="135" t="s">
        <v>23</v>
      </c>
      <c r="G579" s="193"/>
      <c r="H579" s="194">
        <f t="shared" si="24"/>
        <v>0</v>
      </c>
    </row>
    <row r="580" spans="2:8">
      <c r="B580" s="133"/>
      <c r="C580" s="138"/>
      <c r="D580" s="141" t="s">
        <v>2028</v>
      </c>
      <c r="E580" s="135">
        <v>2</v>
      </c>
      <c r="F580" s="135" t="s">
        <v>23</v>
      </c>
      <c r="G580" s="193"/>
      <c r="H580" s="194">
        <f t="shared" si="24"/>
        <v>0</v>
      </c>
    </row>
    <row r="581" spans="2:8">
      <c r="B581" s="133"/>
      <c r="C581" s="138"/>
      <c r="D581" s="141"/>
      <c r="E581" s="135"/>
      <c r="F581" s="138"/>
      <c r="G581" s="194"/>
      <c r="H581" s="194"/>
    </row>
    <row r="582" spans="2:8">
      <c r="B582" s="133" t="s">
        <v>2029</v>
      </c>
      <c r="C582" s="134"/>
      <c r="D582" s="144" t="s">
        <v>2030</v>
      </c>
      <c r="E582" s="135"/>
      <c r="F582" s="138"/>
      <c r="G582" s="194"/>
      <c r="H582" s="194"/>
    </row>
    <row r="583" spans="2:8" ht="25.5">
      <c r="B583" s="133"/>
      <c r="C583" s="138"/>
      <c r="D583" s="141" t="s">
        <v>2031</v>
      </c>
      <c r="E583" s="135"/>
      <c r="F583" s="138"/>
      <c r="G583" s="194"/>
      <c r="H583" s="194"/>
    </row>
    <row r="584" spans="2:8">
      <c r="B584" s="133"/>
      <c r="C584" s="138"/>
      <c r="D584" s="141" t="s">
        <v>2032</v>
      </c>
      <c r="E584" s="135">
        <v>2</v>
      </c>
      <c r="F584" s="135" t="s">
        <v>23</v>
      </c>
      <c r="G584" s="194"/>
      <c r="H584" s="194">
        <f t="shared" ref="H584:H586" si="25">G584*E584</f>
        <v>0</v>
      </c>
    </row>
    <row r="585" spans="2:8">
      <c r="B585" s="133"/>
      <c r="C585" s="138"/>
      <c r="D585" s="141" t="s">
        <v>2033</v>
      </c>
      <c r="E585" s="135">
        <v>4</v>
      </c>
      <c r="F585" s="135" t="s">
        <v>23</v>
      </c>
      <c r="G585" s="194"/>
      <c r="H585" s="194">
        <f t="shared" si="25"/>
        <v>0</v>
      </c>
    </row>
    <row r="586" spans="2:8">
      <c r="B586" s="133"/>
      <c r="C586" s="138"/>
      <c r="D586" s="141" t="s">
        <v>2034</v>
      </c>
      <c r="E586" s="135">
        <v>19</v>
      </c>
      <c r="F586" s="135" t="s">
        <v>23</v>
      </c>
      <c r="G586" s="193"/>
      <c r="H586" s="194">
        <f t="shared" si="25"/>
        <v>0</v>
      </c>
    </row>
    <row r="587" spans="2:8">
      <c r="B587" s="133"/>
      <c r="C587" s="138"/>
      <c r="D587" s="141"/>
      <c r="E587" s="135"/>
      <c r="F587" s="135"/>
      <c r="G587" s="194"/>
      <c r="H587" s="194"/>
    </row>
    <row r="588" spans="2:8">
      <c r="B588" s="133" t="s">
        <v>2035</v>
      </c>
      <c r="C588" s="134"/>
      <c r="D588" s="144" t="s">
        <v>2036</v>
      </c>
      <c r="E588" s="135"/>
      <c r="F588" s="138"/>
      <c r="G588" s="194"/>
      <c r="H588" s="194"/>
    </row>
    <row r="589" spans="2:8">
      <c r="B589" s="133"/>
      <c r="C589" s="138"/>
      <c r="D589" s="141" t="s">
        <v>2037</v>
      </c>
      <c r="E589" s="135"/>
      <c r="F589" s="138"/>
      <c r="G589" s="194"/>
      <c r="H589" s="194"/>
    </row>
    <row r="590" spans="2:8">
      <c r="B590" s="133"/>
      <c r="C590" s="138"/>
      <c r="D590" s="141" t="s">
        <v>2038</v>
      </c>
      <c r="E590" s="135">
        <v>3</v>
      </c>
      <c r="F590" s="135" t="s">
        <v>23</v>
      </c>
      <c r="G590" s="194"/>
      <c r="H590" s="194">
        <f t="shared" ref="H590:H593" si="26">G590*E590</f>
        <v>0</v>
      </c>
    </row>
    <row r="591" spans="2:8">
      <c r="B591" s="133"/>
      <c r="C591" s="138"/>
      <c r="D591" s="141" t="s">
        <v>2039</v>
      </c>
      <c r="E591" s="135">
        <v>2</v>
      </c>
      <c r="F591" s="135" t="s">
        <v>23</v>
      </c>
      <c r="G591" s="194"/>
      <c r="H591" s="194">
        <f t="shared" si="26"/>
        <v>0</v>
      </c>
    </row>
    <row r="592" spans="2:8">
      <c r="B592" s="133"/>
      <c r="C592" s="138"/>
      <c r="D592" s="141" t="s">
        <v>2040</v>
      </c>
      <c r="E592" s="135">
        <v>1</v>
      </c>
      <c r="F592" s="135" t="s">
        <v>23</v>
      </c>
      <c r="G592" s="194"/>
      <c r="H592" s="194">
        <f t="shared" si="26"/>
        <v>0</v>
      </c>
    </row>
    <row r="593" spans="2:8">
      <c r="B593" s="133"/>
      <c r="C593" s="138"/>
      <c r="D593" s="141" t="s">
        <v>2041</v>
      </c>
      <c r="E593" s="135">
        <v>1</v>
      </c>
      <c r="F593" s="135" t="s">
        <v>23</v>
      </c>
      <c r="G593" s="194"/>
      <c r="H593" s="194">
        <f t="shared" si="26"/>
        <v>0</v>
      </c>
    </row>
    <row r="594" spans="2:8">
      <c r="B594" s="133"/>
      <c r="C594" s="138"/>
      <c r="D594" s="141"/>
      <c r="E594" s="135"/>
      <c r="F594" s="135"/>
      <c r="G594" s="194"/>
      <c r="H594" s="194"/>
    </row>
    <row r="595" spans="2:8">
      <c r="B595" s="133" t="s">
        <v>2042</v>
      </c>
      <c r="C595" s="134"/>
      <c r="D595" s="144" t="s">
        <v>2043</v>
      </c>
      <c r="E595" s="135"/>
      <c r="F595" s="138"/>
      <c r="G595" s="194"/>
      <c r="H595" s="194"/>
    </row>
    <row r="596" spans="2:8" ht="25.5">
      <c r="B596" s="133"/>
      <c r="C596" s="138"/>
      <c r="D596" s="141" t="s">
        <v>2044</v>
      </c>
      <c r="E596" s="135"/>
      <c r="F596" s="138"/>
      <c r="G596" s="194"/>
      <c r="H596" s="194"/>
    </row>
    <row r="597" spans="2:8">
      <c r="B597" s="133"/>
      <c r="C597" s="138"/>
      <c r="D597" s="141" t="s">
        <v>1532</v>
      </c>
      <c r="E597" s="135">
        <v>1</v>
      </c>
      <c r="F597" s="135" t="s">
        <v>23</v>
      </c>
      <c r="G597" s="194"/>
      <c r="H597" s="194">
        <f>G597*E597</f>
        <v>0</v>
      </c>
    </row>
    <row r="598" spans="2:8">
      <c r="B598" s="133"/>
      <c r="C598" s="138"/>
      <c r="D598" s="141"/>
      <c r="E598" s="135"/>
      <c r="F598" s="138"/>
      <c r="G598" s="194"/>
      <c r="H598" s="194"/>
    </row>
    <row r="599" spans="2:8">
      <c r="B599" s="133" t="s">
        <v>2045</v>
      </c>
      <c r="C599" s="138"/>
      <c r="D599" s="144" t="s">
        <v>2046</v>
      </c>
      <c r="E599" s="135"/>
      <c r="F599" s="138"/>
      <c r="G599" s="194"/>
      <c r="H599" s="194"/>
    </row>
    <row r="600" spans="2:8" ht="25.5">
      <c r="B600" s="133"/>
      <c r="C600" s="138"/>
      <c r="D600" s="141" t="s">
        <v>2047</v>
      </c>
      <c r="E600" s="135"/>
      <c r="F600" s="138"/>
      <c r="G600" s="194"/>
      <c r="H600" s="194"/>
    </row>
    <row r="601" spans="2:8">
      <c r="B601" s="133"/>
      <c r="C601" s="138"/>
      <c r="D601" s="141" t="s">
        <v>1877</v>
      </c>
      <c r="E601" s="135">
        <v>5</v>
      </c>
      <c r="F601" s="135" t="s">
        <v>1252</v>
      </c>
      <c r="G601" s="193"/>
      <c r="H601" s="194">
        <f>G601*E601</f>
        <v>0</v>
      </c>
    </row>
    <row r="602" spans="2:8">
      <c r="B602" s="133"/>
      <c r="C602" s="138"/>
      <c r="D602" s="141" t="s">
        <v>1532</v>
      </c>
      <c r="E602" s="135">
        <v>51</v>
      </c>
      <c r="F602" s="135" t="s">
        <v>1252</v>
      </c>
      <c r="G602" s="193"/>
      <c r="H602" s="194">
        <f t="shared" ref="H602:H609" si="27">G602*E602</f>
        <v>0</v>
      </c>
    </row>
    <row r="603" spans="2:8">
      <c r="B603" s="133"/>
      <c r="C603" s="138"/>
      <c r="D603" s="141" t="s">
        <v>1878</v>
      </c>
      <c r="E603" s="135">
        <v>10</v>
      </c>
      <c r="F603" s="135" t="s">
        <v>1252</v>
      </c>
      <c r="G603" s="193"/>
      <c r="H603" s="194">
        <f t="shared" si="27"/>
        <v>0</v>
      </c>
    </row>
    <row r="604" spans="2:8">
      <c r="B604" s="133"/>
      <c r="C604" s="138"/>
      <c r="D604" s="141" t="s">
        <v>1744</v>
      </c>
      <c r="E604" s="135">
        <v>14</v>
      </c>
      <c r="F604" s="135" t="s">
        <v>1252</v>
      </c>
      <c r="G604" s="193"/>
      <c r="H604" s="194">
        <f t="shared" si="27"/>
        <v>0</v>
      </c>
    </row>
    <row r="605" spans="2:8">
      <c r="B605" s="133"/>
      <c r="C605" s="138"/>
      <c r="D605" s="141" t="s">
        <v>1726</v>
      </c>
      <c r="E605" s="135">
        <v>9</v>
      </c>
      <c r="F605" s="135" t="s">
        <v>1252</v>
      </c>
      <c r="G605" s="193"/>
      <c r="H605" s="194">
        <f t="shared" si="27"/>
        <v>0</v>
      </c>
    </row>
    <row r="606" spans="2:8">
      <c r="B606" s="133"/>
      <c r="C606" s="138"/>
      <c r="D606" s="141" t="s">
        <v>1724</v>
      </c>
      <c r="E606" s="135">
        <v>6</v>
      </c>
      <c r="F606" s="135" t="s">
        <v>1252</v>
      </c>
      <c r="G606" s="194"/>
      <c r="H606" s="194">
        <f t="shared" si="27"/>
        <v>0</v>
      </c>
    </row>
    <row r="607" spans="2:8">
      <c r="B607" s="133"/>
      <c r="C607" s="138"/>
      <c r="D607" s="141" t="s">
        <v>1827</v>
      </c>
      <c r="E607" s="135">
        <v>8</v>
      </c>
      <c r="F607" s="135" t="s">
        <v>1252</v>
      </c>
      <c r="G607" s="193"/>
      <c r="H607" s="194">
        <f t="shared" si="27"/>
        <v>0</v>
      </c>
    </row>
    <row r="608" spans="2:8">
      <c r="B608" s="133"/>
      <c r="C608" s="138"/>
      <c r="D608" s="141" t="s">
        <v>1718</v>
      </c>
      <c r="E608" s="135">
        <v>2</v>
      </c>
      <c r="F608" s="135" t="s">
        <v>1252</v>
      </c>
      <c r="G608" s="193"/>
      <c r="H608" s="194">
        <f t="shared" si="27"/>
        <v>0</v>
      </c>
    </row>
    <row r="609" spans="2:8">
      <c r="B609" s="133"/>
      <c r="C609" s="138"/>
      <c r="D609" s="141" t="s">
        <v>1974</v>
      </c>
      <c r="E609" s="135">
        <v>1</v>
      </c>
      <c r="F609" s="135" t="s">
        <v>1252</v>
      </c>
      <c r="G609" s="193"/>
      <c r="H609" s="194">
        <f t="shared" si="27"/>
        <v>0</v>
      </c>
    </row>
    <row r="610" spans="2:8">
      <c r="B610" s="133"/>
      <c r="C610" s="138"/>
      <c r="D610" s="141"/>
      <c r="E610" s="135"/>
      <c r="F610" s="135"/>
      <c r="G610" s="193"/>
      <c r="H610" s="194"/>
    </row>
    <row r="611" spans="2:8">
      <c r="B611" s="133" t="s">
        <v>2048</v>
      </c>
      <c r="C611" s="138"/>
      <c r="D611" s="144" t="s">
        <v>2049</v>
      </c>
      <c r="E611" s="135"/>
      <c r="F611" s="138"/>
      <c r="G611" s="194"/>
      <c r="H611" s="194"/>
    </row>
    <row r="612" spans="2:8" ht="25.5">
      <c r="B612" s="133"/>
      <c r="C612" s="138"/>
      <c r="D612" s="141" t="s">
        <v>2050</v>
      </c>
      <c r="E612" s="135"/>
      <c r="F612" s="138"/>
      <c r="G612" s="194"/>
      <c r="H612" s="194"/>
    </row>
    <row r="613" spans="2:8">
      <c r="B613" s="133"/>
      <c r="C613" s="138"/>
      <c r="D613" s="141" t="s">
        <v>1804</v>
      </c>
      <c r="E613" s="135">
        <v>10</v>
      </c>
      <c r="F613" s="135" t="s">
        <v>23</v>
      </c>
      <c r="G613" s="194"/>
      <c r="H613" s="194">
        <f t="shared" ref="H613:H614" si="28">G613*E613</f>
        <v>0</v>
      </c>
    </row>
    <row r="614" spans="2:8">
      <c r="B614" s="133"/>
      <c r="C614" s="138"/>
      <c r="D614" s="141" t="s">
        <v>2051</v>
      </c>
      <c r="E614" s="135">
        <v>2</v>
      </c>
      <c r="F614" s="135" t="s">
        <v>23</v>
      </c>
      <c r="G614" s="194"/>
      <c r="H614" s="194">
        <f t="shared" si="28"/>
        <v>0</v>
      </c>
    </row>
    <row r="615" spans="2:8">
      <c r="B615" s="133"/>
      <c r="C615" s="138"/>
      <c r="D615" s="141"/>
      <c r="E615" s="138"/>
      <c r="F615" s="135"/>
      <c r="G615" s="194"/>
      <c r="H615" s="194"/>
    </row>
    <row r="616" spans="2:8">
      <c r="B616" s="133" t="s">
        <v>2052</v>
      </c>
      <c r="C616" s="138"/>
      <c r="D616" s="144" t="s">
        <v>2053</v>
      </c>
      <c r="E616" s="135"/>
      <c r="F616" s="138"/>
      <c r="G616" s="194"/>
      <c r="H616" s="194"/>
    </row>
    <row r="617" spans="2:8" ht="177" customHeight="1">
      <c r="B617" s="133"/>
      <c r="C617" s="138"/>
      <c r="D617" s="141" t="s">
        <v>2054</v>
      </c>
      <c r="E617" s="135"/>
      <c r="F617" s="138"/>
      <c r="G617" s="194"/>
      <c r="H617" s="194"/>
    </row>
    <row r="618" spans="2:8">
      <c r="B618" s="133"/>
      <c r="C618" s="138"/>
      <c r="D618" s="141" t="s">
        <v>2055</v>
      </c>
      <c r="E618" s="135">
        <v>1</v>
      </c>
      <c r="F618" s="135" t="s">
        <v>23</v>
      </c>
      <c r="G618" s="194"/>
      <c r="H618" s="194">
        <f t="shared" ref="H618" si="29">G618*E618</f>
        <v>0</v>
      </c>
    </row>
    <row r="619" spans="2:8">
      <c r="B619" s="133"/>
      <c r="C619" s="138"/>
      <c r="D619" s="141"/>
      <c r="E619" s="135"/>
      <c r="F619" s="135"/>
      <c r="G619" s="193"/>
      <c r="H619" s="194"/>
    </row>
    <row r="620" spans="2:8">
      <c r="B620" s="133" t="s">
        <v>2056</v>
      </c>
      <c r="C620" s="138"/>
      <c r="D620" s="144" t="s">
        <v>2053</v>
      </c>
      <c r="E620" s="135"/>
      <c r="F620" s="138"/>
      <c r="G620" s="194"/>
      <c r="H620" s="194"/>
    </row>
    <row r="621" spans="2:8" ht="147.75" customHeight="1">
      <c r="B621" s="133"/>
      <c r="C621" s="138"/>
      <c r="D621" s="141" t="s">
        <v>2057</v>
      </c>
      <c r="E621" s="135"/>
      <c r="F621" s="138"/>
      <c r="G621" s="194"/>
      <c r="H621" s="194"/>
    </row>
    <row r="622" spans="2:8" ht="13.5" customHeight="1">
      <c r="B622" s="133"/>
      <c r="C622" s="138"/>
      <c r="D622" s="141" t="s">
        <v>2058</v>
      </c>
      <c r="E622" s="135">
        <v>1</v>
      </c>
      <c r="F622" s="135" t="s">
        <v>23</v>
      </c>
      <c r="G622" s="194"/>
      <c r="H622" s="194">
        <f t="shared" ref="H622:H624" si="30">G622*E622</f>
        <v>0</v>
      </c>
    </row>
    <row r="623" spans="2:8">
      <c r="B623" s="133"/>
      <c r="C623" s="138"/>
      <c r="D623" s="141" t="s">
        <v>2059</v>
      </c>
      <c r="E623" s="135">
        <v>1</v>
      </c>
      <c r="F623" s="135" t="s">
        <v>23</v>
      </c>
      <c r="G623" s="194"/>
      <c r="H623" s="194">
        <f t="shared" si="30"/>
        <v>0</v>
      </c>
    </row>
    <row r="624" spans="2:8">
      <c r="B624" s="133"/>
      <c r="C624" s="138"/>
      <c r="D624" s="141" t="s">
        <v>2060</v>
      </c>
      <c r="E624" s="135">
        <v>1</v>
      </c>
      <c r="F624" s="135" t="s">
        <v>23</v>
      </c>
      <c r="G624" s="194"/>
      <c r="H624" s="194">
        <f t="shared" si="30"/>
        <v>0</v>
      </c>
    </row>
    <row r="625" spans="2:9">
      <c r="B625" s="133"/>
      <c r="C625" s="138"/>
      <c r="D625" s="141"/>
      <c r="E625" s="135"/>
      <c r="F625" s="135"/>
      <c r="G625" s="193"/>
      <c r="H625" s="194"/>
    </row>
    <row r="626" spans="2:9">
      <c r="B626" s="133" t="s">
        <v>2061</v>
      </c>
      <c r="C626" s="138"/>
      <c r="D626" s="144" t="s">
        <v>2062</v>
      </c>
      <c r="E626" s="138"/>
      <c r="F626" s="138"/>
      <c r="G626" s="194"/>
      <c r="H626" s="194"/>
    </row>
    <row r="627" spans="2:9" ht="76.5">
      <c r="B627" s="133"/>
      <c r="C627" s="138"/>
      <c r="D627" s="141" t="s">
        <v>2063</v>
      </c>
      <c r="E627" s="135"/>
      <c r="F627" s="135"/>
      <c r="G627" s="193"/>
      <c r="H627" s="193"/>
    </row>
    <row r="628" spans="2:9">
      <c r="B628" s="133"/>
      <c r="C628" s="138"/>
      <c r="D628" s="141" t="s">
        <v>1877</v>
      </c>
      <c r="E628" s="135">
        <v>2</v>
      </c>
      <c r="F628" s="135" t="s">
        <v>1252</v>
      </c>
      <c r="G628" s="194"/>
      <c r="H628" s="194">
        <f t="shared" ref="H628:H635" si="31">G628*E628</f>
        <v>0</v>
      </c>
    </row>
    <row r="629" spans="2:9">
      <c r="B629" s="133"/>
      <c r="C629" s="138"/>
      <c r="D629" s="141" t="s">
        <v>1532</v>
      </c>
      <c r="E629" s="135">
        <v>7</v>
      </c>
      <c r="F629" s="135" t="s">
        <v>1252</v>
      </c>
      <c r="G629" s="194"/>
      <c r="H629" s="194">
        <f t="shared" si="31"/>
        <v>0</v>
      </c>
    </row>
    <row r="630" spans="2:9">
      <c r="B630" s="133"/>
      <c r="C630" s="138"/>
      <c r="D630" s="141" t="s">
        <v>1878</v>
      </c>
      <c r="E630" s="135">
        <v>3</v>
      </c>
      <c r="F630" s="135" t="s">
        <v>1252</v>
      </c>
      <c r="G630" s="194"/>
      <c r="H630" s="194">
        <f t="shared" si="31"/>
        <v>0</v>
      </c>
    </row>
    <row r="631" spans="2:9">
      <c r="B631" s="133"/>
      <c r="C631" s="138"/>
      <c r="D631" s="141" t="s">
        <v>1744</v>
      </c>
      <c r="E631" s="135">
        <v>3</v>
      </c>
      <c r="F631" s="135" t="s">
        <v>1252</v>
      </c>
      <c r="G631" s="194"/>
      <c r="H631" s="194">
        <f t="shared" si="31"/>
        <v>0</v>
      </c>
    </row>
    <row r="632" spans="2:9">
      <c r="B632" s="133"/>
      <c r="C632" s="138"/>
      <c r="D632" s="141" t="s">
        <v>1726</v>
      </c>
      <c r="E632" s="135">
        <v>3</v>
      </c>
      <c r="F632" s="135" t="s">
        <v>1252</v>
      </c>
      <c r="G632" s="194"/>
      <c r="H632" s="194">
        <f t="shared" si="31"/>
        <v>0</v>
      </c>
    </row>
    <row r="633" spans="2:9">
      <c r="B633" s="133"/>
      <c r="C633" s="138"/>
      <c r="D633" s="141" t="s">
        <v>1827</v>
      </c>
      <c r="E633" s="135">
        <v>1</v>
      </c>
      <c r="F633" s="135" t="s">
        <v>1252</v>
      </c>
      <c r="G633" s="194"/>
      <c r="H633" s="194">
        <f t="shared" si="31"/>
        <v>0</v>
      </c>
    </row>
    <row r="634" spans="2:9">
      <c r="B634" s="133"/>
      <c r="C634" s="138"/>
      <c r="D634" s="141" t="s">
        <v>1601</v>
      </c>
      <c r="E634" s="135">
        <v>1</v>
      </c>
      <c r="F634" s="135" t="s">
        <v>1252</v>
      </c>
      <c r="G634" s="194"/>
      <c r="H634" s="194">
        <f t="shared" si="31"/>
        <v>0</v>
      </c>
    </row>
    <row r="635" spans="2:9">
      <c r="B635" s="133"/>
      <c r="C635" s="138"/>
      <c r="D635" s="141" t="s">
        <v>1974</v>
      </c>
      <c r="E635" s="135">
        <v>1</v>
      </c>
      <c r="F635" s="135" t="s">
        <v>1252</v>
      </c>
      <c r="G635" s="194"/>
      <c r="H635" s="194">
        <f t="shared" si="31"/>
        <v>0</v>
      </c>
    </row>
    <row r="636" spans="2:9">
      <c r="B636" s="133"/>
      <c r="C636" s="138"/>
      <c r="D636" s="141"/>
      <c r="E636" s="135"/>
      <c r="F636" s="138"/>
      <c r="G636" s="194"/>
      <c r="H636" s="194"/>
    </row>
    <row r="637" spans="2:9">
      <c r="B637" s="133" t="s">
        <v>2064</v>
      </c>
      <c r="C637" s="138"/>
      <c r="D637" s="144" t="s">
        <v>2065</v>
      </c>
      <c r="E637" s="135"/>
      <c r="F637" s="138"/>
      <c r="G637" s="194"/>
      <c r="H637" s="194"/>
    </row>
    <row r="638" spans="2:9" ht="51" customHeight="1">
      <c r="B638" s="655"/>
      <c r="C638" s="656"/>
      <c r="D638" s="141" t="s">
        <v>2066</v>
      </c>
      <c r="E638" s="651">
        <v>1</v>
      </c>
      <c r="F638" s="652" t="s">
        <v>1252</v>
      </c>
      <c r="G638" s="658"/>
      <c r="H638" s="658">
        <f>G638*E638</f>
        <v>0</v>
      </c>
      <c r="I638" s="649"/>
    </row>
    <row r="639" spans="2:9">
      <c r="B639" s="655"/>
      <c r="C639" s="656"/>
      <c r="D639" s="141" t="s">
        <v>2067</v>
      </c>
      <c r="E639" s="651"/>
      <c r="F639" s="653"/>
      <c r="G639" s="659"/>
      <c r="H639" s="659"/>
      <c r="I639" s="649"/>
    </row>
    <row r="640" spans="2:9">
      <c r="B640" s="655"/>
      <c r="C640" s="656"/>
      <c r="D640" s="141" t="s">
        <v>2068</v>
      </c>
      <c r="E640" s="651"/>
      <c r="F640" s="657"/>
      <c r="G640" s="660"/>
      <c r="H640" s="660"/>
      <c r="I640" s="649"/>
    </row>
    <row r="641" spans="2:11">
      <c r="B641" s="133"/>
      <c r="C641" s="138"/>
      <c r="D641" s="141"/>
      <c r="E641" s="135"/>
      <c r="F641" s="138"/>
      <c r="G641" s="194"/>
      <c r="H641" s="194"/>
    </row>
    <row r="642" spans="2:11" ht="15.75">
      <c r="B642" s="196" t="s">
        <v>2069</v>
      </c>
      <c r="C642" s="192"/>
      <c r="D642" s="197"/>
      <c r="E642" s="192"/>
      <c r="F642" s="192"/>
      <c r="G642" s="192"/>
      <c r="H642" s="192"/>
    </row>
    <row r="643" spans="2:11">
      <c r="B643" s="133" t="s">
        <v>2070</v>
      </c>
      <c r="C643" s="138"/>
      <c r="D643" s="144" t="s">
        <v>2071</v>
      </c>
      <c r="E643" s="138"/>
      <c r="F643" s="138"/>
      <c r="G643" s="354"/>
      <c r="H643" s="138"/>
    </row>
    <row r="644" spans="2:11" ht="141" customHeight="1">
      <c r="B644" s="133"/>
      <c r="C644" s="138"/>
      <c r="D644" s="141" t="s">
        <v>2072</v>
      </c>
      <c r="E644" s="135">
        <v>1</v>
      </c>
      <c r="F644" s="135" t="s">
        <v>1252</v>
      </c>
      <c r="G644" s="193"/>
      <c r="H644" s="194">
        <f>G644*E644</f>
        <v>0</v>
      </c>
    </row>
    <row r="645" spans="2:11">
      <c r="B645" s="133"/>
      <c r="C645" s="138"/>
      <c r="D645" s="141"/>
      <c r="E645" s="138"/>
      <c r="F645" s="135"/>
      <c r="G645" s="193"/>
      <c r="H645" s="194"/>
    </row>
    <row r="646" spans="2:11">
      <c r="B646" s="133" t="s">
        <v>2073</v>
      </c>
      <c r="C646" s="138"/>
      <c r="D646" s="144" t="s">
        <v>2074</v>
      </c>
      <c r="E646" s="138"/>
      <c r="F646" s="135"/>
      <c r="G646" s="193"/>
      <c r="H646" s="194"/>
    </row>
    <row r="647" spans="2:11" ht="76.5">
      <c r="B647" s="133"/>
      <c r="C647" s="138"/>
      <c r="D647" s="141" t="s">
        <v>2075</v>
      </c>
      <c r="E647" s="135">
        <v>1</v>
      </c>
      <c r="F647" s="135" t="s">
        <v>1252</v>
      </c>
      <c r="G647" s="193"/>
      <c r="H647" s="194">
        <f>G647*E647</f>
        <v>0</v>
      </c>
      <c r="K647" s="198"/>
    </row>
    <row r="648" spans="2:11">
      <c r="B648" s="133"/>
      <c r="C648" s="138"/>
      <c r="D648" s="141"/>
      <c r="E648" s="135"/>
      <c r="F648" s="135"/>
      <c r="G648" s="194"/>
      <c r="H648" s="194"/>
    </row>
    <row r="649" spans="2:11" ht="38.25">
      <c r="B649" s="133" t="s">
        <v>2076</v>
      </c>
      <c r="C649" s="138"/>
      <c r="D649" s="144" t="s">
        <v>2077</v>
      </c>
      <c r="E649" s="135"/>
      <c r="F649" s="135"/>
      <c r="G649" s="194"/>
      <c r="H649" s="194"/>
    </row>
    <row r="650" spans="2:11" ht="66" customHeight="1">
      <c r="B650" s="133"/>
      <c r="C650" s="138"/>
      <c r="D650" s="141" t="s">
        <v>2078</v>
      </c>
      <c r="E650" s="135">
        <v>1</v>
      </c>
      <c r="F650" s="135" t="s">
        <v>1252</v>
      </c>
      <c r="G650" s="193"/>
      <c r="H650" s="194">
        <f>G650*E650</f>
        <v>0</v>
      </c>
    </row>
    <row r="651" spans="2:11">
      <c r="B651" s="133"/>
      <c r="C651" s="138"/>
      <c r="D651" s="141"/>
      <c r="E651" s="135"/>
      <c r="F651" s="135"/>
      <c r="G651" s="194"/>
      <c r="H651" s="194"/>
    </row>
    <row r="652" spans="2:11" ht="38.25">
      <c r="B652" s="133" t="s">
        <v>2079</v>
      </c>
      <c r="C652" s="138"/>
      <c r="D652" s="144" t="s">
        <v>2080</v>
      </c>
      <c r="E652" s="135"/>
      <c r="F652" s="135"/>
      <c r="G652" s="194"/>
      <c r="H652" s="194"/>
    </row>
    <row r="653" spans="2:11" ht="67.5" customHeight="1">
      <c r="B653" s="133"/>
      <c r="C653" s="138"/>
      <c r="D653" s="141" t="s">
        <v>2078</v>
      </c>
      <c r="E653" s="135">
        <v>1</v>
      </c>
      <c r="F653" s="135" t="s">
        <v>1252</v>
      </c>
      <c r="G653" s="193"/>
      <c r="H653" s="194">
        <f>G653*E653</f>
        <v>0</v>
      </c>
    </row>
    <row r="654" spans="2:11">
      <c r="B654" s="133"/>
      <c r="C654" s="138"/>
      <c r="D654" s="141"/>
      <c r="E654" s="135"/>
      <c r="F654" s="135"/>
      <c r="G654" s="193"/>
      <c r="H654" s="194"/>
    </row>
    <row r="655" spans="2:11" ht="25.5">
      <c r="B655" s="133" t="s">
        <v>2081</v>
      </c>
      <c r="C655" s="138"/>
      <c r="D655" s="144" t="s">
        <v>2082</v>
      </c>
      <c r="E655" s="135"/>
      <c r="F655" s="135"/>
      <c r="G655" s="194"/>
      <c r="H655" s="194"/>
    </row>
    <row r="656" spans="2:11" ht="66" customHeight="1">
      <c r="B656" s="133"/>
      <c r="C656" s="138"/>
      <c r="D656" s="141" t="s">
        <v>2078</v>
      </c>
      <c r="E656" s="135">
        <v>1</v>
      </c>
      <c r="F656" s="135" t="s">
        <v>1252</v>
      </c>
      <c r="G656" s="193"/>
      <c r="H656" s="194">
        <f>G656*E656</f>
        <v>0</v>
      </c>
    </row>
    <row r="657" spans="2:8">
      <c r="B657" s="133"/>
      <c r="C657" s="138"/>
      <c r="D657" s="144"/>
      <c r="E657" s="135"/>
      <c r="F657" s="135"/>
      <c r="G657" s="194"/>
      <c r="H657" s="194"/>
    </row>
    <row r="658" spans="2:8" ht="25.5">
      <c r="B658" s="133" t="s">
        <v>2083</v>
      </c>
      <c r="C658" s="138"/>
      <c r="D658" s="144" t="s">
        <v>2084</v>
      </c>
      <c r="E658" s="135"/>
      <c r="F658" s="135"/>
      <c r="G658" s="194"/>
      <c r="H658" s="194"/>
    </row>
    <row r="659" spans="2:8" ht="38.25">
      <c r="B659" s="133"/>
      <c r="C659" s="138"/>
      <c r="D659" s="141" t="s">
        <v>2085</v>
      </c>
      <c r="E659" s="135">
        <v>1</v>
      </c>
      <c r="F659" s="135" t="s">
        <v>1252</v>
      </c>
      <c r="G659" s="193"/>
      <c r="H659" s="194">
        <f>G659*E659</f>
        <v>0</v>
      </c>
    </row>
    <row r="660" spans="2:8">
      <c r="B660" s="133"/>
      <c r="C660" s="138"/>
      <c r="D660" s="144"/>
      <c r="E660" s="135"/>
      <c r="F660" s="135"/>
      <c r="G660" s="194"/>
      <c r="H660" s="194"/>
    </row>
    <row r="661" spans="2:8">
      <c r="B661" s="133" t="s">
        <v>2086</v>
      </c>
      <c r="C661" s="138"/>
      <c r="D661" s="144" t="s">
        <v>2087</v>
      </c>
      <c r="E661" s="135"/>
      <c r="F661" s="135"/>
      <c r="G661" s="194"/>
      <c r="H661" s="194"/>
    </row>
    <row r="662" spans="2:8" ht="51">
      <c r="B662" s="133"/>
      <c r="C662" s="138"/>
      <c r="D662" s="141" t="s">
        <v>2088</v>
      </c>
      <c r="E662" s="135">
        <v>1</v>
      </c>
      <c r="F662" s="135" t="s">
        <v>1252</v>
      </c>
      <c r="G662" s="194"/>
      <c r="H662" s="194">
        <f>G662*E662</f>
        <v>0</v>
      </c>
    </row>
    <row r="663" spans="2:8">
      <c r="B663" s="133"/>
      <c r="C663" s="138"/>
      <c r="D663" s="141"/>
      <c r="E663" s="135"/>
      <c r="F663" s="135"/>
      <c r="G663" s="194"/>
      <c r="H663" s="194"/>
    </row>
    <row r="664" spans="2:8">
      <c r="B664" s="133" t="s">
        <v>2089</v>
      </c>
      <c r="C664" s="138"/>
      <c r="D664" s="144" t="s">
        <v>2090</v>
      </c>
      <c r="E664" s="135"/>
      <c r="F664" s="135"/>
      <c r="G664" s="194"/>
      <c r="H664" s="194"/>
    </row>
    <row r="665" spans="2:8" ht="29.25" customHeight="1">
      <c r="B665" s="133"/>
      <c r="C665" s="138"/>
      <c r="D665" s="141" t="s">
        <v>2091</v>
      </c>
      <c r="E665" s="135">
        <v>1</v>
      </c>
      <c r="F665" s="135" t="s">
        <v>1252</v>
      </c>
      <c r="G665" s="193"/>
      <c r="H665" s="194">
        <f>G665*E665</f>
        <v>0</v>
      </c>
    </row>
    <row r="666" spans="2:8">
      <c r="B666" s="133"/>
      <c r="C666" s="138"/>
      <c r="D666" s="141"/>
      <c r="E666" s="135"/>
      <c r="F666" s="135"/>
      <c r="G666" s="194"/>
      <c r="H666" s="194"/>
    </row>
    <row r="667" spans="2:8">
      <c r="B667" s="133" t="s">
        <v>2092</v>
      </c>
      <c r="C667" s="138"/>
      <c r="D667" s="144" t="s">
        <v>2093</v>
      </c>
      <c r="E667" s="135"/>
      <c r="F667" s="135"/>
      <c r="G667" s="194"/>
      <c r="H667" s="194"/>
    </row>
    <row r="668" spans="2:8" ht="38.25">
      <c r="B668" s="133"/>
      <c r="C668" s="138"/>
      <c r="D668" s="141" t="s">
        <v>2094</v>
      </c>
      <c r="E668" s="135">
        <v>1</v>
      </c>
      <c r="F668" s="135" t="s">
        <v>1252</v>
      </c>
      <c r="G668" s="194"/>
      <c r="H668" s="194">
        <f>G668*E668</f>
        <v>0</v>
      </c>
    </row>
    <row r="669" spans="2:8">
      <c r="B669" s="133"/>
      <c r="C669" s="138"/>
      <c r="D669" s="141"/>
      <c r="E669" s="135"/>
      <c r="F669" s="135"/>
      <c r="G669" s="194"/>
      <c r="H669" s="194"/>
    </row>
    <row r="670" spans="2:8">
      <c r="B670" s="133" t="s">
        <v>2095</v>
      </c>
      <c r="C670" s="138"/>
      <c r="D670" s="144" t="s">
        <v>2096</v>
      </c>
      <c r="E670" s="135"/>
      <c r="F670" s="135"/>
      <c r="G670" s="194"/>
      <c r="H670" s="194"/>
    </row>
    <row r="671" spans="2:8" ht="26.25" customHeight="1">
      <c r="B671" s="133"/>
      <c r="C671" s="138"/>
      <c r="D671" s="141" t="s">
        <v>2097</v>
      </c>
      <c r="E671" s="135">
        <v>1</v>
      </c>
      <c r="F671" s="135" t="s">
        <v>1252</v>
      </c>
      <c r="G671" s="194"/>
      <c r="H671" s="194">
        <f>G671*E671</f>
        <v>0</v>
      </c>
    </row>
    <row r="672" spans="2:8">
      <c r="B672" s="133"/>
      <c r="C672" s="138"/>
      <c r="D672" s="141"/>
      <c r="E672" s="135"/>
      <c r="F672" s="135"/>
      <c r="G672" s="194"/>
      <c r="H672" s="194"/>
    </row>
    <row r="673" spans="2:14">
      <c r="B673" s="133" t="s">
        <v>2098</v>
      </c>
      <c r="C673" s="138"/>
      <c r="D673" s="144" t="s">
        <v>2099</v>
      </c>
      <c r="E673" s="135"/>
      <c r="F673" s="135"/>
      <c r="G673" s="194"/>
      <c r="H673" s="194"/>
    </row>
    <row r="674" spans="2:14" ht="64.5" customHeight="1">
      <c r="B674" s="133"/>
      <c r="C674" s="138"/>
      <c r="D674" s="141" t="s">
        <v>2100</v>
      </c>
      <c r="E674" s="135">
        <v>1</v>
      </c>
      <c r="F674" s="135" t="s">
        <v>23</v>
      </c>
      <c r="G674" s="194"/>
      <c r="H674" s="194">
        <f>G674*E674</f>
        <v>0</v>
      </c>
    </row>
    <row r="675" spans="2:14" ht="14.25" customHeight="1">
      <c r="B675" s="133"/>
      <c r="C675" s="138"/>
      <c r="D675" s="144"/>
      <c r="E675" s="135"/>
      <c r="F675" s="135"/>
      <c r="G675" s="194"/>
      <c r="H675" s="194"/>
    </row>
    <row r="676" spans="2:14" ht="18" customHeight="1">
      <c r="B676" s="133" t="s">
        <v>2101</v>
      </c>
      <c r="C676" s="138"/>
      <c r="D676" s="144" t="s">
        <v>2102</v>
      </c>
      <c r="E676" s="135"/>
      <c r="F676" s="135"/>
      <c r="G676" s="194"/>
      <c r="H676" s="194"/>
    </row>
    <row r="677" spans="2:14" ht="54.75" customHeight="1">
      <c r="B677" s="133"/>
      <c r="C677" s="138"/>
      <c r="D677" s="141" t="s">
        <v>2103</v>
      </c>
      <c r="E677" s="135">
        <v>1</v>
      </c>
      <c r="F677" s="135" t="s">
        <v>23</v>
      </c>
      <c r="G677" s="194"/>
      <c r="H677" s="194">
        <f>G677*E677</f>
        <v>0</v>
      </c>
    </row>
    <row r="678" spans="2:14" ht="15" customHeight="1">
      <c r="B678" s="133"/>
      <c r="C678" s="138"/>
      <c r="D678" s="138"/>
      <c r="E678" s="135"/>
      <c r="F678" s="135"/>
      <c r="G678" s="194"/>
      <c r="H678" s="194"/>
    </row>
    <row r="679" spans="2:14" ht="14.25" customHeight="1">
      <c r="B679" s="133" t="s">
        <v>2104</v>
      </c>
      <c r="C679" s="138"/>
      <c r="D679" s="134" t="s">
        <v>2105</v>
      </c>
      <c r="E679" s="135"/>
      <c r="F679" s="135"/>
      <c r="G679" s="194"/>
      <c r="H679" s="194"/>
    </row>
    <row r="680" spans="2:14" ht="89.25" customHeight="1">
      <c r="B680" s="133"/>
      <c r="C680" s="138"/>
      <c r="D680" s="138" t="s">
        <v>2106</v>
      </c>
      <c r="E680" s="135">
        <v>1</v>
      </c>
      <c r="F680" s="135" t="s">
        <v>23</v>
      </c>
      <c r="G680" s="194"/>
      <c r="H680" s="194">
        <f>G680*E680</f>
        <v>0</v>
      </c>
    </row>
    <row r="681" spans="2:14">
      <c r="B681" s="133"/>
      <c r="C681" s="138"/>
      <c r="D681" s="138"/>
      <c r="E681" s="135"/>
      <c r="F681" s="135"/>
      <c r="G681" s="138"/>
      <c r="H681" s="138"/>
    </row>
    <row r="682" spans="2:14">
      <c r="B682" s="133"/>
      <c r="C682" s="138"/>
      <c r="D682" s="138"/>
      <c r="E682" s="138"/>
      <c r="F682" s="138"/>
      <c r="G682" s="192"/>
      <c r="H682" s="192"/>
      <c r="N682" s="200"/>
    </row>
    <row r="683" spans="2:14" ht="18.75">
      <c r="B683" s="201"/>
      <c r="C683" s="201"/>
      <c r="D683" s="201" t="s">
        <v>2107</v>
      </c>
      <c r="E683" s="201"/>
      <c r="F683" s="202"/>
      <c r="G683" s="201"/>
      <c r="H683" s="203">
        <f>SUM(H4:H682)</f>
        <v>0</v>
      </c>
      <c r="J683" s="140"/>
      <c r="K683" s="204"/>
      <c r="L683" s="198"/>
      <c r="M683" s="198"/>
      <c r="N683" s="200"/>
    </row>
    <row r="684" spans="2:14">
      <c r="K684" s="140"/>
      <c r="N684" s="200"/>
    </row>
    <row r="685" spans="2:14">
      <c r="N685" s="200"/>
    </row>
    <row r="686" spans="2:14">
      <c r="H686" s="140"/>
      <c r="J686" s="140"/>
      <c r="N686" s="200"/>
    </row>
    <row r="687" spans="2:14">
      <c r="H687" s="140"/>
      <c r="J687" s="140"/>
      <c r="N687" s="200"/>
    </row>
  </sheetData>
  <autoFilter ref="A3:J845" xr:uid="{00000000-0009-0000-0000-000000000000}"/>
  <mergeCells count="21">
    <mergeCell ref="I120:I123"/>
    <mergeCell ref="K189:M189"/>
    <mergeCell ref="B638:B640"/>
    <mergeCell ref="C638:C640"/>
    <mergeCell ref="E638:E640"/>
    <mergeCell ref="F638:F640"/>
    <mergeCell ref="G638:G640"/>
    <mergeCell ref="H638:H640"/>
    <mergeCell ref="I638:I640"/>
    <mergeCell ref="B120:B122"/>
    <mergeCell ref="D120:D123"/>
    <mergeCell ref="E120:E123"/>
    <mergeCell ref="F120:F123"/>
    <mergeCell ref="G120:G123"/>
    <mergeCell ref="H120:H123"/>
    <mergeCell ref="G31:G40"/>
    <mergeCell ref="H31:H40"/>
    <mergeCell ref="I31:I40"/>
    <mergeCell ref="B32:B35"/>
    <mergeCell ref="E32:E35"/>
    <mergeCell ref="F32:F35"/>
  </mergeCells>
  <pageMargins left="0.70866141732283472" right="0.70866141732283472" top="0.74803149606299213" bottom="0.74803149606299213" header="0.31496062992125984" footer="0.31496062992125984"/>
  <pageSetup paperSize="9" scale="66" orientation="portrait" r:id="rId1"/>
  <headerFooter>
    <oddFooter>Stran &amp;P od &amp;N</oddFooter>
  </headerFooter>
  <rowBreaks count="13" manualBreakCount="13">
    <brk id="16" max="16383" man="1"/>
    <brk id="30" max="16383" man="1"/>
    <brk id="43" max="16383" man="1"/>
    <brk id="55" max="16383" man="1"/>
    <brk id="78" max="16383" man="1"/>
    <brk id="159" max="16383" man="1"/>
    <brk id="193" max="16383" man="1"/>
    <brk id="280" max="16383" man="1"/>
    <brk id="317" max="16383" man="1"/>
    <brk id="425" max="16383" man="1"/>
    <brk id="490" max="16383" man="1"/>
    <brk id="553" max="7" man="1"/>
    <brk id="615" max="7" man="1"/>
  </rowBreaks>
  <colBreaks count="1" manualBreakCount="1">
    <brk id="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D5B15-687D-43AA-B09C-8A107B40B9AE}">
  <dimension ref="B2:N217"/>
  <sheetViews>
    <sheetView zoomScale="115" zoomScaleNormal="115" workbookViewId="0">
      <pane ySplit="1" topLeftCell="A215" activePane="bottomLeft" state="frozen"/>
      <selection activeCell="E713" sqref="E713"/>
      <selection pane="bottomLeft" activeCell="G6" sqref="G6:G12"/>
    </sheetView>
  </sheetViews>
  <sheetFormatPr defaultColWidth="9.140625" defaultRowHeight="15"/>
  <cols>
    <col min="1" max="1" width="4.140625" style="129" customWidth="1"/>
    <col min="2" max="2" width="7.28515625" style="129" customWidth="1"/>
    <col min="3" max="3" width="6.85546875" style="129" customWidth="1"/>
    <col min="4" max="4" width="50.5703125" style="129" customWidth="1"/>
    <col min="5" max="5" width="9.140625" style="129"/>
    <col min="6" max="6" width="5.42578125" style="129" customWidth="1"/>
    <col min="7" max="7" width="15.28515625" style="129" customWidth="1"/>
    <col min="8" max="8" width="17.5703125" style="129" customWidth="1"/>
    <col min="9" max="9" width="14" style="130" customWidth="1"/>
    <col min="10" max="10" width="18.7109375" style="129" customWidth="1"/>
    <col min="11" max="11" width="11.85546875" style="129" bestFit="1" customWidth="1"/>
    <col min="12" max="12" width="14.42578125" style="129" bestFit="1" customWidth="1"/>
    <col min="13" max="13" width="11.7109375" style="129" bestFit="1" customWidth="1"/>
    <col min="14" max="14" width="11.5703125" style="129" customWidth="1"/>
    <col min="15" max="16384" width="9.140625" style="129"/>
  </cols>
  <sheetData>
    <row r="2" spans="2:9">
      <c r="B2" s="128" t="s">
        <v>1248</v>
      </c>
      <c r="C2" s="128" t="s">
        <v>1587</v>
      </c>
      <c r="E2" s="173"/>
      <c r="F2" s="173"/>
      <c r="G2" s="174"/>
      <c r="H2" s="174"/>
    </row>
    <row r="3" spans="2:9" ht="15.75" thickBot="1">
      <c r="B3" s="175"/>
      <c r="E3" s="173"/>
      <c r="F3" s="173"/>
      <c r="G3" s="174"/>
      <c r="H3" s="174"/>
    </row>
    <row r="4" spans="2:9" ht="64.5" thickTop="1">
      <c r="B4" s="131" t="s">
        <v>1446</v>
      </c>
      <c r="C4" s="132" t="s">
        <v>1447</v>
      </c>
      <c r="D4" s="132" t="s">
        <v>1448</v>
      </c>
      <c r="E4" s="132" t="s">
        <v>22</v>
      </c>
      <c r="F4" s="177" t="s">
        <v>1449</v>
      </c>
      <c r="G4" s="178" t="s">
        <v>1450</v>
      </c>
      <c r="H4" s="178" t="s">
        <v>1451</v>
      </c>
    </row>
    <row r="5" spans="2:9">
      <c r="B5" s="133" t="s">
        <v>1588</v>
      </c>
      <c r="C5" s="134"/>
      <c r="D5" s="134" t="s">
        <v>1589</v>
      </c>
      <c r="E5" s="135"/>
      <c r="F5" s="205"/>
      <c r="G5" s="145"/>
      <c r="H5" s="145"/>
    </row>
    <row r="6" spans="2:9" ht="76.5">
      <c r="B6" s="133"/>
      <c r="C6" s="138"/>
      <c r="D6" s="138" t="s">
        <v>2108</v>
      </c>
      <c r="E6" s="135"/>
      <c r="F6" s="205"/>
      <c r="G6" s="145"/>
      <c r="H6" s="145"/>
    </row>
    <row r="7" spans="2:9">
      <c r="B7" s="133"/>
      <c r="C7" s="138" t="s">
        <v>2109</v>
      </c>
      <c r="D7" s="138" t="s">
        <v>2110</v>
      </c>
      <c r="E7" s="135">
        <v>1</v>
      </c>
      <c r="F7" s="205" t="s">
        <v>23</v>
      </c>
      <c r="G7" s="358"/>
      <c r="H7" s="139">
        <f>G7*E7</f>
        <v>0</v>
      </c>
      <c r="I7" s="174"/>
    </row>
    <row r="8" spans="2:9">
      <c r="B8" s="157"/>
      <c r="C8" s="157" t="s">
        <v>2111</v>
      </c>
      <c r="D8" s="165" t="s">
        <v>1592</v>
      </c>
      <c r="E8" s="135">
        <v>1</v>
      </c>
      <c r="F8" s="135" t="s">
        <v>23</v>
      </c>
      <c r="G8" s="358"/>
      <c r="H8" s="139">
        <f>G8*E8</f>
        <v>0</v>
      </c>
      <c r="I8" s="174"/>
    </row>
    <row r="9" spans="2:9">
      <c r="B9" s="138"/>
      <c r="C9" s="141"/>
      <c r="D9" s="138"/>
      <c r="E9" s="135"/>
      <c r="F9" s="148"/>
      <c r="G9" s="356"/>
      <c r="H9" s="156"/>
      <c r="I9" s="174"/>
    </row>
    <row r="10" spans="2:9">
      <c r="B10" s="134" t="s">
        <v>1597</v>
      </c>
      <c r="C10" s="144"/>
      <c r="D10" s="134" t="s">
        <v>1640</v>
      </c>
      <c r="E10" s="135"/>
      <c r="F10" s="136"/>
      <c r="G10" s="137"/>
      <c r="H10" s="137"/>
      <c r="I10" s="174"/>
    </row>
    <row r="11" spans="2:9" ht="38.25">
      <c r="B11" s="138"/>
      <c r="C11" s="141"/>
      <c r="D11" s="138" t="s">
        <v>1641</v>
      </c>
      <c r="E11" s="135"/>
      <c r="F11" s="135"/>
      <c r="G11" s="145"/>
      <c r="H11" s="145"/>
      <c r="I11" s="174"/>
    </row>
    <row r="12" spans="2:9" ht="51">
      <c r="B12" s="138"/>
      <c r="C12" s="141" t="s">
        <v>2112</v>
      </c>
      <c r="D12" s="138" t="s">
        <v>2113</v>
      </c>
      <c r="E12" s="146">
        <v>4</v>
      </c>
      <c r="F12" s="135" t="s">
        <v>23</v>
      </c>
      <c r="G12" s="358"/>
      <c r="H12" s="139">
        <f>G12*E12</f>
        <v>0</v>
      </c>
      <c r="I12" s="174"/>
    </row>
    <row r="13" spans="2:9">
      <c r="B13" s="128"/>
      <c r="E13" s="173"/>
      <c r="F13" s="173"/>
      <c r="G13" s="174"/>
      <c r="H13" s="174"/>
      <c r="I13" s="174"/>
    </row>
    <row r="14" spans="2:9">
      <c r="B14" s="128" t="s">
        <v>1249</v>
      </c>
      <c r="C14" s="128" t="s">
        <v>1711</v>
      </c>
      <c r="E14" s="173"/>
      <c r="F14" s="173"/>
      <c r="G14" s="174"/>
      <c r="H14" s="174"/>
      <c r="I14" s="174"/>
    </row>
    <row r="15" spans="2:9" ht="15.75" thickBot="1">
      <c r="B15" s="128"/>
      <c r="C15" s="128"/>
      <c r="E15" s="173"/>
      <c r="F15" s="173"/>
      <c r="G15" s="174"/>
      <c r="H15" s="174"/>
      <c r="I15" s="174"/>
    </row>
    <row r="16" spans="2:9" ht="64.5" thickTop="1">
      <c r="B16" s="131" t="s">
        <v>1446</v>
      </c>
      <c r="C16" s="132" t="s">
        <v>1447</v>
      </c>
      <c r="D16" s="132" t="s">
        <v>1448</v>
      </c>
      <c r="E16" s="132" t="s">
        <v>22</v>
      </c>
      <c r="F16" s="177" t="s">
        <v>1449</v>
      </c>
      <c r="G16" s="178" t="s">
        <v>1450</v>
      </c>
      <c r="H16" s="178" t="s">
        <v>1451</v>
      </c>
      <c r="I16" s="174"/>
    </row>
    <row r="17" spans="2:9">
      <c r="B17" s="133" t="s">
        <v>1712</v>
      </c>
      <c r="C17" s="134"/>
      <c r="D17" s="134" t="s">
        <v>1713</v>
      </c>
      <c r="E17" s="135"/>
      <c r="F17" s="135"/>
      <c r="G17" s="145"/>
      <c r="H17" s="145"/>
      <c r="I17" s="174"/>
    </row>
    <row r="18" spans="2:9" ht="125.25" customHeight="1">
      <c r="B18" s="159"/>
      <c r="C18" s="160"/>
      <c r="D18" s="138" t="s">
        <v>1714</v>
      </c>
      <c r="E18" s="136"/>
      <c r="F18" s="136"/>
      <c r="G18" s="145"/>
      <c r="H18" s="145"/>
      <c r="I18" s="174"/>
    </row>
    <row r="19" spans="2:9" ht="39.75" customHeight="1">
      <c r="B19" s="159"/>
      <c r="C19" s="160" t="s">
        <v>2114</v>
      </c>
      <c r="D19" s="138" t="s">
        <v>1730</v>
      </c>
      <c r="E19" s="136">
        <v>3</v>
      </c>
      <c r="F19" s="135" t="s">
        <v>23</v>
      </c>
      <c r="G19" s="358"/>
      <c r="H19" s="139">
        <f>G19*E19</f>
        <v>0</v>
      </c>
      <c r="I19" s="174"/>
    </row>
    <row r="20" spans="2:9" ht="27.75" customHeight="1">
      <c r="B20" s="134"/>
      <c r="C20" s="138" t="s">
        <v>2115</v>
      </c>
      <c r="D20" s="138" t="s">
        <v>1732</v>
      </c>
      <c r="E20" s="135">
        <v>1</v>
      </c>
      <c r="F20" s="135" t="s">
        <v>23</v>
      </c>
      <c r="G20" s="358"/>
      <c r="H20" s="139">
        <f>G20*E20</f>
        <v>0</v>
      </c>
      <c r="I20" s="174"/>
    </row>
    <row r="21" spans="2:9">
      <c r="B21" s="186"/>
      <c r="C21" s="138"/>
      <c r="D21" s="138"/>
      <c r="E21" s="135"/>
      <c r="F21" s="135"/>
      <c r="G21" s="358"/>
      <c r="H21" s="139"/>
      <c r="I21" s="174"/>
    </row>
    <row r="22" spans="2:9">
      <c r="B22" s="133" t="s">
        <v>1735</v>
      </c>
      <c r="C22" s="134"/>
      <c r="D22" s="134" t="s">
        <v>1746</v>
      </c>
      <c r="E22" s="135"/>
      <c r="F22" s="135"/>
      <c r="G22" s="145"/>
      <c r="H22" s="145"/>
      <c r="I22" s="174"/>
    </row>
    <row r="23" spans="2:9" ht="76.5">
      <c r="B23" s="186"/>
      <c r="C23" s="138"/>
      <c r="D23" s="138" t="s">
        <v>1747</v>
      </c>
      <c r="E23" s="135"/>
      <c r="F23" s="135"/>
      <c r="G23" s="145"/>
      <c r="H23" s="145"/>
      <c r="I23" s="174"/>
    </row>
    <row r="24" spans="2:9">
      <c r="B24" s="187"/>
      <c r="C24" s="141" t="s">
        <v>2116</v>
      </c>
      <c r="D24" s="138" t="s">
        <v>2117</v>
      </c>
      <c r="E24" s="146">
        <v>1</v>
      </c>
      <c r="F24" s="146" t="s">
        <v>23</v>
      </c>
      <c r="G24" s="358"/>
      <c r="H24" s="139">
        <f>G24*E24</f>
        <v>0</v>
      </c>
      <c r="I24" s="174"/>
    </row>
    <row r="25" spans="2:9" ht="114.75">
      <c r="B25" s="187"/>
      <c r="C25" s="141" t="s">
        <v>2118</v>
      </c>
      <c r="D25" s="138" t="s">
        <v>1749</v>
      </c>
      <c r="E25" s="146">
        <v>5</v>
      </c>
      <c r="F25" s="146" t="s">
        <v>23</v>
      </c>
      <c r="G25" s="358"/>
      <c r="H25" s="139">
        <f>G25*E25</f>
        <v>0</v>
      </c>
      <c r="I25" s="174"/>
    </row>
    <row r="26" spans="2:9" ht="229.5">
      <c r="B26" s="187"/>
      <c r="C26" s="141" t="s">
        <v>2119</v>
      </c>
      <c r="D26" s="138" t="s">
        <v>1578</v>
      </c>
      <c r="E26" s="146">
        <v>9</v>
      </c>
      <c r="F26" s="146" t="s">
        <v>23</v>
      </c>
      <c r="G26" s="358"/>
      <c r="H26" s="139">
        <f>G26*E26</f>
        <v>0</v>
      </c>
      <c r="I26" s="174"/>
    </row>
    <row r="27" spans="2:9" ht="38.25">
      <c r="B27" s="187"/>
      <c r="C27" s="141" t="s">
        <v>2120</v>
      </c>
      <c r="D27" s="138" t="s">
        <v>2121</v>
      </c>
      <c r="E27" s="146">
        <v>2</v>
      </c>
      <c r="F27" s="146" t="s">
        <v>23</v>
      </c>
      <c r="G27" s="358"/>
      <c r="H27" s="139">
        <f>G27*E27</f>
        <v>0</v>
      </c>
      <c r="I27" s="174"/>
    </row>
    <row r="28" spans="2:9" ht="204">
      <c r="B28" s="186"/>
      <c r="C28" s="141" t="s">
        <v>2122</v>
      </c>
      <c r="D28" s="138" t="s">
        <v>2123</v>
      </c>
      <c r="E28" s="146">
        <v>8</v>
      </c>
      <c r="F28" s="146" t="s">
        <v>23</v>
      </c>
      <c r="G28" s="358"/>
      <c r="H28" s="139">
        <f>G28*E28</f>
        <v>0</v>
      </c>
      <c r="I28" s="174"/>
    </row>
    <row r="29" spans="2:9">
      <c r="B29" s="186"/>
      <c r="C29" s="138"/>
      <c r="D29" s="138"/>
      <c r="E29" s="135"/>
      <c r="F29" s="135"/>
      <c r="G29" s="358"/>
      <c r="H29" s="139"/>
      <c r="I29" s="174"/>
    </row>
    <row r="30" spans="2:9">
      <c r="B30" s="133" t="s">
        <v>1740</v>
      </c>
      <c r="C30" s="138"/>
      <c r="D30" s="134" t="s">
        <v>1799</v>
      </c>
      <c r="E30" s="135"/>
      <c r="F30" s="135"/>
      <c r="G30" s="145"/>
      <c r="H30" s="145"/>
      <c r="I30" s="174"/>
    </row>
    <row r="31" spans="2:9" ht="54" customHeight="1">
      <c r="B31" s="186"/>
      <c r="C31" s="138"/>
      <c r="D31" s="138" t="s">
        <v>1800</v>
      </c>
      <c r="E31" s="135"/>
      <c r="F31" s="135"/>
      <c r="G31" s="145"/>
      <c r="H31" s="145"/>
      <c r="I31" s="174"/>
    </row>
    <row r="32" spans="2:9" ht="38.25">
      <c r="B32" s="186"/>
      <c r="C32" s="138" t="s">
        <v>2124</v>
      </c>
      <c r="D32" s="138" t="s">
        <v>1804</v>
      </c>
      <c r="E32" s="135">
        <v>3</v>
      </c>
      <c r="F32" s="135" t="s">
        <v>23</v>
      </c>
      <c r="G32" s="358"/>
      <c r="H32" s="139">
        <f>G32*E32</f>
        <v>0</v>
      </c>
      <c r="I32" s="174"/>
    </row>
    <row r="33" spans="2:9">
      <c r="B33" s="186"/>
      <c r="C33" s="138"/>
      <c r="D33" s="138"/>
      <c r="E33" s="135"/>
      <c r="F33" s="135"/>
      <c r="G33" s="358"/>
      <c r="H33" s="139"/>
      <c r="I33" s="174"/>
    </row>
    <row r="34" spans="2:9">
      <c r="B34" s="133" t="s">
        <v>1745</v>
      </c>
      <c r="C34" s="134"/>
      <c r="D34" s="134" t="s">
        <v>1806</v>
      </c>
      <c r="E34" s="135"/>
      <c r="F34" s="135"/>
      <c r="G34" s="358"/>
      <c r="H34" s="139"/>
      <c r="I34" s="174"/>
    </row>
    <row r="35" spans="2:9" ht="63.75" customHeight="1">
      <c r="B35" s="186"/>
      <c r="C35" s="138"/>
      <c r="D35" s="138" t="s">
        <v>2125</v>
      </c>
      <c r="E35" s="135"/>
      <c r="F35" s="135"/>
      <c r="G35" s="358"/>
      <c r="H35" s="139"/>
      <c r="I35" s="174"/>
    </row>
    <row r="36" spans="2:9" ht="25.5">
      <c r="B36" s="186"/>
      <c r="C36" s="138" t="s">
        <v>2126</v>
      </c>
      <c r="D36" s="138" t="s">
        <v>2127</v>
      </c>
      <c r="E36" s="135">
        <v>2</v>
      </c>
      <c r="F36" s="135" t="s">
        <v>23</v>
      </c>
      <c r="G36" s="358"/>
      <c r="H36" s="139">
        <f>G36*E36</f>
        <v>0</v>
      </c>
      <c r="I36" s="174"/>
    </row>
    <row r="37" spans="2:9">
      <c r="B37" s="186"/>
      <c r="C37" s="138" t="s">
        <v>2128</v>
      </c>
      <c r="D37" s="138" t="s">
        <v>1578</v>
      </c>
      <c r="E37" s="135">
        <v>1</v>
      </c>
      <c r="F37" s="135" t="s">
        <v>23</v>
      </c>
      <c r="G37" s="358"/>
      <c r="H37" s="139">
        <f>G37*E37</f>
        <v>0</v>
      </c>
      <c r="I37" s="174"/>
    </row>
    <row r="38" spans="2:9">
      <c r="B38" s="186"/>
      <c r="C38" s="138" t="s">
        <v>2129</v>
      </c>
      <c r="D38" s="138" t="s">
        <v>2121</v>
      </c>
      <c r="E38" s="135">
        <v>1</v>
      </c>
      <c r="F38" s="135" t="s">
        <v>23</v>
      </c>
      <c r="G38" s="358"/>
      <c r="H38" s="139">
        <f>G38*E38</f>
        <v>0</v>
      </c>
      <c r="I38" s="174"/>
    </row>
    <row r="39" spans="2:9" ht="25.5">
      <c r="B39" s="186"/>
      <c r="C39" s="138" t="s">
        <v>2130</v>
      </c>
      <c r="D39" s="138" t="s">
        <v>2123</v>
      </c>
      <c r="E39" s="135">
        <v>2</v>
      </c>
      <c r="F39" s="135" t="s">
        <v>23</v>
      </c>
      <c r="G39" s="358"/>
      <c r="H39" s="139">
        <f>G39*E39</f>
        <v>0</v>
      </c>
      <c r="I39" s="174"/>
    </row>
    <row r="40" spans="2:9">
      <c r="B40" s="186"/>
      <c r="C40" s="138"/>
      <c r="D40" s="138"/>
      <c r="E40" s="135"/>
      <c r="F40" s="135"/>
      <c r="G40" s="358"/>
      <c r="H40" s="139"/>
      <c r="I40" s="174"/>
    </row>
    <row r="41" spans="2:9">
      <c r="B41" s="133" t="s">
        <v>1752</v>
      </c>
      <c r="C41" s="134"/>
      <c r="D41" s="134" t="s">
        <v>1811</v>
      </c>
      <c r="E41" s="135"/>
      <c r="F41" s="135"/>
      <c r="G41" s="358"/>
      <c r="H41" s="139"/>
      <c r="I41" s="174"/>
    </row>
    <row r="42" spans="2:9" ht="18" customHeight="1">
      <c r="B42" s="186"/>
      <c r="C42" s="138"/>
      <c r="D42" s="138" t="s">
        <v>2131</v>
      </c>
      <c r="E42" s="135"/>
      <c r="F42" s="135"/>
      <c r="G42" s="358"/>
      <c r="H42" s="139"/>
      <c r="I42" s="174"/>
    </row>
    <row r="43" spans="2:9" ht="25.5">
      <c r="B43" s="186"/>
      <c r="C43" s="138" t="s">
        <v>2132</v>
      </c>
      <c r="D43" s="138" t="s">
        <v>1578</v>
      </c>
      <c r="E43" s="135">
        <v>2</v>
      </c>
      <c r="F43" s="135" t="s">
        <v>23</v>
      </c>
      <c r="G43" s="358"/>
      <c r="H43" s="139">
        <f>G43*E43</f>
        <v>0</v>
      </c>
      <c r="I43" s="174"/>
    </row>
    <row r="44" spans="2:9">
      <c r="B44" s="186"/>
      <c r="C44" s="138"/>
      <c r="D44" s="138"/>
      <c r="E44" s="135"/>
      <c r="F44" s="135"/>
      <c r="G44" s="358"/>
      <c r="H44" s="139"/>
      <c r="I44" s="174"/>
    </row>
    <row r="45" spans="2:9">
      <c r="B45" s="133" t="s">
        <v>1757</v>
      </c>
      <c r="C45" s="134"/>
      <c r="D45" s="134" t="s">
        <v>2133</v>
      </c>
      <c r="E45" s="135"/>
      <c r="F45" s="135"/>
      <c r="G45" s="358"/>
      <c r="H45" s="139"/>
      <c r="I45" s="174"/>
    </row>
    <row r="46" spans="2:9" ht="51">
      <c r="B46" s="186"/>
      <c r="C46" s="138"/>
      <c r="D46" s="138" t="s">
        <v>1825</v>
      </c>
      <c r="E46" s="135"/>
      <c r="F46" s="135"/>
      <c r="G46" s="358"/>
      <c r="H46" s="139"/>
      <c r="I46" s="174"/>
    </row>
    <row r="47" spans="2:9">
      <c r="B47" s="186"/>
      <c r="C47" s="141" t="s">
        <v>2134</v>
      </c>
      <c r="D47" s="138" t="s">
        <v>1716</v>
      </c>
      <c r="E47" s="135">
        <v>1</v>
      </c>
      <c r="F47" s="135" t="s">
        <v>23</v>
      </c>
      <c r="G47" s="358"/>
      <c r="H47" s="139">
        <f>G47*E47</f>
        <v>0</v>
      </c>
      <c r="I47" s="174"/>
    </row>
    <row r="48" spans="2:9">
      <c r="B48" s="186"/>
      <c r="C48" s="138"/>
      <c r="D48" s="138"/>
      <c r="E48" s="135"/>
      <c r="F48" s="135"/>
      <c r="G48" s="358"/>
      <c r="H48" s="139"/>
      <c r="I48" s="174"/>
    </row>
    <row r="49" spans="2:9">
      <c r="B49" s="133" t="s">
        <v>1767</v>
      </c>
      <c r="C49" s="134"/>
      <c r="D49" s="134" t="s">
        <v>2135</v>
      </c>
      <c r="E49" s="135"/>
      <c r="F49" s="135"/>
      <c r="G49" s="358"/>
      <c r="H49" s="139"/>
      <c r="I49" s="174"/>
    </row>
    <row r="50" spans="2:9" ht="25.5">
      <c r="B50" s="186"/>
      <c r="C50" s="138"/>
      <c r="D50" s="138" t="s">
        <v>2136</v>
      </c>
      <c r="E50" s="135"/>
      <c r="F50" s="135"/>
      <c r="G50" s="358"/>
      <c r="H50" s="139"/>
      <c r="I50" s="174"/>
    </row>
    <row r="51" spans="2:9" ht="25.5">
      <c r="B51" s="186"/>
      <c r="C51" s="138" t="s">
        <v>2137</v>
      </c>
      <c r="D51" s="138" t="s">
        <v>1878</v>
      </c>
      <c r="E51" s="135">
        <v>2</v>
      </c>
      <c r="F51" s="135" t="s">
        <v>23</v>
      </c>
      <c r="G51" s="358"/>
      <c r="H51" s="139">
        <f>G51*E51</f>
        <v>0</v>
      </c>
      <c r="I51" s="174"/>
    </row>
    <row r="52" spans="2:9">
      <c r="B52" s="186"/>
      <c r="C52" s="138"/>
      <c r="D52" s="138"/>
      <c r="E52" s="135"/>
      <c r="F52" s="135"/>
      <c r="G52" s="358"/>
      <c r="H52" s="139"/>
      <c r="I52" s="174"/>
    </row>
    <row r="53" spans="2:9">
      <c r="B53" s="133" t="s">
        <v>1780</v>
      </c>
      <c r="C53" s="134"/>
      <c r="D53" s="134" t="s">
        <v>2135</v>
      </c>
      <c r="E53" s="135"/>
      <c r="F53" s="135"/>
      <c r="G53" s="358"/>
      <c r="H53" s="139"/>
      <c r="I53" s="174"/>
    </row>
    <row r="54" spans="2:9" ht="25.5">
      <c r="B54" s="186"/>
      <c r="C54" s="138"/>
      <c r="D54" s="138" t="s">
        <v>2138</v>
      </c>
      <c r="E54" s="135"/>
      <c r="F54" s="135"/>
      <c r="G54" s="358"/>
      <c r="H54" s="139"/>
      <c r="I54" s="174"/>
    </row>
    <row r="55" spans="2:9">
      <c r="B55" s="186"/>
      <c r="C55" s="138" t="s">
        <v>2139</v>
      </c>
      <c r="D55" s="138" t="s">
        <v>1878</v>
      </c>
      <c r="E55" s="135">
        <v>1</v>
      </c>
      <c r="F55" s="135" t="s">
        <v>23</v>
      </c>
      <c r="G55" s="358"/>
      <c r="H55" s="139">
        <f>G55*E55</f>
        <v>0</v>
      </c>
      <c r="I55" s="174"/>
    </row>
    <row r="56" spans="2:9">
      <c r="B56" s="188"/>
      <c r="C56" s="189"/>
      <c r="D56" s="189"/>
      <c r="E56" s="191"/>
      <c r="F56" s="191"/>
      <c r="G56" s="174"/>
      <c r="H56" s="174"/>
      <c r="I56" s="174"/>
    </row>
    <row r="57" spans="2:9">
      <c r="B57" s="128" t="s">
        <v>1250</v>
      </c>
      <c r="C57" s="128" t="s">
        <v>2140</v>
      </c>
      <c r="E57" s="173"/>
      <c r="F57" s="173"/>
      <c r="G57" s="174"/>
      <c r="H57" s="174"/>
      <c r="I57" s="174"/>
    </row>
    <row r="58" spans="2:9" ht="15.75" thickBot="1">
      <c r="B58" s="175"/>
      <c r="E58" s="173"/>
      <c r="F58" s="173"/>
      <c r="G58" s="174"/>
      <c r="H58" s="174"/>
      <c r="I58" s="174"/>
    </row>
    <row r="59" spans="2:9" ht="64.5" thickTop="1">
      <c r="B59" s="131" t="s">
        <v>1446</v>
      </c>
      <c r="C59" s="132" t="s">
        <v>1447</v>
      </c>
      <c r="D59" s="132" t="s">
        <v>1448</v>
      </c>
      <c r="E59" s="132" t="s">
        <v>22</v>
      </c>
      <c r="F59" s="177" t="s">
        <v>1449</v>
      </c>
      <c r="G59" s="178" t="s">
        <v>1450</v>
      </c>
      <c r="H59" s="178" t="s">
        <v>1451</v>
      </c>
      <c r="I59" s="174"/>
    </row>
    <row r="60" spans="2:9">
      <c r="B60" s="133" t="s">
        <v>1841</v>
      </c>
      <c r="C60" s="134"/>
      <c r="D60" s="134" t="s">
        <v>1960</v>
      </c>
      <c r="E60" s="135"/>
      <c r="F60" s="138"/>
      <c r="G60" s="194"/>
      <c r="H60" s="194"/>
      <c r="I60" s="174"/>
    </row>
    <row r="61" spans="2:9" ht="26.25" customHeight="1">
      <c r="B61" s="133"/>
      <c r="C61" s="138"/>
      <c r="D61" s="138" t="s">
        <v>1961</v>
      </c>
      <c r="E61" s="135"/>
      <c r="F61" s="138"/>
      <c r="G61" s="194"/>
      <c r="H61" s="194"/>
      <c r="I61" s="174"/>
    </row>
    <row r="62" spans="2:9">
      <c r="B62" s="133"/>
      <c r="C62" s="138"/>
      <c r="D62" s="138" t="s">
        <v>1963</v>
      </c>
      <c r="E62" s="135">
        <v>36</v>
      </c>
      <c r="F62" s="135" t="s">
        <v>44</v>
      </c>
      <c r="G62" s="193"/>
      <c r="H62" s="194">
        <f>G62*E62</f>
        <v>0</v>
      </c>
      <c r="I62" s="206"/>
    </row>
    <row r="63" spans="2:9">
      <c r="B63" s="133"/>
      <c r="C63" s="138"/>
      <c r="D63" s="138" t="s">
        <v>1964</v>
      </c>
      <c r="E63" s="135">
        <v>22</v>
      </c>
      <c r="F63" s="135" t="s">
        <v>44</v>
      </c>
      <c r="G63" s="194"/>
      <c r="H63" s="194">
        <f t="shared" ref="H63:H67" si="0">G63*E63</f>
        <v>0</v>
      </c>
      <c r="I63" s="206"/>
    </row>
    <row r="64" spans="2:9">
      <c r="B64" s="133"/>
      <c r="C64" s="138"/>
      <c r="D64" s="138" t="s">
        <v>1965</v>
      </c>
      <c r="E64" s="135">
        <v>9</v>
      </c>
      <c r="F64" s="135" t="s">
        <v>44</v>
      </c>
      <c r="G64" s="193"/>
      <c r="H64" s="194">
        <f t="shared" si="0"/>
        <v>0</v>
      </c>
      <c r="I64" s="206"/>
    </row>
    <row r="65" spans="2:9">
      <c r="B65" s="133"/>
      <c r="C65" s="138"/>
      <c r="D65" s="138" t="s">
        <v>2141</v>
      </c>
      <c r="E65" s="135">
        <v>3</v>
      </c>
      <c r="F65" s="135" t="s">
        <v>44</v>
      </c>
      <c r="G65" s="194"/>
      <c r="H65" s="194">
        <f t="shared" si="0"/>
        <v>0</v>
      </c>
      <c r="I65" s="206"/>
    </row>
    <row r="66" spans="2:9">
      <c r="B66" s="133"/>
      <c r="C66" s="138"/>
      <c r="D66" s="138" t="s">
        <v>2142</v>
      </c>
      <c r="E66" s="135">
        <v>2</v>
      </c>
      <c r="F66" s="135" t="s">
        <v>44</v>
      </c>
      <c r="G66" s="194"/>
      <c r="H66" s="194">
        <f t="shared" si="0"/>
        <v>0</v>
      </c>
      <c r="I66" s="206"/>
    </row>
    <row r="67" spans="2:9">
      <c r="B67" s="133"/>
      <c r="C67" s="138"/>
      <c r="D67" s="138" t="s">
        <v>2143</v>
      </c>
      <c r="E67" s="135">
        <v>1</v>
      </c>
      <c r="F67" s="135" t="s">
        <v>44</v>
      </c>
      <c r="G67" s="194"/>
      <c r="H67" s="194">
        <f t="shared" si="0"/>
        <v>0</v>
      </c>
      <c r="I67" s="206"/>
    </row>
    <row r="68" spans="2:9">
      <c r="B68" s="133"/>
      <c r="C68" s="138"/>
      <c r="D68" s="138"/>
      <c r="E68" s="135"/>
      <c r="F68" s="138"/>
      <c r="G68" s="194"/>
      <c r="H68" s="194"/>
      <c r="I68" s="206"/>
    </row>
    <row r="69" spans="2:9">
      <c r="B69" s="133" t="s">
        <v>1850</v>
      </c>
      <c r="C69" s="134"/>
      <c r="D69" s="134" t="s">
        <v>1972</v>
      </c>
      <c r="E69" s="135"/>
      <c r="F69" s="138"/>
      <c r="G69" s="194"/>
      <c r="H69" s="194"/>
      <c r="I69" s="206"/>
    </row>
    <row r="70" spans="2:9" ht="31.5" customHeight="1">
      <c r="B70" s="133"/>
      <c r="C70" s="138"/>
      <c r="D70" s="138" t="s">
        <v>1973</v>
      </c>
      <c r="E70" s="135"/>
      <c r="F70" s="138"/>
      <c r="G70" s="194"/>
      <c r="H70" s="194"/>
      <c r="I70" s="206"/>
    </row>
    <row r="71" spans="2:9">
      <c r="B71" s="133"/>
      <c r="C71" s="138"/>
      <c r="D71" s="138" t="s">
        <v>1532</v>
      </c>
      <c r="E71" s="135">
        <v>1</v>
      </c>
      <c r="F71" s="135" t="s">
        <v>23</v>
      </c>
      <c r="G71" s="193"/>
      <c r="H71" s="194">
        <f t="shared" ref="H71:H73" si="1">G71*E71</f>
        <v>0</v>
      </c>
      <c r="I71" s="206"/>
    </row>
    <row r="72" spans="2:9">
      <c r="B72" s="133"/>
      <c r="C72" s="138"/>
      <c r="D72" s="138" t="s">
        <v>1878</v>
      </c>
      <c r="E72" s="135">
        <v>4</v>
      </c>
      <c r="F72" s="135" t="s">
        <v>23</v>
      </c>
      <c r="G72" s="194"/>
      <c r="H72" s="194">
        <f t="shared" si="1"/>
        <v>0</v>
      </c>
      <c r="I72" s="206"/>
    </row>
    <row r="73" spans="2:9">
      <c r="B73" s="133"/>
      <c r="C73" s="138"/>
      <c r="D73" s="138" t="s">
        <v>1724</v>
      </c>
      <c r="E73" s="135">
        <v>2</v>
      </c>
      <c r="F73" s="135" t="s">
        <v>23</v>
      </c>
      <c r="G73" s="194"/>
      <c r="H73" s="194">
        <f t="shared" si="1"/>
        <v>0</v>
      </c>
      <c r="I73" s="206"/>
    </row>
    <row r="74" spans="2:9">
      <c r="B74" s="133"/>
      <c r="C74" s="138"/>
      <c r="D74" s="138"/>
      <c r="E74" s="135"/>
      <c r="F74" s="138"/>
      <c r="G74" s="194"/>
      <c r="H74" s="194"/>
      <c r="I74" s="206"/>
    </row>
    <row r="75" spans="2:9">
      <c r="B75" s="133" t="s">
        <v>1853</v>
      </c>
      <c r="C75" s="134"/>
      <c r="D75" s="134" t="s">
        <v>1979</v>
      </c>
      <c r="E75" s="135"/>
      <c r="F75" s="138"/>
      <c r="G75" s="354"/>
      <c r="H75" s="194"/>
      <c r="I75" s="206"/>
    </row>
    <row r="76" spans="2:9" ht="29.25" customHeight="1">
      <c r="B76" s="133"/>
      <c r="C76" s="138"/>
      <c r="D76" s="138" t="s">
        <v>1980</v>
      </c>
      <c r="E76" s="135"/>
      <c r="F76" s="138"/>
      <c r="G76" s="354"/>
      <c r="H76" s="194"/>
      <c r="I76" s="206"/>
    </row>
    <row r="77" spans="2:9">
      <c r="B77" s="133"/>
      <c r="C77" s="138"/>
      <c r="D77" s="138" t="s">
        <v>1532</v>
      </c>
      <c r="E77" s="135">
        <v>4</v>
      </c>
      <c r="F77" s="135" t="s">
        <v>23</v>
      </c>
      <c r="G77" s="193"/>
      <c r="H77" s="194">
        <f t="shared" ref="H77:H81" si="2">G77*E77</f>
        <v>0</v>
      </c>
      <c r="I77" s="206"/>
    </row>
    <row r="78" spans="2:9">
      <c r="B78" s="133"/>
      <c r="C78" s="138"/>
      <c r="D78" s="138" t="s">
        <v>1878</v>
      </c>
      <c r="E78" s="135">
        <v>3</v>
      </c>
      <c r="F78" s="135" t="s">
        <v>23</v>
      </c>
      <c r="G78" s="193"/>
      <c r="H78" s="194">
        <f t="shared" si="2"/>
        <v>0</v>
      </c>
      <c r="I78" s="206"/>
    </row>
    <row r="79" spans="2:9">
      <c r="B79" s="133"/>
      <c r="C79" s="138"/>
      <c r="D79" s="138" t="s">
        <v>1744</v>
      </c>
      <c r="E79" s="135">
        <v>4</v>
      </c>
      <c r="F79" s="135" t="s">
        <v>23</v>
      </c>
      <c r="G79" s="193"/>
      <c r="H79" s="194">
        <f t="shared" si="2"/>
        <v>0</v>
      </c>
      <c r="I79" s="206"/>
    </row>
    <row r="80" spans="2:9">
      <c r="B80" s="133"/>
      <c r="C80" s="138"/>
      <c r="D80" s="138" t="s">
        <v>1724</v>
      </c>
      <c r="E80" s="135">
        <v>2</v>
      </c>
      <c r="F80" s="135" t="s">
        <v>23</v>
      </c>
      <c r="G80" s="194"/>
      <c r="H80" s="194">
        <f t="shared" si="2"/>
        <v>0</v>
      </c>
      <c r="I80" s="206"/>
    </row>
    <row r="81" spans="2:9">
      <c r="B81" s="133"/>
      <c r="C81" s="138"/>
      <c r="D81" s="138" t="s">
        <v>1827</v>
      </c>
      <c r="E81" s="135">
        <v>2</v>
      </c>
      <c r="F81" s="135" t="s">
        <v>23</v>
      </c>
      <c r="G81" s="194"/>
      <c r="H81" s="194">
        <f t="shared" si="2"/>
        <v>0</v>
      </c>
      <c r="I81" s="206"/>
    </row>
    <row r="82" spans="2:9">
      <c r="B82" s="133"/>
      <c r="C82" s="138"/>
      <c r="D82" s="138"/>
      <c r="E82" s="135"/>
      <c r="F82" s="138"/>
      <c r="G82" s="354"/>
      <c r="H82" s="194"/>
      <c r="I82" s="206"/>
    </row>
    <row r="83" spans="2:9">
      <c r="B83" s="133" t="s">
        <v>1856</v>
      </c>
      <c r="C83" s="134"/>
      <c r="D83" s="134" t="s">
        <v>1985</v>
      </c>
      <c r="E83" s="135"/>
      <c r="F83" s="138"/>
      <c r="G83" s="354"/>
      <c r="H83" s="194"/>
      <c r="I83" s="206"/>
    </row>
    <row r="84" spans="2:9" ht="31.5" customHeight="1">
      <c r="B84" s="133"/>
      <c r="C84" s="138"/>
      <c r="D84" s="138" t="s">
        <v>1986</v>
      </c>
      <c r="E84" s="135"/>
      <c r="F84" s="138"/>
      <c r="G84" s="354"/>
      <c r="H84" s="194"/>
      <c r="I84" s="206"/>
    </row>
    <row r="85" spans="2:9">
      <c r="B85" s="133"/>
      <c r="C85" s="138"/>
      <c r="D85" s="138" t="s">
        <v>1532</v>
      </c>
      <c r="E85" s="135">
        <v>5</v>
      </c>
      <c r="F85" s="135" t="s">
        <v>23</v>
      </c>
      <c r="G85" s="193"/>
      <c r="H85" s="194">
        <f t="shared" ref="H85:H87" si="3">G85*E85</f>
        <v>0</v>
      </c>
      <c r="I85" s="206"/>
    </row>
    <row r="86" spans="2:9">
      <c r="B86" s="133"/>
      <c r="C86" s="138"/>
      <c r="D86" s="138" t="s">
        <v>1878</v>
      </c>
      <c r="E86" s="135">
        <v>2</v>
      </c>
      <c r="F86" s="135" t="s">
        <v>23</v>
      </c>
      <c r="G86" s="193"/>
      <c r="H86" s="194">
        <f t="shared" si="3"/>
        <v>0</v>
      </c>
      <c r="I86" s="206"/>
    </row>
    <row r="87" spans="2:9">
      <c r="B87" s="133"/>
      <c r="C87" s="138"/>
      <c r="D87" s="138" t="s">
        <v>1744</v>
      </c>
      <c r="E87" s="135">
        <v>1</v>
      </c>
      <c r="F87" s="135" t="s">
        <v>23</v>
      </c>
      <c r="G87" s="194"/>
      <c r="H87" s="194">
        <f t="shared" si="3"/>
        <v>0</v>
      </c>
      <c r="I87" s="206"/>
    </row>
    <row r="88" spans="2:9">
      <c r="B88" s="133"/>
      <c r="C88" s="138"/>
      <c r="D88" s="138"/>
      <c r="E88" s="135"/>
      <c r="F88" s="138"/>
      <c r="G88" s="354"/>
      <c r="H88" s="194"/>
      <c r="I88" s="206"/>
    </row>
    <row r="89" spans="2:9">
      <c r="B89" s="133" t="s">
        <v>1860</v>
      </c>
      <c r="C89" s="134"/>
      <c r="D89" s="134" t="s">
        <v>2144</v>
      </c>
      <c r="E89" s="135"/>
      <c r="F89" s="138"/>
      <c r="G89" s="354"/>
      <c r="H89" s="194"/>
      <c r="I89" s="206"/>
    </row>
    <row r="90" spans="2:9" ht="30" customHeight="1">
      <c r="B90" s="133"/>
      <c r="C90" s="138"/>
      <c r="D90" s="138" t="s">
        <v>2145</v>
      </c>
      <c r="E90" s="135"/>
      <c r="F90" s="138"/>
      <c r="G90" s="354"/>
      <c r="H90" s="194"/>
      <c r="I90" s="206"/>
    </row>
    <row r="91" spans="2:9">
      <c r="B91" s="133"/>
      <c r="C91" s="138"/>
      <c r="D91" s="138" t="s">
        <v>1878</v>
      </c>
      <c r="E91" s="135">
        <v>1</v>
      </c>
      <c r="F91" s="135" t="s">
        <v>23</v>
      </c>
      <c r="G91" s="194"/>
      <c r="H91" s="194">
        <f t="shared" ref="H91" si="4">G91*E91</f>
        <v>0</v>
      </c>
      <c r="I91" s="206"/>
    </row>
    <row r="92" spans="2:9">
      <c r="B92" s="133"/>
      <c r="C92" s="138"/>
      <c r="D92" s="138"/>
      <c r="E92" s="135"/>
      <c r="F92" s="138"/>
      <c r="G92" s="354"/>
      <c r="H92" s="194"/>
      <c r="I92" s="206"/>
    </row>
    <row r="93" spans="2:9">
      <c r="B93" s="133" t="s">
        <v>1868</v>
      </c>
      <c r="C93" s="134"/>
      <c r="D93" s="134" t="s">
        <v>1992</v>
      </c>
      <c r="E93" s="135"/>
      <c r="F93" s="138"/>
      <c r="G93" s="354"/>
      <c r="H93" s="194"/>
      <c r="I93" s="206"/>
    </row>
    <row r="94" spans="2:9" ht="30" customHeight="1">
      <c r="B94" s="133"/>
      <c r="C94" s="138"/>
      <c r="D94" s="138" t="s">
        <v>1993</v>
      </c>
      <c r="E94" s="135"/>
      <c r="F94" s="138"/>
      <c r="G94" s="354"/>
      <c r="H94" s="194"/>
      <c r="I94" s="206"/>
    </row>
    <row r="95" spans="2:9">
      <c r="B95" s="133"/>
      <c r="C95" s="138"/>
      <c r="D95" s="138" t="s">
        <v>2146</v>
      </c>
      <c r="E95" s="135">
        <v>2</v>
      </c>
      <c r="F95" s="135" t="s">
        <v>23</v>
      </c>
      <c r="G95" s="194"/>
      <c r="H95" s="194">
        <f t="shared" ref="H95:H97" si="5">G95*E95</f>
        <v>0</v>
      </c>
      <c r="I95" s="206"/>
    </row>
    <row r="96" spans="2:9">
      <c r="B96" s="133"/>
      <c r="C96" s="138"/>
      <c r="D96" s="138" t="s">
        <v>2147</v>
      </c>
      <c r="E96" s="135">
        <v>3</v>
      </c>
      <c r="F96" s="135" t="s">
        <v>23</v>
      </c>
      <c r="G96" s="193"/>
      <c r="H96" s="194">
        <f t="shared" si="5"/>
        <v>0</v>
      </c>
      <c r="I96" s="206"/>
    </row>
    <row r="97" spans="2:9">
      <c r="B97" s="133"/>
      <c r="C97" s="138"/>
      <c r="D97" s="138" t="s">
        <v>2148</v>
      </c>
      <c r="E97" s="135">
        <v>2</v>
      </c>
      <c r="F97" s="135" t="s">
        <v>23</v>
      </c>
      <c r="G97" s="194"/>
      <c r="H97" s="194">
        <f t="shared" si="5"/>
        <v>0</v>
      </c>
      <c r="I97" s="206"/>
    </row>
    <row r="98" spans="2:9">
      <c r="B98" s="133"/>
      <c r="C98" s="138"/>
      <c r="D98" s="138"/>
      <c r="E98" s="135"/>
      <c r="F98" s="138"/>
      <c r="G98" s="354"/>
      <c r="H98" s="194"/>
      <c r="I98" s="206"/>
    </row>
    <row r="99" spans="2:9">
      <c r="B99" s="133" t="s">
        <v>1871</v>
      </c>
      <c r="C99" s="134"/>
      <c r="D99" s="134" t="s">
        <v>1999</v>
      </c>
      <c r="E99" s="135"/>
      <c r="F99" s="138"/>
      <c r="G99" s="354"/>
      <c r="H99" s="194"/>
      <c r="I99" s="206"/>
    </row>
    <row r="100" spans="2:9" ht="25.5">
      <c r="B100" s="133"/>
      <c r="C100" s="138"/>
      <c r="D100" s="138" t="s">
        <v>2000</v>
      </c>
      <c r="E100" s="135"/>
      <c r="F100" s="138"/>
      <c r="G100" s="354"/>
      <c r="H100" s="194"/>
      <c r="I100" s="206"/>
    </row>
    <row r="101" spans="2:9">
      <c r="B101" s="133"/>
      <c r="C101" s="138"/>
      <c r="D101" s="138" t="s">
        <v>2002</v>
      </c>
      <c r="E101" s="135">
        <v>1</v>
      </c>
      <c r="F101" s="135" t="s">
        <v>23</v>
      </c>
      <c r="G101" s="193"/>
      <c r="H101" s="194">
        <f t="shared" ref="H101:H106" si="6">G101*E101</f>
        <v>0</v>
      </c>
      <c r="I101" s="206"/>
    </row>
    <row r="102" spans="2:9">
      <c r="B102" s="133"/>
      <c r="C102" s="138"/>
      <c r="D102" s="138" t="s">
        <v>2003</v>
      </c>
      <c r="E102" s="135">
        <v>5</v>
      </c>
      <c r="F102" s="135" t="s">
        <v>23</v>
      </c>
      <c r="G102" s="193"/>
      <c r="H102" s="194">
        <f t="shared" si="6"/>
        <v>0</v>
      </c>
      <c r="I102" s="206"/>
    </row>
    <row r="103" spans="2:9">
      <c r="B103" s="133"/>
      <c r="C103" s="138"/>
      <c r="D103" s="138" t="s">
        <v>2149</v>
      </c>
      <c r="E103" s="135">
        <v>6</v>
      </c>
      <c r="F103" s="135" t="s">
        <v>23</v>
      </c>
      <c r="G103" s="194"/>
      <c r="H103" s="194">
        <f t="shared" si="6"/>
        <v>0</v>
      </c>
      <c r="I103" s="206"/>
    </row>
    <row r="104" spans="2:9">
      <c r="B104" s="133"/>
      <c r="C104" s="138"/>
      <c r="D104" s="138" t="s">
        <v>2150</v>
      </c>
      <c r="E104" s="135">
        <v>2</v>
      </c>
      <c r="F104" s="135" t="s">
        <v>23</v>
      </c>
      <c r="G104" s="194"/>
      <c r="H104" s="194">
        <f t="shared" si="6"/>
        <v>0</v>
      </c>
      <c r="I104" s="206"/>
    </row>
    <row r="105" spans="2:9">
      <c r="B105" s="133"/>
      <c r="C105" s="138"/>
      <c r="D105" s="138" t="s">
        <v>2151</v>
      </c>
      <c r="E105" s="135">
        <v>2</v>
      </c>
      <c r="F105" s="135" t="s">
        <v>23</v>
      </c>
      <c r="G105" s="194"/>
      <c r="H105" s="194">
        <f t="shared" si="6"/>
        <v>0</v>
      </c>
      <c r="I105" s="206"/>
    </row>
    <row r="106" spans="2:9">
      <c r="B106" s="133"/>
      <c r="C106" s="138"/>
      <c r="D106" s="138" t="s">
        <v>2152</v>
      </c>
      <c r="E106" s="135">
        <v>2</v>
      </c>
      <c r="F106" s="135" t="s">
        <v>23</v>
      </c>
      <c r="G106" s="194"/>
      <c r="H106" s="194">
        <f t="shared" si="6"/>
        <v>0</v>
      </c>
      <c r="I106" s="206"/>
    </row>
    <row r="107" spans="2:9">
      <c r="B107" s="133"/>
      <c r="C107" s="138"/>
      <c r="D107" s="138"/>
      <c r="E107" s="135"/>
      <c r="F107" s="135"/>
      <c r="G107" s="193"/>
      <c r="H107" s="194"/>
      <c r="I107" s="206"/>
    </row>
    <row r="108" spans="2:9">
      <c r="B108" s="133" t="s">
        <v>1874</v>
      </c>
      <c r="C108" s="134"/>
      <c r="D108" s="134" t="s">
        <v>2008</v>
      </c>
      <c r="E108" s="135"/>
      <c r="F108" s="138"/>
      <c r="G108" s="194"/>
      <c r="H108" s="194"/>
      <c r="I108" s="206"/>
    </row>
    <row r="109" spans="2:9" ht="25.5">
      <c r="B109" s="133"/>
      <c r="C109" s="138"/>
      <c r="D109" s="138" t="s">
        <v>2009</v>
      </c>
      <c r="E109" s="135"/>
      <c r="F109" s="138"/>
      <c r="G109" s="194"/>
      <c r="H109" s="194"/>
      <c r="I109" s="206"/>
    </row>
    <row r="110" spans="2:9">
      <c r="B110" s="133"/>
      <c r="C110" s="138"/>
      <c r="D110" s="138" t="s">
        <v>1532</v>
      </c>
      <c r="E110" s="135">
        <v>41</v>
      </c>
      <c r="F110" s="135" t="s">
        <v>23</v>
      </c>
      <c r="G110" s="193"/>
      <c r="H110" s="194">
        <f t="shared" ref="H110:H117" si="7">G110*E110</f>
        <v>0</v>
      </c>
      <c r="I110" s="206"/>
    </row>
    <row r="111" spans="2:9">
      <c r="B111" s="133"/>
      <c r="C111" s="138"/>
      <c r="D111" s="138" t="s">
        <v>1878</v>
      </c>
      <c r="E111" s="135">
        <v>31</v>
      </c>
      <c r="F111" s="135" t="s">
        <v>23</v>
      </c>
      <c r="G111" s="193"/>
      <c r="H111" s="194">
        <f t="shared" si="7"/>
        <v>0</v>
      </c>
      <c r="I111" s="206"/>
    </row>
    <row r="112" spans="2:9">
      <c r="B112" s="133"/>
      <c r="C112" s="138"/>
      <c r="D112" s="138" t="s">
        <v>1744</v>
      </c>
      <c r="E112" s="135">
        <v>23</v>
      </c>
      <c r="F112" s="135" t="s">
        <v>23</v>
      </c>
      <c r="G112" s="193"/>
      <c r="H112" s="194">
        <f t="shared" si="7"/>
        <v>0</v>
      </c>
      <c r="I112" s="206"/>
    </row>
    <row r="113" spans="2:9">
      <c r="B113" s="133"/>
      <c r="C113" s="138"/>
      <c r="D113" s="138" t="s">
        <v>1726</v>
      </c>
      <c r="E113" s="135">
        <v>4</v>
      </c>
      <c r="F113" s="135" t="s">
        <v>23</v>
      </c>
      <c r="G113" s="193"/>
      <c r="H113" s="194">
        <f t="shared" si="7"/>
        <v>0</v>
      </c>
      <c r="I113" s="206"/>
    </row>
    <row r="114" spans="2:9">
      <c r="B114" s="133"/>
      <c r="C114" s="138"/>
      <c r="D114" s="138" t="s">
        <v>1724</v>
      </c>
      <c r="E114" s="135">
        <v>2</v>
      </c>
      <c r="F114" s="135" t="s">
        <v>23</v>
      </c>
      <c r="G114" s="194"/>
      <c r="H114" s="194">
        <f t="shared" si="7"/>
        <v>0</v>
      </c>
      <c r="I114" s="206"/>
    </row>
    <row r="115" spans="2:9">
      <c r="B115" s="133"/>
      <c r="C115" s="138"/>
      <c r="D115" s="138" t="s">
        <v>1827</v>
      </c>
      <c r="E115" s="135">
        <v>8</v>
      </c>
      <c r="F115" s="135" t="s">
        <v>23</v>
      </c>
      <c r="G115" s="194"/>
      <c r="H115" s="194">
        <f t="shared" si="7"/>
        <v>0</v>
      </c>
      <c r="I115" s="206"/>
    </row>
    <row r="116" spans="2:9">
      <c r="B116" s="133"/>
      <c r="C116" s="138"/>
      <c r="D116" s="138" t="s">
        <v>2153</v>
      </c>
      <c r="E116" s="135">
        <v>2</v>
      </c>
      <c r="F116" s="135" t="s">
        <v>23</v>
      </c>
      <c r="G116" s="194"/>
      <c r="H116" s="194">
        <f t="shared" si="7"/>
        <v>0</v>
      </c>
      <c r="I116" s="206"/>
    </row>
    <row r="117" spans="2:9">
      <c r="B117" s="133"/>
      <c r="C117" s="138"/>
      <c r="D117" s="138" t="s">
        <v>1716</v>
      </c>
      <c r="E117" s="135">
        <v>3</v>
      </c>
      <c r="F117" s="135" t="s">
        <v>23</v>
      </c>
      <c r="G117" s="194"/>
      <c r="H117" s="194">
        <f t="shared" si="7"/>
        <v>0</v>
      </c>
      <c r="I117" s="206"/>
    </row>
    <row r="118" spans="2:9">
      <c r="B118" s="133"/>
      <c r="C118" s="138"/>
      <c r="D118" s="207"/>
      <c r="E118" s="135"/>
      <c r="F118" s="138"/>
      <c r="G118" s="194"/>
      <c r="H118" s="194"/>
      <c r="I118" s="206"/>
    </row>
    <row r="119" spans="2:9">
      <c r="B119" s="133" t="s">
        <v>1879</v>
      </c>
      <c r="C119" s="134"/>
      <c r="D119" s="134" t="s">
        <v>2014</v>
      </c>
      <c r="E119" s="135"/>
      <c r="F119" s="138"/>
      <c r="G119" s="194"/>
      <c r="H119" s="194"/>
      <c r="I119" s="206"/>
    </row>
    <row r="120" spans="2:9" ht="25.5">
      <c r="B120" s="133"/>
      <c r="C120" s="138"/>
      <c r="D120" s="138" t="s">
        <v>2015</v>
      </c>
      <c r="E120" s="135"/>
      <c r="F120" s="138"/>
      <c r="G120" s="194"/>
      <c r="H120" s="194"/>
      <c r="I120" s="206"/>
    </row>
    <row r="121" spans="2:9">
      <c r="B121" s="133"/>
      <c r="C121" s="138"/>
      <c r="D121" s="138" t="s">
        <v>1532</v>
      </c>
      <c r="E121" s="135">
        <v>41</v>
      </c>
      <c r="F121" s="135" t="s">
        <v>23</v>
      </c>
      <c r="G121" s="193"/>
      <c r="H121" s="194">
        <f t="shared" ref="H121:H128" si="8">G121*E121</f>
        <v>0</v>
      </c>
      <c r="I121" s="206"/>
    </row>
    <row r="122" spans="2:9">
      <c r="B122" s="133"/>
      <c r="C122" s="138"/>
      <c r="D122" s="138" t="s">
        <v>1878</v>
      </c>
      <c r="E122" s="135">
        <v>31</v>
      </c>
      <c r="F122" s="135" t="s">
        <v>23</v>
      </c>
      <c r="G122" s="193"/>
      <c r="H122" s="194">
        <f t="shared" si="8"/>
        <v>0</v>
      </c>
      <c r="I122" s="206"/>
    </row>
    <row r="123" spans="2:9">
      <c r="B123" s="133"/>
      <c r="C123" s="138"/>
      <c r="D123" s="138" t="s">
        <v>1744</v>
      </c>
      <c r="E123" s="135">
        <v>23</v>
      </c>
      <c r="F123" s="135" t="s">
        <v>23</v>
      </c>
      <c r="G123" s="193"/>
      <c r="H123" s="194">
        <f t="shared" si="8"/>
        <v>0</v>
      </c>
      <c r="I123" s="206"/>
    </row>
    <row r="124" spans="2:9">
      <c r="B124" s="133"/>
      <c r="C124" s="138"/>
      <c r="D124" s="138" t="s">
        <v>1726</v>
      </c>
      <c r="E124" s="135">
        <v>4</v>
      </c>
      <c r="F124" s="135" t="s">
        <v>23</v>
      </c>
      <c r="G124" s="193"/>
      <c r="H124" s="194">
        <f t="shared" si="8"/>
        <v>0</v>
      </c>
      <c r="I124" s="206"/>
    </row>
    <row r="125" spans="2:9">
      <c r="B125" s="133"/>
      <c r="C125" s="138"/>
      <c r="D125" s="138" t="s">
        <v>1724</v>
      </c>
      <c r="E125" s="135">
        <v>2</v>
      </c>
      <c r="F125" s="135" t="s">
        <v>23</v>
      </c>
      <c r="G125" s="194"/>
      <c r="H125" s="194">
        <f t="shared" si="8"/>
        <v>0</v>
      </c>
      <c r="I125" s="206"/>
    </row>
    <row r="126" spans="2:9">
      <c r="B126" s="133"/>
      <c r="C126" s="138"/>
      <c r="D126" s="138" t="s">
        <v>1827</v>
      </c>
      <c r="E126" s="135">
        <v>8</v>
      </c>
      <c r="F126" s="135" t="s">
        <v>23</v>
      </c>
      <c r="G126" s="194"/>
      <c r="H126" s="194">
        <f t="shared" si="8"/>
        <v>0</v>
      </c>
      <c r="I126" s="206"/>
    </row>
    <row r="127" spans="2:9">
      <c r="B127" s="133"/>
      <c r="C127" s="138"/>
      <c r="D127" s="138" t="s">
        <v>2153</v>
      </c>
      <c r="E127" s="135">
        <v>2</v>
      </c>
      <c r="F127" s="135" t="s">
        <v>23</v>
      </c>
      <c r="G127" s="194"/>
      <c r="H127" s="194">
        <f t="shared" si="8"/>
        <v>0</v>
      </c>
      <c r="I127" s="206"/>
    </row>
    <row r="128" spans="2:9">
      <c r="B128" s="133"/>
      <c r="C128" s="138"/>
      <c r="D128" s="138" t="s">
        <v>1716</v>
      </c>
      <c r="E128" s="135">
        <v>3</v>
      </c>
      <c r="F128" s="135" t="s">
        <v>23</v>
      </c>
      <c r="G128" s="194"/>
      <c r="H128" s="194">
        <f t="shared" si="8"/>
        <v>0</v>
      </c>
      <c r="I128" s="206"/>
    </row>
    <row r="129" spans="2:9">
      <c r="B129" s="133"/>
      <c r="C129" s="138"/>
      <c r="D129" s="138"/>
      <c r="E129" s="135"/>
      <c r="F129" s="138"/>
      <c r="G129" s="194"/>
      <c r="H129" s="194"/>
      <c r="I129" s="206"/>
    </row>
    <row r="130" spans="2:9">
      <c r="B130" s="133" t="s">
        <v>1885</v>
      </c>
      <c r="C130" s="134"/>
      <c r="D130" s="134" t="s">
        <v>2017</v>
      </c>
      <c r="E130" s="135"/>
      <c r="F130" s="138"/>
      <c r="G130" s="194"/>
      <c r="H130" s="194"/>
      <c r="I130" s="206"/>
    </row>
    <row r="131" spans="2:9" ht="25.5">
      <c r="B131" s="133"/>
      <c r="C131" s="138"/>
      <c r="D131" s="138" t="s">
        <v>2018</v>
      </c>
      <c r="E131" s="135"/>
      <c r="F131" s="138"/>
      <c r="G131" s="194"/>
      <c r="H131" s="194"/>
      <c r="I131" s="206"/>
    </row>
    <row r="132" spans="2:9">
      <c r="B132" s="133"/>
      <c r="C132" s="138"/>
      <c r="D132" s="138" t="s">
        <v>1532</v>
      </c>
      <c r="E132" s="135">
        <v>1</v>
      </c>
      <c r="F132" s="135" t="s">
        <v>23</v>
      </c>
      <c r="G132" s="194"/>
      <c r="H132" s="194">
        <f t="shared" ref="H132:H134" si="9">G132*E132</f>
        <v>0</v>
      </c>
      <c r="I132" s="206"/>
    </row>
    <row r="133" spans="2:9">
      <c r="B133" s="133"/>
      <c r="C133" s="138"/>
      <c r="D133" s="138" t="s">
        <v>1878</v>
      </c>
      <c r="E133" s="135">
        <v>4</v>
      </c>
      <c r="F133" s="135" t="s">
        <v>23</v>
      </c>
      <c r="G133" s="194"/>
      <c r="H133" s="194">
        <f t="shared" si="9"/>
        <v>0</v>
      </c>
      <c r="I133" s="206"/>
    </row>
    <row r="134" spans="2:9">
      <c r="B134" s="133"/>
      <c r="C134" s="138"/>
      <c r="D134" s="138" t="s">
        <v>1744</v>
      </c>
      <c r="E134" s="135">
        <v>4</v>
      </c>
      <c r="F134" s="135" t="s">
        <v>23</v>
      </c>
      <c r="G134" s="194"/>
      <c r="H134" s="194">
        <f t="shared" si="9"/>
        <v>0</v>
      </c>
      <c r="I134" s="206"/>
    </row>
    <row r="135" spans="2:9">
      <c r="B135" s="133"/>
      <c r="C135" s="138"/>
      <c r="D135" s="138"/>
      <c r="E135" s="135"/>
      <c r="F135" s="135"/>
      <c r="G135" s="193"/>
      <c r="H135" s="194"/>
      <c r="I135" s="206"/>
    </row>
    <row r="136" spans="2:9">
      <c r="B136" s="133" t="s">
        <v>1889</v>
      </c>
      <c r="C136" s="134"/>
      <c r="D136" s="134" t="s">
        <v>1875</v>
      </c>
      <c r="E136" s="135"/>
      <c r="F136" s="138"/>
      <c r="G136" s="194"/>
      <c r="H136" s="194"/>
      <c r="I136" s="206"/>
    </row>
    <row r="137" spans="2:9" ht="25.5">
      <c r="B137" s="133"/>
      <c r="C137" s="138"/>
      <c r="D137" s="138" t="s">
        <v>2154</v>
      </c>
      <c r="E137" s="135"/>
      <c r="F137" s="138"/>
      <c r="G137" s="194"/>
      <c r="H137" s="194"/>
      <c r="I137" s="206"/>
    </row>
    <row r="138" spans="2:9">
      <c r="B138" s="133"/>
      <c r="C138" s="138"/>
      <c r="D138" s="138" t="s">
        <v>1532</v>
      </c>
      <c r="E138" s="135">
        <v>29</v>
      </c>
      <c r="F138" s="135" t="s">
        <v>23</v>
      </c>
      <c r="G138" s="193"/>
      <c r="H138" s="194">
        <f t="shared" ref="H138:H145" si="10">G138*E138</f>
        <v>0</v>
      </c>
      <c r="I138" s="206"/>
    </row>
    <row r="139" spans="2:9">
      <c r="B139" s="133"/>
      <c r="C139" s="138"/>
      <c r="D139" s="138" t="s">
        <v>1878</v>
      </c>
      <c r="E139" s="135">
        <v>27</v>
      </c>
      <c r="F139" s="135" t="s">
        <v>23</v>
      </c>
      <c r="G139" s="193"/>
      <c r="H139" s="194">
        <f t="shared" si="10"/>
        <v>0</v>
      </c>
      <c r="I139" s="206"/>
    </row>
    <row r="140" spans="2:9">
      <c r="B140" s="133"/>
      <c r="C140" s="138"/>
      <c r="D140" s="138" t="s">
        <v>1744</v>
      </c>
      <c r="E140" s="135">
        <v>17</v>
      </c>
      <c r="F140" s="135" t="s">
        <v>23</v>
      </c>
      <c r="G140" s="193"/>
      <c r="H140" s="194">
        <f t="shared" si="10"/>
        <v>0</v>
      </c>
      <c r="I140" s="206"/>
    </row>
    <row r="141" spans="2:9">
      <c r="B141" s="133"/>
      <c r="C141" s="138"/>
      <c r="D141" s="138" t="s">
        <v>1726</v>
      </c>
      <c r="E141" s="135">
        <v>6</v>
      </c>
      <c r="F141" s="135" t="s">
        <v>23</v>
      </c>
      <c r="G141" s="193"/>
      <c r="H141" s="194">
        <f t="shared" si="10"/>
        <v>0</v>
      </c>
      <c r="I141" s="206"/>
    </row>
    <row r="142" spans="2:9">
      <c r="B142" s="133"/>
      <c r="C142" s="138"/>
      <c r="D142" s="138" t="s">
        <v>1724</v>
      </c>
      <c r="E142" s="135">
        <v>4</v>
      </c>
      <c r="F142" s="135" t="s">
        <v>23</v>
      </c>
      <c r="G142" s="194"/>
      <c r="H142" s="194">
        <f t="shared" si="10"/>
        <v>0</v>
      </c>
      <c r="I142" s="206"/>
    </row>
    <row r="143" spans="2:9">
      <c r="B143" s="133"/>
      <c r="C143" s="138"/>
      <c r="D143" s="138" t="s">
        <v>1827</v>
      </c>
      <c r="E143" s="135">
        <v>8</v>
      </c>
      <c r="F143" s="135" t="s">
        <v>23</v>
      </c>
      <c r="G143" s="194"/>
      <c r="H143" s="194">
        <f t="shared" si="10"/>
        <v>0</v>
      </c>
      <c r="I143" s="206"/>
    </row>
    <row r="144" spans="2:9">
      <c r="B144" s="133"/>
      <c r="C144" s="138"/>
      <c r="D144" s="138" t="s">
        <v>2153</v>
      </c>
      <c r="E144" s="135">
        <v>2</v>
      </c>
      <c r="F144" s="135" t="s">
        <v>23</v>
      </c>
      <c r="G144" s="194"/>
      <c r="H144" s="194">
        <f t="shared" si="10"/>
        <v>0</v>
      </c>
      <c r="I144" s="206"/>
    </row>
    <row r="145" spans="2:9">
      <c r="B145" s="133"/>
      <c r="C145" s="138"/>
      <c r="D145" s="138" t="s">
        <v>1716</v>
      </c>
      <c r="E145" s="135">
        <v>3</v>
      </c>
      <c r="F145" s="135" t="s">
        <v>23</v>
      </c>
      <c r="G145" s="194"/>
      <c r="H145" s="194">
        <f t="shared" si="10"/>
        <v>0</v>
      </c>
      <c r="I145" s="206"/>
    </row>
    <row r="146" spans="2:9">
      <c r="B146" s="133"/>
      <c r="C146" s="138"/>
      <c r="D146" s="138"/>
      <c r="E146" s="135"/>
      <c r="F146" s="138"/>
      <c r="G146" s="194"/>
      <c r="H146" s="194"/>
      <c r="I146" s="206"/>
    </row>
    <row r="147" spans="2:9">
      <c r="B147" s="133" t="s">
        <v>1893</v>
      </c>
      <c r="C147" s="134"/>
      <c r="D147" s="134" t="s">
        <v>2023</v>
      </c>
      <c r="E147" s="135"/>
      <c r="F147" s="138"/>
      <c r="G147" s="194"/>
      <c r="H147" s="194"/>
      <c r="I147" s="206"/>
    </row>
    <row r="148" spans="2:9" ht="25.5">
      <c r="B148" s="133"/>
      <c r="C148" s="138"/>
      <c r="D148" s="138" t="s">
        <v>2024</v>
      </c>
      <c r="E148" s="135"/>
      <c r="F148" s="138"/>
      <c r="G148" s="194"/>
      <c r="H148" s="194"/>
      <c r="I148" s="206"/>
    </row>
    <row r="149" spans="2:9">
      <c r="B149" s="133"/>
      <c r="C149" s="138"/>
      <c r="D149" s="138" t="s">
        <v>2155</v>
      </c>
      <c r="E149" s="135">
        <v>2</v>
      </c>
      <c r="F149" s="135" t="s">
        <v>23</v>
      </c>
      <c r="G149" s="193"/>
      <c r="H149" s="194">
        <f t="shared" ref="H149" si="11">G149*E149</f>
        <v>0</v>
      </c>
      <c r="I149" s="206"/>
    </row>
    <row r="150" spans="2:9">
      <c r="B150" s="133"/>
      <c r="C150" s="138"/>
      <c r="D150" s="138"/>
      <c r="E150" s="135"/>
      <c r="F150" s="138"/>
      <c r="G150" s="194"/>
      <c r="H150" s="194"/>
      <c r="I150" s="206"/>
    </row>
    <row r="151" spans="2:9">
      <c r="B151" s="133" t="s">
        <v>1897</v>
      </c>
      <c r="C151" s="134"/>
      <c r="D151" s="134" t="s">
        <v>2030</v>
      </c>
      <c r="E151" s="135"/>
      <c r="F151" s="138"/>
      <c r="G151" s="194"/>
      <c r="H151" s="194"/>
      <c r="I151" s="206"/>
    </row>
    <row r="152" spans="2:9" ht="25.5">
      <c r="B152" s="133"/>
      <c r="C152" s="138"/>
      <c r="D152" s="138" t="s">
        <v>2031</v>
      </c>
      <c r="E152" s="135"/>
      <c r="F152" s="138"/>
      <c r="G152" s="194"/>
      <c r="H152" s="194"/>
      <c r="I152" s="206"/>
    </row>
    <row r="153" spans="2:9">
      <c r="B153" s="133"/>
      <c r="C153" s="138"/>
      <c r="D153" s="138" t="s">
        <v>2034</v>
      </c>
      <c r="E153" s="135">
        <v>3</v>
      </c>
      <c r="F153" s="135" t="s">
        <v>23</v>
      </c>
      <c r="G153" s="193"/>
      <c r="H153" s="194">
        <f t="shared" ref="H153" si="12">G153*E153</f>
        <v>0</v>
      </c>
      <c r="I153" s="206"/>
    </row>
    <row r="154" spans="2:9">
      <c r="B154" s="133"/>
      <c r="C154" s="138"/>
      <c r="D154" s="138"/>
      <c r="E154" s="135"/>
      <c r="F154" s="135"/>
      <c r="G154" s="194"/>
      <c r="H154" s="194"/>
      <c r="I154" s="206"/>
    </row>
    <row r="155" spans="2:9">
      <c r="B155" s="133" t="s">
        <v>1900</v>
      </c>
      <c r="C155" s="138"/>
      <c r="D155" s="134" t="s">
        <v>2046</v>
      </c>
      <c r="E155" s="135"/>
      <c r="F155" s="138"/>
      <c r="G155" s="194"/>
      <c r="H155" s="194"/>
      <c r="I155" s="206"/>
    </row>
    <row r="156" spans="2:9" ht="25.5">
      <c r="B156" s="133"/>
      <c r="C156" s="138"/>
      <c r="D156" s="138" t="s">
        <v>2047</v>
      </c>
      <c r="E156" s="135"/>
      <c r="F156" s="138"/>
      <c r="G156" s="194"/>
      <c r="H156" s="194"/>
      <c r="I156" s="206"/>
    </row>
    <row r="157" spans="2:9">
      <c r="B157" s="133"/>
      <c r="C157" s="138"/>
      <c r="D157" s="138" t="s">
        <v>1532</v>
      </c>
      <c r="E157" s="135">
        <v>14</v>
      </c>
      <c r="F157" s="135" t="s">
        <v>1252</v>
      </c>
      <c r="G157" s="193"/>
      <c r="H157" s="194">
        <f t="shared" ref="H157:H163" si="13">G157*E157</f>
        <v>0</v>
      </c>
      <c r="I157" s="206"/>
    </row>
    <row r="158" spans="2:9">
      <c r="B158" s="133"/>
      <c r="C158" s="138"/>
      <c r="D158" s="138" t="s">
        <v>1878</v>
      </c>
      <c r="E158" s="135">
        <v>22</v>
      </c>
      <c r="F158" s="135" t="s">
        <v>1252</v>
      </c>
      <c r="G158" s="193"/>
      <c r="H158" s="194">
        <f t="shared" si="13"/>
        <v>0</v>
      </c>
      <c r="I158" s="206"/>
    </row>
    <row r="159" spans="2:9">
      <c r="B159" s="133"/>
      <c r="C159" s="138"/>
      <c r="D159" s="138" t="s">
        <v>1744</v>
      </c>
      <c r="E159" s="135">
        <v>12</v>
      </c>
      <c r="F159" s="135" t="s">
        <v>1252</v>
      </c>
      <c r="G159" s="193"/>
      <c r="H159" s="194">
        <f t="shared" si="13"/>
        <v>0</v>
      </c>
      <c r="I159" s="206"/>
    </row>
    <row r="160" spans="2:9">
      <c r="B160" s="133"/>
      <c r="C160" s="138"/>
      <c r="D160" s="138" t="s">
        <v>1726</v>
      </c>
      <c r="E160" s="135">
        <v>6</v>
      </c>
      <c r="F160" s="135" t="s">
        <v>1252</v>
      </c>
      <c r="G160" s="193"/>
      <c r="H160" s="194">
        <f t="shared" si="13"/>
        <v>0</v>
      </c>
      <c r="I160" s="206"/>
    </row>
    <row r="161" spans="2:9">
      <c r="B161" s="133"/>
      <c r="C161" s="138"/>
      <c r="D161" s="138" t="s">
        <v>1724</v>
      </c>
      <c r="E161" s="135">
        <v>2</v>
      </c>
      <c r="F161" s="135" t="s">
        <v>1252</v>
      </c>
      <c r="G161" s="193"/>
      <c r="H161" s="194">
        <f t="shared" si="13"/>
        <v>0</v>
      </c>
      <c r="I161" s="206"/>
    </row>
    <row r="162" spans="2:9">
      <c r="B162" s="133"/>
      <c r="C162" s="138"/>
      <c r="D162" s="138" t="s">
        <v>1827</v>
      </c>
      <c r="E162" s="135">
        <v>6</v>
      </c>
      <c r="F162" s="135" t="s">
        <v>1252</v>
      </c>
      <c r="G162" s="193"/>
      <c r="H162" s="194">
        <f t="shared" si="13"/>
        <v>0</v>
      </c>
      <c r="I162" s="206"/>
    </row>
    <row r="163" spans="2:9">
      <c r="B163" s="133"/>
      <c r="C163" s="138"/>
      <c r="D163" s="138" t="s">
        <v>1716</v>
      </c>
      <c r="E163" s="135">
        <v>3</v>
      </c>
      <c r="F163" s="135" t="s">
        <v>1252</v>
      </c>
      <c r="G163" s="193"/>
      <c r="H163" s="194">
        <f t="shared" si="13"/>
        <v>0</v>
      </c>
      <c r="I163" s="206"/>
    </row>
    <row r="164" spans="2:9">
      <c r="B164" s="133"/>
      <c r="C164" s="138"/>
      <c r="D164" s="138"/>
      <c r="E164" s="135"/>
      <c r="F164" s="135"/>
      <c r="G164" s="193"/>
      <c r="H164" s="194"/>
      <c r="I164" s="206"/>
    </row>
    <row r="165" spans="2:9">
      <c r="B165" s="133" t="s">
        <v>1903</v>
      </c>
      <c r="C165" s="138"/>
      <c r="D165" s="134" t="s">
        <v>2049</v>
      </c>
      <c r="E165" s="135"/>
      <c r="F165" s="138"/>
      <c r="G165" s="194"/>
      <c r="H165" s="194"/>
      <c r="I165" s="206"/>
    </row>
    <row r="166" spans="2:9" ht="25.5">
      <c r="B166" s="133"/>
      <c r="C166" s="138"/>
      <c r="D166" s="138" t="s">
        <v>2050</v>
      </c>
      <c r="E166" s="135"/>
      <c r="F166" s="138"/>
      <c r="G166" s="194"/>
      <c r="H166" s="194"/>
      <c r="I166" s="206"/>
    </row>
    <row r="167" spans="2:9">
      <c r="B167" s="133"/>
      <c r="C167" s="138"/>
      <c r="D167" s="138" t="s">
        <v>1804</v>
      </c>
      <c r="E167" s="135">
        <v>3</v>
      </c>
      <c r="F167" s="135" t="s">
        <v>23</v>
      </c>
      <c r="G167" s="194"/>
      <c r="H167" s="194">
        <f t="shared" ref="H167" si="14">G167*E167</f>
        <v>0</v>
      </c>
      <c r="I167" s="206"/>
    </row>
    <row r="168" spans="2:9">
      <c r="B168" s="133"/>
      <c r="C168" s="138"/>
      <c r="D168" s="138"/>
      <c r="E168" s="135"/>
      <c r="F168" s="135"/>
      <c r="G168" s="193"/>
      <c r="H168" s="194"/>
      <c r="I168" s="206"/>
    </row>
    <row r="169" spans="2:9">
      <c r="B169" s="133" t="s">
        <v>1907</v>
      </c>
      <c r="C169" s="138"/>
      <c r="D169" s="134" t="s">
        <v>2156</v>
      </c>
      <c r="E169" s="135"/>
      <c r="F169" s="138"/>
      <c r="G169" s="194"/>
      <c r="H169" s="194"/>
      <c r="I169" s="206"/>
    </row>
    <row r="170" spans="2:9" ht="102">
      <c r="B170" s="133"/>
      <c r="C170" s="138"/>
      <c r="D170" s="138" t="s">
        <v>2157</v>
      </c>
      <c r="E170" s="135"/>
      <c r="F170" s="138"/>
      <c r="G170" s="194"/>
      <c r="H170" s="194"/>
      <c r="I170" s="206"/>
    </row>
    <row r="171" spans="2:9" ht="25.5">
      <c r="B171" s="133"/>
      <c r="C171" s="138"/>
      <c r="D171" s="138" t="s">
        <v>2158</v>
      </c>
      <c r="E171" s="135">
        <v>1</v>
      </c>
      <c r="F171" s="135" t="s">
        <v>23</v>
      </c>
      <c r="G171" s="193"/>
      <c r="H171" s="193">
        <f t="shared" ref="H171:H174" si="15">G171*E171</f>
        <v>0</v>
      </c>
      <c r="I171" s="206"/>
    </row>
    <row r="172" spans="2:9" ht="25.5">
      <c r="B172" s="133"/>
      <c r="C172" s="138"/>
      <c r="D172" s="138" t="s">
        <v>2159</v>
      </c>
      <c r="E172" s="135">
        <v>3</v>
      </c>
      <c r="F172" s="135" t="s">
        <v>23</v>
      </c>
      <c r="G172" s="193"/>
      <c r="H172" s="193">
        <f t="shared" si="15"/>
        <v>0</v>
      </c>
      <c r="I172" s="206"/>
    </row>
    <row r="173" spans="2:9" ht="25.5">
      <c r="B173" s="133"/>
      <c r="C173" s="138"/>
      <c r="D173" s="138" t="s">
        <v>2160</v>
      </c>
      <c r="E173" s="135">
        <v>6</v>
      </c>
      <c r="F173" s="135" t="s">
        <v>23</v>
      </c>
      <c r="G173" s="193"/>
      <c r="H173" s="193">
        <f t="shared" si="15"/>
        <v>0</v>
      </c>
      <c r="I173" s="206"/>
    </row>
    <row r="174" spans="2:9" ht="25.5">
      <c r="B174" s="133"/>
      <c r="C174" s="138"/>
      <c r="D174" s="138" t="s">
        <v>2161</v>
      </c>
      <c r="E174" s="135">
        <v>1</v>
      </c>
      <c r="F174" s="135" t="s">
        <v>23</v>
      </c>
      <c r="G174" s="193"/>
      <c r="H174" s="193">
        <f t="shared" si="15"/>
        <v>0</v>
      </c>
      <c r="I174" s="206"/>
    </row>
    <row r="175" spans="2:9">
      <c r="B175" s="133"/>
      <c r="C175" s="138"/>
      <c r="D175" s="138"/>
      <c r="E175" s="135"/>
      <c r="F175" s="135"/>
      <c r="G175" s="194"/>
      <c r="H175" s="194"/>
      <c r="I175" s="206"/>
    </row>
    <row r="176" spans="2:9">
      <c r="B176" s="133" t="s">
        <v>1911</v>
      </c>
      <c r="C176" s="138"/>
      <c r="D176" s="134" t="s">
        <v>2162</v>
      </c>
      <c r="E176" s="135"/>
      <c r="F176" s="138"/>
      <c r="G176" s="194"/>
      <c r="H176" s="194"/>
      <c r="I176" s="206"/>
    </row>
    <row r="177" spans="2:9" ht="102">
      <c r="B177" s="133"/>
      <c r="C177" s="138"/>
      <c r="D177" s="138" t="s">
        <v>2163</v>
      </c>
      <c r="E177" s="138"/>
      <c r="F177" s="138"/>
      <c r="G177" s="194"/>
      <c r="H177" s="194"/>
      <c r="I177" s="206"/>
    </row>
    <row r="178" spans="2:9" ht="25.5">
      <c r="B178" s="133"/>
      <c r="C178" s="138"/>
      <c r="D178" s="138" t="s">
        <v>2159</v>
      </c>
      <c r="E178" s="135">
        <v>6</v>
      </c>
      <c r="F178" s="135" t="s">
        <v>23</v>
      </c>
      <c r="G178" s="193"/>
      <c r="H178" s="193">
        <f t="shared" ref="H178:H180" si="16">G178*E178</f>
        <v>0</v>
      </c>
      <c r="I178" s="206"/>
    </row>
    <row r="179" spans="2:9" ht="25.5">
      <c r="B179" s="133"/>
      <c r="C179" s="138"/>
      <c r="D179" s="138" t="s">
        <v>2160</v>
      </c>
      <c r="E179" s="135">
        <v>4</v>
      </c>
      <c r="F179" s="135" t="s">
        <v>23</v>
      </c>
      <c r="G179" s="193"/>
      <c r="H179" s="193">
        <f t="shared" si="16"/>
        <v>0</v>
      </c>
      <c r="I179" s="206"/>
    </row>
    <row r="180" spans="2:9" ht="25.5">
      <c r="B180" s="133"/>
      <c r="C180" s="138"/>
      <c r="D180" s="138" t="s">
        <v>2164</v>
      </c>
      <c r="E180" s="135">
        <v>2</v>
      </c>
      <c r="F180" s="135" t="s">
        <v>23</v>
      </c>
      <c r="G180" s="193"/>
      <c r="H180" s="193">
        <f t="shared" si="16"/>
        <v>0</v>
      </c>
      <c r="I180" s="206"/>
    </row>
    <row r="181" spans="2:9">
      <c r="B181" s="133"/>
      <c r="C181" s="138"/>
      <c r="D181" s="138"/>
      <c r="E181" s="138"/>
      <c r="F181" s="135"/>
      <c r="G181" s="194"/>
      <c r="H181" s="194"/>
      <c r="I181" s="206"/>
    </row>
    <row r="182" spans="2:9">
      <c r="B182" s="133" t="s">
        <v>1916</v>
      </c>
      <c r="C182" s="138"/>
      <c r="D182" s="134" t="s">
        <v>2062</v>
      </c>
      <c r="E182" s="138"/>
      <c r="F182" s="138"/>
      <c r="G182" s="194"/>
      <c r="H182" s="194"/>
      <c r="I182" s="206"/>
    </row>
    <row r="183" spans="2:9" ht="38.25">
      <c r="B183" s="655"/>
      <c r="C183" s="656"/>
      <c r="D183" s="138" t="s">
        <v>2165</v>
      </c>
      <c r="E183" s="651">
        <v>1</v>
      </c>
      <c r="F183" s="652" t="s">
        <v>1252</v>
      </c>
      <c r="G183" s="658"/>
      <c r="H183" s="658">
        <f>G183*E183</f>
        <v>0</v>
      </c>
      <c r="I183" s="668"/>
    </row>
    <row r="184" spans="2:9" ht="38.25">
      <c r="B184" s="655"/>
      <c r="C184" s="656"/>
      <c r="D184" s="138" t="s">
        <v>2166</v>
      </c>
      <c r="E184" s="651"/>
      <c r="F184" s="657"/>
      <c r="G184" s="660"/>
      <c r="H184" s="660"/>
      <c r="I184" s="668"/>
    </row>
    <row r="185" spans="2:9">
      <c r="B185" s="133"/>
      <c r="C185" s="138"/>
      <c r="D185" s="138"/>
      <c r="E185" s="135"/>
      <c r="F185" s="138"/>
      <c r="G185" s="194"/>
      <c r="H185" s="194"/>
    </row>
    <row r="186" spans="2:9" ht="15.75">
      <c r="B186" s="196" t="s">
        <v>2069</v>
      </c>
      <c r="C186" s="192"/>
      <c r="D186" s="192"/>
      <c r="E186" s="192"/>
      <c r="F186" s="192"/>
      <c r="G186" s="192"/>
      <c r="H186" s="192"/>
    </row>
    <row r="187" spans="2:9">
      <c r="B187" s="133" t="s">
        <v>2070</v>
      </c>
      <c r="C187" s="138"/>
      <c r="D187" s="134" t="s">
        <v>2071</v>
      </c>
      <c r="E187" s="138"/>
      <c r="F187" s="138"/>
      <c r="G187" s="354"/>
      <c r="H187" s="138"/>
    </row>
    <row r="188" spans="2:9" ht="216.75">
      <c r="B188" s="133"/>
      <c r="C188" s="138"/>
      <c r="D188" s="138" t="s">
        <v>2850</v>
      </c>
      <c r="E188" s="135">
        <v>1</v>
      </c>
      <c r="F188" s="135" t="s">
        <v>1252</v>
      </c>
      <c r="G188" s="193"/>
      <c r="H188" s="194">
        <f>G188*E188</f>
        <v>0</v>
      </c>
      <c r="I188" s="199"/>
    </row>
    <row r="189" spans="2:9">
      <c r="B189" s="133"/>
      <c r="C189" s="138"/>
      <c r="D189" s="138"/>
      <c r="E189" s="138"/>
      <c r="F189" s="135"/>
      <c r="G189" s="193"/>
      <c r="H189" s="194"/>
      <c r="I189" s="199"/>
    </row>
    <row r="190" spans="2:9">
      <c r="B190" s="133" t="s">
        <v>2073</v>
      </c>
      <c r="C190" s="138"/>
      <c r="D190" s="134" t="s">
        <v>2074</v>
      </c>
      <c r="E190" s="138"/>
      <c r="F190" s="135"/>
      <c r="G190" s="193"/>
      <c r="H190" s="194"/>
      <c r="I190" s="199"/>
    </row>
    <row r="191" spans="2:9" ht="68.25" customHeight="1">
      <c r="B191" s="133"/>
      <c r="C191" s="138"/>
      <c r="D191" s="138" t="s">
        <v>2075</v>
      </c>
      <c r="E191" s="135">
        <v>1</v>
      </c>
      <c r="F191" s="135" t="s">
        <v>1252</v>
      </c>
      <c r="G191" s="193"/>
      <c r="H191" s="194">
        <f>G191*E191</f>
        <v>0</v>
      </c>
      <c r="I191" s="199"/>
    </row>
    <row r="192" spans="2:9">
      <c r="B192" s="133"/>
      <c r="C192" s="138"/>
      <c r="D192" s="138"/>
      <c r="E192" s="135"/>
      <c r="F192" s="135"/>
      <c r="G192" s="194"/>
      <c r="H192" s="194"/>
      <c r="I192" s="199"/>
    </row>
    <row r="193" spans="2:9" ht="38.25">
      <c r="B193" s="133" t="s">
        <v>2076</v>
      </c>
      <c r="C193" s="138"/>
      <c r="D193" s="134" t="s">
        <v>2167</v>
      </c>
      <c r="E193" s="135"/>
      <c r="F193" s="135"/>
      <c r="G193" s="194"/>
      <c r="H193" s="194"/>
      <c r="I193" s="199"/>
    </row>
    <row r="194" spans="2:9" ht="51">
      <c r="B194" s="133"/>
      <c r="C194" s="138"/>
      <c r="D194" s="138" t="s">
        <v>2078</v>
      </c>
      <c r="E194" s="135">
        <v>1</v>
      </c>
      <c r="F194" s="135" t="s">
        <v>1252</v>
      </c>
      <c r="G194" s="193"/>
      <c r="H194" s="194">
        <f>G194*E194</f>
        <v>0</v>
      </c>
      <c r="I194" s="199"/>
    </row>
    <row r="195" spans="2:9">
      <c r="B195" s="133"/>
      <c r="C195" s="138"/>
      <c r="D195" s="138"/>
      <c r="E195" s="135"/>
      <c r="F195" s="135"/>
      <c r="G195" s="194"/>
      <c r="H195" s="194"/>
      <c r="I195" s="199"/>
    </row>
    <row r="196" spans="2:9">
      <c r="B196" s="133" t="s">
        <v>2079</v>
      </c>
      <c r="C196" s="138"/>
      <c r="D196" s="134" t="s">
        <v>2087</v>
      </c>
      <c r="E196" s="135"/>
      <c r="F196" s="135"/>
      <c r="G196" s="194"/>
      <c r="H196" s="194"/>
      <c r="I196" s="199"/>
    </row>
    <row r="197" spans="2:9" ht="51">
      <c r="B197" s="133"/>
      <c r="C197" s="138"/>
      <c r="D197" s="138" t="s">
        <v>2088</v>
      </c>
      <c r="E197" s="135">
        <v>1</v>
      </c>
      <c r="F197" s="135" t="s">
        <v>1252</v>
      </c>
      <c r="G197" s="194"/>
      <c r="H197" s="194">
        <f>G197*E197</f>
        <v>0</v>
      </c>
      <c r="I197" s="199"/>
    </row>
    <row r="198" spans="2:9">
      <c r="B198" s="133"/>
      <c r="C198" s="138"/>
      <c r="D198" s="138"/>
      <c r="E198" s="135"/>
      <c r="F198" s="135"/>
      <c r="G198" s="194"/>
      <c r="H198" s="194"/>
      <c r="I198" s="199"/>
    </row>
    <row r="199" spans="2:9">
      <c r="B199" s="133" t="s">
        <v>2081</v>
      </c>
      <c r="C199" s="138"/>
      <c r="D199" s="134" t="s">
        <v>2090</v>
      </c>
      <c r="E199" s="135"/>
      <c r="F199" s="135"/>
      <c r="G199" s="194"/>
      <c r="H199" s="194"/>
      <c r="I199" s="199"/>
    </row>
    <row r="200" spans="2:9" ht="29.25" customHeight="1">
      <c r="B200" s="133"/>
      <c r="C200" s="138"/>
      <c r="D200" s="138" t="s">
        <v>2091</v>
      </c>
      <c r="E200" s="135">
        <v>1</v>
      </c>
      <c r="F200" s="135" t="s">
        <v>1252</v>
      </c>
      <c r="G200" s="193"/>
      <c r="H200" s="194">
        <f>G200*E200</f>
        <v>0</v>
      </c>
      <c r="I200" s="199"/>
    </row>
    <row r="201" spans="2:9">
      <c r="B201" s="133"/>
      <c r="C201" s="138"/>
      <c r="D201" s="138"/>
      <c r="E201" s="135"/>
      <c r="F201" s="135"/>
      <c r="G201" s="194"/>
      <c r="H201" s="194"/>
      <c r="I201" s="199"/>
    </row>
    <row r="202" spans="2:9">
      <c r="B202" s="133" t="s">
        <v>2083</v>
      </c>
      <c r="C202" s="138"/>
      <c r="D202" s="134" t="s">
        <v>2093</v>
      </c>
      <c r="E202" s="135"/>
      <c r="F202" s="135"/>
      <c r="G202" s="194"/>
      <c r="H202" s="194"/>
      <c r="I202" s="199"/>
    </row>
    <row r="203" spans="2:9" ht="38.25">
      <c r="B203" s="133"/>
      <c r="C203" s="138"/>
      <c r="D203" s="138" t="s">
        <v>2094</v>
      </c>
      <c r="E203" s="135">
        <v>1</v>
      </c>
      <c r="F203" s="135" t="s">
        <v>1252</v>
      </c>
      <c r="G203" s="194"/>
      <c r="H203" s="194">
        <f>G203*E203</f>
        <v>0</v>
      </c>
      <c r="I203" s="199"/>
    </row>
    <row r="204" spans="2:9">
      <c r="B204" s="133"/>
      <c r="C204" s="138"/>
      <c r="D204" s="138"/>
      <c r="E204" s="135"/>
      <c r="F204" s="135"/>
      <c r="G204" s="194"/>
      <c r="H204" s="194"/>
      <c r="I204" s="199"/>
    </row>
    <row r="205" spans="2:9">
      <c r="B205" s="133" t="s">
        <v>2086</v>
      </c>
      <c r="C205" s="138"/>
      <c r="D205" s="134" t="s">
        <v>2096</v>
      </c>
      <c r="E205" s="135"/>
      <c r="F205" s="135"/>
      <c r="G205" s="194"/>
      <c r="H205" s="194"/>
      <c r="I205" s="199"/>
    </row>
    <row r="206" spans="2:9" ht="25.5">
      <c r="B206" s="133"/>
      <c r="C206" s="138"/>
      <c r="D206" s="138" t="s">
        <v>2097</v>
      </c>
      <c r="E206" s="135">
        <v>1</v>
      </c>
      <c r="F206" s="135" t="s">
        <v>1252</v>
      </c>
      <c r="G206" s="194"/>
      <c r="H206" s="194">
        <f>G206*E206</f>
        <v>0</v>
      </c>
      <c r="I206" s="199"/>
    </row>
    <row r="207" spans="2:9">
      <c r="B207" s="133"/>
      <c r="C207" s="138"/>
      <c r="D207" s="138"/>
      <c r="E207" s="135"/>
      <c r="F207" s="135"/>
      <c r="G207" s="194"/>
      <c r="H207" s="194"/>
      <c r="I207" s="199"/>
    </row>
    <row r="208" spans="2:9">
      <c r="B208" s="133" t="s">
        <v>2089</v>
      </c>
      <c r="C208" s="138"/>
      <c r="D208" s="134" t="s">
        <v>2168</v>
      </c>
      <c r="E208" s="135"/>
      <c r="F208" s="135"/>
      <c r="G208" s="194"/>
      <c r="H208" s="194"/>
      <c r="I208" s="199"/>
    </row>
    <row r="209" spans="2:14" ht="63.75">
      <c r="B209" s="133"/>
      <c r="C209" s="138"/>
      <c r="D209" s="138" t="s">
        <v>2100</v>
      </c>
      <c r="E209" s="135">
        <v>1</v>
      </c>
      <c r="F209" s="135" t="s">
        <v>23</v>
      </c>
      <c r="G209" s="194"/>
      <c r="H209" s="194">
        <f>G209*E209</f>
        <v>0</v>
      </c>
      <c r="I209" s="199"/>
    </row>
    <row r="210" spans="2:14" ht="14.25" customHeight="1">
      <c r="B210" s="133"/>
      <c r="C210" s="138"/>
      <c r="D210" s="134"/>
      <c r="E210" s="135"/>
      <c r="F210" s="135"/>
      <c r="G210" s="194"/>
      <c r="H210" s="194"/>
    </row>
    <row r="211" spans="2:14">
      <c r="B211" s="133"/>
      <c r="C211" s="138"/>
      <c r="D211" s="138"/>
      <c r="E211" s="138"/>
      <c r="F211" s="138"/>
      <c r="G211" s="192"/>
      <c r="H211" s="192"/>
      <c r="N211" s="200"/>
    </row>
    <row r="212" spans="2:14" ht="18.75">
      <c r="B212" s="201"/>
      <c r="C212" s="201"/>
      <c r="D212" s="201" t="s">
        <v>2107</v>
      </c>
      <c r="E212" s="201"/>
      <c r="F212" s="202"/>
      <c r="G212" s="201"/>
      <c r="H212" s="203">
        <f>SUM(H2:H211)</f>
        <v>0</v>
      </c>
      <c r="I212" s="208"/>
      <c r="J212" s="140"/>
      <c r="K212" s="204"/>
      <c r="L212" s="140"/>
      <c r="N212" s="200"/>
    </row>
    <row r="213" spans="2:14">
      <c r="N213" s="200"/>
    </row>
    <row r="214" spans="2:14">
      <c r="J214" s="140"/>
      <c r="L214" s="140"/>
      <c r="N214" s="200"/>
    </row>
    <row r="215" spans="2:14">
      <c r="H215" s="140"/>
      <c r="J215" s="140"/>
      <c r="N215" s="200"/>
    </row>
    <row r="216" spans="2:14">
      <c r="N216" s="200"/>
    </row>
    <row r="217" spans="2:14">
      <c r="H217" s="140"/>
    </row>
  </sheetData>
  <mergeCells count="7">
    <mergeCell ref="I183:I184"/>
    <mergeCell ref="B183:B184"/>
    <mergeCell ref="C183:C184"/>
    <mergeCell ref="E183:E184"/>
    <mergeCell ref="F183:F184"/>
    <mergeCell ref="G183:G184"/>
    <mergeCell ref="H183:H184"/>
  </mergeCells>
  <pageMargins left="0.70866141732283472" right="0.70866141732283472" top="0.74803149606299213" bottom="0.74803149606299213" header="0.31496062992125984" footer="0.31496062992125984"/>
  <pageSetup paperSize="9" scale="68" orientation="portrait" r:id="rId1"/>
  <headerFooter>
    <oddFooter>Stran &amp;P od &amp;N</oddFooter>
  </headerFooter>
  <rowBreaks count="3" manualBreakCount="3">
    <brk id="29" max="7" man="1"/>
    <brk id="82" max="7" man="1"/>
    <brk id="189" max="7" man="1"/>
  </rowBreaks>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9976E-7231-41E8-8B4E-4C9D472A1241}">
  <sheetPr>
    <pageSetUpPr fitToPage="1"/>
  </sheetPr>
  <dimension ref="A2:P682"/>
  <sheetViews>
    <sheetView zoomScaleNormal="100" zoomScaleSheetLayoutView="100" workbookViewId="0">
      <pane ySplit="10" topLeftCell="A11" activePane="bottomLeft" state="frozen"/>
      <selection activeCell="E713" sqref="E713"/>
      <selection pane="bottomLeft" activeCell="J42" sqref="J42"/>
    </sheetView>
  </sheetViews>
  <sheetFormatPr defaultRowHeight="12.75"/>
  <cols>
    <col min="1" max="1" width="9.140625" style="211" customWidth="1"/>
    <col min="2" max="2" width="5" style="209" bestFit="1" customWidth="1"/>
    <col min="3" max="3" width="19" style="211" bestFit="1" customWidth="1"/>
    <col min="4" max="4" width="24.7109375" style="211" bestFit="1" customWidth="1"/>
    <col min="5" max="5" width="60.28515625" style="211" customWidth="1"/>
    <col min="6" max="6" width="5.28515625" style="211" customWidth="1"/>
    <col min="7" max="7" width="8.42578125" style="212" bestFit="1" customWidth="1"/>
    <col min="8" max="8" width="15.85546875" style="209" customWidth="1"/>
    <col min="9" max="9" width="10.7109375" style="211" bestFit="1" customWidth="1"/>
    <col min="10" max="257" width="9.140625" style="211"/>
    <col min="258" max="258" width="5" style="211" bestFit="1" customWidth="1"/>
    <col min="259" max="259" width="19" style="211" bestFit="1" customWidth="1"/>
    <col min="260" max="260" width="24.7109375" style="211" bestFit="1" customWidth="1"/>
    <col min="261" max="261" width="60.28515625" style="211" customWidth="1"/>
    <col min="262" max="262" width="5.28515625" style="211" customWidth="1"/>
    <col min="263" max="263" width="8.42578125" style="211" bestFit="1" customWidth="1"/>
    <col min="264" max="264" width="15.85546875" style="211" customWidth="1"/>
    <col min="265" max="265" width="10.7109375" style="211" bestFit="1" customWidth="1"/>
    <col min="266" max="513" width="9.140625" style="211"/>
    <col min="514" max="514" width="5" style="211" bestFit="1" customWidth="1"/>
    <col min="515" max="515" width="19" style="211" bestFit="1" customWidth="1"/>
    <col min="516" max="516" width="24.7109375" style="211" bestFit="1" customWidth="1"/>
    <col min="517" max="517" width="60.28515625" style="211" customWidth="1"/>
    <col min="518" max="518" width="5.28515625" style="211" customWidth="1"/>
    <col min="519" max="519" width="8.42578125" style="211" bestFit="1" customWidth="1"/>
    <col min="520" max="520" width="15.85546875" style="211" customWidth="1"/>
    <col min="521" max="521" width="10.7109375" style="211" bestFit="1" customWidth="1"/>
    <col min="522" max="769" width="9.140625" style="211"/>
    <col min="770" max="770" width="5" style="211" bestFit="1" customWidth="1"/>
    <col min="771" max="771" width="19" style="211" bestFit="1" customWidth="1"/>
    <col min="772" max="772" width="24.7109375" style="211" bestFit="1" customWidth="1"/>
    <col min="773" max="773" width="60.28515625" style="211" customWidth="1"/>
    <col min="774" max="774" width="5.28515625" style="211" customWidth="1"/>
    <col min="775" max="775" width="8.42578125" style="211" bestFit="1" customWidth="1"/>
    <col min="776" max="776" width="15.85546875" style="211" customWidth="1"/>
    <col min="777" max="777" width="10.7109375" style="211" bestFit="1" customWidth="1"/>
    <col min="778" max="1025" width="9.140625" style="211"/>
    <col min="1026" max="1026" width="5" style="211" bestFit="1" customWidth="1"/>
    <col min="1027" max="1027" width="19" style="211" bestFit="1" customWidth="1"/>
    <col min="1028" max="1028" width="24.7109375" style="211" bestFit="1" customWidth="1"/>
    <col min="1029" max="1029" width="60.28515625" style="211" customWidth="1"/>
    <col min="1030" max="1030" width="5.28515625" style="211" customWidth="1"/>
    <col min="1031" max="1031" width="8.42578125" style="211" bestFit="1" customWidth="1"/>
    <col min="1032" max="1032" width="15.85546875" style="211" customWidth="1"/>
    <col min="1033" max="1033" width="10.7109375" style="211" bestFit="1" customWidth="1"/>
    <col min="1034" max="1281" width="9.140625" style="211"/>
    <col min="1282" max="1282" width="5" style="211" bestFit="1" customWidth="1"/>
    <col min="1283" max="1283" width="19" style="211" bestFit="1" customWidth="1"/>
    <col min="1284" max="1284" width="24.7109375" style="211" bestFit="1" customWidth="1"/>
    <col min="1285" max="1285" width="60.28515625" style="211" customWidth="1"/>
    <col min="1286" max="1286" width="5.28515625" style="211" customWidth="1"/>
    <col min="1287" max="1287" width="8.42578125" style="211" bestFit="1" customWidth="1"/>
    <col min="1288" max="1288" width="15.85546875" style="211" customWidth="1"/>
    <col min="1289" max="1289" width="10.7109375" style="211" bestFit="1" customWidth="1"/>
    <col min="1290" max="1537" width="9.140625" style="211"/>
    <col min="1538" max="1538" width="5" style="211" bestFit="1" customWidth="1"/>
    <col min="1539" max="1539" width="19" style="211" bestFit="1" customWidth="1"/>
    <col min="1540" max="1540" width="24.7109375" style="211" bestFit="1" customWidth="1"/>
    <col min="1541" max="1541" width="60.28515625" style="211" customWidth="1"/>
    <col min="1542" max="1542" width="5.28515625" style="211" customWidth="1"/>
    <col min="1543" max="1543" width="8.42578125" style="211" bestFit="1" customWidth="1"/>
    <col min="1544" max="1544" width="15.85546875" style="211" customWidth="1"/>
    <col min="1545" max="1545" width="10.7109375" style="211" bestFit="1" customWidth="1"/>
    <col min="1546" max="1793" width="9.140625" style="211"/>
    <col min="1794" max="1794" width="5" style="211" bestFit="1" customWidth="1"/>
    <col min="1795" max="1795" width="19" style="211" bestFit="1" customWidth="1"/>
    <col min="1796" max="1796" width="24.7109375" style="211" bestFit="1" customWidth="1"/>
    <col min="1797" max="1797" width="60.28515625" style="211" customWidth="1"/>
    <col min="1798" max="1798" width="5.28515625" style="211" customWidth="1"/>
    <col min="1799" max="1799" width="8.42578125" style="211" bestFit="1" customWidth="1"/>
    <col min="1800" max="1800" width="15.85546875" style="211" customWidth="1"/>
    <col min="1801" max="1801" width="10.7109375" style="211" bestFit="1" customWidth="1"/>
    <col min="1802" max="2049" width="9.140625" style="211"/>
    <col min="2050" max="2050" width="5" style="211" bestFit="1" customWidth="1"/>
    <col min="2051" max="2051" width="19" style="211" bestFit="1" customWidth="1"/>
    <col min="2052" max="2052" width="24.7109375" style="211" bestFit="1" customWidth="1"/>
    <col min="2053" max="2053" width="60.28515625" style="211" customWidth="1"/>
    <col min="2054" max="2054" width="5.28515625" style="211" customWidth="1"/>
    <col min="2055" max="2055" width="8.42578125" style="211" bestFit="1" customWidth="1"/>
    <col min="2056" max="2056" width="15.85546875" style="211" customWidth="1"/>
    <col min="2057" max="2057" width="10.7109375" style="211" bestFit="1" customWidth="1"/>
    <col min="2058" max="2305" width="9.140625" style="211"/>
    <col min="2306" max="2306" width="5" style="211" bestFit="1" customWidth="1"/>
    <col min="2307" max="2307" width="19" style="211" bestFit="1" customWidth="1"/>
    <col min="2308" max="2308" width="24.7109375" style="211" bestFit="1" customWidth="1"/>
    <col min="2309" max="2309" width="60.28515625" style="211" customWidth="1"/>
    <col min="2310" max="2310" width="5.28515625" style="211" customWidth="1"/>
    <col min="2311" max="2311" width="8.42578125" style="211" bestFit="1" customWidth="1"/>
    <col min="2312" max="2312" width="15.85546875" style="211" customWidth="1"/>
    <col min="2313" max="2313" width="10.7109375" style="211" bestFit="1" customWidth="1"/>
    <col min="2314" max="2561" width="9.140625" style="211"/>
    <col min="2562" max="2562" width="5" style="211" bestFit="1" customWidth="1"/>
    <col min="2563" max="2563" width="19" style="211" bestFit="1" customWidth="1"/>
    <col min="2564" max="2564" width="24.7109375" style="211" bestFit="1" customWidth="1"/>
    <col min="2565" max="2565" width="60.28515625" style="211" customWidth="1"/>
    <col min="2566" max="2566" width="5.28515625" style="211" customWidth="1"/>
    <col min="2567" max="2567" width="8.42578125" style="211" bestFit="1" customWidth="1"/>
    <col min="2568" max="2568" width="15.85546875" style="211" customWidth="1"/>
    <col min="2569" max="2569" width="10.7109375" style="211" bestFit="1" customWidth="1"/>
    <col min="2570" max="2817" width="9.140625" style="211"/>
    <col min="2818" max="2818" width="5" style="211" bestFit="1" customWidth="1"/>
    <col min="2819" max="2819" width="19" style="211" bestFit="1" customWidth="1"/>
    <col min="2820" max="2820" width="24.7109375" style="211" bestFit="1" customWidth="1"/>
    <col min="2821" max="2821" width="60.28515625" style="211" customWidth="1"/>
    <col min="2822" max="2822" width="5.28515625" style="211" customWidth="1"/>
    <col min="2823" max="2823" width="8.42578125" style="211" bestFit="1" customWidth="1"/>
    <col min="2824" max="2824" width="15.85546875" style="211" customWidth="1"/>
    <col min="2825" max="2825" width="10.7109375" style="211" bestFit="1" customWidth="1"/>
    <col min="2826" max="3073" width="9.140625" style="211"/>
    <col min="3074" max="3074" width="5" style="211" bestFit="1" customWidth="1"/>
    <col min="3075" max="3075" width="19" style="211" bestFit="1" customWidth="1"/>
    <col min="3076" max="3076" width="24.7109375" style="211" bestFit="1" customWidth="1"/>
    <col min="3077" max="3077" width="60.28515625" style="211" customWidth="1"/>
    <col min="3078" max="3078" width="5.28515625" style="211" customWidth="1"/>
    <col min="3079" max="3079" width="8.42578125" style="211" bestFit="1" customWidth="1"/>
    <col min="3080" max="3080" width="15.85546875" style="211" customWidth="1"/>
    <col min="3081" max="3081" width="10.7109375" style="211" bestFit="1" customWidth="1"/>
    <col min="3082" max="3329" width="9.140625" style="211"/>
    <col min="3330" max="3330" width="5" style="211" bestFit="1" customWidth="1"/>
    <col min="3331" max="3331" width="19" style="211" bestFit="1" customWidth="1"/>
    <col min="3332" max="3332" width="24.7109375" style="211" bestFit="1" customWidth="1"/>
    <col min="3333" max="3333" width="60.28515625" style="211" customWidth="1"/>
    <col min="3334" max="3334" width="5.28515625" style="211" customWidth="1"/>
    <col min="3335" max="3335" width="8.42578125" style="211" bestFit="1" customWidth="1"/>
    <col min="3336" max="3336" width="15.85546875" style="211" customWidth="1"/>
    <col min="3337" max="3337" width="10.7109375" style="211" bestFit="1" customWidth="1"/>
    <col min="3338" max="3585" width="9.140625" style="211"/>
    <col min="3586" max="3586" width="5" style="211" bestFit="1" customWidth="1"/>
    <col min="3587" max="3587" width="19" style="211" bestFit="1" customWidth="1"/>
    <col min="3588" max="3588" width="24.7109375" style="211" bestFit="1" customWidth="1"/>
    <col min="3589" max="3589" width="60.28515625" style="211" customWidth="1"/>
    <col min="3590" max="3590" width="5.28515625" style="211" customWidth="1"/>
    <col min="3591" max="3591" width="8.42578125" style="211" bestFit="1" customWidth="1"/>
    <col min="3592" max="3592" width="15.85546875" style="211" customWidth="1"/>
    <col min="3593" max="3593" width="10.7109375" style="211" bestFit="1" customWidth="1"/>
    <col min="3594" max="3841" width="9.140625" style="211"/>
    <col min="3842" max="3842" width="5" style="211" bestFit="1" customWidth="1"/>
    <col min="3843" max="3843" width="19" style="211" bestFit="1" customWidth="1"/>
    <col min="3844" max="3844" width="24.7109375" style="211" bestFit="1" customWidth="1"/>
    <col min="3845" max="3845" width="60.28515625" style="211" customWidth="1"/>
    <col min="3846" max="3846" width="5.28515625" style="211" customWidth="1"/>
    <col min="3847" max="3847" width="8.42578125" style="211" bestFit="1" customWidth="1"/>
    <col min="3848" max="3848" width="15.85546875" style="211" customWidth="1"/>
    <col min="3849" max="3849" width="10.7109375" style="211" bestFit="1" customWidth="1"/>
    <col min="3850" max="4097" width="9.140625" style="211"/>
    <col min="4098" max="4098" width="5" style="211" bestFit="1" customWidth="1"/>
    <col min="4099" max="4099" width="19" style="211" bestFit="1" customWidth="1"/>
    <col min="4100" max="4100" width="24.7109375" style="211" bestFit="1" customWidth="1"/>
    <col min="4101" max="4101" width="60.28515625" style="211" customWidth="1"/>
    <col min="4102" max="4102" width="5.28515625" style="211" customWidth="1"/>
    <col min="4103" max="4103" width="8.42578125" style="211" bestFit="1" customWidth="1"/>
    <col min="4104" max="4104" width="15.85546875" style="211" customWidth="1"/>
    <col min="4105" max="4105" width="10.7109375" style="211" bestFit="1" customWidth="1"/>
    <col min="4106" max="4353" width="9.140625" style="211"/>
    <col min="4354" max="4354" width="5" style="211" bestFit="1" customWidth="1"/>
    <col min="4355" max="4355" width="19" style="211" bestFit="1" customWidth="1"/>
    <col min="4356" max="4356" width="24.7109375" style="211" bestFit="1" customWidth="1"/>
    <col min="4357" max="4357" width="60.28515625" style="211" customWidth="1"/>
    <col min="4358" max="4358" width="5.28515625" style="211" customWidth="1"/>
    <col min="4359" max="4359" width="8.42578125" style="211" bestFit="1" customWidth="1"/>
    <col min="4360" max="4360" width="15.85546875" style="211" customWidth="1"/>
    <col min="4361" max="4361" width="10.7109375" style="211" bestFit="1" customWidth="1"/>
    <col min="4362" max="4609" width="9.140625" style="211"/>
    <col min="4610" max="4610" width="5" style="211" bestFit="1" customWidth="1"/>
    <col min="4611" max="4611" width="19" style="211" bestFit="1" customWidth="1"/>
    <col min="4612" max="4612" width="24.7109375" style="211" bestFit="1" customWidth="1"/>
    <col min="4613" max="4613" width="60.28515625" style="211" customWidth="1"/>
    <col min="4614" max="4614" width="5.28515625" style="211" customWidth="1"/>
    <col min="4615" max="4615" width="8.42578125" style="211" bestFit="1" customWidth="1"/>
    <col min="4616" max="4616" width="15.85546875" style="211" customWidth="1"/>
    <col min="4617" max="4617" width="10.7109375" style="211" bestFit="1" customWidth="1"/>
    <col min="4618" max="4865" width="9.140625" style="211"/>
    <col min="4866" max="4866" width="5" style="211" bestFit="1" customWidth="1"/>
    <col min="4867" max="4867" width="19" style="211" bestFit="1" customWidth="1"/>
    <col min="4868" max="4868" width="24.7109375" style="211" bestFit="1" customWidth="1"/>
    <col min="4869" max="4869" width="60.28515625" style="211" customWidth="1"/>
    <col min="4870" max="4870" width="5.28515625" style="211" customWidth="1"/>
    <col min="4871" max="4871" width="8.42578125" style="211" bestFit="1" customWidth="1"/>
    <col min="4872" max="4872" width="15.85546875" style="211" customWidth="1"/>
    <col min="4873" max="4873" width="10.7109375" style="211" bestFit="1" customWidth="1"/>
    <col min="4874" max="5121" width="9.140625" style="211"/>
    <col min="5122" max="5122" width="5" style="211" bestFit="1" customWidth="1"/>
    <col min="5123" max="5123" width="19" style="211" bestFit="1" customWidth="1"/>
    <col min="5124" max="5124" width="24.7109375" style="211" bestFit="1" customWidth="1"/>
    <col min="5125" max="5125" width="60.28515625" style="211" customWidth="1"/>
    <col min="5126" max="5126" width="5.28515625" style="211" customWidth="1"/>
    <col min="5127" max="5127" width="8.42578125" style="211" bestFit="1" customWidth="1"/>
    <col min="5128" max="5128" width="15.85546875" style="211" customWidth="1"/>
    <col min="5129" max="5129" width="10.7109375" style="211" bestFit="1" customWidth="1"/>
    <col min="5130" max="5377" width="9.140625" style="211"/>
    <col min="5378" max="5378" width="5" style="211" bestFit="1" customWidth="1"/>
    <col min="5379" max="5379" width="19" style="211" bestFit="1" customWidth="1"/>
    <col min="5380" max="5380" width="24.7109375" style="211" bestFit="1" customWidth="1"/>
    <col min="5381" max="5381" width="60.28515625" style="211" customWidth="1"/>
    <col min="5382" max="5382" width="5.28515625" style="211" customWidth="1"/>
    <col min="5383" max="5383" width="8.42578125" style="211" bestFit="1" customWidth="1"/>
    <col min="5384" max="5384" width="15.85546875" style="211" customWidth="1"/>
    <col min="5385" max="5385" width="10.7109375" style="211" bestFit="1" customWidth="1"/>
    <col min="5386" max="5633" width="9.140625" style="211"/>
    <col min="5634" max="5634" width="5" style="211" bestFit="1" customWidth="1"/>
    <col min="5635" max="5635" width="19" style="211" bestFit="1" customWidth="1"/>
    <col min="5636" max="5636" width="24.7109375" style="211" bestFit="1" customWidth="1"/>
    <col min="5637" max="5637" width="60.28515625" style="211" customWidth="1"/>
    <col min="5638" max="5638" width="5.28515625" style="211" customWidth="1"/>
    <col min="5639" max="5639" width="8.42578125" style="211" bestFit="1" customWidth="1"/>
    <col min="5640" max="5640" width="15.85546875" style="211" customWidth="1"/>
    <col min="5641" max="5641" width="10.7109375" style="211" bestFit="1" customWidth="1"/>
    <col min="5642" max="5889" width="9.140625" style="211"/>
    <col min="5890" max="5890" width="5" style="211" bestFit="1" customWidth="1"/>
    <col min="5891" max="5891" width="19" style="211" bestFit="1" customWidth="1"/>
    <col min="5892" max="5892" width="24.7109375" style="211" bestFit="1" customWidth="1"/>
    <col min="5893" max="5893" width="60.28515625" style="211" customWidth="1"/>
    <col min="5894" max="5894" width="5.28515625" style="211" customWidth="1"/>
    <col min="5895" max="5895" width="8.42578125" style="211" bestFit="1" customWidth="1"/>
    <col min="5896" max="5896" width="15.85546875" style="211" customWidth="1"/>
    <col min="5897" max="5897" width="10.7109375" style="211" bestFit="1" customWidth="1"/>
    <col min="5898" max="6145" width="9.140625" style="211"/>
    <col min="6146" max="6146" width="5" style="211" bestFit="1" customWidth="1"/>
    <col min="6147" max="6147" width="19" style="211" bestFit="1" customWidth="1"/>
    <col min="6148" max="6148" width="24.7109375" style="211" bestFit="1" customWidth="1"/>
    <col min="6149" max="6149" width="60.28515625" style="211" customWidth="1"/>
    <col min="6150" max="6150" width="5.28515625" style="211" customWidth="1"/>
    <col min="6151" max="6151" width="8.42578125" style="211" bestFit="1" customWidth="1"/>
    <col min="6152" max="6152" width="15.85546875" style="211" customWidth="1"/>
    <col min="6153" max="6153" width="10.7109375" style="211" bestFit="1" customWidth="1"/>
    <col min="6154" max="6401" width="9.140625" style="211"/>
    <col min="6402" max="6402" width="5" style="211" bestFit="1" customWidth="1"/>
    <col min="6403" max="6403" width="19" style="211" bestFit="1" customWidth="1"/>
    <col min="6404" max="6404" width="24.7109375" style="211" bestFit="1" customWidth="1"/>
    <col min="6405" max="6405" width="60.28515625" style="211" customWidth="1"/>
    <col min="6406" max="6406" width="5.28515625" style="211" customWidth="1"/>
    <col min="6407" max="6407" width="8.42578125" style="211" bestFit="1" customWidth="1"/>
    <col min="6408" max="6408" width="15.85546875" style="211" customWidth="1"/>
    <col min="6409" max="6409" width="10.7109375" style="211" bestFit="1" customWidth="1"/>
    <col min="6410" max="6657" width="9.140625" style="211"/>
    <col min="6658" max="6658" width="5" style="211" bestFit="1" customWidth="1"/>
    <col min="6659" max="6659" width="19" style="211" bestFit="1" customWidth="1"/>
    <col min="6660" max="6660" width="24.7109375" style="211" bestFit="1" customWidth="1"/>
    <col min="6661" max="6661" width="60.28515625" style="211" customWidth="1"/>
    <col min="6662" max="6662" width="5.28515625" style="211" customWidth="1"/>
    <col min="6663" max="6663" width="8.42578125" style="211" bestFit="1" customWidth="1"/>
    <col min="6664" max="6664" width="15.85546875" style="211" customWidth="1"/>
    <col min="6665" max="6665" width="10.7109375" style="211" bestFit="1" customWidth="1"/>
    <col min="6666" max="6913" width="9.140625" style="211"/>
    <col min="6914" max="6914" width="5" style="211" bestFit="1" customWidth="1"/>
    <col min="6915" max="6915" width="19" style="211" bestFit="1" customWidth="1"/>
    <col min="6916" max="6916" width="24.7109375" style="211" bestFit="1" customWidth="1"/>
    <col min="6917" max="6917" width="60.28515625" style="211" customWidth="1"/>
    <col min="6918" max="6918" width="5.28515625" style="211" customWidth="1"/>
    <col min="6919" max="6919" width="8.42578125" style="211" bestFit="1" customWidth="1"/>
    <col min="6920" max="6920" width="15.85546875" style="211" customWidth="1"/>
    <col min="6921" max="6921" width="10.7109375" style="211" bestFit="1" customWidth="1"/>
    <col min="6922" max="7169" width="9.140625" style="211"/>
    <col min="7170" max="7170" width="5" style="211" bestFit="1" customWidth="1"/>
    <col min="7171" max="7171" width="19" style="211" bestFit="1" customWidth="1"/>
    <col min="7172" max="7172" width="24.7109375" style="211" bestFit="1" customWidth="1"/>
    <col min="7173" max="7173" width="60.28515625" style="211" customWidth="1"/>
    <col min="7174" max="7174" width="5.28515625" style="211" customWidth="1"/>
    <col min="7175" max="7175" width="8.42578125" style="211" bestFit="1" customWidth="1"/>
    <col min="7176" max="7176" width="15.85546875" style="211" customWidth="1"/>
    <col min="7177" max="7177" width="10.7109375" style="211" bestFit="1" customWidth="1"/>
    <col min="7178" max="7425" width="9.140625" style="211"/>
    <col min="7426" max="7426" width="5" style="211" bestFit="1" customWidth="1"/>
    <col min="7427" max="7427" width="19" style="211" bestFit="1" customWidth="1"/>
    <col min="7428" max="7428" width="24.7109375" style="211" bestFit="1" customWidth="1"/>
    <col min="7429" max="7429" width="60.28515625" style="211" customWidth="1"/>
    <col min="7430" max="7430" width="5.28515625" style="211" customWidth="1"/>
    <col min="7431" max="7431" width="8.42578125" style="211" bestFit="1" customWidth="1"/>
    <col min="7432" max="7432" width="15.85546875" style="211" customWidth="1"/>
    <col min="7433" max="7433" width="10.7109375" style="211" bestFit="1" customWidth="1"/>
    <col min="7434" max="7681" width="9.140625" style="211"/>
    <col min="7682" max="7682" width="5" style="211" bestFit="1" customWidth="1"/>
    <col min="7683" max="7683" width="19" style="211" bestFit="1" customWidth="1"/>
    <col min="7684" max="7684" width="24.7109375" style="211" bestFit="1" customWidth="1"/>
    <col min="7685" max="7685" width="60.28515625" style="211" customWidth="1"/>
    <col min="7686" max="7686" width="5.28515625" style="211" customWidth="1"/>
    <col min="7687" max="7687" width="8.42578125" style="211" bestFit="1" customWidth="1"/>
    <col min="7688" max="7688" width="15.85546875" style="211" customWidth="1"/>
    <col min="7689" max="7689" width="10.7109375" style="211" bestFit="1" customWidth="1"/>
    <col min="7690" max="7937" width="9.140625" style="211"/>
    <col min="7938" max="7938" width="5" style="211" bestFit="1" customWidth="1"/>
    <col min="7939" max="7939" width="19" style="211" bestFit="1" customWidth="1"/>
    <col min="7940" max="7940" width="24.7109375" style="211" bestFit="1" customWidth="1"/>
    <col min="7941" max="7941" width="60.28515625" style="211" customWidth="1"/>
    <col min="7942" max="7942" width="5.28515625" style="211" customWidth="1"/>
    <col min="7943" max="7943" width="8.42578125" style="211" bestFit="1" customWidth="1"/>
    <col min="7944" max="7944" width="15.85546875" style="211" customWidth="1"/>
    <col min="7945" max="7945" width="10.7109375" style="211" bestFit="1" customWidth="1"/>
    <col min="7946" max="8193" width="9.140625" style="211"/>
    <col min="8194" max="8194" width="5" style="211" bestFit="1" customWidth="1"/>
    <col min="8195" max="8195" width="19" style="211" bestFit="1" customWidth="1"/>
    <col min="8196" max="8196" width="24.7109375" style="211" bestFit="1" customWidth="1"/>
    <col min="8197" max="8197" width="60.28515625" style="211" customWidth="1"/>
    <col min="8198" max="8198" width="5.28515625" style="211" customWidth="1"/>
    <col min="8199" max="8199" width="8.42578125" style="211" bestFit="1" customWidth="1"/>
    <col min="8200" max="8200" width="15.85546875" style="211" customWidth="1"/>
    <col min="8201" max="8201" width="10.7109375" style="211" bestFit="1" customWidth="1"/>
    <col min="8202" max="8449" width="9.140625" style="211"/>
    <col min="8450" max="8450" width="5" style="211" bestFit="1" customWidth="1"/>
    <col min="8451" max="8451" width="19" style="211" bestFit="1" customWidth="1"/>
    <col min="8452" max="8452" width="24.7109375" style="211" bestFit="1" customWidth="1"/>
    <col min="8453" max="8453" width="60.28515625" style="211" customWidth="1"/>
    <col min="8454" max="8454" width="5.28515625" style="211" customWidth="1"/>
    <col min="8455" max="8455" width="8.42578125" style="211" bestFit="1" customWidth="1"/>
    <col min="8456" max="8456" width="15.85546875" style="211" customWidth="1"/>
    <col min="8457" max="8457" width="10.7109375" style="211" bestFit="1" customWidth="1"/>
    <col min="8458" max="8705" width="9.140625" style="211"/>
    <col min="8706" max="8706" width="5" style="211" bestFit="1" customWidth="1"/>
    <col min="8707" max="8707" width="19" style="211" bestFit="1" customWidth="1"/>
    <col min="8708" max="8708" width="24.7109375" style="211" bestFit="1" customWidth="1"/>
    <col min="8709" max="8709" width="60.28515625" style="211" customWidth="1"/>
    <col min="8710" max="8710" width="5.28515625" style="211" customWidth="1"/>
    <col min="8711" max="8711" width="8.42578125" style="211" bestFit="1" customWidth="1"/>
    <col min="8712" max="8712" width="15.85546875" style="211" customWidth="1"/>
    <col min="8713" max="8713" width="10.7109375" style="211" bestFit="1" customWidth="1"/>
    <col min="8714" max="8961" width="9.140625" style="211"/>
    <col min="8962" max="8962" width="5" style="211" bestFit="1" customWidth="1"/>
    <col min="8963" max="8963" width="19" style="211" bestFit="1" customWidth="1"/>
    <col min="8964" max="8964" width="24.7109375" style="211" bestFit="1" customWidth="1"/>
    <col min="8965" max="8965" width="60.28515625" style="211" customWidth="1"/>
    <col min="8966" max="8966" width="5.28515625" style="211" customWidth="1"/>
    <col min="8967" max="8967" width="8.42578125" style="211" bestFit="1" customWidth="1"/>
    <col min="8968" max="8968" width="15.85546875" style="211" customWidth="1"/>
    <col min="8969" max="8969" width="10.7109375" style="211" bestFit="1" customWidth="1"/>
    <col min="8970" max="9217" width="9.140625" style="211"/>
    <col min="9218" max="9218" width="5" style="211" bestFit="1" customWidth="1"/>
    <col min="9219" max="9219" width="19" style="211" bestFit="1" customWidth="1"/>
    <col min="9220" max="9220" width="24.7109375" style="211" bestFit="1" customWidth="1"/>
    <col min="9221" max="9221" width="60.28515625" style="211" customWidth="1"/>
    <col min="9222" max="9222" width="5.28515625" style="211" customWidth="1"/>
    <col min="9223" max="9223" width="8.42578125" style="211" bestFit="1" customWidth="1"/>
    <col min="9224" max="9224" width="15.85546875" style="211" customWidth="1"/>
    <col min="9225" max="9225" width="10.7109375" style="211" bestFit="1" customWidth="1"/>
    <col min="9226" max="9473" width="9.140625" style="211"/>
    <col min="9474" max="9474" width="5" style="211" bestFit="1" customWidth="1"/>
    <col min="9475" max="9475" width="19" style="211" bestFit="1" customWidth="1"/>
    <col min="9476" max="9476" width="24.7109375" style="211" bestFit="1" customWidth="1"/>
    <col min="9477" max="9477" width="60.28515625" style="211" customWidth="1"/>
    <col min="9478" max="9478" width="5.28515625" style="211" customWidth="1"/>
    <col min="9479" max="9479" width="8.42578125" style="211" bestFit="1" customWidth="1"/>
    <col min="9480" max="9480" width="15.85546875" style="211" customWidth="1"/>
    <col min="9481" max="9481" width="10.7109375" style="211" bestFit="1" customWidth="1"/>
    <col min="9482" max="9729" width="9.140625" style="211"/>
    <col min="9730" max="9730" width="5" style="211" bestFit="1" customWidth="1"/>
    <col min="9731" max="9731" width="19" style="211" bestFit="1" customWidth="1"/>
    <col min="9732" max="9732" width="24.7109375" style="211" bestFit="1" customWidth="1"/>
    <col min="9733" max="9733" width="60.28515625" style="211" customWidth="1"/>
    <col min="9734" max="9734" width="5.28515625" style="211" customWidth="1"/>
    <col min="9735" max="9735" width="8.42578125" style="211" bestFit="1" customWidth="1"/>
    <col min="9736" max="9736" width="15.85546875" style="211" customWidth="1"/>
    <col min="9737" max="9737" width="10.7109375" style="211" bestFit="1" customWidth="1"/>
    <col min="9738" max="9985" width="9.140625" style="211"/>
    <col min="9986" max="9986" width="5" style="211" bestFit="1" customWidth="1"/>
    <col min="9987" max="9987" width="19" style="211" bestFit="1" customWidth="1"/>
    <col min="9988" max="9988" width="24.7109375" style="211" bestFit="1" customWidth="1"/>
    <col min="9989" max="9989" width="60.28515625" style="211" customWidth="1"/>
    <col min="9990" max="9990" width="5.28515625" style="211" customWidth="1"/>
    <col min="9991" max="9991" width="8.42578125" style="211" bestFit="1" customWidth="1"/>
    <col min="9992" max="9992" width="15.85546875" style="211" customWidth="1"/>
    <col min="9993" max="9993" width="10.7109375" style="211" bestFit="1" customWidth="1"/>
    <col min="9994" max="10241" width="9.140625" style="211"/>
    <col min="10242" max="10242" width="5" style="211" bestFit="1" customWidth="1"/>
    <col min="10243" max="10243" width="19" style="211" bestFit="1" customWidth="1"/>
    <col min="10244" max="10244" width="24.7109375" style="211" bestFit="1" customWidth="1"/>
    <col min="10245" max="10245" width="60.28515625" style="211" customWidth="1"/>
    <col min="10246" max="10246" width="5.28515625" style="211" customWidth="1"/>
    <col min="10247" max="10247" width="8.42578125" style="211" bestFit="1" customWidth="1"/>
    <col min="10248" max="10248" width="15.85546875" style="211" customWidth="1"/>
    <col min="10249" max="10249" width="10.7109375" style="211" bestFit="1" customWidth="1"/>
    <col min="10250" max="10497" width="9.140625" style="211"/>
    <col min="10498" max="10498" width="5" style="211" bestFit="1" customWidth="1"/>
    <col min="10499" max="10499" width="19" style="211" bestFit="1" customWidth="1"/>
    <col min="10500" max="10500" width="24.7109375" style="211" bestFit="1" customWidth="1"/>
    <col min="10501" max="10501" width="60.28515625" style="211" customWidth="1"/>
    <col min="10502" max="10502" width="5.28515625" style="211" customWidth="1"/>
    <col min="10503" max="10503" width="8.42578125" style="211" bestFit="1" customWidth="1"/>
    <col min="10504" max="10504" width="15.85546875" style="211" customWidth="1"/>
    <col min="10505" max="10505" width="10.7109375" style="211" bestFit="1" customWidth="1"/>
    <col min="10506" max="10753" width="9.140625" style="211"/>
    <col min="10754" max="10754" width="5" style="211" bestFit="1" customWidth="1"/>
    <col min="10755" max="10755" width="19" style="211" bestFit="1" customWidth="1"/>
    <col min="10756" max="10756" width="24.7109375" style="211" bestFit="1" customWidth="1"/>
    <col min="10757" max="10757" width="60.28515625" style="211" customWidth="1"/>
    <col min="10758" max="10758" width="5.28515625" style="211" customWidth="1"/>
    <col min="10759" max="10759" width="8.42578125" style="211" bestFit="1" customWidth="1"/>
    <col min="10760" max="10760" width="15.85546875" style="211" customWidth="1"/>
    <col min="10761" max="10761" width="10.7109375" style="211" bestFit="1" customWidth="1"/>
    <col min="10762" max="11009" width="9.140625" style="211"/>
    <col min="11010" max="11010" width="5" style="211" bestFit="1" customWidth="1"/>
    <col min="11011" max="11011" width="19" style="211" bestFit="1" customWidth="1"/>
    <col min="11012" max="11012" width="24.7109375" style="211" bestFit="1" customWidth="1"/>
    <col min="11013" max="11013" width="60.28515625" style="211" customWidth="1"/>
    <col min="11014" max="11014" width="5.28515625" style="211" customWidth="1"/>
    <col min="11015" max="11015" width="8.42578125" style="211" bestFit="1" customWidth="1"/>
    <col min="11016" max="11016" width="15.85546875" style="211" customWidth="1"/>
    <col min="11017" max="11017" width="10.7109375" style="211" bestFit="1" customWidth="1"/>
    <col min="11018" max="11265" width="9.140625" style="211"/>
    <col min="11266" max="11266" width="5" style="211" bestFit="1" customWidth="1"/>
    <col min="11267" max="11267" width="19" style="211" bestFit="1" customWidth="1"/>
    <col min="11268" max="11268" width="24.7109375" style="211" bestFit="1" customWidth="1"/>
    <col min="11269" max="11269" width="60.28515625" style="211" customWidth="1"/>
    <col min="11270" max="11270" width="5.28515625" style="211" customWidth="1"/>
    <col min="11271" max="11271" width="8.42578125" style="211" bestFit="1" customWidth="1"/>
    <col min="11272" max="11272" width="15.85546875" style="211" customWidth="1"/>
    <col min="11273" max="11273" width="10.7109375" style="211" bestFit="1" customWidth="1"/>
    <col min="11274" max="11521" width="9.140625" style="211"/>
    <col min="11522" max="11522" width="5" style="211" bestFit="1" customWidth="1"/>
    <col min="11523" max="11523" width="19" style="211" bestFit="1" customWidth="1"/>
    <col min="11524" max="11524" width="24.7109375" style="211" bestFit="1" customWidth="1"/>
    <col min="11525" max="11525" width="60.28515625" style="211" customWidth="1"/>
    <col min="11526" max="11526" width="5.28515625" style="211" customWidth="1"/>
    <col min="11527" max="11527" width="8.42578125" style="211" bestFit="1" customWidth="1"/>
    <col min="11528" max="11528" width="15.85546875" style="211" customWidth="1"/>
    <col min="11529" max="11529" width="10.7109375" style="211" bestFit="1" customWidth="1"/>
    <col min="11530" max="11777" width="9.140625" style="211"/>
    <col min="11778" max="11778" width="5" style="211" bestFit="1" customWidth="1"/>
    <col min="11779" max="11779" width="19" style="211" bestFit="1" customWidth="1"/>
    <col min="11780" max="11780" width="24.7109375" style="211" bestFit="1" customWidth="1"/>
    <col min="11781" max="11781" width="60.28515625" style="211" customWidth="1"/>
    <col min="11782" max="11782" width="5.28515625" style="211" customWidth="1"/>
    <col min="11783" max="11783" width="8.42578125" style="211" bestFit="1" customWidth="1"/>
    <col min="11784" max="11784" width="15.85546875" style="211" customWidth="1"/>
    <col min="11785" max="11785" width="10.7109375" style="211" bestFit="1" customWidth="1"/>
    <col min="11786" max="12033" width="9.140625" style="211"/>
    <col min="12034" max="12034" width="5" style="211" bestFit="1" customWidth="1"/>
    <col min="12035" max="12035" width="19" style="211" bestFit="1" customWidth="1"/>
    <col min="12036" max="12036" width="24.7109375" style="211" bestFit="1" customWidth="1"/>
    <col min="12037" max="12037" width="60.28515625" style="211" customWidth="1"/>
    <col min="12038" max="12038" width="5.28515625" style="211" customWidth="1"/>
    <col min="12039" max="12039" width="8.42578125" style="211" bestFit="1" customWidth="1"/>
    <col min="12040" max="12040" width="15.85546875" style="211" customWidth="1"/>
    <col min="12041" max="12041" width="10.7109375" style="211" bestFit="1" customWidth="1"/>
    <col min="12042" max="12289" width="9.140625" style="211"/>
    <col min="12290" max="12290" width="5" style="211" bestFit="1" customWidth="1"/>
    <col min="12291" max="12291" width="19" style="211" bestFit="1" customWidth="1"/>
    <col min="12292" max="12292" width="24.7109375" style="211" bestFit="1" customWidth="1"/>
    <col min="12293" max="12293" width="60.28515625" style="211" customWidth="1"/>
    <col min="12294" max="12294" width="5.28515625" style="211" customWidth="1"/>
    <col min="12295" max="12295" width="8.42578125" style="211" bestFit="1" customWidth="1"/>
    <col min="12296" max="12296" width="15.85546875" style="211" customWidth="1"/>
    <col min="12297" max="12297" width="10.7109375" style="211" bestFit="1" customWidth="1"/>
    <col min="12298" max="12545" width="9.140625" style="211"/>
    <col min="12546" max="12546" width="5" style="211" bestFit="1" customWidth="1"/>
    <col min="12547" max="12547" width="19" style="211" bestFit="1" customWidth="1"/>
    <col min="12548" max="12548" width="24.7109375" style="211" bestFit="1" customWidth="1"/>
    <col min="12549" max="12549" width="60.28515625" style="211" customWidth="1"/>
    <col min="12550" max="12550" width="5.28515625" style="211" customWidth="1"/>
    <col min="12551" max="12551" width="8.42578125" style="211" bestFit="1" customWidth="1"/>
    <col min="12552" max="12552" width="15.85546875" style="211" customWidth="1"/>
    <col min="12553" max="12553" width="10.7109375" style="211" bestFit="1" customWidth="1"/>
    <col min="12554" max="12801" width="9.140625" style="211"/>
    <col min="12802" max="12802" width="5" style="211" bestFit="1" customWidth="1"/>
    <col min="12803" max="12803" width="19" style="211" bestFit="1" customWidth="1"/>
    <col min="12804" max="12804" width="24.7109375" style="211" bestFit="1" customWidth="1"/>
    <col min="12805" max="12805" width="60.28515625" style="211" customWidth="1"/>
    <col min="12806" max="12806" width="5.28515625" style="211" customWidth="1"/>
    <col min="12807" max="12807" width="8.42578125" style="211" bestFit="1" customWidth="1"/>
    <col min="12808" max="12808" width="15.85546875" style="211" customWidth="1"/>
    <col min="12809" max="12809" width="10.7109375" style="211" bestFit="1" customWidth="1"/>
    <col min="12810" max="13057" width="9.140625" style="211"/>
    <col min="13058" max="13058" width="5" style="211" bestFit="1" customWidth="1"/>
    <col min="13059" max="13059" width="19" style="211" bestFit="1" customWidth="1"/>
    <col min="13060" max="13060" width="24.7109375" style="211" bestFit="1" customWidth="1"/>
    <col min="13061" max="13061" width="60.28515625" style="211" customWidth="1"/>
    <col min="13062" max="13062" width="5.28515625" style="211" customWidth="1"/>
    <col min="13063" max="13063" width="8.42578125" style="211" bestFit="1" customWidth="1"/>
    <col min="13064" max="13064" width="15.85546875" style="211" customWidth="1"/>
    <col min="13065" max="13065" width="10.7109375" style="211" bestFit="1" customWidth="1"/>
    <col min="13066" max="13313" width="9.140625" style="211"/>
    <col min="13314" max="13314" width="5" style="211" bestFit="1" customWidth="1"/>
    <col min="13315" max="13315" width="19" style="211" bestFit="1" customWidth="1"/>
    <col min="13316" max="13316" width="24.7109375" style="211" bestFit="1" customWidth="1"/>
    <col min="13317" max="13317" width="60.28515625" style="211" customWidth="1"/>
    <col min="13318" max="13318" width="5.28515625" style="211" customWidth="1"/>
    <col min="13319" max="13319" width="8.42578125" style="211" bestFit="1" customWidth="1"/>
    <col min="13320" max="13320" width="15.85546875" style="211" customWidth="1"/>
    <col min="13321" max="13321" width="10.7109375" style="211" bestFit="1" customWidth="1"/>
    <col min="13322" max="13569" width="9.140625" style="211"/>
    <col min="13570" max="13570" width="5" style="211" bestFit="1" customWidth="1"/>
    <col min="13571" max="13571" width="19" style="211" bestFit="1" customWidth="1"/>
    <col min="13572" max="13572" width="24.7109375" style="211" bestFit="1" customWidth="1"/>
    <col min="13573" max="13573" width="60.28515625" style="211" customWidth="1"/>
    <col min="13574" max="13574" width="5.28515625" style="211" customWidth="1"/>
    <col min="13575" max="13575" width="8.42578125" style="211" bestFit="1" customWidth="1"/>
    <col min="13576" max="13576" width="15.85546875" style="211" customWidth="1"/>
    <col min="13577" max="13577" width="10.7109375" style="211" bestFit="1" customWidth="1"/>
    <col min="13578" max="13825" width="9.140625" style="211"/>
    <col min="13826" max="13826" width="5" style="211" bestFit="1" customWidth="1"/>
    <col min="13827" max="13827" width="19" style="211" bestFit="1" customWidth="1"/>
    <col min="13828" max="13828" width="24.7109375" style="211" bestFit="1" customWidth="1"/>
    <col min="13829" max="13829" width="60.28515625" style="211" customWidth="1"/>
    <col min="13830" max="13830" width="5.28515625" style="211" customWidth="1"/>
    <col min="13831" max="13831" width="8.42578125" style="211" bestFit="1" customWidth="1"/>
    <col min="13832" max="13832" width="15.85546875" style="211" customWidth="1"/>
    <col min="13833" max="13833" width="10.7109375" style="211" bestFit="1" customWidth="1"/>
    <col min="13834" max="14081" width="9.140625" style="211"/>
    <col min="14082" max="14082" width="5" style="211" bestFit="1" customWidth="1"/>
    <col min="14083" max="14083" width="19" style="211" bestFit="1" customWidth="1"/>
    <col min="14084" max="14084" width="24.7109375" style="211" bestFit="1" customWidth="1"/>
    <col min="14085" max="14085" width="60.28515625" style="211" customWidth="1"/>
    <col min="14086" max="14086" width="5.28515625" style="211" customWidth="1"/>
    <col min="14087" max="14087" width="8.42578125" style="211" bestFit="1" customWidth="1"/>
    <col min="14088" max="14088" width="15.85546875" style="211" customWidth="1"/>
    <col min="14089" max="14089" width="10.7109375" style="211" bestFit="1" customWidth="1"/>
    <col min="14090" max="14337" width="9.140625" style="211"/>
    <col min="14338" max="14338" width="5" style="211" bestFit="1" customWidth="1"/>
    <col min="14339" max="14339" width="19" style="211" bestFit="1" customWidth="1"/>
    <col min="14340" max="14340" width="24.7109375" style="211" bestFit="1" customWidth="1"/>
    <col min="14341" max="14341" width="60.28515625" style="211" customWidth="1"/>
    <col min="14342" max="14342" width="5.28515625" style="211" customWidth="1"/>
    <col min="14343" max="14343" width="8.42578125" style="211" bestFit="1" customWidth="1"/>
    <col min="14344" max="14344" width="15.85546875" style="211" customWidth="1"/>
    <col min="14345" max="14345" width="10.7109375" style="211" bestFit="1" customWidth="1"/>
    <col min="14346" max="14593" width="9.140625" style="211"/>
    <col min="14594" max="14594" width="5" style="211" bestFit="1" customWidth="1"/>
    <col min="14595" max="14595" width="19" style="211" bestFit="1" customWidth="1"/>
    <col min="14596" max="14596" width="24.7109375" style="211" bestFit="1" customWidth="1"/>
    <col min="14597" max="14597" width="60.28515625" style="211" customWidth="1"/>
    <col min="14598" max="14598" width="5.28515625" style="211" customWidth="1"/>
    <col min="14599" max="14599" width="8.42578125" style="211" bestFit="1" customWidth="1"/>
    <col min="14600" max="14600" width="15.85546875" style="211" customWidth="1"/>
    <col min="14601" max="14601" width="10.7109375" style="211" bestFit="1" customWidth="1"/>
    <col min="14602" max="14849" width="9.140625" style="211"/>
    <col min="14850" max="14850" width="5" style="211" bestFit="1" customWidth="1"/>
    <col min="14851" max="14851" width="19" style="211" bestFit="1" customWidth="1"/>
    <col min="14852" max="14852" width="24.7109375" style="211" bestFit="1" customWidth="1"/>
    <col min="14853" max="14853" width="60.28515625" style="211" customWidth="1"/>
    <col min="14854" max="14854" width="5.28515625" style="211" customWidth="1"/>
    <col min="14855" max="14855" width="8.42578125" style="211" bestFit="1" customWidth="1"/>
    <col min="14856" max="14856" width="15.85546875" style="211" customWidth="1"/>
    <col min="14857" max="14857" width="10.7109375" style="211" bestFit="1" customWidth="1"/>
    <col min="14858" max="15105" width="9.140625" style="211"/>
    <col min="15106" max="15106" width="5" style="211" bestFit="1" customWidth="1"/>
    <col min="15107" max="15107" width="19" style="211" bestFit="1" customWidth="1"/>
    <col min="15108" max="15108" width="24.7109375" style="211" bestFit="1" customWidth="1"/>
    <col min="15109" max="15109" width="60.28515625" style="211" customWidth="1"/>
    <col min="15110" max="15110" width="5.28515625" style="211" customWidth="1"/>
    <col min="15111" max="15111" width="8.42578125" style="211" bestFit="1" customWidth="1"/>
    <col min="15112" max="15112" width="15.85546875" style="211" customWidth="1"/>
    <col min="15113" max="15113" width="10.7109375" style="211" bestFit="1" customWidth="1"/>
    <col min="15114" max="15361" width="9.140625" style="211"/>
    <col min="15362" max="15362" width="5" style="211" bestFit="1" customWidth="1"/>
    <col min="15363" max="15363" width="19" style="211" bestFit="1" customWidth="1"/>
    <col min="15364" max="15364" width="24.7109375" style="211" bestFit="1" customWidth="1"/>
    <col min="15365" max="15365" width="60.28515625" style="211" customWidth="1"/>
    <col min="15366" max="15366" width="5.28515625" style="211" customWidth="1"/>
    <col min="15367" max="15367" width="8.42578125" style="211" bestFit="1" customWidth="1"/>
    <col min="15368" max="15368" width="15.85546875" style="211" customWidth="1"/>
    <col min="15369" max="15369" width="10.7109375" style="211" bestFit="1" customWidth="1"/>
    <col min="15370" max="15617" width="9.140625" style="211"/>
    <col min="15618" max="15618" width="5" style="211" bestFit="1" customWidth="1"/>
    <col min="15619" max="15619" width="19" style="211" bestFit="1" customWidth="1"/>
    <col min="15620" max="15620" width="24.7109375" style="211" bestFit="1" customWidth="1"/>
    <col min="15621" max="15621" width="60.28515625" style="211" customWidth="1"/>
    <col min="15622" max="15622" width="5.28515625" style="211" customWidth="1"/>
    <col min="15623" max="15623" width="8.42578125" style="211" bestFit="1" customWidth="1"/>
    <col min="15624" max="15624" width="15.85546875" style="211" customWidth="1"/>
    <col min="15625" max="15625" width="10.7109375" style="211" bestFit="1" customWidth="1"/>
    <col min="15626" max="15873" width="9.140625" style="211"/>
    <col min="15874" max="15874" width="5" style="211" bestFit="1" customWidth="1"/>
    <col min="15875" max="15875" width="19" style="211" bestFit="1" customWidth="1"/>
    <col min="15876" max="15876" width="24.7109375" style="211" bestFit="1" customWidth="1"/>
    <col min="15877" max="15877" width="60.28515625" style="211" customWidth="1"/>
    <col min="15878" max="15878" width="5.28515625" style="211" customWidth="1"/>
    <col min="15879" max="15879" width="8.42578125" style="211" bestFit="1" customWidth="1"/>
    <col min="15880" max="15880" width="15.85546875" style="211" customWidth="1"/>
    <col min="15881" max="15881" width="10.7109375" style="211" bestFit="1" customWidth="1"/>
    <col min="15882" max="16129" width="9.140625" style="211"/>
    <col min="16130" max="16130" width="5" style="211" bestFit="1" customWidth="1"/>
    <col min="16131" max="16131" width="19" style="211" bestFit="1" customWidth="1"/>
    <col min="16132" max="16132" width="24.7109375" style="211" bestFit="1" customWidth="1"/>
    <col min="16133" max="16133" width="60.28515625" style="211" customWidth="1"/>
    <col min="16134" max="16134" width="5.28515625" style="211" customWidth="1"/>
    <col min="16135" max="16135" width="8.42578125" style="211" bestFit="1" customWidth="1"/>
    <col min="16136" max="16136" width="15.85546875" style="211" customWidth="1"/>
    <col min="16137" max="16137" width="10.7109375" style="211" bestFit="1" customWidth="1"/>
    <col min="16138" max="16384" width="9.140625" style="211"/>
  </cols>
  <sheetData>
    <row r="2" spans="2:10" ht="15.75">
      <c r="C2" s="210"/>
    </row>
    <row r="4" spans="2:10" ht="15.75">
      <c r="B4" s="213"/>
      <c r="C4" s="214"/>
      <c r="D4" s="215"/>
      <c r="E4" s="216"/>
      <c r="F4" s="216"/>
      <c r="G4" s="217"/>
      <c r="H4" s="213"/>
    </row>
    <row r="5" spans="2:10">
      <c r="B5" s="213"/>
      <c r="C5" s="216"/>
      <c r="D5" s="218"/>
      <c r="E5" s="216"/>
      <c r="F5" s="216"/>
      <c r="G5" s="217"/>
      <c r="H5" s="213"/>
    </row>
    <row r="6" spans="2:10">
      <c r="B6" s="213"/>
      <c r="C6" s="216"/>
      <c r="D6" s="218"/>
      <c r="E6" s="216"/>
      <c r="F6" s="216"/>
      <c r="G6" s="217"/>
      <c r="H6" s="213"/>
    </row>
    <row r="7" spans="2:10">
      <c r="B7" s="213"/>
      <c r="C7" s="216"/>
      <c r="D7" s="213"/>
      <c r="E7" s="219"/>
      <c r="F7" s="216"/>
      <c r="G7" s="217"/>
      <c r="H7" s="213"/>
    </row>
    <row r="8" spans="2:10">
      <c r="B8" s="213"/>
      <c r="C8" s="216"/>
      <c r="D8" s="220"/>
      <c r="E8" s="216"/>
      <c r="F8" s="216"/>
      <c r="G8" s="217"/>
      <c r="H8" s="213"/>
    </row>
    <row r="9" spans="2:10">
      <c r="B9" s="213"/>
      <c r="C9" s="216"/>
      <c r="D9" s="216"/>
      <c r="E9" s="216"/>
      <c r="F9" s="216"/>
      <c r="G9" s="217"/>
      <c r="H9" s="213"/>
    </row>
    <row r="10" spans="2:10" s="221" customFormat="1">
      <c r="B10" s="671" t="s">
        <v>2169</v>
      </c>
      <c r="C10" s="672"/>
      <c r="D10" s="672"/>
      <c r="E10" s="672"/>
      <c r="F10" s="672"/>
      <c r="G10" s="672"/>
      <c r="H10" s="673"/>
    </row>
    <row r="11" spans="2:10">
      <c r="C11" s="222"/>
      <c r="D11" s="222"/>
      <c r="E11" s="222"/>
      <c r="F11" s="222"/>
      <c r="G11" s="223"/>
    </row>
    <row r="12" spans="2:10">
      <c r="B12" s="224"/>
      <c r="C12" s="224"/>
      <c r="D12" s="224"/>
      <c r="E12" s="224"/>
      <c r="F12" s="224"/>
      <c r="G12" s="225"/>
      <c r="H12" s="224"/>
    </row>
    <row r="13" spans="2:10">
      <c r="C13" s="222"/>
      <c r="D13" s="222"/>
      <c r="E13" s="222"/>
      <c r="F13" s="222"/>
      <c r="G13" s="226"/>
    </row>
    <row r="14" spans="2:10" ht="13.5" thickBot="1">
      <c r="B14" s="227" t="s">
        <v>1247</v>
      </c>
      <c r="C14" s="227" t="s">
        <v>2170</v>
      </c>
      <c r="D14" s="227"/>
      <c r="E14" s="227"/>
      <c r="F14" s="227"/>
      <c r="G14" s="669">
        <f>'Specifikacija EL'!J18</f>
        <v>0</v>
      </c>
      <c r="H14" s="669"/>
      <c r="I14" s="228"/>
    </row>
    <row r="15" spans="2:10">
      <c r="B15" s="229"/>
      <c r="C15" s="230"/>
      <c r="D15" s="229"/>
      <c r="E15" s="229"/>
      <c r="F15" s="229"/>
      <c r="G15" s="359"/>
      <c r="H15" s="359"/>
      <c r="I15" s="228"/>
    </row>
    <row r="16" spans="2:10" ht="13.5" thickBot="1">
      <c r="B16" s="227" t="s">
        <v>2171</v>
      </c>
      <c r="C16" s="232" t="s">
        <v>2172</v>
      </c>
      <c r="D16" s="233"/>
      <c r="E16" s="233"/>
      <c r="F16" s="233"/>
      <c r="G16" s="669">
        <f>SUM(H17:H20)</f>
        <v>0</v>
      </c>
      <c r="H16" s="669"/>
      <c r="I16" s="674"/>
      <c r="J16" s="674"/>
    </row>
    <row r="17" spans="2:10">
      <c r="B17" s="229"/>
      <c r="C17" s="234"/>
      <c r="D17" s="222" t="s">
        <v>2173</v>
      </c>
      <c r="E17" s="222"/>
      <c r="F17" s="222"/>
      <c r="G17" s="359"/>
      <c r="H17" s="235">
        <f>'Specifikacija EL'!J33</f>
        <v>0</v>
      </c>
      <c r="I17" s="228"/>
    </row>
    <row r="18" spans="2:10">
      <c r="B18" s="230" t="s">
        <v>24</v>
      </c>
      <c r="C18" s="222"/>
      <c r="D18" s="222" t="s">
        <v>2174</v>
      </c>
      <c r="E18" s="222"/>
      <c r="F18" s="222"/>
      <c r="G18" s="235"/>
      <c r="H18" s="235">
        <f>'Specifikacija EL'!J272</f>
        <v>0</v>
      </c>
      <c r="I18" s="228"/>
    </row>
    <row r="19" spans="2:10">
      <c r="B19" s="230" t="s">
        <v>25</v>
      </c>
      <c r="C19" s="222"/>
      <c r="D19" s="222" t="s">
        <v>2175</v>
      </c>
      <c r="E19" s="222"/>
      <c r="F19" s="222"/>
      <c r="G19" s="235"/>
      <c r="H19" s="235">
        <f>'Specifikacija EL'!J385</f>
        <v>0</v>
      </c>
      <c r="I19" s="228"/>
    </row>
    <row r="20" spans="2:10">
      <c r="B20" s="230" t="s">
        <v>26</v>
      </c>
      <c r="C20" s="222"/>
      <c r="D20" s="675" t="s">
        <v>2176</v>
      </c>
      <c r="E20" s="675"/>
      <c r="F20" s="222"/>
      <c r="G20" s="235"/>
      <c r="H20" s="235">
        <f>'Specifikacija EL'!J428</f>
        <v>0</v>
      </c>
      <c r="I20" s="228"/>
    </row>
    <row r="21" spans="2:10">
      <c r="B21" s="236"/>
      <c r="C21" s="237"/>
      <c r="D21" s="238"/>
      <c r="E21" s="238"/>
      <c r="F21" s="238"/>
      <c r="G21" s="359"/>
      <c r="H21" s="359"/>
      <c r="I21" s="228"/>
    </row>
    <row r="22" spans="2:10" ht="13.5" thickBot="1">
      <c r="B22" s="227" t="s">
        <v>1249</v>
      </c>
      <c r="C22" s="227" t="s">
        <v>2177</v>
      </c>
      <c r="D22" s="227"/>
      <c r="E22" s="227"/>
      <c r="F22" s="227"/>
      <c r="G22" s="669">
        <f>'Specifikacija EL'!J523</f>
        <v>0</v>
      </c>
      <c r="H22" s="669"/>
      <c r="I22" s="670"/>
      <c r="J22" s="670"/>
    </row>
    <row r="23" spans="2:10">
      <c r="B23" s="211"/>
      <c r="D23" s="222"/>
      <c r="E23" s="222"/>
      <c r="F23" s="222"/>
      <c r="G23" s="359"/>
      <c r="H23" s="359"/>
      <c r="I23" s="228"/>
    </row>
    <row r="24" spans="2:10" ht="13.5" thickBot="1">
      <c r="B24" s="227" t="s">
        <v>1250</v>
      </c>
      <c r="C24" s="227" t="s">
        <v>2178</v>
      </c>
      <c r="D24" s="227"/>
      <c r="E24" s="227"/>
      <c r="F24" s="227"/>
      <c r="G24" s="669">
        <f>'Specifikacija EL'!J576</f>
        <v>0</v>
      </c>
      <c r="H24" s="669"/>
      <c r="I24" s="674"/>
      <c r="J24" s="674"/>
    </row>
    <row r="25" spans="2:10">
      <c r="B25" s="230"/>
      <c r="C25" s="222"/>
      <c r="D25" s="222"/>
      <c r="E25" s="222"/>
      <c r="G25" s="359"/>
      <c r="H25" s="359"/>
      <c r="I25" s="228"/>
    </row>
    <row r="26" spans="2:10" ht="13.5" thickBot="1">
      <c r="B26" s="227" t="s">
        <v>1251</v>
      </c>
      <c r="C26" s="227" t="s">
        <v>2179</v>
      </c>
      <c r="D26" s="227"/>
      <c r="E26" s="239"/>
      <c r="F26" s="239"/>
      <c r="G26" s="669">
        <f>'Specifikacija EL'!J597</f>
        <v>0</v>
      </c>
      <c r="H26" s="669"/>
      <c r="I26" s="674"/>
      <c r="J26" s="674"/>
    </row>
    <row r="27" spans="2:10">
      <c r="B27" s="222"/>
      <c r="C27" s="222"/>
      <c r="D27" s="222"/>
      <c r="E27" s="222"/>
      <c r="F27" s="222"/>
      <c r="G27" s="359"/>
      <c r="H27" s="359"/>
      <c r="I27" s="228"/>
    </row>
    <row r="28" spans="2:10" ht="13.5" thickBot="1">
      <c r="B28" s="227" t="s">
        <v>1253</v>
      </c>
      <c r="C28" s="227" t="s">
        <v>2180</v>
      </c>
      <c r="D28" s="227"/>
      <c r="E28" s="239"/>
      <c r="F28" s="239"/>
      <c r="G28" s="669">
        <f>'Specifikacija EL'!J633</f>
        <v>0</v>
      </c>
      <c r="H28" s="669"/>
      <c r="I28" s="674"/>
      <c r="J28" s="674"/>
    </row>
    <row r="29" spans="2:10">
      <c r="B29" s="230"/>
      <c r="C29" s="222"/>
      <c r="D29" s="222"/>
      <c r="E29" s="222"/>
      <c r="G29" s="359"/>
      <c r="H29" s="359"/>
      <c r="I29" s="228"/>
    </row>
    <row r="30" spans="2:10" ht="13.5" thickBot="1">
      <c r="B30" s="227" t="s">
        <v>1254</v>
      </c>
      <c r="C30" s="227" t="s">
        <v>2181</v>
      </c>
      <c r="D30" s="227"/>
      <c r="E30" s="239"/>
      <c r="F30" s="239"/>
      <c r="G30" s="669">
        <f>'Specifikacija EL'!J656</f>
        <v>0</v>
      </c>
      <c r="H30" s="669"/>
      <c r="I30" s="674"/>
      <c r="J30" s="674"/>
    </row>
    <row r="31" spans="2:10">
      <c r="B31" s="230"/>
      <c r="C31" s="222"/>
      <c r="D31" s="222"/>
      <c r="E31" s="222"/>
      <c r="G31" s="359"/>
      <c r="H31" s="359"/>
      <c r="I31" s="228"/>
    </row>
    <row r="32" spans="2:10" ht="13.5" thickBot="1">
      <c r="B32" s="227" t="s">
        <v>1255</v>
      </c>
      <c r="C32" s="227" t="s">
        <v>2182</v>
      </c>
      <c r="D32" s="227"/>
      <c r="E32" s="239"/>
      <c r="F32" s="239"/>
      <c r="G32" s="669">
        <f>'Specifikacija EL'!J704</f>
        <v>0</v>
      </c>
      <c r="H32" s="669"/>
      <c r="I32" s="674"/>
      <c r="J32" s="674"/>
    </row>
    <row r="33" spans="2:10">
      <c r="B33" s="230"/>
      <c r="C33" s="222"/>
      <c r="D33" s="222"/>
      <c r="E33" s="240"/>
      <c r="G33" s="359"/>
      <c r="H33" s="359"/>
      <c r="I33" s="228"/>
    </row>
    <row r="34" spans="2:10" ht="13.5" thickBot="1">
      <c r="B34" s="227" t="s">
        <v>1256</v>
      </c>
      <c r="C34" s="227" t="s">
        <v>2183</v>
      </c>
      <c r="D34" s="227"/>
      <c r="E34" s="239"/>
      <c r="F34" s="239"/>
      <c r="G34" s="669">
        <f>'Specifikacija EL'!J726</f>
        <v>0</v>
      </c>
      <c r="H34" s="669"/>
      <c r="I34" s="674"/>
      <c r="J34" s="674"/>
    </row>
    <row r="35" spans="2:10" ht="13.5" thickBot="1">
      <c r="B35" s="230"/>
      <c r="C35" s="222"/>
      <c r="D35" s="222"/>
      <c r="E35" s="222"/>
      <c r="G35" s="241"/>
      <c r="H35" s="242"/>
      <c r="I35" s="228"/>
    </row>
    <row r="36" spans="2:10" ht="13.5" thickTop="1">
      <c r="B36" s="230"/>
      <c r="C36" s="222"/>
      <c r="D36" s="222"/>
      <c r="E36" s="243"/>
      <c r="F36" s="244" t="s">
        <v>1218</v>
      </c>
      <c r="H36" s="245">
        <f>G14+G16+G22+G24+G26+G28+G30+G32+G34</f>
        <v>0</v>
      </c>
      <c r="I36" s="677"/>
      <c r="J36" s="678"/>
    </row>
    <row r="37" spans="2:10">
      <c r="B37" s="230"/>
      <c r="C37" s="222"/>
      <c r="D37" s="222"/>
      <c r="E37" s="246"/>
    </row>
    <row r="38" spans="2:10">
      <c r="B38" s="224"/>
      <c r="C38" s="247"/>
      <c r="D38" s="248"/>
      <c r="E38" s="248"/>
      <c r="F38" s="248"/>
      <c r="G38" s="249"/>
      <c r="H38" s="250"/>
    </row>
    <row r="39" spans="2:10">
      <c r="B39" s="251"/>
      <c r="C39" s="238"/>
      <c r="D39" s="238"/>
      <c r="E39" s="238"/>
      <c r="F39" s="238"/>
      <c r="G39" s="252"/>
      <c r="H39" s="253"/>
    </row>
    <row r="40" spans="2:10">
      <c r="B40" s="251"/>
      <c r="C40" s="222"/>
      <c r="D40" s="254"/>
      <c r="E40" s="240"/>
      <c r="F40" s="222"/>
      <c r="G40" s="255"/>
      <c r="H40" s="256"/>
    </row>
    <row r="41" spans="2:10">
      <c r="B41" s="251"/>
      <c r="C41" s="238"/>
      <c r="D41" s="257"/>
      <c r="E41" s="240"/>
      <c r="F41" s="222"/>
      <c r="G41" s="255"/>
      <c r="H41" s="256"/>
    </row>
    <row r="42" spans="2:10">
      <c r="B42" s="251"/>
      <c r="C42" s="238"/>
      <c r="D42" s="258"/>
      <c r="E42" s="259"/>
      <c r="F42" s="238"/>
      <c r="G42" s="260"/>
      <c r="H42" s="261"/>
    </row>
    <row r="43" spans="2:10">
      <c r="B43" s="251"/>
      <c r="C43" s="262"/>
      <c r="D43" s="263"/>
      <c r="E43" s="264"/>
      <c r="F43" s="265"/>
      <c r="G43" s="255"/>
      <c r="H43" s="256"/>
    </row>
    <row r="44" spans="2:10">
      <c r="B44" s="251"/>
      <c r="C44" s="266"/>
      <c r="D44" s="267"/>
      <c r="E44" s="268"/>
      <c r="F44" s="269"/>
      <c r="G44" s="260"/>
      <c r="H44" s="261"/>
    </row>
    <row r="45" spans="2:10">
      <c r="B45" s="251"/>
      <c r="C45" s="262"/>
      <c r="D45" s="263"/>
      <c r="E45" s="264"/>
      <c r="F45" s="265"/>
      <c r="G45" s="255"/>
      <c r="H45" s="256"/>
    </row>
    <row r="46" spans="2:10">
      <c r="B46" s="251"/>
      <c r="C46" s="262"/>
      <c r="D46" s="263"/>
      <c r="E46" s="264"/>
      <c r="F46" s="265"/>
      <c r="G46" s="255"/>
      <c r="H46" s="256"/>
    </row>
    <row r="47" spans="2:10">
      <c r="B47" s="251"/>
      <c r="C47" s="266"/>
      <c r="D47" s="267"/>
      <c r="E47" s="268"/>
      <c r="F47" s="269"/>
      <c r="G47" s="260"/>
      <c r="H47" s="261"/>
    </row>
    <row r="48" spans="2:10">
      <c r="B48" s="230"/>
      <c r="C48" s="262"/>
      <c r="D48" s="263"/>
      <c r="E48" s="264"/>
      <c r="F48" s="265"/>
      <c r="G48" s="255"/>
      <c r="H48" s="256"/>
    </row>
    <row r="49" spans="1:16">
      <c r="B49" s="251"/>
      <c r="C49" s="266"/>
      <c r="D49" s="267"/>
      <c r="E49" s="268"/>
      <c r="F49" s="269"/>
      <c r="G49" s="260"/>
      <c r="H49" s="261"/>
    </row>
    <row r="50" spans="1:16">
      <c r="B50" s="251"/>
      <c r="C50" s="262"/>
      <c r="D50" s="254"/>
      <c r="E50" s="264"/>
      <c r="F50" s="265"/>
      <c r="G50" s="255"/>
      <c r="H50" s="256"/>
    </row>
    <row r="51" spans="1:16">
      <c r="B51" s="251"/>
      <c r="C51" s="262"/>
      <c r="D51" s="263"/>
      <c r="E51" s="264"/>
      <c r="F51" s="265"/>
      <c r="G51" s="255"/>
      <c r="H51" s="256"/>
    </row>
    <row r="52" spans="1:16">
      <c r="B52" s="251"/>
      <c r="C52" s="238"/>
      <c r="D52" s="238"/>
      <c r="E52" s="259"/>
      <c r="F52" s="238"/>
      <c r="G52" s="252"/>
      <c r="H52" s="238"/>
    </row>
    <row r="53" spans="1:16">
      <c r="B53" s="251"/>
      <c r="C53" s="238"/>
      <c r="D53" s="254"/>
      <c r="E53" s="264"/>
      <c r="F53" s="265"/>
      <c r="G53" s="255"/>
      <c r="H53" s="256"/>
    </row>
    <row r="54" spans="1:16">
      <c r="B54" s="251"/>
      <c r="C54" s="238"/>
      <c r="D54" s="258"/>
      <c r="E54" s="268"/>
      <c r="F54" s="269"/>
      <c r="G54" s="260"/>
      <c r="H54" s="261"/>
    </row>
    <row r="55" spans="1:16" s="212" customFormat="1">
      <c r="A55" s="211"/>
      <c r="B55" s="251"/>
      <c r="C55" s="262"/>
      <c r="D55" s="263"/>
      <c r="E55" s="264"/>
      <c r="F55" s="265"/>
      <c r="G55" s="255"/>
      <c r="H55" s="256"/>
      <c r="I55" s="211"/>
      <c r="J55" s="211"/>
      <c r="K55" s="211"/>
      <c r="L55" s="211"/>
      <c r="M55" s="211"/>
      <c r="N55" s="211"/>
      <c r="O55" s="211"/>
      <c r="P55" s="211"/>
    </row>
    <row r="56" spans="1:16" s="212" customFormat="1">
      <c r="A56" s="211"/>
      <c r="B56" s="251"/>
      <c r="C56" s="266"/>
      <c r="D56" s="263"/>
      <c r="E56" s="264"/>
      <c r="F56" s="265"/>
      <c r="G56" s="255"/>
      <c r="H56" s="256"/>
      <c r="I56" s="211"/>
      <c r="J56" s="211"/>
      <c r="K56" s="211"/>
      <c r="L56" s="211"/>
      <c r="M56" s="211"/>
      <c r="N56" s="211"/>
      <c r="O56" s="211"/>
      <c r="P56" s="211"/>
    </row>
    <row r="57" spans="1:16" s="212" customFormat="1">
      <c r="A57" s="211"/>
      <c r="B57" s="251"/>
      <c r="C57" s="266"/>
      <c r="D57" s="263"/>
      <c r="E57" s="264"/>
      <c r="F57" s="265"/>
      <c r="G57" s="255"/>
      <c r="H57" s="256"/>
      <c r="I57" s="211"/>
      <c r="J57" s="211"/>
      <c r="K57" s="211"/>
      <c r="L57" s="211"/>
      <c r="M57" s="211"/>
      <c r="N57" s="211"/>
      <c r="O57" s="211"/>
      <c r="P57" s="211"/>
    </row>
    <row r="58" spans="1:16" s="212" customFormat="1">
      <c r="A58" s="211"/>
      <c r="B58" s="251"/>
      <c r="C58" s="266"/>
      <c r="D58" s="263"/>
      <c r="E58" s="264"/>
      <c r="F58" s="265"/>
      <c r="G58" s="255"/>
      <c r="H58" s="256"/>
      <c r="I58" s="211"/>
      <c r="J58" s="211"/>
      <c r="K58" s="211"/>
      <c r="L58" s="211"/>
      <c r="M58" s="211"/>
      <c r="N58" s="211"/>
      <c r="O58" s="211"/>
      <c r="P58" s="211"/>
    </row>
    <row r="59" spans="1:16" s="212" customFormat="1">
      <c r="A59" s="211"/>
      <c r="B59" s="251"/>
      <c r="C59" s="266"/>
      <c r="D59" s="263"/>
      <c r="E59" s="264"/>
      <c r="F59" s="265"/>
      <c r="G59" s="255"/>
      <c r="H59" s="256"/>
      <c r="I59" s="211"/>
      <c r="J59" s="211"/>
      <c r="K59" s="211"/>
      <c r="L59" s="211"/>
      <c r="M59" s="211"/>
      <c r="N59" s="211"/>
      <c r="O59" s="211"/>
      <c r="P59" s="211"/>
    </row>
    <row r="60" spans="1:16" s="212" customFormat="1">
      <c r="A60" s="211"/>
      <c r="B60" s="251"/>
      <c r="C60" s="266"/>
      <c r="D60" s="263"/>
      <c r="E60" s="264"/>
      <c r="F60" s="265"/>
      <c r="G60" s="255"/>
      <c r="H60" s="256"/>
      <c r="I60" s="211"/>
      <c r="J60" s="211"/>
      <c r="K60" s="211"/>
      <c r="L60" s="211"/>
      <c r="M60" s="211"/>
      <c r="N60" s="211"/>
      <c r="O60" s="211"/>
      <c r="P60" s="211"/>
    </row>
    <row r="61" spans="1:16" s="212" customFormat="1">
      <c r="A61" s="211"/>
      <c r="B61" s="251"/>
      <c r="C61" s="270"/>
      <c r="D61" s="270"/>
      <c r="E61" s="270"/>
      <c r="F61" s="270"/>
      <c r="G61" s="271"/>
      <c r="H61" s="253"/>
      <c r="I61" s="211"/>
      <c r="J61" s="211"/>
      <c r="K61" s="211"/>
      <c r="L61" s="211"/>
      <c r="M61" s="211"/>
      <c r="N61" s="211"/>
      <c r="O61" s="211"/>
      <c r="P61" s="211"/>
    </row>
    <row r="62" spans="1:16" s="212" customFormat="1">
      <c r="A62" s="211"/>
      <c r="B62" s="251"/>
      <c r="C62" s="262"/>
      <c r="D62" s="263"/>
      <c r="E62" s="264"/>
      <c r="F62" s="265"/>
      <c r="G62" s="255"/>
      <c r="H62" s="256"/>
      <c r="I62" s="211"/>
      <c r="J62" s="211"/>
      <c r="K62" s="211"/>
      <c r="L62" s="211"/>
      <c r="M62" s="211"/>
      <c r="N62" s="211"/>
      <c r="O62" s="211"/>
      <c r="P62" s="211"/>
    </row>
    <row r="63" spans="1:16" s="212" customFormat="1">
      <c r="A63" s="211"/>
      <c r="B63" s="251"/>
      <c r="C63" s="266"/>
      <c r="D63" s="263"/>
      <c r="E63" s="264"/>
      <c r="F63" s="265"/>
      <c r="G63" s="255"/>
      <c r="H63" s="256"/>
      <c r="I63" s="211"/>
      <c r="J63" s="211"/>
      <c r="K63" s="211"/>
      <c r="L63" s="211"/>
      <c r="M63" s="211"/>
      <c r="N63" s="211"/>
      <c r="O63" s="211"/>
      <c r="P63" s="211"/>
    </row>
    <row r="64" spans="1:16" s="212" customFormat="1">
      <c r="A64" s="211"/>
      <c r="B64" s="251"/>
      <c r="C64" s="266"/>
      <c r="D64" s="263"/>
      <c r="E64" s="264"/>
      <c r="F64" s="265"/>
      <c r="G64" s="255"/>
      <c r="H64" s="256"/>
      <c r="I64" s="211"/>
      <c r="J64" s="211"/>
      <c r="K64" s="211"/>
      <c r="L64" s="211"/>
      <c r="M64" s="211"/>
      <c r="N64" s="211"/>
      <c r="O64" s="211"/>
      <c r="P64" s="211"/>
    </row>
    <row r="65" spans="1:16" s="212" customFormat="1">
      <c r="A65" s="211"/>
      <c r="B65" s="251"/>
      <c r="C65" s="266"/>
      <c r="D65" s="263"/>
      <c r="E65" s="264"/>
      <c r="F65" s="265"/>
      <c r="G65" s="255"/>
      <c r="H65" s="256"/>
      <c r="I65" s="211"/>
      <c r="J65" s="211"/>
      <c r="K65" s="211"/>
      <c r="L65" s="211"/>
      <c r="M65" s="211"/>
      <c r="N65" s="211"/>
      <c r="O65" s="211"/>
      <c r="P65" s="211"/>
    </row>
    <row r="66" spans="1:16" s="212" customFormat="1">
      <c r="A66" s="211"/>
      <c r="B66" s="251"/>
      <c r="C66" s="238"/>
      <c r="D66" s="258"/>
      <c r="E66" s="268"/>
      <c r="F66" s="269"/>
      <c r="G66" s="260"/>
      <c r="H66" s="261"/>
      <c r="I66" s="211"/>
      <c r="J66" s="211"/>
      <c r="K66" s="211"/>
      <c r="L66" s="211"/>
      <c r="M66" s="211"/>
      <c r="N66" s="211"/>
      <c r="O66" s="211"/>
      <c r="P66" s="211"/>
    </row>
    <row r="67" spans="1:16" s="212" customFormat="1">
      <c r="A67" s="211"/>
      <c r="B67" s="251"/>
      <c r="C67" s="262"/>
      <c r="D67" s="263"/>
      <c r="E67" s="264"/>
      <c r="F67" s="265"/>
      <c r="G67" s="255"/>
      <c r="H67" s="256"/>
      <c r="I67" s="211"/>
      <c r="J67" s="211"/>
      <c r="K67" s="211"/>
      <c r="L67" s="211"/>
      <c r="M67" s="211"/>
      <c r="N67" s="211"/>
      <c r="O67" s="211"/>
      <c r="P67" s="211"/>
    </row>
    <row r="68" spans="1:16" s="212" customFormat="1">
      <c r="A68" s="211"/>
      <c r="B68" s="251"/>
      <c r="C68" s="266"/>
      <c r="D68" s="263"/>
      <c r="E68" s="264"/>
      <c r="F68" s="265"/>
      <c r="G68" s="255"/>
      <c r="H68" s="256"/>
      <c r="I68" s="211"/>
      <c r="J68" s="211"/>
      <c r="K68" s="211"/>
      <c r="L68" s="211"/>
      <c r="M68" s="211"/>
      <c r="N68" s="211"/>
      <c r="O68" s="211"/>
      <c r="P68" s="211"/>
    </row>
    <row r="69" spans="1:16" s="212" customFormat="1">
      <c r="A69" s="211"/>
      <c r="B69" s="272"/>
      <c r="C69" s="266"/>
      <c r="D69" s="263"/>
      <c r="E69" s="264"/>
      <c r="F69" s="265"/>
      <c r="G69" s="255"/>
      <c r="H69" s="256"/>
      <c r="I69" s="211"/>
      <c r="J69" s="211"/>
      <c r="K69" s="211"/>
      <c r="L69" s="211"/>
      <c r="M69" s="211"/>
      <c r="N69" s="211"/>
      <c r="O69" s="211"/>
      <c r="P69" s="211"/>
    </row>
    <row r="70" spans="1:16" s="212" customFormat="1">
      <c r="A70" s="211"/>
      <c r="B70" s="251"/>
      <c r="C70" s="266"/>
      <c r="D70" s="263"/>
      <c r="E70" s="264"/>
      <c r="F70" s="265"/>
      <c r="G70" s="255"/>
      <c r="H70" s="256"/>
      <c r="I70" s="211"/>
      <c r="J70" s="211"/>
      <c r="K70" s="211"/>
      <c r="L70" s="211"/>
      <c r="M70" s="211"/>
      <c r="N70" s="211"/>
      <c r="O70" s="211"/>
      <c r="P70" s="211"/>
    </row>
    <row r="71" spans="1:16">
      <c r="B71" s="211"/>
      <c r="C71" s="238"/>
      <c r="D71" s="258"/>
      <c r="E71" s="268"/>
      <c r="F71" s="269"/>
      <c r="G71" s="260"/>
      <c r="H71" s="261"/>
    </row>
    <row r="72" spans="1:16">
      <c r="B72" s="211"/>
      <c r="C72" s="262"/>
      <c r="D72" s="263"/>
      <c r="E72" s="264"/>
      <c r="F72" s="265"/>
      <c r="G72" s="255"/>
      <c r="H72" s="256"/>
    </row>
    <row r="73" spans="1:16">
      <c r="B73" s="211"/>
      <c r="C73" s="266"/>
      <c r="D73" s="263"/>
      <c r="E73" s="264"/>
      <c r="F73" s="265"/>
      <c r="G73" s="255"/>
      <c r="H73" s="256"/>
    </row>
    <row r="74" spans="1:16">
      <c r="B74" s="211"/>
      <c r="C74" s="266"/>
      <c r="D74" s="263"/>
      <c r="E74" s="264"/>
      <c r="F74" s="265"/>
      <c r="G74" s="255"/>
      <c r="H74" s="256"/>
    </row>
    <row r="75" spans="1:16">
      <c r="B75" s="251"/>
      <c r="C75" s="266"/>
      <c r="D75" s="263"/>
      <c r="E75" s="264"/>
      <c r="F75" s="265"/>
      <c r="G75" s="255"/>
      <c r="H75" s="256"/>
    </row>
    <row r="76" spans="1:16">
      <c r="B76" s="251"/>
      <c r="C76" s="266"/>
      <c r="D76" s="263"/>
      <c r="E76" s="264"/>
      <c r="F76" s="265"/>
      <c r="G76" s="255"/>
      <c r="H76" s="256"/>
    </row>
    <row r="77" spans="1:16">
      <c r="B77" s="251"/>
      <c r="C77" s="266"/>
      <c r="D77" s="263"/>
      <c r="E77" s="264"/>
      <c r="F77" s="265"/>
      <c r="G77" s="255"/>
      <c r="H77" s="256"/>
    </row>
    <row r="78" spans="1:16">
      <c r="B78" s="273"/>
      <c r="C78" s="270"/>
      <c r="D78" s="270"/>
      <c r="E78" s="270"/>
      <c r="F78" s="270"/>
      <c r="G78" s="271"/>
      <c r="H78" s="270"/>
    </row>
    <row r="79" spans="1:16">
      <c r="B79" s="273"/>
      <c r="C79" s="262"/>
      <c r="D79" s="263"/>
      <c r="E79" s="264"/>
      <c r="F79" s="265"/>
      <c r="G79" s="255"/>
      <c r="H79" s="256"/>
    </row>
    <row r="80" spans="1:16">
      <c r="B80" s="273"/>
      <c r="C80" s="262"/>
      <c r="D80" s="263"/>
      <c r="E80" s="264"/>
      <c r="F80" s="265"/>
      <c r="G80" s="255"/>
      <c r="H80" s="256"/>
    </row>
    <row r="81" spans="2:14">
      <c r="B81" s="273"/>
    </row>
    <row r="82" spans="2:14">
      <c r="B82" s="273"/>
      <c r="D82" s="263"/>
      <c r="E82" s="264"/>
      <c r="F82" s="265"/>
      <c r="G82" s="255"/>
      <c r="H82" s="256"/>
    </row>
    <row r="83" spans="2:14">
      <c r="B83" s="273"/>
      <c r="D83" s="263"/>
      <c r="E83" s="264"/>
      <c r="F83" s="265"/>
      <c r="G83" s="255"/>
      <c r="H83" s="256"/>
    </row>
    <row r="84" spans="2:14">
      <c r="C84" s="262"/>
      <c r="D84" s="263"/>
      <c r="E84" s="264"/>
      <c r="F84" s="265"/>
      <c r="G84" s="255"/>
      <c r="H84" s="256"/>
    </row>
    <row r="85" spans="2:14">
      <c r="B85" s="273"/>
      <c r="H85" s="211"/>
    </row>
    <row r="86" spans="2:14">
      <c r="B86" s="230"/>
      <c r="C86" s="270"/>
      <c r="D86" s="270"/>
      <c r="E86" s="240"/>
      <c r="G86" s="223"/>
      <c r="H86" s="211"/>
    </row>
    <row r="87" spans="2:14">
      <c r="B87" s="230"/>
      <c r="C87" s="270"/>
      <c r="D87" s="270"/>
      <c r="E87" s="240"/>
      <c r="G87" s="223"/>
      <c r="H87" s="211"/>
    </row>
    <row r="88" spans="2:14">
      <c r="B88" s="230"/>
      <c r="C88" s="238"/>
      <c r="D88" s="238"/>
      <c r="E88" s="240"/>
      <c r="G88" s="223"/>
      <c r="H88" s="211"/>
    </row>
    <row r="89" spans="2:14">
      <c r="B89" s="230"/>
      <c r="C89" s="238"/>
      <c r="D89" s="238"/>
      <c r="E89" s="240"/>
      <c r="G89" s="223"/>
      <c r="H89" s="211"/>
    </row>
    <row r="90" spans="2:14">
      <c r="B90" s="230"/>
      <c r="C90" s="238"/>
      <c r="D90" s="238"/>
      <c r="E90" s="240"/>
    </row>
    <row r="91" spans="2:14">
      <c r="B91" s="230"/>
    </row>
    <row r="92" spans="2:14">
      <c r="B92" s="230"/>
      <c r="C92" s="229"/>
      <c r="G92" s="260"/>
      <c r="H92" s="261"/>
    </row>
    <row r="93" spans="2:14">
      <c r="B93" s="230"/>
      <c r="C93" s="266"/>
      <c r="D93" s="267"/>
      <c r="E93" s="268"/>
      <c r="F93" s="269"/>
    </row>
    <row r="94" spans="2:14">
      <c r="B94" s="230"/>
      <c r="C94" s="262"/>
      <c r="D94" s="263"/>
      <c r="E94" s="264"/>
      <c r="F94" s="265"/>
      <c r="G94" s="255"/>
      <c r="H94" s="256"/>
      <c r="I94" s="679"/>
      <c r="J94" s="679"/>
      <c r="K94" s="679"/>
      <c r="L94" s="679"/>
      <c r="M94" s="679"/>
      <c r="N94" s="679"/>
    </row>
    <row r="95" spans="2:14">
      <c r="B95" s="251"/>
      <c r="C95" s="266"/>
      <c r="D95" s="267"/>
      <c r="E95" s="264"/>
      <c r="F95" s="269"/>
      <c r="G95" s="260"/>
      <c r="H95" s="261"/>
      <c r="I95" s="680"/>
      <c r="J95" s="680"/>
      <c r="K95" s="680"/>
      <c r="L95" s="680"/>
    </row>
    <row r="96" spans="2:14">
      <c r="B96" s="230"/>
      <c r="C96" s="270"/>
      <c r="D96" s="222"/>
      <c r="E96" s="222"/>
      <c r="F96" s="222"/>
      <c r="G96" s="223"/>
      <c r="H96" s="256"/>
    </row>
    <row r="97" spans="1:16">
      <c r="B97" s="230"/>
      <c r="C97" s="270"/>
      <c r="D97" s="222"/>
      <c r="E97" s="222"/>
      <c r="F97" s="222"/>
      <c r="G97" s="223"/>
      <c r="H97" s="256"/>
    </row>
    <row r="98" spans="1:16">
      <c r="B98" s="230"/>
      <c r="C98" s="262"/>
      <c r="D98" s="263"/>
      <c r="E98" s="264"/>
      <c r="F98" s="265"/>
      <c r="G98" s="255"/>
      <c r="H98" s="256"/>
    </row>
    <row r="99" spans="1:16">
      <c r="B99" s="230"/>
    </row>
    <row r="100" spans="1:16">
      <c r="B100" s="230"/>
      <c r="C100" s="229"/>
      <c r="D100" s="238"/>
      <c r="E100" s="259"/>
      <c r="F100" s="270"/>
      <c r="G100" s="274"/>
      <c r="H100" s="251"/>
    </row>
    <row r="101" spans="1:16">
      <c r="B101" s="230"/>
      <c r="C101" s="236"/>
      <c r="D101" s="251"/>
      <c r="E101" s="251"/>
      <c r="F101" s="251"/>
    </row>
    <row r="102" spans="1:16">
      <c r="B102" s="253"/>
      <c r="C102" s="275"/>
    </row>
    <row r="103" spans="1:16" s="212" customFormat="1">
      <c r="A103" s="211"/>
      <c r="B103" s="253"/>
      <c r="C103" s="262"/>
      <c r="D103" s="263"/>
      <c r="E103" s="264"/>
      <c r="F103" s="265"/>
      <c r="G103" s="255"/>
      <c r="H103" s="256"/>
      <c r="I103" s="211"/>
      <c r="J103" s="211"/>
      <c r="K103" s="211"/>
      <c r="L103" s="211"/>
      <c r="M103" s="211"/>
      <c r="N103" s="211"/>
      <c r="O103" s="211"/>
      <c r="P103" s="211"/>
    </row>
    <row r="104" spans="1:16" s="212" customFormat="1">
      <c r="A104" s="211"/>
      <c r="B104" s="253"/>
      <c r="C104" s="262"/>
      <c r="D104" s="263"/>
      <c r="E104" s="264"/>
      <c r="F104" s="265"/>
      <c r="G104" s="255"/>
      <c r="H104" s="256"/>
      <c r="I104" s="211"/>
      <c r="J104" s="211"/>
      <c r="K104" s="211"/>
      <c r="L104" s="211"/>
      <c r="M104" s="211"/>
      <c r="N104" s="211"/>
      <c r="O104" s="211"/>
      <c r="P104" s="211"/>
    </row>
    <row r="105" spans="1:16" s="212" customFormat="1">
      <c r="A105" s="211"/>
      <c r="B105" s="253"/>
      <c r="C105" s="262"/>
      <c r="D105" s="263"/>
      <c r="E105" s="264"/>
      <c r="F105" s="265"/>
      <c r="G105" s="255"/>
      <c r="H105" s="256"/>
      <c r="I105" s="211"/>
      <c r="J105" s="211"/>
      <c r="K105" s="211"/>
      <c r="L105" s="211"/>
      <c r="M105" s="211"/>
      <c r="N105" s="211"/>
      <c r="O105" s="211"/>
      <c r="P105" s="211"/>
    </row>
    <row r="106" spans="1:16" s="212" customFormat="1">
      <c r="A106" s="211"/>
      <c r="B106" s="253"/>
      <c r="C106" s="262"/>
      <c r="D106" s="263"/>
      <c r="E106" s="264"/>
      <c r="F106" s="265"/>
      <c r="G106" s="255"/>
      <c r="H106" s="261"/>
      <c r="I106" s="211"/>
      <c r="J106" s="211"/>
      <c r="K106" s="211"/>
      <c r="L106" s="211"/>
      <c r="M106" s="211"/>
      <c r="N106" s="211"/>
      <c r="O106" s="211"/>
      <c r="P106" s="211"/>
    </row>
    <row r="107" spans="1:16" s="212" customFormat="1">
      <c r="A107" s="211"/>
      <c r="B107" s="253"/>
      <c r="C107" s="276"/>
      <c r="D107" s="263"/>
      <c r="E107" s="264"/>
      <c r="F107" s="265"/>
      <c r="G107" s="255"/>
      <c r="H107" s="261"/>
      <c r="I107" s="211"/>
      <c r="J107" s="211"/>
      <c r="K107" s="211"/>
      <c r="L107" s="211"/>
      <c r="M107" s="211"/>
      <c r="N107" s="211"/>
      <c r="O107" s="211"/>
      <c r="P107" s="211"/>
    </row>
    <row r="108" spans="1:16" s="212" customFormat="1">
      <c r="A108" s="211"/>
      <c r="B108" s="253"/>
      <c r="C108" s="262"/>
      <c r="D108" s="263"/>
      <c r="E108" s="264"/>
      <c r="F108" s="265"/>
      <c r="G108" s="255"/>
      <c r="H108" s="256"/>
      <c r="I108" s="211"/>
      <c r="J108" s="211"/>
      <c r="K108" s="211"/>
      <c r="L108" s="211"/>
      <c r="M108" s="211"/>
      <c r="N108" s="211"/>
      <c r="O108" s="211"/>
      <c r="P108" s="211"/>
    </row>
    <row r="109" spans="1:16" s="212" customFormat="1">
      <c r="A109" s="211"/>
      <c r="B109" s="253"/>
      <c r="C109" s="262"/>
      <c r="D109" s="263"/>
      <c r="E109" s="264"/>
      <c r="F109" s="265"/>
      <c r="G109" s="255"/>
      <c r="H109" s="256"/>
      <c r="I109" s="211"/>
      <c r="J109" s="211"/>
      <c r="K109" s="211"/>
      <c r="L109" s="211"/>
      <c r="M109" s="211"/>
      <c r="N109" s="211"/>
      <c r="O109" s="211"/>
      <c r="P109" s="211"/>
    </row>
    <row r="110" spans="1:16" s="212" customFormat="1">
      <c r="A110" s="211"/>
      <c r="B110" s="253"/>
      <c r="C110" s="262"/>
      <c r="D110" s="263"/>
      <c r="E110" s="264"/>
      <c r="F110" s="265"/>
      <c r="G110" s="255"/>
      <c r="H110" s="256"/>
      <c r="I110" s="211"/>
      <c r="J110" s="211"/>
      <c r="K110" s="211"/>
      <c r="L110" s="211"/>
      <c r="M110" s="211"/>
      <c r="N110" s="211"/>
      <c r="O110" s="211"/>
      <c r="P110" s="211"/>
    </row>
    <row r="111" spans="1:16" s="212" customFormat="1">
      <c r="A111" s="211"/>
      <c r="B111" s="253"/>
      <c r="C111" s="262"/>
      <c r="D111" s="263"/>
      <c r="E111" s="264"/>
      <c r="F111" s="265"/>
      <c r="G111" s="255"/>
      <c r="H111" s="256"/>
      <c r="I111" s="211"/>
      <c r="J111" s="211"/>
      <c r="K111" s="211"/>
      <c r="L111" s="211"/>
      <c r="M111" s="211"/>
      <c r="N111" s="211"/>
      <c r="O111" s="211"/>
      <c r="P111" s="211"/>
    </row>
    <row r="112" spans="1:16" s="212" customFormat="1">
      <c r="A112" s="211"/>
      <c r="B112" s="253"/>
      <c r="C112" s="262"/>
      <c r="D112" s="263"/>
      <c r="E112" s="264"/>
      <c r="F112" s="265"/>
      <c r="G112" s="255"/>
      <c r="H112" s="256"/>
      <c r="I112" s="211"/>
      <c r="J112" s="211"/>
      <c r="K112" s="211"/>
      <c r="L112" s="211"/>
      <c r="M112" s="211"/>
      <c r="N112" s="211"/>
      <c r="O112" s="211"/>
      <c r="P112" s="211"/>
    </row>
    <row r="113" spans="1:16" s="212" customFormat="1">
      <c r="A113" s="211"/>
      <c r="B113" s="253"/>
      <c r="C113" s="276"/>
      <c r="D113" s="263"/>
      <c r="E113" s="264"/>
      <c r="F113" s="265"/>
      <c r="G113" s="255"/>
      <c r="H113" s="256"/>
      <c r="I113" s="211"/>
      <c r="J113" s="211"/>
      <c r="K113" s="211"/>
      <c r="L113" s="211"/>
      <c r="M113" s="211"/>
      <c r="N113" s="211"/>
      <c r="O113" s="211"/>
      <c r="P113" s="211"/>
    </row>
    <row r="114" spans="1:16" s="212" customFormat="1">
      <c r="A114" s="211"/>
      <c r="B114" s="253"/>
      <c r="C114" s="262"/>
      <c r="D114" s="263"/>
      <c r="E114" s="264"/>
      <c r="F114" s="265"/>
      <c r="G114" s="255"/>
      <c r="H114" s="256"/>
      <c r="I114" s="211"/>
      <c r="J114" s="211"/>
      <c r="K114" s="211"/>
      <c r="L114" s="211"/>
      <c r="M114" s="211"/>
      <c r="N114" s="211"/>
      <c r="O114" s="211"/>
      <c r="P114" s="211"/>
    </row>
    <row r="115" spans="1:16" s="212" customFormat="1">
      <c r="A115" s="211"/>
      <c r="B115" s="253"/>
      <c r="C115" s="262"/>
      <c r="D115" s="263"/>
      <c r="E115" s="264"/>
      <c r="F115" s="265"/>
      <c r="G115" s="255"/>
      <c r="H115" s="256"/>
      <c r="I115" s="211"/>
      <c r="J115" s="211"/>
      <c r="K115" s="211"/>
      <c r="L115" s="211"/>
      <c r="M115" s="211"/>
      <c r="N115" s="211"/>
      <c r="O115" s="211"/>
      <c r="P115" s="211"/>
    </row>
    <row r="116" spans="1:16" s="212" customFormat="1">
      <c r="A116" s="211"/>
      <c r="B116" s="253"/>
      <c r="C116" s="262"/>
      <c r="D116" s="263"/>
      <c r="E116" s="264"/>
      <c r="F116" s="265"/>
      <c r="G116" s="255"/>
      <c r="H116" s="256"/>
      <c r="I116" s="211"/>
      <c r="J116" s="211"/>
      <c r="K116" s="211"/>
      <c r="L116" s="211"/>
      <c r="M116" s="211"/>
      <c r="N116" s="211"/>
      <c r="O116" s="211"/>
      <c r="P116" s="211"/>
    </row>
    <row r="117" spans="1:16" s="212" customFormat="1">
      <c r="A117" s="211"/>
      <c r="B117" s="253"/>
      <c r="C117" s="262"/>
      <c r="D117" s="263"/>
      <c r="E117" s="264"/>
      <c r="F117" s="265"/>
      <c r="G117" s="255"/>
      <c r="H117" s="256"/>
      <c r="I117" s="211"/>
      <c r="J117" s="211"/>
      <c r="K117" s="211"/>
      <c r="L117" s="211"/>
      <c r="M117" s="211"/>
      <c r="N117" s="211"/>
      <c r="O117" s="211"/>
      <c r="P117" s="211"/>
    </row>
    <row r="118" spans="1:16" s="212" customFormat="1">
      <c r="A118" s="211"/>
      <c r="B118" s="253"/>
      <c r="C118" s="262"/>
      <c r="D118" s="263"/>
      <c r="E118" s="264"/>
      <c r="F118" s="265"/>
      <c r="G118" s="255"/>
      <c r="H118" s="256"/>
      <c r="I118" s="211"/>
      <c r="J118" s="211"/>
      <c r="K118" s="211"/>
      <c r="L118" s="211"/>
      <c r="M118" s="211"/>
      <c r="N118" s="211"/>
      <c r="O118" s="211"/>
      <c r="P118" s="211"/>
    </row>
    <row r="119" spans="1:16" s="212" customFormat="1">
      <c r="A119" s="211"/>
      <c r="B119" s="253"/>
      <c r="C119" s="262"/>
      <c r="D119" s="263"/>
      <c r="E119" s="264"/>
      <c r="F119" s="265"/>
      <c r="G119" s="255"/>
      <c r="H119" s="256"/>
      <c r="I119" s="211"/>
      <c r="J119" s="211"/>
      <c r="K119" s="211"/>
      <c r="L119" s="211"/>
      <c r="M119" s="211"/>
      <c r="N119" s="211"/>
      <c r="O119" s="211"/>
      <c r="P119" s="211"/>
    </row>
    <row r="120" spans="1:16" s="212" customFormat="1">
      <c r="A120" s="211"/>
      <c r="B120" s="253"/>
      <c r="C120" s="262"/>
      <c r="D120" s="263"/>
      <c r="E120" s="264"/>
      <c r="F120" s="265"/>
      <c r="G120" s="255"/>
      <c r="H120" s="256"/>
      <c r="I120" s="211"/>
      <c r="J120" s="211"/>
      <c r="K120" s="211"/>
      <c r="L120" s="211"/>
      <c r="M120" s="211"/>
      <c r="N120" s="211"/>
      <c r="O120" s="211"/>
      <c r="P120" s="211"/>
    </row>
    <row r="121" spans="1:16" s="212" customFormat="1">
      <c r="A121" s="211"/>
      <c r="B121" s="253"/>
      <c r="C121" s="276"/>
      <c r="D121" s="263"/>
      <c r="E121" s="264"/>
      <c r="F121" s="265"/>
      <c r="H121" s="209"/>
      <c r="I121" s="211"/>
      <c r="J121" s="211"/>
      <c r="K121" s="211"/>
      <c r="L121" s="211"/>
      <c r="M121" s="211"/>
      <c r="N121" s="211"/>
      <c r="O121" s="211"/>
      <c r="P121" s="211"/>
    </row>
    <row r="122" spans="1:16" s="212" customFormat="1">
      <c r="A122" s="211"/>
      <c r="B122" s="253"/>
      <c r="C122" s="262"/>
      <c r="D122" s="263"/>
      <c r="E122" s="264"/>
      <c r="F122" s="265"/>
      <c r="G122" s="255"/>
      <c r="H122" s="256"/>
      <c r="I122" s="211"/>
      <c r="J122" s="211"/>
      <c r="K122" s="211"/>
      <c r="L122" s="211"/>
      <c r="M122" s="211"/>
      <c r="N122" s="211"/>
      <c r="O122" s="211"/>
      <c r="P122" s="211"/>
    </row>
    <row r="123" spans="1:16" s="212" customFormat="1">
      <c r="A123" s="211"/>
      <c r="B123" s="253"/>
      <c r="C123" s="262"/>
      <c r="D123" s="263"/>
      <c r="E123" s="264"/>
      <c r="F123" s="265"/>
      <c r="G123" s="255"/>
      <c r="H123" s="256"/>
      <c r="I123" s="211"/>
      <c r="J123" s="211"/>
      <c r="K123" s="211"/>
      <c r="L123" s="211"/>
      <c r="M123" s="211"/>
      <c r="N123" s="211"/>
      <c r="O123" s="211"/>
      <c r="P123" s="211"/>
    </row>
    <row r="124" spans="1:16" s="212" customFormat="1">
      <c r="A124" s="211"/>
      <c r="B124" s="253"/>
      <c r="C124" s="262"/>
      <c r="D124" s="263"/>
      <c r="E124" s="264"/>
      <c r="F124" s="265"/>
      <c r="G124" s="255"/>
      <c r="H124" s="256"/>
      <c r="I124" s="211"/>
      <c r="J124" s="211"/>
      <c r="K124" s="211"/>
      <c r="L124" s="211"/>
      <c r="M124" s="211"/>
      <c r="N124" s="211"/>
      <c r="O124" s="211"/>
      <c r="P124" s="211"/>
    </row>
    <row r="125" spans="1:16" s="212" customFormat="1">
      <c r="A125" s="211"/>
      <c r="B125" s="253"/>
      <c r="C125" s="262"/>
      <c r="D125" s="263"/>
      <c r="E125" s="264"/>
      <c r="F125" s="265"/>
      <c r="G125" s="255"/>
      <c r="H125" s="256"/>
      <c r="I125" s="211"/>
      <c r="J125" s="211"/>
      <c r="K125" s="211"/>
      <c r="L125" s="211"/>
      <c r="M125" s="211"/>
      <c r="N125" s="211"/>
      <c r="O125" s="211"/>
      <c r="P125" s="211"/>
    </row>
    <row r="126" spans="1:16" s="212" customFormat="1">
      <c r="A126" s="211"/>
      <c r="B126" s="253"/>
      <c r="C126" s="262"/>
      <c r="D126" s="263"/>
      <c r="E126" s="264"/>
      <c r="F126" s="265"/>
      <c r="G126" s="255"/>
      <c r="H126" s="256"/>
      <c r="I126" s="211"/>
      <c r="J126" s="211"/>
      <c r="K126" s="211"/>
      <c r="L126" s="211"/>
      <c r="M126" s="211"/>
      <c r="N126" s="211"/>
      <c r="O126" s="211"/>
      <c r="P126" s="211"/>
    </row>
    <row r="127" spans="1:16" s="212" customFormat="1">
      <c r="A127" s="211"/>
      <c r="B127" s="253"/>
      <c r="C127" s="262"/>
      <c r="D127" s="263"/>
      <c r="E127" s="264"/>
      <c r="F127" s="265"/>
      <c r="G127" s="255"/>
      <c r="H127" s="256"/>
      <c r="I127" s="211"/>
      <c r="J127" s="211"/>
      <c r="K127" s="211"/>
      <c r="L127" s="211"/>
      <c r="M127" s="211"/>
      <c r="N127" s="211"/>
      <c r="O127" s="211"/>
      <c r="P127" s="211"/>
    </row>
    <row r="128" spans="1:16" s="212" customFormat="1">
      <c r="A128" s="211"/>
      <c r="B128" s="253"/>
      <c r="C128" s="262"/>
      <c r="D128" s="263"/>
      <c r="E128" s="264"/>
      <c r="F128" s="265"/>
      <c r="G128" s="255"/>
      <c r="H128" s="256"/>
      <c r="I128" s="211"/>
      <c r="J128" s="211"/>
      <c r="K128" s="211"/>
      <c r="L128" s="211"/>
      <c r="M128" s="211"/>
      <c r="N128" s="211"/>
      <c r="O128" s="211"/>
      <c r="P128" s="211"/>
    </row>
    <row r="129" spans="1:16" s="212" customFormat="1">
      <c r="A129" s="211"/>
      <c r="B129" s="253"/>
      <c r="C129" s="276"/>
      <c r="D129" s="263"/>
      <c r="E129" s="264"/>
      <c r="F129" s="265"/>
      <c r="G129" s="255"/>
      <c r="H129" s="256"/>
      <c r="I129" s="211"/>
      <c r="J129" s="211"/>
      <c r="K129" s="211"/>
      <c r="L129" s="211"/>
      <c r="M129" s="211"/>
      <c r="N129" s="211"/>
      <c r="O129" s="211"/>
      <c r="P129" s="211"/>
    </row>
    <row r="130" spans="1:16" s="212" customFormat="1">
      <c r="A130" s="211"/>
      <c r="B130" s="253"/>
      <c r="C130" s="262"/>
      <c r="D130" s="263"/>
      <c r="E130" s="264"/>
      <c r="F130" s="265"/>
      <c r="G130" s="255"/>
      <c r="H130" s="256"/>
      <c r="I130" s="211"/>
      <c r="J130" s="211"/>
      <c r="K130" s="211"/>
      <c r="L130" s="211"/>
      <c r="M130" s="211"/>
      <c r="N130" s="211"/>
      <c r="O130" s="211"/>
      <c r="P130" s="211"/>
    </row>
    <row r="131" spans="1:16" s="212" customFormat="1">
      <c r="A131" s="211"/>
      <c r="B131" s="253"/>
      <c r="C131" s="262"/>
      <c r="D131" s="263"/>
      <c r="E131" s="264"/>
      <c r="F131" s="265"/>
      <c r="G131" s="255"/>
      <c r="H131" s="256"/>
      <c r="I131" s="211"/>
      <c r="J131" s="211"/>
      <c r="K131" s="211"/>
      <c r="L131" s="211"/>
      <c r="M131" s="211"/>
      <c r="N131" s="211"/>
      <c r="O131" s="211"/>
      <c r="P131" s="211"/>
    </row>
    <row r="132" spans="1:16" s="212" customFormat="1">
      <c r="A132" s="211"/>
      <c r="B132" s="253"/>
      <c r="C132" s="262"/>
      <c r="D132" s="263"/>
      <c r="E132" s="264"/>
      <c r="F132" s="265"/>
      <c r="G132" s="255"/>
      <c r="H132" s="256"/>
      <c r="I132" s="211"/>
      <c r="J132" s="211"/>
      <c r="K132" s="211"/>
      <c r="L132" s="211"/>
      <c r="M132" s="211"/>
      <c r="N132" s="211"/>
      <c r="O132" s="211"/>
      <c r="P132" s="211"/>
    </row>
    <row r="133" spans="1:16" s="212" customFormat="1">
      <c r="A133" s="211"/>
      <c r="B133" s="253"/>
      <c r="C133" s="262"/>
      <c r="D133" s="263"/>
      <c r="E133" s="264"/>
      <c r="F133" s="265"/>
      <c r="G133" s="255"/>
      <c r="H133" s="256"/>
      <c r="I133" s="211"/>
      <c r="J133" s="211"/>
      <c r="K133" s="211"/>
      <c r="L133" s="211"/>
      <c r="M133" s="211"/>
      <c r="N133" s="211"/>
      <c r="O133" s="211"/>
      <c r="P133" s="211"/>
    </row>
    <row r="134" spans="1:16" s="212" customFormat="1">
      <c r="A134" s="211"/>
      <c r="B134" s="253"/>
      <c r="C134" s="222"/>
      <c r="D134" s="263"/>
      <c r="E134" s="264"/>
      <c r="F134" s="265"/>
      <c r="G134" s="255"/>
      <c r="H134" s="256"/>
      <c r="I134" s="211"/>
      <c r="J134" s="211"/>
      <c r="K134" s="211"/>
      <c r="L134" s="211"/>
      <c r="M134" s="211"/>
      <c r="N134" s="211"/>
      <c r="O134" s="211"/>
      <c r="P134" s="211"/>
    </row>
    <row r="135" spans="1:16" s="212" customFormat="1">
      <c r="A135" s="211"/>
      <c r="B135" s="253"/>
      <c r="C135" s="262"/>
      <c r="D135" s="263"/>
      <c r="E135" s="264"/>
      <c r="F135" s="265"/>
      <c r="G135" s="255"/>
      <c r="H135" s="256"/>
      <c r="I135" s="211"/>
      <c r="J135" s="211"/>
      <c r="K135" s="211"/>
      <c r="L135" s="211"/>
      <c r="M135" s="211"/>
      <c r="N135" s="211"/>
      <c r="O135" s="211"/>
      <c r="P135" s="211"/>
    </row>
    <row r="136" spans="1:16" s="212" customFormat="1">
      <c r="A136" s="211"/>
      <c r="B136" s="253"/>
      <c r="C136" s="262"/>
      <c r="D136" s="263"/>
      <c r="E136" s="264"/>
      <c r="F136" s="265"/>
      <c r="G136" s="255"/>
      <c r="H136" s="256"/>
      <c r="I136" s="211"/>
      <c r="J136" s="211"/>
      <c r="K136" s="211"/>
      <c r="L136" s="211"/>
      <c r="M136" s="211"/>
      <c r="N136" s="211"/>
      <c r="O136" s="211"/>
      <c r="P136" s="211"/>
    </row>
    <row r="137" spans="1:16" s="212" customFormat="1">
      <c r="A137" s="211"/>
      <c r="B137" s="253"/>
      <c r="C137" s="276"/>
      <c r="D137" s="263"/>
      <c r="E137" s="264"/>
      <c r="F137" s="265"/>
      <c r="G137" s="255"/>
      <c r="H137" s="256"/>
      <c r="I137" s="211"/>
      <c r="J137" s="211"/>
      <c r="K137" s="211"/>
      <c r="L137" s="211"/>
      <c r="M137" s="211"/>
      <c r="N137" s="211"/>
      <c r="O137" s="211"/>
      <c r="P137" s="211"/>
    </row>
    <row r="138" spans="1:16" s="212" customFormat="1">
      <c r="A138" s="211"/>
      <c r="B138" s="253"/>
      <c r="C138" s="262"/>
      <c r="D138" s="263"/>
      <c r="E138" s="264"/>
      <c r="F138" s="265"/>
      <c r="G138" s="255"/>
      <c r="H138" s="256"/>
      <c r="I138" s="211"/>
      <c r="J138" s="211"/>
      <c r="K138" s="211"/>
      <c r="L138" s="211"/>
      <c r="M138" s="211"/>
      <c r="N138" s="211"/>
      <c r="O138" s="211"/>
      <c r="P138" s="211"/>
    </row>
    <row r="139" spans="1:16" s="212" customFormat="1">
      <c r="A139" s="211"/>
      <c r="B139" s="253"/>
      <c r="C139" s="262"/>
      <c r="D139" s="263"/>
      <c r="E139" s="264"/>
      <c r="F139" s="265"/>
      <c r="G139" s="255"/>
      <c r="H139" s="256"/>
      <c r="I139" s="211"/>
      <c r="J139" s="211"/>
      <c r="K139" s="211"/>
      <c r="L139" s="211"/>
      <c r="M139" s="211"/>
      <c r="N139" s="211"/>
      <c r="O139" s="211"/>
      <c r="P139" s="211"/>
    </row>
    <row r="140" spans="1:16" s="212" customFormat="1">
      <c r="A140" s="211"/>
      <c r="B140" s="253"/>
      <c r="C140" s="262"/>
      <c r="D140" s="263"/>
      <c r="E140" s="264"/>
      <c r="F140" s="265"/>
      <c r="G140" s="255"/>
      <c r="H140" s="256"/>
      <c r="I140" s="211"/>
      <c r="J140" s="211"/>
      <c r="K140" s="211"/>
      <c r="L140" s="211"/>
      <c r="M140" s="211"/>
      <c r="N140" s="211"/>
      <c r="O140" s="211"/>
      <c r="P140" s="211"/>
    </row>
    <row r="141" spans="1:16" s="212" customFormat="1">
      <c r="A141" s="211"/>
      <c r="B141" s="253"/>
      <c r="C141" s="262"/>
      <c r="D141" s="263"/>
      <c r="E141" s="264"/>
      <c r="F141" s="265"/>
      <c r="G141" s="255"/>
      <c r="H141" s="256"/>
      <c r="I141" s="211"/>
      <c r="J141" s="211"/>
      <c r="K141" s="211"/>
      <c r="L141" s="211"/>
      <c r="M141" s="211"/>
      <c r="N141" s="211"/>
      <c r="O141" s="211"/>
      <c r="P141" s="211"/>
    </row>
    <row r="142" spans="1:16" s="212" customFormat="1">
      <c r="A142" s="211"/>
      <c r="B142" s="253"/>
      <c r="C142" s="262"/>
      <c r="D142" s="263"/>
      <c r="E142" s="264"/>
      <c r="F142" s="265"/>
      <c r="G142" s="255"/>
      <c r="H142" s="256"/>
      <c r="I142" s="211"/>
      <c r="J142" s="211"/>
      <c r="K142" s="211"/>
      <c r="L142" s="211"/>
      <c r="M142" s="211"/>
      <c r="N142" s="211"/>
      <c r="O142" s="211"/>
      <c r="P142" s="211"/>
    </row>
    <row r="143" spans="1:16" s="212" customFormat="1">
      <c r="A143" s="211"/>
      <c r="B143" s="253"/>
      <c r="C143" s="262"/>
      <c r="D143" s="263"/>
      <c r="E143" s="264"/>
      <c r="F143" s="265"/>
      <c r="G143" s="255"/>
      <c r="H143" s="256"/>
      <c r="I143" s="211"/>
      <c r="J143" s="211"/>
      <c r="K143" s="211"/>
      <c r="L143" s="211"/>
      <c r="M143" s="211"/>
      <c r="N143" s="211"/>
      <c r="O143" s="211"/>
      <c r="P143" s="211"/>
    </row>
    <row r="144" spans="1:16" s="212" customFormat="1">
      <c r="A144" s="211"/>
      <c r="B144" s="253"/>
      <c r="C144" s="262"/>
      <c r="D144" s="263"/>
      <c r="E144" s="264"/>
      <c r="F144" s="265"/>
      <c r="G144" s="255"/>
      <c r="H144" s="256"/>
      <c r="I144" s="211"/>
      <c r="J144" s="211"/>
      <c r="K144" s="211"/>
      <c r="L144" s="211"/>
      <c r="M144" s="211"/>
      <c r="N144" s="211"/>
      <c r="O144" s="211"/>
      <c r="P144" s="211"/>
    </row>
    <row r="145" spans="1:16" s="212" customFormat="1">
      <c r="A145" s="211"/>
      <c r="B145" s="253"/>
      <c r="C145" s="276"/>
      <c r="D145" s="263"/>
      <c r="E145" s="264"/>
      <c r="F145" s="265"/>
      <c r="G145" s="255"/>
      <c r="H145" s="256"/>
      <c r="I145" s="211"/>
      <c r="J145" s="211"/>
      <c r="K145" s="211"/>
      <c r="L145" s="211"/>
      <c r="M145" s="211"/>
      <c r="N145" s="211"/>
      <c r="O145" s="211"/>
      <c r="P145" s="211"/>
    </row>
    <row r="146" spans="1:16" s="212" customFormat="1">
      <c r="A146" s="211"/>
      <c r="B146" s="253"/>
      <c r="C146" s="262"/>
      <c r="D146" s="263"/>
      <c r="E146" s="264"/>
      <c r="F146" s="265"/>
      <c r="G146" s="255"/>
      <c r="H146" s="256"/>
      <c r="I146" s="211"/>
      <c r="J146" s="211"/>
      <c r="K146" s="211"/>
      <c r="L146" s="211"/>
      <c r="M146" s="211"/>
      <c r="N146" s="211"/>
      <c r="O146" s="211"/>
      <c r="P146" s="211"/>
    </row>
    <row r="147" spans="1:16" s="212" customFormat="1">
      <c r="A147" s="211"/>
      <c r="B147" s="253"/>
      <c r="C147" s="262"/>
      <c r="D147" s="263"/>
      <c r="E147" s="264"/>
      <c r="F147" s="265"/>
      <c r="G147" s="255"/>
      <c r="H147" s="256"/>
      <c r="I147" s="211"/>
      <c r="J147" s="211"/>
      <c r="K147" s="211"/>
      <c r="L147" s="211"/>
      <c r="M147" s="211"/>
      <c r="N147" s="211"/>
      <c r="O147" s="211"/>
      <c r="P147" s="211"/>
    </row>
    <row r="148" spans="1:16" s="212" customFormat="1">
      <c r="A148" s="211"/>
      <c r="B148" s="253"/>
      <c r="C148" s="262"/>
      <c r="D148" s="263"/>
      <c r="E148" s="264"/>
      <c r="F148" s="265"/>
      <c r="G148" s="255"/>
      <c r="H148" s="256"/>
      <c r="I148" s="211"/>
      <c r="J148" s="211"/>
      <c r="K148" s="211"/>
      <c r="L148" s="211"/>
      <c r="M148" s="211"/>
      <c r="N148" s="211"/>
      <c r="O148" s="211"/>
      <c r="P148" s="211"/>
    </row>
    <row r="149" spans="1:16" s="212" customFormat="1">
      <c r="A149" s="211"/>
      <c r="B149" s="253"/>
      <c r="C149" s="276"/>
      <c r="D149" s="263"/>
      <c r="E149" s="264"/>
      <c r="F149" s="265"/>
      <c r="H149" s="209"/>
      <c r="I149" s="211"/>
      <c r="J149" s="211"/>
      <c r="K149" s="211"/>
      <c r="L149" s="211"/>
      <c r="M149" s="211"/>
      <c r="N149" s="211"/>
      <c r="O149" s="211"/>
      <c r="P149" s="211"/>
    </row>
    <row r="150" spans="1:16" s="212" customFormat="1">
      <c r="A150" s="211"/>
      <c r="B150" s="253"/>
      <c r="C150" s="262"/>
      <c r="D150" s="263"/>
      <c r="E150" s="264"/>
      <c r="F150" s="265"/>
      <c r="G150" s="255"/>
      <c r="H150" s="256"/>
      <c r="I150" s="211"/>
      <c r="J150" s="211"/>
      <c r="K150" s="211"/>
      <c r="L150" s="211"/>
      <c r="M150" s="211"/>
      <c r="N150" s="211"/>
      <c r="O150" s="211"/>
      <c r="P150" s="211"/>
    </row>
    <row r="151" spans="1:16" s="212" customFormat="1">
      <c r="A151" s="211"/>
      <c r="B151" s="253"/>
      <c r="C151" s="262"/>
      <c r="D151" s="263"/>
      <c r="E151" s="264"/>
      <c r="F151" s="265"/>
      <c r="G151" s="255"/>
      <c r="H151" s="256"/>
      <c r="I151" s="211"/>
      <c r="J151" s="211"/>
      <c r="K151" s="211"/>
      <c r="L151" s="211"/>
      <c r="M151" s="211"/>
      <c r="N151" s="211"/>
      <c r="O151" s="211"/>
      <c r="P151" s="211"/>
    </row>
    <row r="152" spans="1:16" s="212" customFormat="1">
      <c r="A152" s="211"/>
      <c r="B152" s="253"/>
      <c r="C152" s="262"/>
      <c r="D152" s="263"/>
      <c r="E152" s="264"/>
      <c r="F152" s="265"/>
      <c r="G152" s="255"/>
      <c r="H152" s="256"/>
      <c r="I152" s="211"/>
      <c r="J152" s="211"/>
      <c r="K152" s="211"/>
      <c r="L152" s="211"/>
      <c r="M152" s="211"/>
      <c r="N152" s="211"/>
      <c r="O152" s="211"/>
      <c r="P152" s="211"/>
    </row>
    <row r="153" spans="1:16" s="212" customFormat="1">
      <c r="A153" s="211"/>
      <c r="B153" s="253"/>
      <c r="C153" s="276"/>
      <c r="D153" s="263"/>
      <c r="E153" s="264"/>
      <c r="F153" s="265"/>
      <c r="G153" s="255"/>
      <c r="H153" s="256"/>
      <c r="I153" s="211"/>
      <c r="J153" s="211"/>
      <c r="K153" s="211"/>
      <c r="L153" s="211"/>
      <c r="M153" s="211"/>
      <c r="N153" s="211"/>
      <c r="O153" s="211"/>
      <c r="P153" s="211"/>
    </row>
    <row r="154" spans="1:16" s="212" customFormat="1">
      <c r="A154" s="211"/>
      <c r="B154" s="253"/>
      <c r="C154" s="262"/>
      <c r="D154" s="263"/>
      <c r="E154" s="264"/>
      <c r="F154" s="265"/>
      <c r="G154" s="255"/>
      <c r="H154" s="256"/>
      <c r="I154" s="211"/>
      <c r="J154" s="211"/>
      <c r="K154" s="211"/>
      <c r="L154" s="211"/>
      <c r="M154" s="211"/>
      <c r="N154" s="211"/>
      <c r="O154" s="211"/>
      <c r="P154" s="211"/>
    </row>
    <row r="155" spans="1:16" s="212" customFormat="1">
      <c r="A155" s="211"/>
      <c r="B155" s="253"/>
      <c r="C155" s="262"/>
      <c r="D155" s="263"/>
      <c r="E155" s="264"/>
      <c r="F155" s="265"/>
      <c r="G155" s="255"/>
      <c r="H155" s="256"/>
      <c r="I155" s="211"/>
      <c r="J155" s="211"/>
      <c r="K155" s="211"/>
      <c r="L155" s="211"/>
      <c r="M155" s="211"/>
      <c r="N155" s="211"/>
      <c r="O155" s="211"/>
      <c r="P155" s="211"/>
    </row>
    <row r="156" spans="1:16" s="212" customFormat="1">
      <c r="A156" s="211"/>
      <c r="B156" s="253"/>
      <c r="C156" s="262"/>
      <c r="D156" s="263"/>
      <c r="E156" s="264"/>
      <c r="F156" s="265"/>
      <c r="G156" s="255"/>
      <c r="H156" s="256"/>
      <c r="I156" s="211"/>
      <c r="J156" s="211"/>
      <c r="K156" s="211"/>
      <c r="L156" s="211"/>
      <c r="M156" s="211"/>
      <c r="N156" s="211"/>
      <c r="O156" s="211"/>
      <c r="P156" s="211"/>
    </row>
    <row r="157" spans="1:16" s="212" customFormat="1">
      <c r="A157" s="211"/>
      <c r="B157" s="253"/>
      <c r="C157" s="262"/>
      <c r="D157" s="263"/>
      <c r="E157" s="264"/>
      <c r="F157" s="265"/>
      <c r="G157" s="255"/>
      <c r="H157" s="256"/>
      <c r="I157" s="211"/>
      <c r="J157" s="211"/>
      <c r="K157" s="211"/>
      <c r="L157" s="211"/>
      <c r="M157" s="211"/>
      <c r="N157" s="211"/>
      <c r="O157" s="211"/>
      <c r="P157" s="211"/>
    </row>
    <row r="158" spans="1:16" s="212" customFormat="1">
      <c r="A158" s="211"/>
      <c r="B158" s="253"/>
      <c r="C158" s="262"/>
      <c r="D158" s="263"/>
      <c r="E158" s="264"/>
      <c r="F158" s="265"/>
      <c r="G158" s="255"/>
      <c r="H158" s="256"/>
      <c r="I158" s="211"/>
      <c r="J158" s="211"/>
      <c r="K158" s="211"/>
      <c r="L158" s="211"/>
      <c r="M158" s="211"/>
      <c r="N158" s="211"/>
      <c r="O158" s="211"/>
      <c r="P158" s="211"/>
    </row>
    <row r="159" spans="1:16" s="212" customFormat="1">
      <c r="A159" s="211"/>
      <c r="B159" s="253"/>
      <c r="C159" s="262"/>
      <c r="D159" s="263"/>
      <c r="E159" s="264"/>
      <c r="F159" s="265"/>
      <c r="G159" s="255"/>
      <c r="H159" s="256"/>
      <c r="I159" s="211"/>
      <c r="J159" s="211"/>
      <c r="K159" s="211"/>
      <c r="L159" s="211"/>
      <c r="M159" s="211"/>
      <c r="N159" s="211"/>
      <c r="O159" s="211"/>
      <c r="P159" s="211"/>
    </row>
    <row r="160" spans="1:16" s="212" customFormat="1">
      <c r="A160" s="211"/>
      <c r="B160" s="253"/>
      <c r="C160" s="262"/>
      <c r="D160" s="263"/>
      <c r="E160" s="264"/>
      <c r="F160" s="265"/>
      <c r="G160" s="255"/>
      <c r="H160" s="256"/>
      <c r="I160" s="211"/>
      <c r="J160" s="211"/>
      <c r="K160" s="211"/>
      <c r="L160" s="211"/>
      <c r="M160" s="211"/>
      <c r="N160" s="211"/>
      <c r="O160" s="211"/>
      <c r="P160" s="211"/>
    </row>
    <row r="161" spans="1:16" s="212" customFormat="1">
      <c r="A161" s="211"/>
      <c r="B161" s="253"/>
      <c r="C161" s="262"/>
      <c r="D161" s="263"/>
      <c r="E161" s="264"/>
      <c r="F161" s="265"/>
      <c r="G161" s="255"/>
      <c r="H161" s="256"/>
      <c r="I161" s="211"/>
      <c r="J161" s="211"/>
      <c r="K161" s="211"/>
      <c r="L161" s="211"/>
      <c r="M161" s="211"/>
      <c r="N161" s="211"/>
      <c r="O161" s="211"/>
      <c r="P161" s="211"/>
    </row>
    <row r="162" spans="1:16" s="212" customFormat="1">
      <c r="A162" s="211"/>
      <c r="B162" s="253"/>
      <c r="C162" s="276"/>
      <c r="D162" s="263"/>
      <c r="E162" s="264"/>
      <c r="F162" s="265"/>
      <c r="G162" s="255"/>
      <c r="H162" s="256"/>
      <c r="I162" s="211"/>
      <c r="J162" s="211"/>
      <c r="K162" s="211"/>
      <c r="L162" s="211"/>
      <c r="M162" s="211"/>
      <c r="N162" s="211"/>
      <c r="O162" s="211"/>
      <c r="P162" s="211"/>
    </row>
    <row r="163" spans="1:16" s="212" customFormat="1">
      <c r="A163" s="211"/>
      <c r="B163" s="253"/>
      <c r="C163" s="262"/>
      <c r="D163" s="263"/>
      <c r="E163" s="264"/>
      <c r="F163" s="265"/>
      <c r="G163" s="255"/>
      <c r="H163" s="256"/>
      <c r="I163" s="211"/>
      <c r="J163" s="211"/>
      <c r="K163" s="211"/>
      <c r="L163" s="211"/>
      <c r="M163" s="211"/>
      <c r="N163" s="211"/>
      <c r="O163" s="211"/>
      <c r="P163" s="211"/>
    </row>
    <row r="164" spans="1:16" s="212" customFormat="1">
      <c r="A164" s="211"/>
      <c r="B164" s="253"/>
      <c r="C164" s="262"/>
      <c r="D164" s="263"/>
      <c r="E164" s="264"/>
      <c r="F164" s="265"/>
      <c r="G164" s="255"/>
      <c r="H164" s="256"/>
      <c r="I164" s="211"/>
      <c r="J164" s="211"/>
      <c r="K164" s="211"/>
      <c r="L164" s="211"/>
      <c r="M164" s="211"/>
      <c r="N164" s="211"/>
      <c r="O164" s="211"/>
      <c r="P164" s="211"/>
    </row>
    <row r="165" spans="1:16" s="212" customFormat="1">
      <c r="A165" s="211"/>
      <c r="B165" s="253"/>
      <c r="C165" s="262"/>
      <c r="D165" s="263"/>
      <c r="E165" s="264"/>
      <c r="F165" s="265"/>
      <c r="G165" s="255"/>
      <c r="H165" s="256"/>
      <c r="I165" s="211"/>
      <c r="J165" s="211"/>
      <c r="K165" s="211"/>
      <c r="L165" s="211"/>
      <c r="M165" s="211"/>
      <c r="N165" s="211"/>
      <c r="O165" s="211"/>
      <c r="P165" s="211"/>
    </row>
    <row r="166" spans="1:16" s="212" customFormat="1">
      <c r="A166" s="211"/>
      <c r="B166" s="253"/>
      <c r="C166" s="276"/>
      <c r="D166" s="263"/>
      <c r="E166" s="264"/>
      <c r="F166" s="265"/>
      <c r="G166" s="255"/>
      <c r="H166" s="256"/>
      <c r="I166" s="211"/>
      <c r="J166" s="211"/>
      <c r="K166" s="211"/>
      <c r="L166" s="211"/>
      <c r="M166" s="211"/>
      <c r="N166" s="211"/>
      <c r="O166" s="211"/>
      <c r="P166" s="211"/>
    </row>
    <row r="167" spans="1:16">
      <c r="B167" s="253"/>
      <c r="C167" s="262"/>
      <c r="D167" s="263"/>
      <c r="E167" s="264"/>
      <c r="F167" s="265"/>
      <c r="G167" s="255"/>
      <c r="H167" s="256"/>
    </row>
    <row r="168" spans="1:16">
      <c r="B168" s="253"/>
      <c r="C168" s="262"/>
      <c r="D168" s="263"/>
      <c r="E168" s="264"/>
      <c r="F168" s="265"/>
      <c r="G168" s="255"/>
      <c r="H168" s="256"/>
    </row>
    <row r="169" spans="1:16">
      <c r="B169" s="253"/>
      <c r="C169" s="262"/>
      <c r="D169" s="263"/>
      <c r="E169" s="264"/>
      <c r="F169" s="265"/>
      <c r="G169" s="255"/>
      <c r="H169" s="256"/>
    </row>
    <row r="170" spans="1:16">
      <c r="B170" s="253"/>
      <c r="C170" s="276"/>
      <c r="D170" s="263"/>
      <c r="E170" s="264"/>
      <c r="F170" s="265"/>
      <c r="G170" s="255"/>
      <c r="H170" s="256"/>
    </row>
    <row r="171" spans="1:16">
      <c r="B171" s="253"/>
      <c r="C171" s="262"/>
      <c r="D171" s="263"/>
      <c r="E171" s="264"/>
      <c r="F171" s="265"/>
      <c r="G171" s="255"/>
      <c r="H171" s="256"/>
    </row>
    <row r="172" spans="1:16">
      <c r="B172" s="253"/>
      <c r="C172" s="262"/>
      <c r="D172" s="263"/>
      <c r="E172" s="264"/>
      <c r="F172" s="265"/>
      <c r="G172" s="255"/>
      <c r="H172" s="256"/>
    </row>
    <row r="173" spans="1:16">
      <c r="B173" s="253"/>
      <c r="C173" s="262"/>
      <c r="D173" s="263"/>
      <c r="E173" s="264"/>
      <c r="F173" s="265"/>
      <c r="G173" s="255"/>
      <c r="H173" s="256"/>
    </row>
    <row r="174" spans="1:16">
      <c r="B174" s="253"/>
      <c r="C174" s="262"/>
      <c r="D174" s="263"/>
      <c r="E174" s="264"/>
      <c r="F174" s="265"/>
      <c r="G174" s="255"/>
      <c r="H174" s="256"/>
    </row>
    <row r="175" spans="1:16">
      <c r="C175" s="222"/>
      <c r="D175" s="263"/>
      <c r="E175" s="264"/>
      <c r="F175" s="265"/>
      <c r="G175" s="255"/>
      <c r="H175" s="256"/>
    </row>
    <row r="176" spans="1:16">
      <c r="C176" s="270"/>
      <c r="D176" s="270"/>
      <c r="E176" s="270"/>
      <c r="F176" s="270"/>
      <c r="G176" s="274"/>
      <c r="H176" s="251"/>
    </row>
    <row r="177" spans="2:8">
      <c r="B177" s="251"/>
      <c r="C177" s="229"/>
      <c r="D177" s="251"/>
      <c r="E177" s="251"/>
      <c r="F177" s="251"/>
      <c r="G177" s="260"/>
      <c r="H177" s="261"/>
    </row>
    <row r="178" spans="2:8">
      <c r="B178" s="251"/>
      <c r="C178" s="266"/>
      <c r="D178" s="267"/>
      <c r="E178" s="268"/>
      <c r="F178" s="269"/>
    </row>
    <row r="179" spans="2:8">
      <c r="C179" s="262"/>
      <c r="D179" s="263"/>
      <c r="E179" s="264"/>
      <c r="F179" s="265"/>
      <c r="G179" s="255"/>
      <c r="H179" s="256"/>
    </row>
    <row r="180" spans="2:8">
      <c r="B180" s="253"/>
      <c r="C180" s="266"/>
      <c r="D180" s="267"/>
      <c r="E180" s="268"/>
      <c r="F180" s="269"/>
      <c r="G180" s="260"/>
      <c r="H180" s="261"/>
    </row>
    <row r="181" spans="2:8">
      <c r="C181" s="262"/>
      <c r="D181" s="263"/>
      <c r="E181" s="264"/>
      <c r="F181" s="265"/>
      <c r="G181" s="255"/>
      <c r="H181" s="256"/>
    </row>
    <row r="182" spans="2:8">
      <c r="C182" s="270"/>
      <c r="D182" s="267"/>
      <c r="E182" s="268"/>
      <c r="F182" s="269"/>
    </row>
    <row r="183" spans="2:8">
      <c r="C183" s="262"/>
      <c r="D183" s="263"/>
      <c r="E183" s="264"/>
      <c r="F183" s="265"/>
      <c r="G183" s="255"/>
      <c r="H183" s="256"/>
    </row>
    <row r="184" spans="2:8">
      <c r="C184" s="262"/>
      <c r="D184" s="263"/>
      <c r="E184" s="264"/>
      <c r="F184" s="265"/>
      <c r="G184" s="255"/>
      <c r="H184" s="256"/>
    </row>
    <row r="185" spans="2:8">
      <c r="C185" s="262"/>
      <c r="D185" s="263"/>
      <c r="E185" s="264"/>
      <c r="F185" s="265"/>
      <c r="G185" s="255"/>
      <c r="H185" s="256"/>
    </row>
    <row r="186" spans="2:8">
      <c r="C186" s="262"/>
      <c r="D186" s="263"/>
      <c r="E186" s="264"/>
      <c r="F186" s="265"/>
      <c r="G186" s="255"/>
      <c r="H186" s="256"/>
    </row>
    <row r="187" spans="2:8">
      <c r="C187" s="262"/>
      <c r="D187" s="263"/>
      <c r="E187" s="264"/>
      <c r="F187" s="265"/>
      <c r="G187" s="255"/>
      <c r="H187" s="256"/>
    </row>
    <row r="188" spans="2:8">
      <c r="C188" s="262"/>
      <c r="D188" s="263"/>
      <c r="E188" s="264"/>
      <c r="F188" s="265"/>
      <c r="G188" s="255"/>
      <c r="H188" s="256"/>
    </row>
    <row r="189" spans="2:8">
      <c r="C189" s="262"/>
      <c r="D189" s="263"/>
      <c r="F189" s="265"/>
      <c r="G189" s="255"/>
      <c r="H189" s="256"/>
    </row>
    <row r="190" spans="2:8">
      <c r="C190" s="222"/>
      <c r="D190" s="263"/>
      <c r="F190" s="265"/>
      <c r="G190" s="255"/>
      <c r="H190" s="256"/>
    </row>
    <row r="191" spans="2:8">
      <c r="C191" s="277"/>
      <c r="D191" s="267"/>
      <c r="E191" s="270"/>
      <c r="F191" s="269"/>
      <c r="G191" s="260"/>
      <c r="H191" s="261"/>
    </row>
    <row r="192" spans="2:8">
      <c r="C192" s="244"/>
      <c r="D192" s="267"/>
      <c r="E192" s="268"/>
      <c r="F192" s="269"/>
    </row>
    <row r="193" spans="1:16">
      <c r="C193" s="270"/>
      <c r="D193" s="263"/>
      <c r="E193" s="264"/>
      <c r="F193" s="265"/>
      <c r="G193" s="255"/>
      <c r="H193" s="256"/>
    </row>
    <row r="194" spans="1:16">
      <c r="C194" s="270"/>
      <c r="D194" s="263"/>
      <c r="E194" s="264"/>
      <c r="F194" s="265"/>
      <c r="G194" s="255"/>
      <c r="H194" s="256"/>
    </row>
    <row r="195" spans="1:16">
      <c r="C195" s="270"/>
      <c r="D195" s="263"/>
      <c r="E195" s="264"/>
      <c r="F195" s="265"/>
      <c r="G195" s="255"/>
      <c r="H195" s="256"/>
    </row>
    <row r="196" spans="1:16">
      <c r="C196" s="270"/>
      <c r="D196" s="263"/>
      <c r="E196" s="264"/>
      <c r="F196" s="265"/>
      <c r="G196" s="255"/>
      <c r="H196" s="256"/>
    </row>
    <row r="197" spans="1:16">
      <c r="C197" s="270"/>
      <c r="D197" s="263"/>
      <c r="E197" s="264"/>
      <c r="F197" s="265"/>
      <c r="G197" s="255"/>
      <c r="H197" s="256"/>
    </row>
    <row r="198" spans="1:16">
      <c r="C198" s="270"/>
      <c r="D198" s="263"/>
      <c r="E198" s="264"/>
      <c r="F198" s="265"/>
      <c r="G198" s="255"/>
      <c r="H198" s="256"/>
    </row>
    <row r="199" spans="1:16" s="212" customFormat="1">
      <c r="A199" s="211"/>
      <c r="B199" s="209"/>
      <c r="C199" s="270"/>
      <c r="D199" s="263"/>
      <c r="E199" s="264"/>
      <c r="F199" s="265"/>
      <c r="G199" s="255"/>
      <c r="H199" s="256"/>
      <c r="I199" s="211"/>
      <c r="J199" s="211"/>
      <c r="K199" s="211"/>
      <c r="L199" s="211"/>
      <c r="M199" s="211"/>
      <c r="N199" s="211"/>
      <c r="O199" s="211"/>
      <c r="P199" s="211"/>
    </row>
    <row r="200" spans="1:16" s="212" customFormat="1">
      <c r="A200" s="211"/>
      <c r="B200" s="209"/>
      <c r="C200" s="270"/>
      <c r="D200" s="263"/>
      <c r="E200" s="264"/>
      <c r="F200" s="265"/>
      <c r="G200" s="255"/>
      <c r="H200" s="256"/>
      <c r="I200" s="211"/>
      <c r="J200" s="211"/>
      <c r="K200" s="211"/>
      <c r="L200" s="211"/>
      <c r="M200" s="211"/>
      <c r="N200" s="211"/>
      <c r="O200" s="211"/>
      <c r="P200" s="211"/>
    </row>
    <row r="201" spans="1:16" s="212" customFormat="1">
      <c r="A201" s="211"/>
      <c r="B201" s="209"/>
      <c r="C201" s="270"/>
      <c r="D201" s="263"/>
      <c r="E201" s="264"/>
      <c r="F201" s="265"/>
      <c r="G201" s="255"/>
      <c r="H201" s="256"/>
      <c r="I201" s="211"/>
      <c r="J201" s="211"/>
      <c r="K201" s="211"/>
      <c r="L201" s="211"/>
      <c r="M201" s="211"/>
      <c r="N201" s="211"/>
      <c r="O201" s="211"/>
      <c r="P201" s="211"/>
    </row>
    <row r="202" spans="1:16" s="212" customFormat="1">
      <c r="A202" s="211"/>
      <c r="B202" s="209"/>
      <c r="C202" s="266"/>
      <c r="D202" s="263"/>
      <c r="E202" s="264"/>
      <c r="F202" s="265"/>
      <c r="G202" s="278"/>
      <c r="H202" s="230"/>
      <c r="I202" s="211"/>
      <c r="J202" s="211"/>
      <c r="K202" s="211"/>
      <c r="L202" s="211"/>
      <c r="M202" s="211"/>
      <c r="N202" s="211"/>
      <c r="O202" s="211"/>
      <c r="P202" s="211"/>
    </row>
    <row r="203" spans="1:16" s="212" customFormat="1">
      <c r="A203" s="211"/>
      <c r="B203" s="209"/>
      <c r="C203" s="266"/>
      <c r="D203" s="263"/>
      <c r="E203" s="264"/>
      <c r="F203" s="265"/>
      <c r="G203" s="255"/>
      <c r="H203" s="256"/>
      <c r="I203" s="211"/>
      <c r="J203" s="211"/>
      <c r="K203" s="211"/>
      <c r="L203" s="211"/>
      <c r="M203" s="211"/>
      <c r="N203" s="211"/>
      <c r="O203" s="211"/>
      <c r="P203" s="211"/>
    </row>
    <row r="204" spans="1:16" s="212" customFormat="1">
      <c r="A204" s="211"/>
      <c r="B204" s="209"/>
      <c r="C204" s="266"/>
      <c r="D204" s="267"/>
      <c r="E204" s="268"/>
      <c r="F204" s="269"/>
      <c r="G204" s="274"/>
      <c r="H204" s="251"/>
      <c r="I204" s="211"/>
      <c r="J204" s="211"/>
      <c r="K204" s="211"/>
      <c r="L204" s="211"/>
      <c r="M204" s="211"/>
      <c r="N204" s="211"/>
      <c r="O204" s="211"/>
      <c r="P204" s="211"/>
    </row>
    <row r="205" spans="1:16" s="212" customFormat="1">
      <c r="A205" s="211"/>
      <c r="B205" s="209"/>
      <c r="C205" s="229"/>
      <c r="D205" s="251"/>
      <c r="E205" s="251"/>
      <c r="F205" s="251"/>
      <c r="G205" s="274"/>
      <c r="H205" s="251"/>
      <c r="I205" s="211"/>
      <c r="J205" s="211"/>
      <c r="K205" s="211"/>
      <c r="L205" s="211"/>
      <c r="M205" s="211"/>
      <c r="N205" s="211"/>
      <c r="O205" s="211"/>
      <c r="P205" s="211"/>
    </row>
    <row r="206" spans="1:16" s="212" customFormat="1">
      <c r="A206" s="211"/>
      <c r="B206" s="209"/>
      <c r="C206" s="236"/>
      <c r="D206" s="251"/>
      <c r="E206" s="251"/>
      <c r="F206" s="251"/>
      <c r="H206" s="209"/>
      <c r="I206" s="211"/>
      <c r="J206" s="211"/>
      <c r="K206" s="211"/>
      <c r="L206" s="211"/>
      <c r="M206" s="211"/>
      <c r="N206" s="211"/>
      <c r="O206" s="211"/>
      <c r="P206" s="211"/>
    </row>
    <row r="207" spans="1:16" s="212" customFormat="1">
      <c r="A207" s="211"/>
      <c r="B207" s="209"/>
      <c r="C207" s="262"/>
      <c r="D207" s="263"/>
      <c r="E207" s="264"/>
      <c r="F207" s="265"/>
      <c r="G207" s="255"/>
      <c r="H207" s="256"/>
      <c r="I207" s="211"/>
      <c r="J207" s="211"/>
      <c r="K207" s="211"/>
      <c r="L207" s="211"/>
      <c r="M207" s="211"/>
      <c r="N207" s="211"/>
      <c r="O207" s="211"/>
      <c r="P207" s="211"/>
    </row>
    <row r="208" spans="1:16" s="212" customFormat="1">
      <c r="A208" s="211"/>
      <c r="B208" s="209"/>
      <c r="C208" s="211"/>
      <c r="D208" s="211"/>
      <c r="E208" s="211"/>
      <c r="F208" s="211"/>
      <c r="H208" s="209"/>
      <c r="I208" s="211"/>
      <c r="J208" s="211"/>
      <c r="K208" s="211"/>
      <c r="L208" s="211"/>
      <c r="M208" s="211"/>
      <c r="N208" s="211"/>
      <c r="O208" s="211"/>
      <c r="P208" s="211"/>
    </row>
    <row r="209" spans="1:16" s="212" customFormat="1">
      <c r="A209" s="211"/>
      <c r="B209" s="209"/>
      <c r="C209" s="262"/>
      <c r="D209" s="263"/>
      <c r="E209" s="264"/>
      <c r="F209" s="265"/>
      <c r="G209" s="255"/>
      <c r="H209" s="256"/>
      <c r="I209" s="211"/>
      <c r="J209" s="211"/>
      <c r="K209" s="211"/>
      <c r="L209" s="211"/>
      <c r="M209" s="211"/>
      <c r="N209" s="211"/>
      <c r="O209" s="211"/>
      <c r="P209" s="211"/>
    </row>
    <row r="210" spans="1:16" s="212" customFormat="1">
      <c r="A210" s="211"/>
      <c r="B210" s="209"/>
      <c r="C210" s="211"/>
      <c r="D210" s="211"/>
      <c r="E210" s="211"/>
      <c r="F210" s="211"/>
      <c r="H210" s="209"/>
      <c r="I210" s="211"/>
      <c r="J210" s="211"/>
      <c r="K210" s="211"/>
      <c r="L210" s="211"/>
      <c r="M210" s="211"/>
      <c r="N210" s="211"/>
      <c r="O210" s="211"/>
      <c r="P210" s="211"/>
    </row>
    <row r="211" spans="1:16" s="212" customFormat="1">
      <c r="A211" s="211"/>
      <c r="B211" s="209"/>
      <c r="C211" s="262"/>
      <c r="D211" s="263"/>
      <c r="E211" s="264"/>
      <c r="F211" s="265"/>
      <c r="G211" s="255"/>
      <c r="H211" s="256"/>
      <c r="I211" s="211"/>
      <c r="J211" s="211"/>
      <c r="K211" s="211"/>
      <c r="L211" s="211"/>
      <c r="M211" s="211"/>
      <c r="N211" s="211"/>
      <c r="O211" s="211"/>
      <c r="P211" s="211"/>
    </row>
    <row r="212" spans="1:16" s="212" customFormat="1">
      <c r="A212" s="211"/>
      <c r="B212" s="209"/>
      <c r="C212" s="211"/>
      <c r="D212" s="211"/>
      <c r="E212" s="211"/>
      <c r="F212" s="211"/>
      <c r="H212" s="209"/>
      <c r="I212" s="211"/>
      <c r="J212" s="211"/>
      <c r="K212" s="211"/>
      <c r="L212" s="211"/>
      <c r="M212" s="211"/>
      <c r="N212" s="211"/>
      <c r="O212" s="211"/>
      <c r="P212" s="211"/>
    </row>
    <row r="213" spans="1:16" s="212" customFormat="1">
      <c r="A213" s="211"/>
      <c r="B213" s="209"/>
      <c r="C213" s="262"/>
      <c r="D213" s="263"/>
      <c r="E213" s="264"/>
      <c r="F213" s="265"/>
      <c r="G213" s="255"/>
      <c r="H213" s="256"/>
      <c r="I213" s="211"/>
      <c r="J213" s="211"/>
      <c r="K213" s="211"/>
      <c r="L213" s="211"/>
      <c r="M213" s="211"/>
      <c r="N213" s="211"/>
      <c r="O213" s="211"/>
      <c r="P213" s="211"/>
    </row>
    <row r="214" spans="1:16" s="212" customFormat="1">
      <c r="A214" s="211"/>
      <c r="B214" s="209"/>
      <c r="C214" s="262"/>
      <c r="D214" s="263"/>
      <c r="E214" s="264"/>
      <c r="F214" s="265"/>
      <c r="G214" s="255"/>
      <c r="H214" s="256"/>
      <c r="I214" s="211"/>
      <c r="J214" s="211"/>
      <c r="K214" s="211"/>
      <c r="L214" s="211"/>
      <c r="M214" s="211"/>
      <c r="N214" s="211"/>
      <c r="O214" s="211"/>
      <c r="P214" s="211"/>
    </row>
    <row r="215" spans="1:16" s="212" customFormat="1">
      <c r="A215" s="211"/>
      <c r="B215" s="209"/>
      <c r="C215" s="262"/>
      <c r="D215" s="263"/>
      <c r="E215" s="264"/>
      <c r="F215" s="265"/>
      <c r="G215" s="255"/>
      <c r="H215" s="256"/>
      <c r="I215" s="211"/>
      <c r="J215" s="211"/>
      <c r="K215" s="211"/>
      <c r="L215" s="211"/>
      <c r="M215" s="211"/>
      <c r="N215" s="211"/>
      <c r="O215" s="211"/>
      <c r="P215" s="211"/>
    </row>
    <row r="216" spans="1:16" s="212" customFormat="1">
      <c r="A216" s="211"/>
      <c r="B216" s="253"/>
      <c r="C216" s="262"/>
      <c r="D216" s="263"/>
      <c r="E216" s="264"/>
      <c r="F216" s="265"/>
      <c r="G216" s="255"/>
      <c r="H216" s="256"/>
      <c r="I216" s="211"/>
      <c r="J216" s="211"/>
      <c r="K216" s="211"/>
      <c r="L216" s="211"/>
      <c r="M216" s="211"/>
      <c r="N216" s="211"/>
      <c r="O216" s="211"/>
      <c r="P216" s="211"/>
    </row>
    <row r="217" spans="1:16" s="212" customFormat="1">
      <c r="A217" s="211"/>
      <c r="B217" s="230"/>
      <c r="C217" s="211"/>
      <c r="D217" s="211"/>
      <c r="E217" s="211"/>
      <c r="F217" s="211"/>
      <c r="H217" s="209"/>
      <c r="I217" s="211"/>
      <c r="J217" s="211"/>
      <c r="K217" s="211"/>
      <c r="L217" s="211"/>
      <c r="M217" s="211"/>
      <c r="N217" s="211"/>
      <c r="O217" s="211"/>
      <c r="P217" s="211"/>
    </row>
    <row r="218" spans="1:16" s="212" customFormat="1">
      <c r="A218" s="211"/>
      <c r="B218" s="253"/>
      <c r="C218" s="262"/>
      <c r="D218" s="263"/>
      <c r="E218" s="264"/>
      <c r="F218" s="265"/>
      <c r="G218" s="255"/>
      <c r="H218" s="256"/>
      <c r="I218" s="211"/>
      <c r="J218" s="211"/>
      <c r="K218" s="211"/>
      <c r="L218" s="211"/>
      <c r="M218" s="211"/>
      <c r="N218" s="211"/>
      <c r="O218" s="211"/>
      <c r="P218" s="211"/>
    </row>
    <row r="219" spans="1:16" s="212" customFormat="1">
      <c r="A219" s="211"/>
      <c r="B219" s="229"/>
      <c r="C219" s="262"/>
      <c r="D219" s="263"/>
      <c r="E219" s="264"/>
      <c r="F219" s="265"/>
      <c r="G219" s="255"/>
      <c r="H219" s="256"/>
      <c r="I219" s="211"/>
      <c r="J219" s="211"/>
      <c r="K219" s="211"/>
      <c r="L219" s="211"/>
      <c r="M219" s="211"/>
      <c r="N219" s="211"/>
      <c r="O219" s="211"/>
      <c r="P219" s="211"/>
    </row>
    <row r="220" spans="1:16" s="212" customFormat="1">
      <c r="A220" s="211"/>
      <c r="B220" s="253"/>
      <c r="C220" s="262"/>
      <c r="D220" s="263"/>
      <c r="E220" s="264"/>
      <c r="F220" s="265"/>
      <c r="G220" s="255"/>
      <c r="H220" s="256"/>
      <c r="I220" s="211"/>
      <c r="J220" s="211"/>
      <c r="K220" s="211"/>
      <c r="L220" s="211"/>
      <c r="M220" s="211"/>
      <c r="N220" s="211"/>
      <c r="O220" s="211"/>
      <c r="P220" s="211"/>
    </row>
    <row r="221" spans="1:16" s="212" customFormat="1">
      <c r="A221" s="211"/>
      <c r="B221" s="253"/>
      <c r="C221" s="211"/>
      <c r="D221" s="211"/>
      <c r="E221" s="211"/>
      <c r="F221" s="211"/>
      <c r="H221" s="209"/>
      <c r="I221" s="211"/>
      <c r="J221" s="211"/>
      <c r="K221" s="211"/>
      <c r="L221" s="211"/>
      <c r="M221" s="211"/>
      <c r="N221" s="211"/>
      <c r="O221" s="211"/>
      <c r="P221" s="211"/>
    </row>
    <row r="222" spans="1:16" s="212" customFormat="1">
      <c r="A222" s="211"/>
      <c r="B222" s="253"/>
      <c r="C222" s="262"/>
      <c r="D222" s="263"/>
      <c r="E222" s="264"/>
      <c r="F222" s="265"/>
      <c r="G222" s="255"/>
      <c r="H222" s="256"/>
      <c r="I222" s="211"/>
      <c r="J222" s="211"/>
      <c r="K222" s="211"/>
      <c r="L222" s="211"/>
      <c r="M222" s="211"/>
      <c r="N222" s="211"/>
      <c r="O222" s="211"/>
      <c r="P222" s="211"/>
    </row>
    <row r="223" spans="1:16" s="212" customFormat="1">
      <c r="A223" s="211"/>
      <c r="B223" s="253"/>
      <c r="C223" s="211"/>
      <c r="D223" s="211"/>
      <c r="E223" s="211"/>
      <c r="F223" s="211"/>
      <c r="H223" s="209"/>
      <c r="I223" s="211"/>
      <c r="J223" s="211"/>
      <c r="K223" s="211"/>
      <c r="L223" s="211"/>
      <c r="M223" s="211"/>
      <c r="N223" s="211"/>
      <c r="O223" s="211"/>
      <c r="P223" s="211"/>
    </row>
    <row r="224" spans="1:16" s="212" customFormat="1">
      <c r="A224" s="211"/>
      <c r="B224" s="253"/>
      <c r="C224" s="262"/>
      <c r="D224" s="263"/>
      <c r="E224" s="264"/>
      <c r="F224" s="265"/>
      <c r="G224" s="255"/>
      <c r="H224" s="256"/>
      <c r="I224" s="211"/>
      <c r="J224" s="211"/>
      <c r="K224" s="211"/>
      <c r="L224" s="211"/>
      <c r="M224" s="211"/>
      <c r="N224" s="211"/>
      <c r="O224" s="211"/>
      <c r="P224" s="211"/>
    </row>
    <row r="225" spans="1:16" s="212" customFormat="1">
      <c r="A225" s="211"/>
      <c r="B225" s="253"/>
      <c r="C225" s="211"/>
      <c r="D225" s="211"/>
      <c r="E225" s="211"/>
      <c r="F225" s="211"/>
      <c r="H225" s="209"/>
      <c r="I225" s="211"/>
      <c r="J225" s="211"/>
      <c r="K225" s="211"/>
      <c r="L225" s="211"/>
      <c r="M225" s="211"/>
      <c r="N225" s="211"/>
      <c r="O225" s="211"/>
      <c r="P225" s="211"/>
    </row>
    <row r="226" spans="1:16" s="212" customFormat="1">
      <c r="A226" s="211"/>
      <c r="B226" s="253"/>
      <c r="C226" s="262"/>
      <c r="D226" s="263"/>
      <c r="E226" s="264"/>
      <c r="F226" s="265"/>
      <c r="G226" s="255"/>
      <c r="H226" s="256"/>
      <c r="I226" s="211"/>
      <c r="J226" s="211"/>
      <c r="K226" s="211"/>
      <c r="L226" s="211"/>
      <c r="M226" s="211"/>
      <c r="N226" s="211"/>
      <c r="O226" s="211"/>
      <c r="P226" s="211"/>
    </row>
    <row r="227" spans="1:16" s="212" customFormat="1">
      <c r="A227" s="211"/>
      <c r="B227" s="253"/>
      <c r="C227" s="211"/>
      <c r="D227" s="211"/>
      <c r="E227" s="211"/>
      <c r="F227" s="211"/>
      <c r="H227" s="209"/>
      <c r="I227" s="211"/>
      <c r="J227" s="211"/>
      <c r="K227" s="211"/>
      <c r="L227" s="211"/>
      <c r="M227" s="211"/>
      <c r="N227" s="211"/>
      <c r="O227" s="211"/>
      <c r="P227" s="211"/>
    </row>
    <row r="228" spans="1:16" s="212" customFormat="1">
      <c r="A228" s="211"/>
      <c r="B228" s="253"/>
      <c r="C228" s="262"/>
      <c r="D228" s="263"/>
      <c r="E228" s="264"/>
      <c r="F228" s="265"/>
      <c r="G228" s="255"/>
      <c r="H228" s="256"/>
      <c r="I228" s="211"/>
      <c r="J228" s="211"/>
      <c r="K228" s="211"/>
      <c r="L228" s="211"/>
      <c r="M228" s="211"/>
      <c r="N228" s="211"/>
      <c r="O228" s="211"/>
      <c r="P228" s="211"/>
    </row>
    <row r="229" spans="1:16" s="212" customFormat="1">
      <c r="A229" s="211"/>
      <c r="B229" s="253"/>
      <c r="C229" s="211"/>
      <c r="D229" s="211"/>
      <c r="E229" s="211"/>
      <c r="F229" s="211"/>
      <c r="H229" s="209"/>
      <c r="I229" s="211"/>
      <c r="J229" s="211"/>
      <c r="K229" s="211"/>
      <c r="L229" s="211"/>
      <c r="M229" s="211"/>
      <c r="N229" s="211"/>
      <c r="O229" s="211"/>
      <c r="P229" s="211"/>
    </row>
    <row r="230" spans="1:16" s="212" customFormat="1">
      <c r="A230" s="211"/>
      <c r="B230" s="230"/>
      <c r="C230" s="262"/>
      <c r="D230" s="263"/>
      <c r="E230" s="264"/>
      <c r="F230" s="265"/>
      <c r="G230" s="255"/>
      <c r="H230" s="256"/>
      <c r="I230" s="211"/>
      <c r="J230" s="211"/>
      <c r="K230" s="211"/>
      <c r="L230" s="211"/>
      <c r="M230" s="211"/>
      <c r="N230" s="211"/>
      <c r="O230" s="211"/>
      <c r="P230" s="211"/>
    </row>
    <row r="231" spans="1:16" s="212" customFormat="1">
      <c r="A231" s="211"/>
      <c r="B231" s="230"/>
      <c r="C231" s="211"/>
      <c r="D231" s="211"/>
      <c r="E231" s="211"/>
      <c r="F231" s="211"/>
      <c r="H231" s="209"/>
      <c r="I231" s="211"/>
      <c r="J231" s="211"/>
      <c r="K231" s="211"/>
      <c r="L231" s="211"/>
      <c r="M231" s="211"/>
      <c r="N231" s="211"/>
      <c r="O231" s="211"/>
      <c r="P231" s="211"/>
    </row>
    <row r="232" spans="1:16" s="212" customFormat="1">
      <c r="A232" s="211"/>
      <c r="B232" s="209"/>
      <c r="C232" s="262"/>
      <c r="D232" s="263"/>
      <c r="E232" s="264"/>
      <c r="F232" s="265"/>
      <c r="G232" s="255"/>
      <c r="H232" s="256"/>
      <c r="I232" s="211"/>
      <c r="J232" s="211"/>
      <c r="K232" s="211"/>
      <c r="L232" s="211"/>
      <c r="M232" s="211"/>
      <c r="N232" s="211"/>
      <c r="O232" s="211"/>
      <c r="P232" s="211"/>
    </row>
    <row r="233" spans="1:16" s="212" customFormat="1">
      <c r="A233" s="211"/>
      <c r="B233" s="230"/>
      <c r="C233" s="211"/>
      <c r="D233" s="211"/>
      <c r="E233" s="211"/>
      <c r="F233" s="211"/>
      <c r="H233" s="209"/>
      <c r="I233" s="211"/>
      <c r="J233" s="211"/>
      <c r="K233" s="211"/>
      <c r="L233" s="211"/>
      <c r="M233" s="211"/>
      <c r="N233" s="211"/>
      <c r="O233" s="211"/>
      <c r="P233" s="211"/>
    </row>
    <row r="234" spans="1:16" s="212" customFormat="1">
      <c r="A234" s="211"/>
      <c r="B234" s="251"/>
      <c r="C234" s="262"/>
      <c r="D234" s="263"/>
      <c r="E234" s="264"/>
      <c r="F234" s="265"/>
      <c r="G234" s="255"/>
      <c r="H234" s="256"/>
      <c r="I234" s="211"/>
      <c r="J234" s="211"/>
      <c r="K234" s="211"/>
      <c r="L234" s="211"/>
      <c r="M234" s="211"/>
      <c r="N234" s="211"/>
      <c r="O234" s="211"/>
      <c r="P234" s="211"/>
    </row>
    <row r="235" spans="1:16" s="212" customFormat="1">
      <c r="A235" s="211"/>
      <c r="B235" s="251"/>
      <c r="C235" s="211"/>
      <c r="D235" s="211"/>
      <c r="E235" s="211"/>
      <c r="F235" s="211"/>
      <c r="H235" s="209"/>
      <c r="I235" s="211"/>
      <c r="J235" s="211"/>
      <c r="K235" s="211"/>
      <c r="L235" s="211"/>
      <c r="M235" s="211"/>
      <c r="N235" s="211"/>
      <c r="O235" s="211"/>
      <c r="P235" s="211"/>
    </row>
    <row r="236" spans="1:16" s="212" customFormat="1">
      <c r="A236" s="211"/>
      <c r="B236" s="251"/>
      <c r="C236" s="262"/>
      <c r="D236" s="263"/>
      <c r="E236" s="264"/>
      <c r="F236" s="265"/>
      <c r="G236" s="255"/>
      <c r="H236" s="256"/>
      <c r="I236" s="211"/>
      <c r="J236" s="211"/>
      <c r="K236" s="211"/>
      <c r="L236" s="211"/>
      <c r="M236" s="211"/>
      <c r="N236" s="211"/>
      <c r="O236" s="211"/>
      <c r="P236" s="211"/>
    </row>
    <row r="237" spans="1:16" s="212" customFormat="1">
      <c r="A237" s="211"/>
      <c r="B237" s="251"/>
      <c r="C237" s="236"/>
      <c r="D237" s="251"/>
      <c r="E237" s="251"/>
      <c r="F237" s="251"/>
      <c r="G237" s="274"/>
      <c r="H237" s="251"/>
      <c r="I237" s="211"/>
      <c r="J237" s="211"/>
      <c r="K237" s="211"/>
      <c r="L237" s="211"/>
      <c r="M237" s="211"/>
      <c r="N237" s="211"/>
      <c r="O237" s="211"/>
      <c r="P237" s="211"/>
    </row>
    <row r="238" spans="1:16" s="212" customFormat="1">
      <c r="A238" s="211"/>
      <c r="B238" s="251"/>
      <c r="C238" s="262"/>
      <c r="D238" s="263"/>
      <c r="E238" s="264"/>
      <c r="F238" s="265"/>
      <c r="G238" s="255"/>
      <c r="H238" s="256"/>
      <c r="I238" s="211"/>
      <c r="J238" s="211"/>
      <c r="K238" s="211"/>
      <c r="L238" s="211"/>
      <c r="M238" s="211"/>
      <c r="N238" s="211"/>
      <c r="O238" s="211"/>
      <c r="P238" s="211"/>
    </row>
    <row r="239" spans="1:16" s="212" customFormat="1">
      <c r="A239" s="211"/>
      <c r="B239" s="251"/>
      <c r="C239" s="279"/>
      <c r="D239" s="267"/>
      <c r="E239" s="268"/>
      <c r="F239" s="269"/>
      <c r="G239" s="260"/>
      <c r="H239" s="261"/>
      <c r="I239" s="211"/>
      <c r="J239" s="211"/>
      <c r="K239" s="211"/>
      <c r="L239" s="211"/>
      <c r="M239" s="211"/>
      <c r="N239" s="211"/>
      <c r="O239" s="211"/>
      <c r="P239" s="211"/>
    </row>
    <row r="240" spans="1:16" s="212" customFormat="1">
      <c r="A240" s="211"/>
      <c r="B240" s="251"/>
      <c r="C240" s="262"/>
      <c r="D240" s="263"/>
      <c r="E240" s="264"/>
      <c r="F240" s="265"/>
      <c r="G240" s="255"/>
      <c r="H240" s="256"/>
      <c r="I240" s="211"/>
      <c r="J240" s="211"/>
      <c r="K240" s="211"/>
      <c r="L240" s="211"/>
      <c r="M240" s="211"/>
      <c r="N240" s="211"/>
      <c r="O240" s="211"/>
      <c r="P240" s="211"/>
    </row>
    <row r="241" spans="1:16" s="212" customFormat="1">
      <c r="A241" s="211"/>
      <c r="B241" s="251"/>
      <c r="C241" s="279"/>
      <c r="D241" s="267"/>
      <c r="E241" s="268"/>
      <c r="F241" s="269"/>
      <c r="G241" s="260"/>
      <c r="H241" s="261"/>
      <c r="I241" s="211"/>
      <c r="J241" s="211"/>
      <c r="K241" s="211"/>
      <c r="L241" s="211"/>
      <c r="M241" s="211"/>
      <c r="N241" s="211"/>
      <c r="O241" s="211"/>
      <c r="P241" s="211"/>
    </row>
    <row r="242" spans="1:16" s="212" customFormat="1">
      <c r="A242" s="211"/>
      <c r="B242" s="251"/>
      <c r="C242" s="262"/>
      <c r="D242" s="263"/>
      <c r="E242" s="264"/>
      <c r="F242" s="265"/>
      <c r="G242" s="255"/>
      <c r="H242" s="256"/>
      <c r="I242" s="211"/>
      <c r="J242" s="211"/>
      <c r="K242" s="211"/>
      <c r="L242" s="211"/>
      <c r="M242" s="211"/>
      <c r="N242" s="211"/>
      <c r="O242" s="211"/>
      <c r="P242" s="211"/>
    </row>
    <row r="243" spans="1:16" s="212" customFormat="1">
      <c r="A243" s="211"/>
      <c r="B243" s="251"/>
      <c r="C243" s="270"/>
      <c r="D243" s="270"/>
      <c r="E243" s="270"/>
      <c r="F243" s="270"/>
      <c r="G243" s="271"/>
      <c r="H243" s="270"/>
      <c r="I243" s="211"/>
      <c r="J243" s="211"/>
      <c r="K243" s="211"/>
      <c r="L243" s="211"/>
      <c r="M243" s="211"/>
      <c r="N243" s="211"/>
      <c r="O243" s="211"/>
      <c r="P243" s="211"/>
    </row>
    <row r="244" spans="1:16" s="212" customFormat="1">
      <c r="A244" s="211"/>
      <c r="B244" s="251"/>
      <c r="C244" s="262"/>
      <c r="D244" s="263"/>
      <c r="E244" s="264"/>
      <c r="F244" s="265"/>
      <c r="G244" s="255"/>
      <c r="H244" s="256"/>
      <c r="I244" s="211"/>
      <c r="J244" s="211"/>
      <c r="K244" s="211"/>
      <c r="L244" s="211"/>
      <c r="M244" s="211"/>
      <c r="N244" s="211"/>
      <c r="O244" s="211"/>
      <c r="P244" s="211"/>
    </row>
    <row r="245" spans="1:16" s="212" customFormat="1">
      <c r="A245" s="211"/>
      <c r="B245" s="251"/>
      <c r="C245" s="270"/>
      <c r="D245" s="267"/>
      <c r="E245" s="268"/>
      <c r="F245" s="269"/>
      <c r="G245" s="260"/>
      <c r="H245" s="261"/>
      <c r="I245" s="211"/>
      <c r="J245" s="211"/>
      <c r="K245" s="211"/>
      <c r="L245" s="211"/>
      <c r="M245" s="211"/>
      <c r="N245" s="211"/>
      <c r="O245" s="211"/>
      <c r="P245" s="211"/>
    </row>
    <row r="246" spans="1:16" s="212" customFormat="1">
      <c r="A246" s="211"/>
      <c r="B246" s="251"/>
      <c r="C246" s="262"/>
      <c r="D246" s="263"/>
      <c r="E246" s="264"/>
      <c r="F246" s="265"/>
      <c r="G246" s="255"/>
      <c r="H246" s="256"/>
      <c r="I246" s="211"/>
      <c r="J246" s="211"/>
      <c r="K246" s="211"/>
      <c r="L246" s="211"/>
      <c r="M246" s="211"/>
      <c r="N246" s="211"/>
      <c r="O246" s="211"/>
      <c r="P246" s="211"/>
    </row>
    <row r="247" spans="1:16" s="212" customFormat="1">
      <c r="A247" s="211"/>
      <c r="B247" s="251"/>
      <c r="C247" s="211"/>
      <c r="D247" s="211"/>
      <c r="E247" s="211"/>
      <c r="F247" s="211"/>
      <c r="H247" s="209"/>
      <c r="I247" s="211"/>
      <c r="J247" s="211"/>
      <c r="K247" s="211"/>
      <c r="L247" s="211"/>
      <c r="M247" s="211"/>
      <c r="N247" s="211"/>
      <c r="O247" s="211"/>
      <c r="P247" s="211"/>
    </row>
    <row r="248" spans="1:16" s="212" customFormat="1">
      <c r="A248" s="211"/>
      <c r="B248" s="251"/>
      <c r="C248" s="262"/>
      <c r="D248" s="263"/>
      <c r="E248" s="264"/>
      <c r="F248" s="265"/>
      <c r="G248" s="255"/>
      <c r="H248" s="256"/>
      <c r="I248" s="211"/>
      <c r="J248" s="211"/>
      <c r="K248" s="211"/>
      <c r="L248" s="211"/>
      <c r="M248" s="211"/>
      <c r="N248" s="211"/>
      <c r="O248" s="211"/>
      <c r="P248" s="211"/>
    </row>
    <row r="249" spans="1:16" s="212" customFormat="1">
      <c r="A249" s="211"/>
      <c r="B249" s="251"/>
      <c r="C249" s="270"/>
      <c r="D249" s="270"/>
      <c r="E249" s="270"/>
      <c r="F249" s="270"/>
      <c r="G249" s="271"/>
      <c r="H249" s="270"/>
      <c r="I249" s="211"/>
      <c r="J249" s="211"/>
      <c r="K249" s="211"/>
      <c r="L249" s="211"/>
      <c r="M249" s="211"/>
      <c r="N249" s="211"/>
      <c r="O249" s="211"/>
      <c r="P249" s="211"/>
    </row>
    <row r="250" spans="1:16" s="212" customFormat="1">
      <c r="A250" s="211"/>
      <c r="B250" s="251"/>
      <c r="C250" s="262"/>
      <c r="D250" s="263"/>
      <c r="E250" s="264"/>
      <c r="F250" s="265"/>
      <c r="G250" s="255"/>
      <c r="H250" s="256"/>
      <c r="I250" s="211"/>
      <c r="J250" s="211"/>
      <c r="K250" s="211"/>
      <c r="L250" s="211"/>
      <c r="M250" s="211"/>
      <c r="N250" s="211"/>
      <c r="O250" s="211"/>
      <c r="P250" s="211"/>
    </row>
    <row r="251" spans="1:16" s="212" customFormat="1">
      <c r="A251" s="211"/>
      <c r="B251" s="211"/>
      <c r="C251" s="270"/>
      <c r="D251" s="267"/>
      <c r="E251" s="268"/>
      <c r="F251" s="269"/>
      <c r="G251" s="260"/>
      <c r="H251" s="261"/>
      <c r="I251" s="211"/>
      <c r="J251" s="211"/>
      <c r="K251" s="211"/>
      <c r="L251" s="211"/>
      <c r="M251" s="211"/>
      <c r="N251" s="211"/>
      <c r="O251" s="211"/>
      <c r="P251" s="211"/>
    </row>
    <row r="252" spans="1:16" s="212" customFormat="1">
      <c r="A252" s="211"/>
      <c r="B252" s="211"/>
      <c r="C252" s="229"/>
      <c r="D252" s="267"/>
      <c r="E252" s="268"/>
      <c r="F252" s="269"/>
      <c r="G252" s="271"/>
      <c r="H252" s="270"/>
      <c r="I252" s="211"/>
      <c r="J252" s="211"/>
      <c r="K252" s="211"/>
      <c r="L252" s="211"/>
      <c r="M252" s="211"/>
      <c r="N252" s="211"/>
      <c r="O252" s="211"/>
      <c r="P252" s="211"/>
    </row>
    <row r="253" spans="1:16" s="212" customFormat="1">
      <c r="A253" s="211"/>
      <c r="B253" s="211"/>
      <c r="C253" s="270"/>
      <c r="D253" s="270"/>
      <c r="E253" s="270"/>
      <c r="F253" s="270"/>
      <c r="H253" s="209"/>
      <c r="I253" s="211"/>
      <c r="J253" s="211"/>
      <c r="K253" s="211"/>
      <c r="L253" s="211"/>
      <c r="M253" s="211"/>
      <c r="N253" s="211"/>
      <c r="O253" s="211"/>
      <c r="P253" s="211"/>
    </row>
    <row r="254" spans="1:16" s="212" customFormat="1">
      <c r="A254" s="211"/>
      <c r="B254" s="211"/>
      <c r="C254" s="262"/>
      <c r="D254" s="263"/>
      <c r="E254" s="264"/>
      <c r="F254" s="265"/>
      <c r="G254" s="255"/>
      <c r="H254" s="256"/>
      <c r="I254" s="211"/>
      <c r="J254" s="211"/>
      <c r="K254" s="211"/>
      <c r="L254" s="211"/>
      <c r="M254" s="211"/>
      <c r="N254" s="211"/>
      <c r="O254" s="211"/>
      <c r="P254" s="211"/>
    </row>
    <row r="255" spans="1:16" s="212" customFormat="1">
      <c r="A255" s="211"/>
      <c r="B255" s="211"/>
      <c r="C255" s="270"/>
      <c r="D255" s="270"/>
      <c r="E255" s="270"/>
      <c r="F255" s="270"/>
      <c r="G255" s="271"/>
      <c r="H255" s="270"/>
      <c r="I255" s="211"/>
      <c r="J255" s="211"/>
      <c r="K255" s="211"/>
      <c r="L255" s="211"/>
      <c r="M255" s="211"/>
      <c r="N255" s="211"/>
      <c r="O255" s="211"/>
      <c r="P255" s="211"/>
    </row>
    <row r="256" spans="1:16" s="212" customFormat="1">
      <c r="A256" s="211"/>
      <c r="B256" s="209"/>
      <c r="C256" s="262"/>
      <c r="D256" s="263"/>
      <c r="E256" s="264"/>
      <c r="F256" s="265"/>
      <c r="G256" s="255"/>
      <c r="H256" s="256"/>
      <c r="I256" s="211"/>
      <c r="J256" s="211"/>
      <c r="K256" s="211"/>
      <c r="L256" s="211"/>
      <c r="M256" s="211"/>
      <c r="N256" s="211"/>
      <c r="O256" s="211"/>
      <c r="P256" s="211"/>
    </row>
    <row r="257" spans="1:16" s="212" customFormat="1">
      <c r="A257" s="211"/>
      <c r="B257" s="229"/>
      <c r="C257" s="266"/>
      <c r="D257" s="267"/>
      <c r="E257" s="268"/>
      <c r="F257" s="269"/>
      <c r="G257" s="260"/>
      <c r="H257" s="261"/>
      <c r="I257" s="211"/>
      <c r="J257" s="211"/>
      <c r="K257" s="211"/>
      <c r="L257" s="211"/>
      <c r="M257" s="211"/>
      <c r="N257" s="211"/>
      <c r="O257" s="211"/>
      <c r="P257" s="211"/>
    </row>
    <row r="258" spans="1:16" s="212" customFormat="1">
      <c r="A258" s="211"/>
      <c r="B258" s="253"/>
      <c r="C258" s="262"/>
      <c r="D258" s="263"/>
      <c r="E258" s="264"/>
      <c r="F258" s="265"/>
      <c r="G258" s="255"/>
      <c r="H258" s="256"/>
      <c r="I258" s="211"/>
      <c r="J258" s="211"/>
      <c r="K258" s="211"/>
      <c r="L258" s="211"/>
      <c r="M258" s="211"/>
      <c r="N258" s="211"/>
      <c r="O258" s="211"/>
      <c r="P258" s="211"/>
    </row>
    <row r="259" spans="1:16" s="212" customFormat="1">
      <c r="A259" s="211"/>
      <c r="B259" s="253"/>
      <c r="C259" s="266"/>
      <c r="D259" s="267"/>
      <c r="E259" s="268"/>
      <c r="F259" s="269"/>
      <c r="G259" s="260"/>
      <c r="H259" s="261"/>
      <c r="I259" s="211"/>
      <c r="J259" s="211"/>
      <c r="K259" s="211"/>
      <c r="L259" s="211"/>
      <c r="M259" s="211"/>
      <c r="N259" s="211"/>
      <c r="O259" s="211"/>
      <c r="P259" s="211"/>
    </row>
    <row r="260" spans="1:16" s="212" customFormat="1">
      <c r="A260" s="211"/>
      <c r="B260" s="253"/>
      <c r="C260" s="262"/>
      <c r="D260" s="263"/>
      <c r="E260" s="264"/>
      <c r="F260" s="265"/>
      <c r="G260" s="255"/>
      <c r="H260" s="256"/>
      <c r="I260" s="211"/>
      <c r="J260" s="211"/>
      <c r="K260" s="211"/>
      <c r="L260" s="211"/>
      <c r="M260" s="211"/>
      <c r="N260" s="211"/>
      <c r="O260" s="211"/>
      <c r="P260" s="211"/>
    </row>
    <row r="261" spans="1:16" s="212" customFormat="1">
      <c r="A261" s="211"/>
      <c r="B261" s="253"/>
      <c r="C261" s="266"/>
      <c r="D261" s="267"/>
      <c r="E261" s="268"/>
      <c r="F261" s="269"/>
      <c r="G261" s="260"/>
      <c r="H261" s="261"/>
      <c r="I261" s="211"/>
      <c r="J261" s="211"/>
      <c r="K261" s="211"/>
      <c r="L261" s="211"/>
      <c r="M261" s="211"/>
      <c r="N261" s="211"/>
      <c r="O261" s="211"/>
      <c r="P261" s="211"/>
    </row>
    <row r="262" spans="1:16" s="212" customFormat="1">
      <c r="A262" s="211"/>
      <c r="B262" s="253"/>
      <c r="C262" s="262"/>
      <c r="D262" s="263"/>
      <c r="E262" s="264"/>
      <c r="F262" s="265"/>
      <c r="G262" s="255"/>
      <c r="H262" s="256"/>
      <c r="I262" s="211"/>
      <c r="J262" s="211"/>
      <c r="K262" s="211"/>
      <c r="L262" s="211"/>
      <c r="M262" s="211"/>
      <c r="N262" s="211"/>
      <c r="O262" s="211"/>
      <c r="P262" s="211"/>
    </row>
    <row r="263" spans="1:16">
      <c r="B263" s="253"/>
      <c r="C263" s="270"/>
      <c r="D263" s="267"/>
      <c r="E263" s="268"/>
      <c r="F263" s="269"/>
      <c r="G263" s="260"/>
      <c r="H263" s="261"/>
    </row>
    <row r="264" spans="1:16">
      <c r="B264" s="253"/>
      <c r="C264" s="262"/>
      <c r="D264" s="263"/>
      <c r="E264" s="264"/>
      <c r="F264" s="265"/>
      <c r="G264" s="255"/>
      <c r="H264" s="256"/>
    </row>
    <row r="265" spans="1:16">
      <c r="B265" s="253"/>
      <c r="C265" s="266"/>
      <c r="D265" s="267"/>
      <c r="E265" s="268"/>
      <c r="F265" s="270"/>
      <c r="G265" s="271"/>
      <c r="H265" s="270"/>
    </row>
    <row r="266" spans="1:16">
      <c r="B266" s="253"/>
      <c r="C266" s="262"/>
      <c r="D266" s="263"/>
      <c r="E266" s="264"/>
      <c r="F266" s="265"/>
      <c r="G266" s="255"/>
      <c r="H266" s="256"/>
    </row>
    <row r="267" spans="1:16">
      <c r="B267" s="253"/>
      <c r="C267" s="266"/>
      <c r="D267" s="267"/>
      <c r="E267" s="268"/>
      <c r="F267" s="270"/>
      <c r="G267" s="271"/>
      <c r="H267" s="270"/>
    </row>
    <row r="268" spans="1:16">
      <c r="B268" s="253"/>
      <c r="C268" s="262"/>
      <c r="D268" s="263"/>
      <c r="E268" s="264"/>
      <c r="F268" s="265"/>
      <c r="G268" s="255"/>
      <c r="H268" s="256"/>
    </row>
    <row r="269" spans="1:16">
      <c r="B269" s="253"/>
      <c r="C269" s="266"/>
      <c r="D269" s="267"/>
      <c r="E269" s="268"/>
      <c r="F269" s="270"/>
      <c r="G269" s="271"/>
      <c r="H269" s="270"/>
    </row>
    <row r="270" spans="1:16">
      <c r="B270" s="253"/>
      <c r="C270" s="262"/>
      <c r="D270" s="263"/>
      <c r="E270" s="264"/>
      <c r="F270" s="265"/>
      <c r="G270" s="255"/>
      <c r="H270" s="256"/>
    </row>
    <row r="271" spans="1:16">
      <c r="B271" s="253"/>
      <c r="C271" s="266"/>
      <c r="D271" s="267"/>
      <c r="E271" s="268"/>
      <c r="F271" s="270"/>
      <c r="G271" s="271"/>
      <c r="H271" s="270"/>
    </row>
    <row r="272" spans="1:16">
      <c r="B272" s="253"/>
      <c r="C272" s="262"/>
      <c r="D272" s="263"/>
      <c r="E272" s="264"/>
      <c r="F272" s="265"/>
      <c r="G272" s="255"/>
      <c r="H272" s="256"/>
    </row>
    <row r="273" spans="1:16">
      <c r="B273" s="253"/>
      <c r="C273" s="266"/>
      <c r="D273" s="267"/>
      <c r="E273" s="268"/>
      <c r="F273" s="270"/>
      <c r="G273" s="271"/>
      <c r="H273" s="270"/>
    </row>
    <row r="274" spans="1:16">
      <c r="B274" s="253"/>
      <c r="C274" s="262"/>
      <c r="D274" s="263"/>
      <c r="E274" s="264"/>
      <c r="F274" s="265"/>
      <c r="G274" s="255"/>
      <c r="H274" s="256"/>
    </row>
    <row r="275" spans="1:16">
      <c r="B275" s="224"/>
      <c r="C275" s="247"/>
      <c r="D275" s="248"/>
      <c r="E275" s="248"/>
      <c r="F275" s="248"/>
      <c r="G275" s="249"/>
    </row>
    <row r="276" spans="1:16">
      <c r="B276" s="253"/>
      <c r="C276" s="266"/>
      <c r="D276" s="267"/>
      <c r="E276" s="268"/>
      <c r="F276" s="269"/>
      <c r="G276" s="274"/>
      <c r="H276" s="251"/>
    </row>
    <row r="277" spans="1:16">
      <c r="B277" s="253"/>
      <c r="C277" s="222"/>
      <c r="D277" s="254"/>
      <c r="E277" s="240"/>
      <c r="F277" s="222"/>
      <c r="G277" s="255"/>
      <c r="H277" s="256"/>
      <c r="I277" s="676"/>
      <c r="J277" s="676"/>
      <c r="K277" s="676"/>
      <c r="L277" s="676"/>
    </row>
    <row r="278" spans="1:16">
      <c r="B278" s="253"/>
      <c r="C278" s="266"/>
      <c r="D278" s="267"/>
      <c r="E278" s="268"/>
      <c r="F278" s="269"/>
      <c r="G278" s="274"/>
      <c r="H278" s="251"/>
    </row>
    <row r="279" spans="1:16" s="212" customFormat="1">
      <c r="A279" s="211"/>
      <c r="B279" s="253"/>
      <c r="C279" s="262"/>
      <c r="D279" s="263"/>
      <c r="E279" s="264"/>
      <c r="F279" s="265"/>
      <c r="G279" s="255"/>
      <c r="H279" s="256"/>
      <c r="I279" s="211"/>
      <c r="J279" s="211"/>
      <c r="K279" s="211"/>
      <c r="L279" s="211"/>
      <c r="M279" s="211"/>
      <c r="N279" s="211"/>
      <c r="O279" s="211"/>
      <c r="P279" s="211"/>
    </row>
    <row r="280" spans="1:16" s="212" customFormat="1">
      <c r="A280" s="211"/>
      <c r="B280" s="253"/>
      <c r="C280" s="266"/>
      <c r="D280" s="267"/>
      <c r="E280" s="268"/>
      <c r="F280" s="269"/>
      <c r="G280" s="274"/>
      <c r="H280" s="251"/>
      <c r="I280" s="211"/>
      <c r="J280" s="211"/>
      <c r="K280" s="211"/>
      <c r="L280" s="211"/>
      <c r="M280" s="211"/>
      <c r="N280" s="211"/>
      <c r="O280" s="211"/>
      <c r="P280" s="211"/>
    </row>
    <row r="281" spans="1:16" s="212" customFormat="1">
      <c r="A281" s="211"/>
      <c r="B281" s="253"/>
      <c r="C281" s="262"/>
      <c r="D281" s="263"/>
      <c r="E281" s="264"/>
      <c r="F281" s="265"/>
      <c r="G281" s="255"/>
      <c r="H281" s="256"/>
      <c r="I281" s="211"/>
      <c r="J281" s="211"/>
      <c r="K281" s="211"/>
      <c r="L281" s="211"/>
      <c r="M281" s="211"/>
      <c r="N281" s="211"/>
      <c r="O281" s="211"/>
      <c r="P281" s="211"/>
    </row>
    <row r="282" spans="1:16" s="212" customFormat="1">
      <c r="A282" s="211"/>
      <c r="B282" s="253"/>
      <c r="C282" s="262"/>
      <c r="D282" s="263"/>
      <c r="E282" s="264"/>
      <c r="F282" s="265"/>
      <c r="G282" s="255"/>
      <c r="H282" s="256"/>
      <c r="I282" s="211"/>
      <c r="J282" s="211"/>
      <c r="K282" s="211"/>
      <c r="L282" s="211"/>
      <c r="M282" s="211"/>
      <c r="N282" s="211"/>
      <c r="O282" s="211"/>
      <c r="P282" s="211"/>
    </row>
    <row r="283" spans="1:16" s="212" customFormat="1">
      <c r="A283" s="211"/>
      <c r="B283" s="253"/>
      <c r="C283" s="266"/>
      <c r="D283" s="267"/>
      <c r="E283" s="268"/>
      <c r="F283" s="269"/>
      <c r="G283" s="274"/>
      <c r="H283" s="251"/>
      <c r="I283" s="211"/>
      <c r="J283" s="211"/>
      <c r="K283" s="211"/>
      <c r="L283" s="211"/>
      <c r="M283" s="211"/>
      <c r="N283" s="211"/>
      <c r="O283" s="211"/>
      <c r="P283" s="211"/>
    </row>
    <row r="284" spans="1:16" s="212" customFormat="1">
      <c r="A284" s="211"/>
      <c r="B284" s="253"/>
      <c r="C284" s="262"/>
      <c r="D284" s="263"/>
      <c r="E284" s="264"/>
      <c r="F284" s="265"/>
      <c r="G284" s="255"/>
      <c r="H284" s="256"/>
      <c r="I284" s="211"/>
      <c r="J284" s="211"/>
      <c r="K284" s="211"/>
      <c r="L284" s="211"/>
      <c r="M284" s="211"/>
      <c r="N284" s="211"/>
      <c r="O284" s="211"/>
      <c r="P284" s="211"/>
    </row>
    <row r="285" spans="1:16" s="212" customFormat="1">
      <c r="A285" s="211"/>
      <c r="B285" s="253"/>
      <c r="C285" s="266"/>
      <c r="D285" s="267"/>
      <c r="E285" s="268"/>
      <c r="F285" s="269"/>
      <c r="G285" s="274"/>
      <c r="H285" s="251"/>
      <c r="I285" s="211"/>
      <c r="J285" s="211"/>
      <c r="K285" s="211"/>
      <c r="L285" s="211"/>
      <c r="M285" s="211"/>
      <c r="N285" s="211"/>
      <c r="O285" s="211"/>
      <c r="P285" s="211"/>
    </row>
    <row r="286" spans="1:16" s="212" customFormat="1">
      <c r="A286" s="211"/>
      <c r="B286" s="253"/>
      <c r="C286" s="262"/>
      <c r="D286" s="263"/>
      <c r="E286" s="264"/>
      <c r="F286" s="265"/>
      <c r="G286" s="255"/>
      <c r="H286" s="256"/>
      <c r="I286" s="211"/>
      <c r="J286" s="211"/>
      <c r="K286" s="211"/>
      <c r="L286" s="211"/>
      <c r="M286" s="211"/>
      <c r="N286" s="211"/>
      <c r="O286" s="211"/>
      <c r="P286" s="211"/>
    </row>
    <row r="287" spans="1:16" s="212" customFormat="1">
      <c r="A287" s="211"/>
      <c r="B287" s="253"/>
      <c r="C287" s="262"/>
      <c r="D287" s="263"/>
      <c r="E287" s="264"/>
      <c r="F287" s="265"/>
      <c r="G287" s="255"/>
      <c r="H287" s="256"/>
      <c r="I287" s="211"/>
      <c r="J287" s="211"/>
      <c r="K287" s="211"/>
      <c r="L287" s="211"/>
      <c r="M287" s="211"/>
      <c r="N287" s="211"/>
      <c r="O287" s="211"/>
      <c r="P287" s="211"/>
    </row>
    <row r="288" spans="1:16" s="212" customFormat="1">
      <c r="A288" s="211"/>
      <c r="B288" s="253"/>
      <c r="C288" s="266"/>
      <c r="D288" s="267"/>
      <c r="E288" s="268"/>
      <c r="F288" s="269"/>
      <c r="G288" s="274"/>
      <c r="H288" s="251"/>
      <c r="I288" s="211"/>
      <c r="J288" s="211"/>
      <c r="K288" s="211"/>
      <c r="L288" s="211"/>
      <c r="M288" s="211"/>
      <c r="N288" s="211"/>
      <c r="O288" s="211"/>
      <c r="P288" s="211"/>
    </row>
    <row r="289" spans="1:16" s="212" customFormat="1">
      <c r="A289" s="211"/>
      <c r="B289" s="251"/>
      <c r="C289" s="238"/>
      <c r="D289" s="254"/>
      <c r="E289" s="264"/>
      <c r="F289" s="265"/>
      <c r="G289" s="255"/>
      <c r="H289" s="256"/>
      <c r="I289" s="211"/>
      <c r="J289" s="211"/>
      <c r="K289" s="211"/>
      <c r="L289" s="211"/>
      <c r="M289" s="211"/>
      <c r="N289" s="211"/>
      <c r="O289" s="211"/>
      <c r="P289" s="211"/>
    </row>
    <row r="290" spans="1:16" s="212" customFormat="1">
      <c r="A290" s="211"/>
      <c r="B290" s="253"/>
      <c r="C290" s="266"/>
      <c r="D290" s="267"/>
      <c r="E290" s="268"/>
      <c r="F290" s="269"/>
      <c r="G290" s="274"/>
      <c r="H290" s="251"/>
      <c r="I290" s="211"/>
      <c r="J290" s="211"/>
      <c r="K290" s="211"/>
      <c r="L290" s="211"/>
      <c r="M290" s="211"/>
      <c r="N290" s="211"/>
      <c r="O290" s="211"/>
      <c r="P290" s="211"/>
    </row>
    <row r="291" spans="1:16" s="212" customFormat="1">
      <c r="A291" s="211"/>
      <c r="B291" s="253"/>
      <c r="C291" s="262"/>
      <c r="D291" s="263"/>
      <c r="E291" s="264"/>
      <c r="F291" s="265"/>
      <c r="G291" s="255"/>
      <c r="H291" s="256"/>
      <c r="I291" s="211"/>
      <c r="J291" s="211"/>
      <c r="K291" s="211"/>
      <c r="L291" s="211"/>
      <c r="M291" s="211"/>
      <c r="N291" s="211"/>
      <c r="O291" s="211"/>
      <c r="P291" s="211"/>
    </row>
    <row r="292" spans="1:16" s="212" customFormat="1">
      <c r="A292" s="211"/>
      <c r="B292" s="253"/>
      <c r="C292" s="262"/>
      <c r="D292" s="263"/>
      <c r="E292" s="264"/>
      <c r="F292" s="265"/>
      <c r="G292" s="255"/>
      <c r="H292" s="256"/>
      <c r="I292" s="211"/>
      <c r="J292" s="211"/>
      <c r="K292" s="211"/>
      <c r="L292" s="211"/>
      <c r="M292" s="211"/>
      <c r="N292" s="211"/>
      <c r="O292" s="211"/>
      <c r="P292" s="211"/>
    </row>
    <row r="293" spans="1:16" s="212" customFormat="1">
      <c r="A293" s="211"/>
      <c r="B293" s="253"/>
      <c r="C293" s="262"/>
      <c r="D293" s="263"/>
      <c r="E293" s="264"/>
      <c r="F293" s="265"/>
      <c r="G293" s="255"/>
      <c r="H293" s="256"/>
      <c r="I293" s="211"/>
      <c r="J293" s="211"/>
      <c r="K293" s="211"/>
      <c r="L293" s="211"/>
      <c r="M293" s="211"/>
      <c r="N293" s="211"/>
      <c r="O293" s="211"/>
      <c r="P293" s="211"/>
    </row>
    <row r="294" spans="1:16" s="212" customFormat="1">
      <c r="A294" s="211"/>
      <c r="B294" s="253"/>
      <c r="C294" s="262"/>
      <c r="D294" s="263"/>
      <c r="E294" s="264"/>
      <c r="F294" s="265"/>
      <c r="G294" s="255"/>
      <c r="H294" s="256"/>
      <c r="I294" s="211"/>
      <c r="J294" s="211"/>
      <c r="K294" s="211"/>
      <c r="L294" s="211"/>
      <c r="M294" s="211"/>
      <c r="N294" s="211"/>
      <c r="O294" s="211"/>
      <c r="P294" s="211"/>
    </row>
    <row r="295" spans="1:16" s="212" customFormat="1">
      <c r="A295" s="211"/>
      <c r="B295" s="253"/>
      <c r="C295" s="262"/>
      <c r="D295" s="263"/>
      <c r="E295" s="264"/>
      <c r="F295" s="265"/>
      <c r="G295" s="255"/>
      <c r="H295" s="256"/>
      <c r="I295" s="211"/>
      <c r="J295" s="211"/>
      <c r="K295" s="211"/>
      <c r="L295" s="211"/>
      <c r="M295" s="211"/>
      <c r="N295" s="211"/>
      <c r="O295" s="211"/>
      <c r="P295" s="211"/>
    </row>
    <row r="296" spans="1:16" s="212" customFormat="1">
      <c r="A296" s="211"/>
      <c r="B296" s="253"/>
      <c r="C296" s="262"/>
      <c r="D296" s="263"/>
      <c r="E296" s="264"/>
      <c r="F296" s="265"/>
      <c r="G296" s="278"/>
      <c r="H296" s="230"/>
      <c r="I296" s="211"/>
      <c r="J296" s="211"/>
      <c r="K296" s="211"/>
      <c r="L296" s="211"/>
      <c r="M296" s="211"/>
      <c r="N296" s="211"/>
      <c r="O296" s="211"/>
      <c r="P296" s="211"/>
    </row>
    <row r="297" spans="1:16" s="212" customFormat="1">
      <c r="A297" s="211"/>
      <c r="B297" s="253"/>
      <c r="C297" s="262"/>
      <c r="D297" s="263"/>
      <c r="E297" s="264"/>
      <c r="F297" s="265"/>
      <c r="G297" s="255"/>
      <c r="H297" s="256"/>
      <c r="I297" s="211"/>
      <c r="J297" s="211"/>
      <c r="K297" s="211"/>
      <c r="L297" s="211"/>
      <c r="M297" s="211"/>
      <c r="N297" s="211"/>
      <c r="O297" s="211"/>
      <c r="P297" s="211"/>
    </row>
    <row r="298" spans="1:16" s="212" customFormat="1">
      <c r="A298" s="211"/>
      <c r="B298" s="253"/>
      <c r="C298" s="262"/>
      <c r="D298" s="263"/>
      <c r="E298" s="264"/>
      <c r="F298" s="265"/>
      <c r="G298" s="255"/>
      <c r="H298" s="256"/>
      <c r="I298" s="211"/>
      <c r="J298" s="211"/>
      <c r="K298" s="211"/>
      <c r="L298" s="211"/>
      <c r="M298" s="211"/>
      <c r="N298" s="211"/>
      <c r="O298" s="211"/>
      <c r="P298" s="211"/>
    </row>
    <row r="299" spans="1:16" s="212" customFormat="1">
      <c r="A299" s="211"/>
      <c r="B299" s="253"/>
      <c r="C299" s="262"/>
      <c r="D299" s="263"/>
      <c r="E299" s="264"/>
      <c r="F299" s="265"/>
      <c r="G299" s="255"/>
      <c r="H299" s="256"/>
      <c r="I299" s="211"/>
      <c r="J299" s="211"/>
      <c r="K299" s="211"/>
      <c r="L299" s="211"/>
      <c r="M299" s="211"/>
      <c r="N299" s="211"/>
      <c r="O299" s="211"/>
      <c r="P299" s="211"/>
    </row>
    <row r="300" spans="1:16" s="212" customFormat="1">
      <c r="A300" s="211"/>
      <c r="B300" s="253"/>
      <c r="C300" s="262"/>
      <c r="D300" s="263"/>
      <c r="E300" s="264"/>
      <c r="F300" s="265"/>
      <c r="G300" s="255"/>
      <c r="H300" s="256"/>
      <c r="I300" s="211"/>
      <c r="J300" s="211"/>
      <c r="K300" s="211"/>
      <c r="L300" s="211"/>
      <c r="M300" s="211"/>
      <c r="N300" s="211"/>
      <c r="O300" s="211"/>
      <c r="P300" s="211"/>
    </row>
    <row r="301" spans="1:16" s="212" customFormat="1">
      <c r="A301" s="211"/>
      <c r="B301" s="253"/>
      <c r="C301" s="262"/>
      <c r="D301" s="263"/>
      <c r="E301" s="264"/>
      <c r="F301" s="265"/>
      <c r="G301" s="255"/>
      <c r="H301" s="256"/>
      <c r="I301" s="211"/>
      <c r="J301" s="211"/>
      <c r="K301" s="211"/>
      <c r="L301" s="211"/>
      <c r="M301" s="211"/>
      <c r="N301" s="211"/>
      <c r="O301" s="211"/>
      <c r="P301" s="211"/>
    </row>
    <row r="302" spans="1:16" s="212" customFormat="1">
      <c r="A302" s="211"/>
      <c r="B302" s="253"/>
      <c r="C302" s="262"/>
      <c r="D302" s="263"/>
      <c r="E302" s="264"/>
      <c r="F302" s="265"/>
      <c r="G302" s="278"/>
      <c r="H302" s="230"/>
      <c r="I302" s="211"/>
      <c r="J302" s="211"/>
      <c r="K302" s="211"/>
      <c r="L302" s="211"/>
      <c r="M302" s="211"/>
      <c r="N302" s="211"/>
      <c r="O302" s="211"/>
      <c r="P302" s="211"/>
    </row>
    <row r="303" spans="1:16" s="212" customFormat="1">
      <c r="A303" s="211"/>
      <c r="B303" s="253"/>
      <c r="C303" s="262"/>
      <c r="D303" s="263"/>
      <c r="E303" s="264"/>
      <c r="F303" s="265"/>
      <c r="G303" s="255"/>
      <c r="H303" s="256"/>
      <c r="I303" s="211"/>
      <c r="J303" s="211"/>
      <c r="K303" s="211"/>
      <c r="L303" s="211"/>
      <c r="M303" s="211"/>
      <c r="N303" s="211"/>
      <c r="O303" s="211"/>
      <c r="P303" s="211"/>
    </row>
    <row r="304" spans="1:16" s="212" customFormat="1">
      <c r="A304" s="211"/>
      <c r="B304" s="253"/>
      <c r="C304" s="262"/>
      <c r="D304" s="263"/>
      <c r="E304" s="264"/>
      <c r="F304" s="265"/>
      <c r="G304" s="255"/>
      <c r="H304" s="256"/>
      <c r="I304" s="211"/>
      <c r="J304" s="211"/>
      <c r="K304" s="211"/>
      <c r="L304" s="211"/>
      <c r="M304" s="211"/>
      <c r="N304" s="211"/>
      <c r="O304" s="211"/>
      <c r="P304" s="211"/>
    </row>
    <row r="305" spans="1:16" s="212" customFormat="1">
      <c r="A305" s="211"/>
      <c r="B305" s="253"/>
      <c r="C305" s="262"/>
      <c r="D305" s="263"/>
      <c r="E305" s="264"/>
      <c r="F305" s="265"/>
      <c r="G305" s="255"/>
      <c r="H305" s="256"/>
      <c r="I305" s="211"/>
      <c r="J305" s="211"/>
      <c r="K305" s="211"/>
      <c r="L305" s="211"/>
      <c r="M305" s="211"/>
      <c r="N305" s="211"/>
      <c r="O305" s="211"/>
      <c r="P305" s="211"/>
    </row>
    <row r="306" spans="1:16" s="212" customFormat="1">
      <c r="A306" s="211"/>
      <c r="B306" s="253"/>
      <c r="C306" s="262"/>
      <c r="D306" s="263"/>
      <c r="E306" s="264"/>
      <c r="F306" s="265"/>
      <c r="G306" s="255"/>
      <c r="H306" s="256"/>
      <c r="I306" s="211"/>
      <c r="J306" s="211"/>
      <c r="K306" s="211"/>
      <c r="L306" s="211"/>
      <c r="M306" s="211"/>
      <c r="N306" s="211"/>
      <c r="O306" s="211"/>
      <c r="P306" s="211"/>
    </row>
    <row r="307" spans="1:16" s="212" customFormat="1">
      <c r="A307" s="211"/>
      <c r="B307" s="253"/>
      <c r="C307" s="262"/>
      <c r="D307" s="263"/>
      <c r="E307" s="264"/>
      <c r="F307" s="265"/>
      <c r="G307" s="255"/>
      <c r="H307" s="256"/>
      <c r="I307" s="211"/>
      <c r="J307" s="211"/>
      <c r="K307" s="211"/>
      <c r="L307" s="211"/>
      <c r="M307" s="211"/>
      <c r="N307" s="211"/>
      <c r="O307" s="211"/>
      <c r="P307" s="211"/>
    </row>
    <row r="308" spans="1:16" s="212" customFormat="1">
      <c r="A308" s="211"/>
      <c r="B308" s="253"/>
      <c r="C308" s="262"/>
      <c r="D308" s="263"/>
      <c r="E308" s="264"/>
      <c r="F308" s="265"/>
      <c r="G308" s="278"/>
      <c r="H308" s="230"/>
      <c r="I308" s="211"/>
      <c r="J308" s="211"/>
      <c r="K308" s="211"/>
      <c r="L308" s="211"/>
      <c r="M308" s="211"/>
      <c r="N308" s="211"/>
      <c r="O308" s="211"/>
      <c r="P308" s="211"/>
    </row>
    <row r="309" spans="1:16" s="212" customFormat="1">
      <c r="A309" s="211"/>
      <c r="B309" s="253"/>
      <c r="C309" s="262"/>
      <c r="D309" s="263"/>
      <c r="E309" s="264"/>
      <c r="F309" s="265"/>
      <c r="G309" s="255"/>
      <c r="H309" s="256"/>
      <c r="I309" s="211"/>
      <c r="J309" s="211"/>
      <c r="K309" s="211"/>
      <c r="L309" s="211"/>
      <c r="M309" s="211"/>
      <c r="N309" s="211"/>
      <c r="O309" s="211"/>
      <c r="P309" s="211"/>
    </row>
    <row r="310" spans="1:16" s="212" customFormat="1">
      <c r="A310" s="211"/>
      <c r="B310" s="253"/>
      <c r="C310" s="262"/>
      <c r="D310" s="263"/>
      <c r="E310" s="264"/>
      <c r="F310" s="265"/>
      <c r="G310" s="255"/>
      <c r="H310" s="256"/>
      <c r="I310" s="211"/>
      <c r="J310" s="211"/>
      <c r="K310" s="211"/>
      <c r="L310" s="211"/>
      <c r="M310" s="211"/>
      <c r="N310" s="211"/>
      <c r="O310" s="211"/>
      <c r="P310" s="211"/>
    </row>
    <row r="311" spans="1:16">
      <c r="B311" s="253"/>
      <c r="C311" s="262"/>
      <c r="D311" s="263"/>
      <c r="E311" s="264"/>
      <c r="F311" s="265"/>
      <c r="G311" s="255"/>
      <c r="H311" s="256"/>
    </row>
    <row r="312" spans="1:16">
      <c r="B312" s="253"/>
      <c r="C312" s="262"/>
      <c r="D312" s="263"/>
      <c r="E312" s="264"/>
      <c r="F312" s="265"/>
      <c r="G312" s="255"/>
      <c r="H312" s="256"/>
    </row>
    <row r="313" spans="1:16">
      <c r="B313" s="253"/>
      <c r="C313" s="262"/>
      <c r="D313" s="263"/>
      <c r="E313" s="264"/>
      <c r="F313" s="265"/>
      <c r="G313" s="278"/>
      <c r="H313" s="230"/>
    </row>
    <row r="314" spans="1:16">
      <c r="B314" s="253"/>
      <c r="C314" s="262"/>
      <c r="D314" s="263"/>
      <c r="E314" s="264"/>
      <c r="F314" s="265"/>
      <c r="G314" s="255"/>
      <c r="H314" s="256"/>
    </row>
    <row r="315" spans="1:16">
      <c r="B315" s="253"/>
      <c r="C315" s="262"/>
      <c r="D315" s="263"/>
      <c r="E315" s="264"/>
      <c r="F315" s="265"/>
      <c r="G315" s="278"/>
      <c r="H315" s="230"/>
    </row>
    <row r="316" spans="1:16">
      <c r="B316" s="253"/>
      <c r="C316" s="262"/>
      <c r="D316" s="263"/>
      <c r="E316" s="264"/>
      <c r="F316" s="265"/>
      <c r="G316" s="255"/>
      <c r="H316" s="256"/>
    </row>
    <row r="317" spans="1:16">
      <c r="B317" s="253"/>
      <c r="C317" s="262"/>
      <c r="D317" s="263"/>
      <c r="E317" s="264"/>
      <c r="F317" s="265"/>
      <c r="G317" s="255"/>
      <c r="H317" s="256"/>
    </row>
    <row r="318" spans="1:16">
      <c r="B318" s="253"/>
      <c r="C318" s="262"/>
      <c r="D318" s="263"/>
      <c r="E318" s="264"/>
      <c r="F318" s="265"/>
      <c r="G318" s="255"/>
      <c r="H318" s="256"/>
      <c r="I318" s="679"/>
      <c r="J318" s="679"/>
      <c r="K318" s="679"/>
      <c r="L318" s="679"/>
    </row>
    <row r="319" spans="1:16">
      <c r="B319" s="253"/>
      <c r="C319" s="266"/>
      <c r="D319" s="267"/>
      <c r="E319" s="268"/>
      <c r="F319" s="269"/>
      <c r="G319" s="274"/>
      <c r="H319" s="251"/>
    </row>
    <row r="320" spans="1:16">
      <c r="B320" s="273"/>
      <c r="C320" s="262"/>
      <c r="D320" s="263"/>
      <c r="E320" s="264"/>
      <c r="F320" s="265"/>
      <c r="G320" s="255"/>
      <c r="H320" s="256"/>
    </row>
    <row r="321" spans="2:8">
      <c r="B321" s="230"/>
      <c r="C321" s="270"/>
      <c r="D321" s="270"/>
      <c r="H321" s="211"/>
    </row>
    <row r="322" spans="2:8">
      <c r="B322" s="230"/>
      <c r="C322" s="262"/>
      <c r="D322" s="263"/>
      <c r="E322" s="240"/>
      <c r="G322" s="223"/>
      <c r="H322" s="211"/>
    </row>
    <row r="323" spans="2:8">
      <c r="B323" s="230"/>
      <c r="C323" s="238"/>
      <c r="D323" s="238"/>
      <c r="E323" s="240"/>
      <c r="G323" s="223"/>
      <c r="H323" s="211"/>
    </row>
    <row r="324" spans="2:8">
      <c r="B324" s="230"/>
      <c r="C324" s="238"/>
      <c r="D324" s="238"/>
      <c r="E324" s="240"/>
      <c r="G324" s="223"/>
      <c r="H324" s="211"/>
    </row>
    <row r="325" spans="2:8">
      <c r="B325" s="230"/>
      <c r="C325" s="238"/>
      <c r="D325" s="238"/>
      <c r="E325" s="240"/>
      <c r="G325" s="223"/>
      <c r="H325" s="211"/>
    </row>
    <row r="326" spans="2:8">
      <c r="B326" s="253"/>
      <c r="C326" s="266"/>
      <c r="D326" s="267"/>
      <c r="E326" s="240"/>
    </row>
    <row r="327" spans="2:8">
      <c r="B327" s="253"/>
      <c r="C327" s="266"/>
      <c r="D327" s="267"/>
      <c r="E327" s="268"/>
      <c r="F327" s="269"/>
      <c r="G327" s="274"/>
      <c r="H327" s="251"/>
    </row>
    <row r="328" spans="2:8">
      <c r="B328" s="253"/>
      <c r="C328" s="229"/>
      <c r="D328" s="267"/>
    </row>
    <row r="329" spans="2:8">
      <c r="B329" s="253"/>
      <c r="C329" s="266"/>
      <c r="D329" s="267"/>
    </row>
    <row r="330" spans="2:8">
      <c r="B330" s="253"/>
      <c r="C330" s="262"/>
      <c r="D330" s="263"/>
      <c r="E330" s="264"/>
      <c r="F330" s="265"/>
      <c r="G330" s="255"/>
      <c r="H330" s="256"/>
    </row>
    <row r="331" spans="2:8">
      <c r="B331" s="253"/>
      <c r="C331" s="262"/>
      <c r="D331" s="263"/>
      <c r="E331" s="264"/>
      <c r="F331" s="265"/>
      <c r="G331" s="255"/>
      <c r="H331" s="256"/>
    </row>
    <row r="332" spans="2:8">
      <c r="B332" s="253"/>
      <c r="C332" s="262"/>
      <c r="D332" s="263"/>
      <c r="E332" s="264"/>
      <c r="F332" s="265"/>
      <c r="G332" s="255"/>
      <c r="H332" s="256"/>
    </row>
    <row r="333" spans="2:8">
      <c r="B333" s="253"/>
      <c r="C333" s="262"/>
      <c r="D333" s="263"/>
      <c r="E333" s="264"/>
      <c r="F333" s="265"/>
      <c r="G333" s="255"/>
      <c r="H333" s="256"/>
    </row>
    <row r="334" spans="2:8">
      <c r="B334" s="253"/>
      <c r="C334" s="262"/>
      <c r="D334" s="263"/>
      <c r="E334" s="264"/>
      <c r="F334" s="265"/>
      <c r="G334" s="255"/>
      <c r="H334" s="256"/>
    </row>
    <row r="335" spans="2:8">
      <c r="B335" s="253"/>
      <c r="C335" s="262"/>
      <c r="D335" s="263"/>
      <c r="E335" s="264"/>
      <c r="F335" s="265"/>
      <c r="G335" s="255"/>
      <c r="H335" s="256"/>
    </row>
    <row r="336" spans="2:8">
      <c r="B336" s="253"/>
      <c r="C336" s="262"/>
      <c r="D336" s="263"/>
      <c r="E336" s="264"/>
      <c r="F336" s="265"/>
      <c r="G336" s="255"/>
      <c r="H336" s="256"/>
    </row>
    <row r="337" spans="2:8">
      <c r="B337" s="253"/>
      <c r="C337" s="262"/>
      <c r="D337" s="263"/>
      <c r="E337" s="264"/>
      <c r="F337" s="265"/>
      <c r="G337" s="255"/>
      <c r="H337" s="256"/>
    </row>
    <row r="338" spans="2:8">
      <c r="B338" s="253"/>
      <c r="C338" s="262"/>
      <c r="D338" s="263"/>
      <c r="E338" s="264"/>
      <c r="F338" s="265"/>
      <c r="G338" s="255"/>
      <c r="H338" s="256"/>
    </row>
    <row r="339" spans="2:8">
      <c r="B339" s="253"/>
      <c r="C339" s="262"/>
      <c r="D339" s="263"/>
      <c r="E339" s="264"/>
      <c r="F339" s="265"/>
      <c r="G339" s="255"/>
      <c r="H339" s="256"/>
    </row>
    <row r="340" spans="2:8">
      <c r="C340" s="244"/>
      <c r="D340" s="267"/>
      <c r="E340" s="268"/>
      <c r="F340" s="269"/>
    </row>
    <row r="341" spans="2:8">
      <c r="C341" s="270"/>
      <c r="D341" s="263"/>
      <c r="E341" s="264"/>
      <c r="F341" s="265"/>
      <c r="G341" s="255"/>
      <c r="H341" s="256"/>
    </row>
    <row r="342" spans="2:8">
      <c r="C342" s="270"/>
      <c r="D342" s="263"/>
      <c r="E342" s="264"/>
      <c r="F342" s="265"/>
      <c r="G342" s="255"/>
      <c r="H342" s="256"/>
    </row>
    <row r="343" spans="2:8">
      <c r="C343" s="270"/>
      <c r="D343" s="263"/>
      <c r="E343" s="264"/>
      <c r="F343" s="265"/>
      <c r="G343" s="255"/>
      <c r="H343" s="256"/>
    </row>
    <row r="344" spans="2:8">
      <c r="C344" s="270"/>
      <c r="D344" s="263"/>
      <c r="E344" s="264"/>
      <c r="F344" s="265"/>
      <c r="G344" s="255"/>
      <c r="H344" s="256"/>
    </row>
    <row r="345" spans="2:8">
      <c r="C345" s="270"/>
      <c r="D345" s="263"/>
      <c r="E345" s="264"/>
      <c r="F345" s="265"/>
      <c r="G345" s="255"/>
      <c r="H345" s="256"/>
    </row>
    <row r="346" spans="2:8">
      <c r="C346" s="270"/>
      <c r="D346" s="263"/>
      <c r="E346" s="264"/>
      <c r="F346" s="265"/>
      <c r="G346" s="255"/>
      <c r="H346" s="256"/>
    </row>
    <row r="347" spans="2:8">
      <c r="C347" s="270"/>
      <c r="D347" s="263"/>
      <c r="E347" s="264"/>
      <c r="F347" s="265"/>
      <c r="G347" s="255"/>
      <c r="H347" s="256"/>
    </row>
    <row r="348" spans="2:8">
      <c r="B348" s="253"/>
      <c r="C348" s="266"/>
      <c r="D348" s="267"/>
      <c r="E348" s="268"/>
      <c r="F348" s="269"/>
      <c r="G348" s="274"/>
      <c r="H348" s="251"/>
    </row>
    <row r="349" spans="2:8">
      <c r="B349" s="253"/>
      <c r="C349" s="229"/>
      <c r="D349" s="267"/>
      <c r="E349" s="268"/>
      <c r="F349" s="269"/>
      <c r="G349" s="274"/>
      <c r="H349" s="251"/>
    </row>
    <row r="350" spans="2:8">
      <c r="B350" s="253"/>
      <c r="C350" s="266"/>
      <c r="D350" s="267"/>
      <c r="E350" s="268"/>
      <c r="F350" s="269"/>
      <c r="G350" s="274"/>
      <c r="H350" s="251"/>
    </row>
    <row r="351" spans="2:8">
      <c r="B351" s="253"/>
      <c r="C351" s="262"/>
      <c r="D351" s="263"/>
      <c r="E351" s="264"/>
      <c r="F351" s="265"/>
      <c r="G351" s="255"/>
      <c r="H351" s="256"/>
    </row>
    <row r="352" spans="2:8">
      <c r="B352" s="253"/>
      <c r="C352" s="266"/>
      <c r="D352" s="267"/>
      <c r="E352" s="268"/>
      <c r="F352" s="269"/>
      <c r="G352" s="274"/>
      <c r="H352" s="251"/>
    </row>
    <row r="353" spans="1:16">
      <c r="B353" s="253"/>
      <c r="C353" s="262"/>
      <c r="D353" s="263"/>
      <c r="E353" s="264"/>
      <c r="F353" s="265"/>
      <c r="G353" s="255"/>
      <c r="H353" s="256"/>
      <c r="I353" s="676"/>
      <c r="J353" s="676"/>
      <c r="K353" s="676"/>
      <c r="L353" s="676"/>
      <c r="M353" s="676"/>
    </row>
    <row r="354" spans="1:16">
      <c r="B354" s="253"/>
      <c r="C354" s="266"/>
      <c r="D354" s="267"/>
      <c r="E354" s="268"/>
      <c r="F354" s="269"/>
      <c r="G354" s="274"/>
      <c r="H354" s="251"/>
    </row>
    <row r="355" spans="1:16">
      <c r="B355" s="253"/>
      <c r="C355" s="262"/>
      <c r="D355" s="263"/>
      <c r="E355" s="264"/>
      <c r="F355" s="265"/>
      <c r="G355" s="255"/>
      <c r="H355" s="256"/>
    </row>
    <row r="356" spans="1:16">
      <c r="B356" s="253"/>
      <c r="C356" s="266"/>
      <c r="D356" s="267"/>
      <c r="E356" s="268"/>
      <c r="F356" s="269"/>
      <c r="G356" s="274"/>
      <c r="H356" s="251"/>
    </row>
    <row r="357" spans="1:16">
      <c r="B357" s="253"/>
      <c r="C357" s="262"/>
      <c r="D357" s="263"/>
      <c r="E357" s="264"/>
      <c r="F357" s="265"/>
      <c r="G357" s="255"/>
      <c r="H357" s="256"/>
    </row>
    <row r="358" spans="1:16">
      <c r="B358" s="253"/>
      <c r="C358" s="266"/>
      <c r="D358" s="267"/>
      <c r="E358" s="268"/>
      <c r="F358" s="269"/>
      <c r="G358" s="274"/>
      <c r="H358" s="251"/>
    </row>
    <row r="359" spans="1:16" s="212" customFormat="1">
      <c r="A359" s="211"/>
      <c r="B359" s="253"/>
      <c r="C359" s="262"/>
      <c r="D359" s="263"/>
      <c r="E359" s="264"/>
      <c r="F359" s="265"/>
      <c r="G359" s="255"/>
      <c r="H359" s="256"/>
      <c r="I359" s="211"/>
      <c r="J359" s="211"/>
      <c r="K359" s="211"/>
      <c r="L359" s="211"/>
      <c r="M359" s="211"/>
      <c r="N359" s="211"/>
      <c r="O359" s="211"/>
      <c r="P359" s="211"/>
    </row>
    <row r="360" spans="1:16" s="212" customFormat="1">
      <c r="A360" s="211"/>
      <c r="B360" s="253"/>
      <c r="C360" s="266"/>
      <c r="D360" s="267"/>
      <c r="E360" s="268"/>
      <c r="F360" s="269"/>
      <c r="G360" s="274"/>
      <c r="H360" s="251"/>
      <c r="I360" s="211"/>
      <c r="J360" s="211"/>
      <c r="K360" s="211"/>
      <c r="L360" s="211"/>
      <c r="M360" s="211"/>
      <c r="N360" s="211"/>
      <c r="O360" s="211"/>
      <c r="P360" s="211"/>
    </row>
    <row r="361" spans="1:16" s="212" customFormat="1">
      <c r="A361" s="211"/>
      <c r="B361" s="253"/>
      <c r="C361" s="262"/>
      <c r="D361" s="263"/>
      <c r="E361" s="264"/>
      <c r="F361" s="265"/>
      <c r="G361" s="255"/>
      <c r="H361" s="256"/>
      <c r="I361" s="211"/>
      <c r="J361" s="211"/>
      <c r="K361" s="211"/>
      <c r="L361" s="211"/>
      <c r="M361" s="211"/>
      <c r="N361" s="211"/>
      <c r="O361" s="211"/>
      <c r="P361" s="211"/>
    </row>
    <row r="362" spans="1:16" s="212" customFormat="1">
      <c r="A362" s="211"/>
      <c r="B362" s="253"/>
      <c r="C362" s="266"/>
      <c r="D362" s="267"/>
      <c r="E362" s="268"/>
      <c r="F362" s="269"/>
      <c r="G362" s="274"/>
      <c r="H362" s="251"/>
      <c r="I362" s="211"/>
      <c r="J362" s="211"/>
      <c r="K362" s="211"/>
      <c r="L362" s="211"/>
      <c r="M362" s="211"/>
      <c r="N362" s="211"/>
      <c r="O362" s="211"/>
      <c r="P362" s="211"/>
    </row>
    <row r="363" spans="1:16" s="212" customFormat="1">
      <c r="A363" s="211"/>
      <c r="B363" s="253"/>
      <c r="C363" s="262"/>
      <c r="D363" s="263"/>
      <c r="E363" s="264"/>
      <c r="F363" s="265"/>
      <c r="G363" s="255"/>
      <c r="H363" s="256"/>
      <c r="I363" s="211"/>
      <c r="J363" s="211"/>
      <c r="K363" s="211"/>
      <c r="L363" s="211"/>
      <c r="M363" s="211"/>
      <c r="N363" s="211"/>
      <c r="O363" s="211"/>
      <c r="P363" s="211"/>
    </row>
    <row r="364" spans="1:16" s="212" customFormat="1">
      <c r="A364" s="211"/>
      <c r="B364" s="253"/>
      <c r="C364" s="266"/>
      <c r="D364" s="267"/>
      <c r="E364" s="268"/>
      <c r="F364" s="269"/>
      <c r="G364" s="274"/>
      <c r="H364" s="251"/>
      <c r="I364" s="211"/>
      <c r="J364" s="211"/>
      <c r="K364" s="211"/>
      <c r="L364" s="211"/>
      <c r="M364" s="211"/>
      <c r="N364" s="211"/>
      <c r="O364" s="211"/>
      <c r="P364" s="211"/>
    </row>
    <row r="365" spans="1:16" s="212" customFormat="1">
      <c r="A365" s="211"/>
      <c r="B365" s="253"/>
      <c r="C365" s="262"/>
      <c r="D365" s="263"/>
      <c r="E365" s="264"/>
      <c r="F365" s="265"/>
      <c r="G365" s="255"/>
      <c r="H365" s="256"/>
      <c r="I365" s="211"/>
      <c r="J365" s="211"/>
      <c r="K365" s="211"/>
      <c r="L365" s="211"/>
      <c r="M365" s="211"/>
      <c r="N365" s="211"/>
      <c r="O365" s="211"/>
      <c r="P365" s="211"/>
    </row>
    <row r="366" spans="1:16" s="212" customFormat="1">
      <c r="A366" s="211"/>
      <c r="B366" s="253"/>
      <c r="C366" s="266"/>
      <c r="D366" s="267"/>
      <c r="E366" s="268"/>
      <c r="F366" s="269"/>
      <c r="G366" s="274"/>
      <c r="H366" s="251"/>
      <c r="I366" s="211"/>
      <c r="J366" s="211"/>
      <c r="K366" s="211"/>
      <c r="L366" s="211"/>
      <c r="M366" s="211"/>
      <c r="N366" s="211"/>
      <c r="O366" s="211"/>
      <c r="P366" s="211"/>
    </row>
    <row r="367" spans="1:16" s="212" customFormat="1">
      <c r="A367" s="211"/>
      <c r="B367" s="253"/>
      <c r="C367" s="262"/>
      <c r="D367" s="263"/>
      <c r="E367" s="264"/>
      <c r="F367" s="265"/>
      <c r="G367" s="255"/>
      <c r="H367" s="256"/>
      <c r="I367" s="211"/>
      <c r="J367" s="211"/>
      <c r="K367" s="211"/>
      <c r="L367" s="211"/>
      <c r="M367" s="211"/>
      <c r="N367" s="211"/>
      <c r="O367" s="211"/>
      <c r="P367" s="211"/>
    </row>
    <row r="368" spans="1:16" s="212" customFormat="1">
      <c r="A368" s="211"/>
      <c r="B368" s="253"/>
      <c r="C368" s="266"/>
      <c r="D368" s="267"/>
      <c r="E368" s="268"/>
      <c r="F368" s="269"/>
      <c r="G368" s="274"/>
      <c r="H368" s="251"/>
      <c r="I368" s="211"/>
      <c r="J368" s="211"/>
      <c r="K368" s="211"/>
      <c r="L368" s="211"/>
      <c r="M368" s="211"/>
      <c r="N368" s="211"/>
      <c r="O368" s="211"/>
      <c r="P368" s="211"/>
    </row>
    <row r="369" spans="1:16" s="212" customFormat="1">
      <c r="A369" s="211"/>
      <c r="B369" s="253"/>
      <c r="C369" s="229"/>
      <c r="D369" s="267"/>
      <c r="E369" s="268"/>
      <c r="F369" s="269"/>
      <c r="G369" s="274"/>
      <c r="H369" s="251"/>
      <c r="I369" s="211"/>
      <c r="J369" s="211"/>
      <c r="K369" s="211"/>
      <c r="L369" s="211"/>
      <c r="M369" s="211"/>
      <c r="N369" s="211"/>
      <c r="O369" s="211"/>
      <c r="P369" s="211"/>
    </row>
    <row r="370" spans="1:16" s="212" customFormat="1">
      <c r="A370" s="211"/>
      <c r="B370" s="253"/>
      <c r="C370" s="266"/>
      <c r="D370" s="267"/>
      <c r="E370" s="268"/>
      <c r="F370" s="269"/>
      <c r="G370" s="274"/>
      <c r="H370" s="251"/>
      <c r="I370" s="211"/>
      <c r="J370" s="211"/>
      <c r="K370" s="211"/>
      <c r="L370" s="211"/>
      <c r="M370" s="211"/>
      <c r="N370" s="211"/>
      <c r="O370" s="211"/>
      <c r="P370" s="211"/>
    </row>
    <row r="371" spans="1:16" s="212" customFormat="1">
      <c r="A371" s="211"/>
      <c r="B371" s="253"/>
      <c r="C371" s="262"/>
      <c r="D371" s="263"/>
      <c r="E371" s="264"/>
      <c r="F371" s="265"/>
      <c r="G371" s="255"/>
      <c r="H371" s="256"/>
      <c r="I371" s="211"/>
      <c r="J371" s="211"/>
      <c r="K371" s="211"/>
      <c r="L371" s="211"/>
      <c r="M371" s="211"/>
      <c r="N371" s="211"/>
      <c r="O371" s="211"/>
      <c r="P371" s="211"/>
    </row>
    <row r="372" spans="1:16" s="212" customFormat="1">
      <c r="A372" s="211"/>
      <c r="B372" s="209"/>
      <c r="C372" s="211"/>
      <c r="D372" s="211"/>
      <c r="E372" s="211"/>
      <c r="F372" s="211"/>
      <c r="H372" s="209"/>
      <c r="I372" s="211"/>
      <c r="J372" s="211"/>
      <c r="K372" s="211"/>
      <c r="L372" s="211"/>
      <c r="M372" s="211"/>
      <c r="N372" s="211"/>
      <c r="O372" s="211"/>
      <c r="P372" s="211"/>
    </row>
    <row r="373" spans="1:16" s="212" customFormat="1">
      <c r="A373" s="211"/>
      <c r="B373" s="209"/>
      <c r="C373" s="262"/>
      <c r="D373" s="263"/>
      <c r="E373" s="264"/>
      <c r="F373" s="265"/>
      <c r="G373" s="255"/>
      <c r="H373" s="256"/>
      <c r="I373" s="211"/>
      <c r="J373" s="211"/>
      <c r="K373" s="211"/>
      <c r="L373" s="211"/>
      <c r="M373" s="211"/>
      <c r="N373" s="211"/>
      <c r="O373" s="211"/>
      <c r="P373" s="211"/>
    </row>
    <row r="374" spans="1:16" s="212" customFormat="1">
      <c r="A374" s="211"/>
      <c r="B374" s="209"/>
      <c r="C374" s="211"/>
      <c r="D374" s="211"/>
      <c r="E374" s="211"/>
      <c r="F374" s="211"/>
      <c r="H374" s="209"/>
      <c r="I374" s="211"/>
      <c r="J374" s="211"/>
      <c r="K374" s="211"/>
      <c r="L374" s="211"/>
      <c r="M374" s="211"/>
      <c r="N374" s="211"/>
      <c r="O374" s="211"/>
      <c r="P374" s="211"/>
    </row>
    <row r="375" spans="1:16">
      <c r="C375" s="262"/>
      <c r="D375" s="263"/>
      <c r="E375" s="264"/>
      <c r="F375" s="265"/>
      <c r="G375" s="255"/>
      <c r="H375" s="256"/>
    </row>
    <row r="377" spans="1:16">
      <c r="C377" s="262"/>
      <c r="D377" s="263"/>
      <c r="E377" s="264"/>
      <c r="F377" s="265"/>
      <c r="G377" s="255"/>
      <c r="H377" s="256"/>
    </row>
    <row r="379" spans="1:16">
      <c r="C379" s="262"/>
      <c r="D379" s="263"/>
      <c r="E379" s="264"/>
      <c r="F379" s="265"/>
      <c r="G379" s="255"/>
      <c r="H379" s="256"/>
    </row>
    <row r="381" spans="1:16">
      <c r="C381" s="262"/>
      <c r="D381" s="263"/>
      <c r="E381" s="264"/>
      <c r="F381" s="265"/>
      <c r="G381" s="255"/>
      <c r="H381" s="256"/>
    </row>
    <row r="383" spans="1:16">
      <c r="C383" s="262"/>
      <c r="D383" s="263"/>
      <c r="E383" s="264"/>
      <c r="F383" s="265"/>
      <c r="G383" s="255"/>
      <c r="H383" s="256"/>
    </row>
    <row r="385" spans="1:16">
      <c r="C385" s="262"/>
      <c r="D385" s="263"/>
      <c r="E385" s="264"/>
      <c r="F385" s="265"/>
      <c r="G385" s="255"/>
      <c r="H385" s="256"/>
    </row>
    <row r="386" spans="1:16">
      <c r="B386" s="253"/>
      <c r="C386" s="266"/>
      <c r="D386" s="267"/>
      <c r="E386" s="268"/>
      <c r="F386" s="269"/>
      <c r="G386" s="274"/>
      <c r="H386" s="251"/>
    </row>
    <row r="387" spans="1:16">
      <c r="B387" s="224"/>
      <c r="C387" s="224"/>
      <c r="D387" s="224"/>
      <c r="E387" s="224"/>
      <c r="F387" s="224"/>
      <c r="G387" s="225"/>
      <c r="H387" s="229"/>
    </row>
    <row r="388" spans="1:16">
      <c r="G388" s="280"/>
      <c r="H388" s="229"/>
    </row>
    <row r="389" spans="1:16">
      <c r="C389" s="276"/>
      <c r="D389" s="267"/>
      <c r="E389" s="264"/>
      <c r="F389" s="269"/>
      <c r="G389" s="260"/>
      <c r="H389" s="261"/>
    </row>
    <row r="390" spans="1:16">
      <c r="C390" s="266"/>
      <c r="D390" s="267"/>
      <c r="E390" s="268"/>
      <c r="F390" s="269"/>
      <c r="G390" s="211"/>
      <c r="H390" s="211"/>
    </row>
    <row r="391" spans="1:16" s="212" customFormat="1">
      <c r="A391" s="211"/>
      <c r="B391" s="209"/>
      <c r="C391" s="266"/>
      <c r="D391" s="281"/>
      <c r="E391" s="264"/>
      <c r="F391" s="222"/>
      <c r="G391" s="255"/>
      <c r="H391" s="222"/>
      <c r="I391" s="211"/>
      <c r="J391" s="211"/>
      <c r="K391" s="211"/>
      <c r="L391" s="211"/>
      <c r="M391" s="211"/>
      <c r="N391" s="211"/>
      <c r="O391" s="211"/>
      <c r="P391" s="211"/>
    </row>
    <row r="392" spans="1:16" s="212" customFormat="1">
      <c r="A392" s="211"/>
      <c r="B392" s="209"/>
      <c r="C392" s="266"/>
      <c r="D392" s="263"/>
      <c r="E392" s="264"/>
      <c r="F392" s="265"/>
      <c r="G392" s="255"/>
      <c r="H392" s="256"/>
      <c r="I392" s="211"/>
      <c r="J392" s="211"/>
      <c r="K392" s="211"/>
      <c r="L392" s="211"/>
      <c r="M392" s="211"/>
      <c r="N392" s="211"/>
      <c r="O392" s="211"/>
      <c r="P392" s="211"/>
    </row>
    <row r="393" spans="1:16" s="212" customFormat="1">
      <c r="A393" s="211"/>
      <c r="B393" s="209"/>
      <c r="C393" s="266"/>
      <c r="D393" s="267"/>
      <c r="E393" s="268"/>
      <c r="F393" s="269"/>
      <c r="G393" s="260"/>
      <c r="H393" s="261"/>
      <c r="I393" s="211"/>
      <c r="J393" s="211"/>
      <c r="K393" s="211"/>
      <c r="L393" s="211"/>
      <c r="M393" s="211"/>
      <c r="N393" s="211"/>
      <c r="O393" s="211"/>
      <c r="P393" s="211"/>
    </row>
    <row r="394" spans="1:16" s="212" customFormat="1">
      <c r="A394" s="211"/>
      <c r="B394" s="209"/>
      <c r="C394" s="262"/>
      <c r="D394" s="263"/>
      <c r="E394" s="264"/>
      <c r="F394" s="265"/>
      <c r="G394" s="255"/>
      <c r="H394" s="256"/>
      <c r="I394" s="211"/>
      <c r="J394" s="211"/>
      <c r="K394" s="211"/>
      <c r="L394" s="211"/>
      <c r="M394" s="211"/>
      <c r="N394" s="211"/>
      <c r="O394" s="211"/>
      <c r="P394" s="211"/>
    </row>
    <row r="395" spans="1:16" s="212" customFormat="1">
      <c r="A395" s="211"/>
      <c r="B395" s="209"/>
      <c r="C395" s="262"/>
      <c r="D395" s="263"/>
      <c r="E395" s="264"/>
      <c r="F395" s="265"/>
      <c r="G395" s="255"/>
      <c r="H395" s="256"/>
      <c r="I395" s="211"/>
      <c r="J395" s="211"/>
      <c r="K395" s="211"/>
      <c r="L395" s="211"/>
      <c r="M395" s="211"/>
      <c r="N395" s="211"/>
      <c r="O395" s="211"/>
      <c r="P395" s="211"/>
    </row>
    <row r="396" spans="1:16" s="212" customFormat="1">
      <c r="A396" s="211"/>
      <c r="B396" s="209"/>
      <c r="C396" s="262"/>
      <c r="D396" s="263"/>
      <c r="E396" s="264"/>
      <c r="F396" s="265"/>
      <c r="G396" s="255"/>
      <c r="H396" s="256"/>
      <c r="I396" s="211"/>
      <c r="J396" s="211"/>
      <c r="K396" s="211"/>
      <c r="L396" s="211"/>
      <c r="M396" s="211"/>
      <c r="N396" s="211"/>
      <c r="O396" s="211"/>
      <c r="P396" s="211"/>
    </row>
    <row r="397" spans="1:16" s="212" customFormat="1">
      <c r="A397" s="211"/>
      <c r="B397" s="209"/>
      <c r="C397" s="266"/>
      <c r="D397" s="267"/>
      <c r="E397" s="268"/>
      <c r="F397" s="269"/>
      <c r="H397" s="209"/>
      <c r="I397" s="211"/>
      <c r="J397" s="211"/>
      <c r="K397" s="211"/>
      <c r="L397" s="211"/>
      <c r="M397" s="211"/>
      <c r="N397" s="211"/>
      <c r="O397" s="211"/>
      <c r="P397" s="211"/>
    </row>
    <row r="398" spans="1:16" s="212" customFormat="1">
      <c r="A398" s="211"/>
      <c r="B398" s="209"/>
      <c r="C398" s="276"/>
      <c r="D398" s="267"/>
      <c r="E398" s="264"/>
      <c r="F398" s="282"/>
      <c r="H398" s="209"/>
      <c r="I398" s="211"/>
      <c r="J398" s="211"/>
      <c r="K398" s="211"/>
      <c r="L398" s="211"/>
      <c r="M398" s="211"/>
      <c r="N398" s="211"/>
      <c r="O398" s="211"/>
      <c r="P398" s="211"/>
    </row>
    <row r="399" spans="1:16" s="212" customFormat="1">
      <c r="A399" s="211"/>
      <c r="B399" s="230"/>
      <c r="C399" s="262"/>
      <c r="D399" s="263"/>
      <c r="E399" s="222"/>
      <c r="F399" s="282"/>
      <c r="G399" s="283"/>
      <c r="H399" s="282"/>
      <c r="I399" s="211"/>
      <c r="J399" s="211"/>
      <c r="K399" s="211"/>
      <c r="L399" s="211"/>
      <c r="M399" s="211"/>
      <c r="N399" s="211"/>
      <c r="O399" s="211"/>
      <c r="P399" s="211"/>
    </row>
    <row r="400" spans="1:16" s="212" customFormat="1">
      <c r="A400" s="211"/>
      <c r="B400" s="230"/>
      <c r="C400" s="262"/>
      <c r="D400" s="263"/>
      <c r="E400" s="264"/>
      <c r="F400" s="265"/>
      <c r="G400" s="255"/>
      <c r="H400" s="256"/>
      <c r="I400" s="211"/>
      <c r="J400" s="211"/>
      <c r="K400" s="211"/>
      <c r="L400" s="211"/>
      <c r="M400" s="211"/>
      <c r="N400" s="211"/>
      <c r="O400" s="211"/>
      <c r="P400" s="211"/>
    </row>
    <row r="401" spans="1:16" s="212" customFormat="1">
      <c r="A401" s="211"/>
      <c r="B401" s="230"/>
      <c r="C401" s="262"/>
      <c r="D401" s="263"/>
      <c r="E401" s="264"/>
      <c r="F401" s="265"/>
      <c r="G401" s="255"/>
      <c r="H401" s="256"/>
      <c r="I401" s="211"/>
      <c r="J401" s="211"/>
      <c r="K401" s="211"/>
      <c r="L401" s="211"/>
      <c r="M401" s="211"/>
      <c r="N401" s="211"/>
      <c r="O401" s="211"/>
      <c r="P401" s="211"/>
    </row>
    <row r="402" spans="1:16" s="212" customFormat="1">
      <c r="A402" s="211"/>
      <c r="B402" s="230"/>
      <c r="C402" s="262"/>
      <c r="D402" s="263"/>
      <c r="E402" s="284"/>
      <c r="F402" s="265"/>
      <c r="G402" s="255"/>
      <c r="H402" s="256"/>
      <c r="I402" s="211"/>
      <c r="J402" s="211"/>
      <c r="K402" s="211"/>
      <c r="L402" s="211"/>
      <c r="M402" s="211"/>
      <c r="N402" s="211"/>
      <c r="O402" s="211"/>
      <c r="P402" s="211"/>
    </row>
    <row r="403" spans="1:16" s="212" customFormat="1">
      <c r="A403" s="211"/>
      <c r="B403" s="209"/>
      <c r="C403" s="276"/>
      <c r="D403" s="267"/>
      <c r="E403" s="264"/>
      <c r="F403" s="282"/>
      <c r="H403" s="209"/>
      <c r="I403" s="211"/>
      <c r="J403" s="211"/>
      <c r="K403" s="211"/>
      <c r="L403" s="211"/>
      <c r="M403" s="211"/>
      <c r="N403" s="211"/>
      <c r="O403" s="211"/>
      <c r="P403" s="211"/>
    </row>
    <row r="404" spans="1:16" s="212" customFormat="1">
      <c r="A404" s="211"/>
      <c r="B404" s="209"/>
      <c r="C404" s="211"/>
      <c r="D404" s="263"/>
      <c r="E404" s="264"/>
      <c r="F404" s="265"/>
      <c r="G404" s="255"/>
      <c r="H404" s="256"/>
      <c r="I404" s="211"/>
      <c r="J404" s="211"/>
      <c r="K404" s="211"/>
      <c r="L404" s="211"/>
      <c r="M404" s="211"/>
      <c r="N404" s="211"/>
      <c r="O404" s="211"/>
      <c r="P404" s="211"/>
    </row>
    <row r="405" spans="1:16" s="212" customFormat="1">
      <c r="A405" s="211"/>
      <c r="B405" s="209"/>
      <c r="C405" s="211"/>
      <c r="D405" s="263"/>
      <c r="E405" s="264"/>
      <c r="F405" s="265"/>
      <c r="G405" s="255"/>
      <c r="H405" s="256"/>
      <c r="I405" s="211"/>
      <c r="J405" s="211"/>
      <c r="K405" s="211"/>
      <c r="L405" s="211"/>
      <c r="M405" s="211"/>
      <c r="N405" s="211"/>
      <c r="O405" s="211"/>
      <c r="P405" s="211"/>
    </row>
    <row r="406" spans="1:16" s="212" customFormat="1">
      <c r="A406" s="211"/>
      <c r="B406" s="209"/>
      <c r="C406" s="211"/>
      <c r="D406" s="263"/>
      <c r="E406" s="264"/>
      <c r="F406" s="265"/>
      <c r="G406" s="255"/>
      <c r="H406" s="256"/>
      <c r="I406" s="211"/>
      <c r="J406" s="211"/>
      <c r="K406" s="211"/>
      <c r="L406" s="211"/>
      <c r="M406" s="211"/>
      <c r="N406" s="211"/>
      <c r="O406" s="211"/>
      <c r="P406" s="211"/>
    </row>
    <row r="407" spans="1:16">
      <c r="D407" s="263"/>
      <c r="E407" s="264"/>
      <c r="F407" s="265"/>
      <c r="G407" s="255"/>
      <c r="H407" s="256"/>
    </row>
    <row r="408" spans="1:16">
      <c r="D408" s="263"/>
      <c r="E408" s="264"/>
      <c r="F408" s="265"/>
      <c r="G408" s="255"/>
      <c r="H408" s="256"/>
    </row>
    <row r="409" spans="1:16">
      <c r="C409" s="266"/>
      <c r="D409" s="267"/>
      <c r="F409" s="282"/>
      <c r="G409" s="283"/>
      <c r="H409" s="282"/>
    </row>
    <row r="410" spans="1:16">
      <c r="C410" s="262"/>
      <c r="D410" s="263"/>
      <c r="E410" s="264"/>
      <c r="F410" s="265"/>
      <c r="G410" s="255"/>
      <c r="H410" s="256"/>
    </row>
    <row r="411" spans="1:16">
      <c r="C411" s="262"/>
      <c r="D411" s="263"/>
      <c r="E411" s="238"/>
      <c r="F411" s="282"/>
      <c r="G411" s="283"/>
      <c r="H411" s="282"/>
    </row>
    <row r="412" spans="1:16">
      <c r="C412" s="262"/>
      <c r="D412" s="263"/>
      <c r="E412" s="264"/>
      <c r="F412" s="265"/>
      <c r="G412" s="283"/>
      <c r="H412" s="256"/>
    </row>
    <row r="413" spans="1:16">
      <c r="C413" s="262"/>
      <c r="D413" s="263"/>
      <c r="E413" s="238"/>
      <c r="F413" s="265"/>
      <c r="G413" s="283"/>
      <c r="H413" s="282"/>
    </row>
    <row r="414" spans="1:16">
      <c r="C414" s="262"/>
      <c r="D414" s="263"/>
      <c r="E414" s="264"/>
      <c r="F414" s="265"/>
      <c r="G414" s="283"/>
      <c r="H414" s="256"/>
    </row>
    <row r="415" spans="1:16">
      <c r="C415" s="266"/>
      <c r="D415" s="267"/>
      <c r="F415" s="282"/>
      <c r="G415" s="285"/>
      <c r="H415" s="286"/>
    </row>
    <row r="416" spans="1:16">
      <c r="C416" s="276"/>
      <c r="D416" s="267"/>
      <c r="E416" s="264"/>
      <c r="F416" s="269"/>
      <c r="G416" s="260"/>
      <c r="H416" s="261"/>
    </row>
    <row r="417" spans="2:8">
      <c r="C417" s="266"/>
      <c r="D417" s="267"/>
      <c r="E417" s="268"/>
      <c r="F417" s="269"/>
      <c r="G417" s="211"/>
      <c r="H417" s="211"/>
    </row>
    <row r="418" spans="2:8">
      <c r="C418" s="266"/>
      <c r="D418" s="281"/>
      <c r="E418" s="264"/>
      <c r="F418" s="222"/>
      <c r="G418" s="255"/>
      <c r="H418" s="222"/>
    </row>
    <row r="419" spans="2:8">
      <c r="C419" s="266"/>
      <c r="D419" s="263"/>
      <c r="E419" s="264"/>
      <c r="F419" s="265"/>
      <c r="G419" s="255"/>
      <c r="H419" s="256"/>
    </row>
    <row r="420" spans="2:8">
      <c r="C420" s="266"/>
      <c r="D420" s="267"/>
      <c r="E420" s="268"/>
      <c r="F420" s="269"/>
      <c r="G420" s="260"/>
      <c r="H420" s="261"/>
    </row>
    <row r="421" spans="2:8">
      <c r="C421" s="262"/>
      <c r="D421" s="263"/>
      <c r="E421" s="264"/>
      <c r="F421" s="265"/>
      <c r="G421" s="255"/>
      <c r="H421" s="256"/>
    </row>
    <row r="422" spans="2:8">
      <c r="C422" s="262"/>
      <c r="D422" s="263"/>
      <c r="E422" s="264"/>
      <c r="F422" s="265"/>
      <c r="G422" s="255"/>
      <c r="H422" s="256"/>
    </row>
    <row r="423" spans="2:8">
      <c r="C423" s="262"/>
      <c r="D423" s="263"/>
      <c r="E423" s="264"/>
      <c r="F423" s="265"/>
      <c r="G423" s="255"/>
      <c r="H423" s="256"/>
    </row>
    <row r="424" spans="2:8">
      <c r="C424" s="266"/>
      <c r="D424" s="267"/>
      <c r="E424" s="222"/>
      <c r="F424" s="269"/>
    </row>
    <row r="425" spans="2:8">
      <c r="C425" s="266"/>
      <c r="D425" s="267"/>
      <c r="E425" s="222"/>
      <c r="F425" s="269"/>
    </row>
    <row r="426" spans="2:8">
      <c r="C426" s="266"/>
      <c r="D426" s="267"/>
      <c r="E426" s="222"/>
      <c r="F426" s="269"/>
    </row>
    <row r="427" spans="2:8">
      <c r="C427" s="266"/>
      <c r="D427" s="267"/>
      <c r="E427" s="222"/>
      <c r="F427" s="269"/>
    </row>
    <row r="428" spans="2:8">
      <c r="C428" s="262"/>
      <c r="D428" s="263"/>
      <c r="E428" s="264"/>
      <c r="F428" s="265"/>
      <c r="H428" s="211"/>
    </row>
    <row r="429" spans="2:8">
      <c r="B429" s="224"/>
      <c r="C429" s="224"/>
      <c r="D429" s="224"/>
      <c r="E429" s="224"/>
      <c r="F429" s="224"/>
      <c r="G429" s="225"/>
      <c r="H429" s="229"/>
    </row>
    <row r="431" spans="2:8">
      <c r="C431" s="244"/>
      <c r="E431" s="222"/>
      <c r="F431" s="270"/>
      <c r="G431" s="255"/>
      <c r="H431" s="211"/>
    </row>
    <row r="432" spans="2:8">
      <c r="B432" s="229"/>
      <c r="C432" s="236"/>
      <c r="D432" s="236"/>
      <c r="E432" s="238"/>
      <c r="F432" s="236"/>
      <c r="G432" s="260"/>
      <c r="H432" s="251"/>
    </row>
    <row r="433" spans="2:8">
      <c r="B433" s="229"/>
      <c r="C433" s="236"/>
      <c r="D433" s="287"/>
      <c r="E433" s="263"/>
      <c r="F433" s="265"/>
      <c r="G433" s="288"/>
      <c r="H433" s="263"/>
    </row>
    <row r="434" spans="2:8">
      <c r="B434" s="229"/>
      <c r="C434" s="236"/>
      <c r="D434" s="236"/>
      <c r="E434" s="238"/>
      <c r="F434" s="236"/>
      <c r="G434" s="289"/>
      <c r="H434" s="267"/>
    </row>
    <row r="435" spans="2:8">
      <c r="B435" s="229"/>
      <c r="C435" s="236"/>
      <c r="D435" s="287"/>
      <c r="E435" s="263"/>
      <c r="F435" s="265"/>
      <c r="G435" s="255"/>
      <c r="H435" s="230"/>
    </row>
    <row r="436" spans="2:8">
      <c r="B436" s="229"/>
      <c r="C436" s="236"/>
      <c r="D436" s="236"/>
      <c r="E436" s="238"/>
      <c r="F436" s="236"/>
      <c r="G436" s="260"/>
      <c r="H436" s="251"/>
    </row>
    <row r="437" spans="2:8">
      <c r="B437" s="229"/>
      <c r="C437" s="236"/>
      <c r="D437" s="287"/>
      <c r="E437" s="263"/>
      <c r="F437" s="265"/>
      <c r="G437" s="255"/>
      <c r="H437" s="230"/>
    </row>
    <row r="438" spans="2:8">
      <c r="B438" s="229"/>
      <c r="C438" s="236"/>
      <c r="D438" s="290"/>
      <c r="E438" s="267"/>
      <c r="F438" s="269"/>
      <c r="G438" s="289"/>
      <c r="H438" s="267"/>
    </row>
    <row r="439" spans="2:8">
      <c r="B439" s="229"/>
      <c r="C439" s="236"/>
      <c r="D439" s="263"/>
      <c r="E439" s="263"/>
      <c r="F439" s="265"/>
      <c r="G439" s="255"/>
      <c r="H439" s="230"/>
    </row>
    <row r="440" spans="2:8">
      <c r="B440" s="229"/>
      <c r="C440" s="236"/>
      <c r="D440" s="236"/>
      <c r="E440" s="238"/>
      <c r="F440" s="236"/>
      <c r="G440" s="289"/>
      <c r="H440" s="267"/>
    </row>
    <row r="441" spans="2:8">
      <c r="B441" s="229"/>
      <c r="C441" s="236"/>
      <c r="D441" s="263"/>
      <c r="E441" s="263"/>
      <c r="F441" s="265"/>
      <c r="G441" s="255"/>
      <c r="H441" s="230"/>
    </row>
    <row r="442" spans="2:8">
      <c r="B442" s="229"/>
      <c r="C442" s="236"/>
      <c r="D442" s="236"/>
      <c r="E442" s="238"/>
      <c r="F442" s="236"/>
      <c r="G442" s="260"/>
      <c r="H442" s="251"/>
    </row>
    <row r="443" spans="2:8">
      <c r="B443" s="229"/>
      <c r="C443" s="236"/>
      <c r="D443" s="263"/>
      <c r="E443" s="263"/>
      <c r="F443" s="265"/>
      <c r="G443" s="255"/>
      <c r="H443" s="230"/>
    </row>
    <row r="444" spans="2:8">
      <c r="B444" s="229"/>
      <c r="C444" s="236"/>
    </row>
    <row r="445" spans="2:8">
      <c r="B445" s="229"/>
      <c r="C445" s="236"/>
      <c r="D445" s="287"/>
      <c r="E445" s="263"/>
      <c r="F445" s="265"/>
      <c r="G445" s="255"/>
      <c r="H445" s="230"/>
    </row>
    <row r="446" spans="2:8">
      <c r="B446" s="229"/>
      <c r="C446" s="236"/>
      <c r="D446" s="287"/>
      <c r="E446" s="263"/>
      <c r="F446" s="265"/>
      <c r="G446" s="255"/>
      <c r="H446" s="230"/>
    </row>
    <row r="447" spans="2:8">
      <c r="B447" s="229"/>
      <c r="C447" s="236"/>
      <c r="D447" s="287"/>
      <c r="E447" s="263"/>
      <c r="F447" s="265"/>
      <c r="G447" s="255"/>
      <c r="H447" s="230"/>
    </row>
    <row r="448" spans="2:8">
      <c r="B448" s="229"/>
      <c r="C448" s="236"/>
      <c r="D448" s="287"/>
      <c r="E448" s="263"/>
      <c r="F448" s="265"/>
      <c r="G448" s="255"/>
      <c r="H448" s="230"/>
    </row>
    <row r="449" spans="2:12">
      <c r="B449" s="229"/>
      <c r="C449" s="236"/>
      <c r="D449" s="263"/>
      <c r="E449" s="263"/>
      <c r="F449" s="265"/>
      <c r="G449" s="255"/>
      <c r="H449" s="230"/>
    </row>
    <row r="450" spans="2:12">
      <c r="B450" s="229"/>
      <c r="C450" s="236"/>
      <c r="D450" s="267"/>
      <c r="E450" s="267"/>
      <c r="F450" s="269"/>
      <c r="G450" s="260"/>
      <c r="H450" s="251"/>
    </row>
    <row r="451" spans="2:12">
      <c r="B451" s="229"/>
      <c r="C451" s="236"/>
      <c r="D451" s="263"/>
      <c r="E451" s="263"/>
      <c r="F451" s="265"/>
      <c r="G451" s="255"/>
      <c r="H451" s="230"/>
    </row>
    <row r="452" spans="2:12">
      <c r="B452" s="229"/>
      <c r="C452" s="236"/>
      <c r="D452" s="267"/>
      <c r="E452" s="238"/>
      <c r="F452" s="269"/>
      <c r="G452" s="260"/>
      <c r="H452" s="251"/>
    </row>
    <row r="453" spans="2:12">
      <c r="B453" s="229"/>
      <c r="C453" s="236"/>
      <c r="D453" s="230"/>
      <c r="E453" s="230"/>
      <c r="F453" s="230"/>
      <c r="G453" s="255"/>
      <c r="H453" s="230"/>
    </row>
    <row r="454" spans="2:12">
      <c r="B454" s="229"/>
      <c r="C454" s="236"/>
      <c r="D454" s="251"/>
      <c r="E454" s="251"/>
      <c r="F454" s="251"/>
      <c r="G454" s="274"/>
      <c r="H454" s="251"/>
    </row>
    <row r="455" spans="2:12">
      <c r="B455" s="229"/>
      <c r="C455" s="236"/>
      <c r="D455" s="230"/>
      <c r="E455" s="230"/>
      <c r="F455" s="230"/>
      <c r="G455" s="278"/>
      <c r="H455" s="230"/>
      <c r="I455" s="676"/>
      <c r="J455" s="676"/>
      <c r="K455" s="676"/>
    </row>
    <row r="456" spans="2:12">
      <c r="B456" s="229"/>
      <c r="C456" s="236"/>
      <c r="D456" s="267"/>
      <c r="E456" s="267"/>
      <c r="F456" s="269"/>
      <c r="G456" s="260"/>
      <c r="H456" s="251"/>
    </row>
    <row r="457" spans="2:12">
      <c r="B457" s="229"/>
      <c r="C457" s="236"/>
      <c r="D457" s="282"/>
      <c r="E457" s="263"/>
      <c r="F457" s="265"/>
    </row>
    <row r="458" spans="2:12">
      <c r="B458" s="229"/>
      <c r="C458" s="236"/>
    </row>
    <row r="459" spans="2:12">
      <c r="B459" s="229"/>
      <c r="C459" s="236"/>
      <c r="D459" s="282"/>
      <c r="E459" s="263"/>
      <c r="F459" s="265"/>
      <c r="I459" s="676"/>
      <c r="J459" s="676"/>
      <c r="K459" s="676"/>
      <c r="L459" s="676"/>
    </row>
    <row r="460" spans="2:12">
      <c r="B460" s="229"/>
      <c r="C460" s="236"/>
    </row>
    <row r="461" spans="2:12">
      <c r="B461" s="229"/>
      <c r="C461" s="236"/>
      <c r="D461" s="282"/>
      <c r="E461" s="263"/>
      <c r="F461" s="265"/>
    </row>
    <row r="462" spans="2:12">
      <c r="B462" s="229"/>
      <c r="C462" s="236"/>
      <c r="D462" s="267"/>
      <c r="E462" s="267"/>
      <c r="F462" s="269"/>
      <c r="G462" s="260"/>
      <c r="H462" s="251"/>
    </row>
    <row r="463" spans="2:12">
      <c r="B463" s="230"/>
      <c r="C463" s="236"/>
      <c r="D463" s="282"/>
      <c r="E463" s="263"/>
      <c r="F463" s="265"/>
    </row>
    <row r="464" spans="2:12">
      <c r="B464" s="230"/>
      <c r="C464" s="251"/>
    </row>
    <row r="465" spans="2:13">
      <c r="B465" s="230"/>
      <c r="C465" s="236"/>
      <c r="D465" s="282"/>
      <c r="E465" s="263"/>
      <c r="F465" s="265"/>
    </row>
    <row r="466" spans="2:13">
      <c r="B466" s="230"/>
      <c r="C466" s="251"/>
    </row>
    <row r="467" spans="2:13">
      <c r="B467" s="230"/>
      <c r="C467" s="236"/>
      <c r="D467" s="282"/>
      <c r="E467" s="263"/>
      <c r="F467" s="265"/>
    </row>
    <row r="468" spans="2:13">
      <c r="B468" s="230"/>
      <c r="C468" s="251"/>
    </row>
    <row r="469" spans="2:13">
      <c r="B469" s="230"/>
      <c r="C469" s="236"/>
      <c r="D469" s="282"/>
      <c r="E469" s="263"/>
      <c r="F469" s="265"/>
    </row>
    <row r="470" spans="2:13">
      <c r="B470" s="230"/>
      <c r="C470" s="251"/>
    </row>
    <row r="471" spans="2:13">
      <c r="B471" s="230"/>
      <c r="C471" s="236"/>
      <c r="D471" s="282"/>
      <c r="E471" s="263"/>
      <c r="F471" s="265"/>
    </row>
    <row r="472" spans="2:13">
      <c r="B472" s="230"/>
      <c r="C472" s="251"/>
      <c r="D472" s="267"/>
      <c r="E472" s="267"/>
      <c r="F472" s="269"/>
      <c r="G472" s="260"/>
      <c r="H472" s="251"/>
    </row>
    <row r="473" spans="2:13">
      <c r="B473" s="230"/>
      <c r="C473" s="236"/>
      <c r="D473" s="282"/>
      <c r="E473" s="263"/>
      <c r="F473" s="265"/>
    </row>
    <row r="474" spans="2:13">
      <c r="B474" s="230"/>
      <c r="C474" s="251"/>
    </row>
    <row r="475" spans="2:13">
      <c r="B475" s="230"/>
      <c r="C475" s="236"/>
      <c r="D475" s="282"/>
      <c r="E475" s="263"/>
      <c r="F475" s="265"/>
    </row>
    <row r="476" spans="2:13">
      <c r="B476" s="230"/>
      <c r="C476" s="251"/>
    </row>
    <row r="477" spans="2:13">
      <c r="B477" s="230"/>
      <c r="C477" s="236"/>
      <c r="D477" s="282"/>
      <c r="E477" s="263"/>
      <c r="F477" s="265"/>
      <c r="I477" s="676"/>
      <c r="J477" s="676"/>
      <c r="K477" s="676"/>
      <c r="L477" s="676"/>
      <c r="M477" s="676"/>
    </row>
    <row r="478" spans="2:13">
      <c r="B478" s="230"/>
      <c r="C478" s="251"/>
      <c r="E478" s="222"/>
    </row>
    <row r="479" spans="2:13">
      <c r="B479" s="230"/>
      <c r="C479" s="251"/>
      <c r="E479" s="222"/>
    </row>
    <row r="480" spans="2:13">
      <c r="B480" s="230"/>
      <c r="C480" s="251"/>
      <c r="D480" s="282"/>
      <c r="E480" s="263"/>
      <c r="F480" s="265"/>
    </row>
    <row r="481" spans="2:8">
      <c r="B481" s="230"/>
      <c r="C481" s="251"/>
      <c r="E481" s="222"/>
    </row>
    <row r="482" spans="2:8">
      <c r="B482" s="230"/>
      <c r="C482" s="251"/>
      <c r="D482" s="282"/>
      <c r="E482" s="263"/>
      <c r="F482" s="265"/>
    </row>
    <row r="483" spans="2:8">
      <c r="B483" s="230"/>
      <c r="C483" s="251"/>
      <c r="D483" s="282"/>
      <c r="E483" s="263"/>
      <c r="F483" s="265"/>
    </row>
    <row r="484" spans="2:8">
      <c r="B484" s="230"/>
      <c r="C484" s="251"/>
      <c r="D484" s="282"/>
      <c r="E484" s="263"/>
      <c r="F484" s="265"/>
    </row>
    <row r="485" spans="2:8">
      <c r="B485" s="230"/>
      <c r="C485" s="251"/>
      <c r="D485" s="282"/>
      <c r="E485" s="263"/>
      <c r="F485" s="265"/>
    </row>
    <row r="486" spans="2:8">
      <c r="B486" s="230"/>
      <c r="C486" s="251"/>
      <c r="D486" s="282"/>
      <c r="E486" s="263"/>
      <c r="F486" s="265"/>
    </row>
    <row r="487" spans="2:8">
      <c r="B487" s="230"/>
      <c r="C487" s="251"/>
      <c r="D487" s="282"/>
      <c r="E487" s="263"/>
      <c r="F487" s="265"/>
    </row>
    <row r="488" spans="2:8">
      <c r="B488" s="230"/>
      <c r="C488" s="251"/>
      <c r="D488" s="282"/>
      <c r="E488" s="263"/>
      <c r="F488" s="265"/>
    </row>
    <row r="489" spans="2:8">
      <c r="B489" s="230"/>
      <c r="C489" s="251"/>
      <c r="D489" s="282"/>
      <c r="E489" s="263"/>
      <c r="F489" s="265"/>
    </row>
    <row r="490" spans="2:8">
      <c r="B490" s="230"/>
      <c r="C490" s="251"/>
      <c r="D490" s="282"/>
      <c r="E490" s="263"/>
      <c r="F490" s="265"/>
    </row>
    <row r="491" spans="2:8">
      <c r="B491" s="230"/>
      <c r="C491" s="251"/>
      <c r="D491" s="282"/>
      <c r="E491" s="263"/>
      <c r="F491" s="265"/>
    </row>
    <row r="492" spans="2:8">
      <c r="B492" s="230"/>
      <c r="C492" s="229"/>
      <c r="D492" s="251"/>
      <c r="E492" s="222"/>
      <c r="G492" s="255"/>
      <c r="H492" s="211"/>
    </row>
    <row r="493" spans="2:8">
      <c r="B493" s="230"/>
      <c r="C493" s="236"/>
      <c r="D493" s="251"/>
      <c r="E493" s="251"/>
      <c r="F493" s="251"/>
      <c r="G493" s="274"/>
      <c r="H493" s="251"/>
    </row>
    <row r="494" spans="2:8">
      <c r="B494" s="230"/>
      <c r="C494" s="236"/>
      <c r="D494" s="287"/>
      <c r="E494" s="263"/>
      <c r="F494" s="265"/>
      <c r="G494" s="278"/>
      <c r="H494" s="230"/>
    </row>
    <row r="495" spans="2:8">
      <c r="B495" s="230"/>
      <c r="C495" s="236"/>
      <c r="D495" s="251"/>
      <c r="E495" s="251"/>
      <c r="F495" s="251"/>
      <c r="G495" s="274"/>
      <c r="H495" s="251"/>
    </row>
    <row r="496" spans="2:8">
      <c r="B496" s="230"/>
      <c r="C496" s="236"/>
      <c r="D496" s="287"/>
      <c r="E496" s="263"/>
      <c r="F496" s="265"/>
      <c r="G496" s="278"/>
      <c r="H496" s="230"/>
    </row>
    <row r="497" spans="1:16">
      <c r="B497" s="230"/>
      <c r="C497" s="236"/>
      <c r="D497" s="251"/>
      <c r="E497" s="251"/>
      <c r="F497" s="251"/>
      <c r="G497" s="274"/>
      <c r="H497" s="251"/>
    </row>
    <row r="498" spans="1:16">
      <c r="B498" s="230"/>
      <c r="C498" s="236"/>
      <c r="D498" s="287"/>
      <c r="E498" s="263"/>
      <c r="F498" s="265"/>
      <c r="G498" s="278"/>
      <c r="H498" s="230"/>
    </row>
    <row r="499" spans="1:16">
      <c r="B499" s="230"/>
      <c r="C499" s="236"/>
      <c r="D499" s="251"/>
      <c r="E499" s="251"/>
      <c r="F499" s="251"/>
      <c r="G499" s="274"/>
      <c r="H499" s="251"/>
    </row>
    <row r="500" spans="1:16">
      <c r="B500" s="230"/>
      <c r="C500" s="236"/>
      <c r="D500" s="287"/>
      <c r="E500" s="263"/>
      <c r="F500" s="265"/>
      <c r="G500" s="278"/>
      <c r="H500" s="230"/>
    </row>
    <row r="501" spans="1:16">
      <c r="B501" s="230"/>
      <c r="C501" s="236"/>
      <c r="D501" s="251"/>
      <c r="E501" s="251"/>
      <c r="F501" s="251"/>
      <c r="G501" s="274"/>
      <c r="H501" s="251"/>
    </row>
    <row r="502" spans="1:16">
      <c r="C502" s="270"/>
      <c r="D502" s="270"/>
      <c r="E502" s="291"/>
      <c r="G502" s="223"/>
      <c r="H502" s="211"/>
      <c r="I502" s="676"/>
      <c r="J502" s="676"/>
      <c r="K502" s="676"/>
      <c r="L502" s="676"/>
    </row>
    <row r="503" spans="1:16" s="212" customFormat="1">
      <c r="A503" s="211"/>
      <c r="B503" s="209"/>
      <c r="C503" s="270"/>
      <c r="D503" s="292"/>
      <c r="E503" s="293"/>
      <c r="F503" s="270"/>
      <c r="G503" s="294"/>
      <c r="H503" s="292"/>
      <c r="I503" s="211"/>
      <c r="J503" s="211"/>
      <c r="K503" s="211"/>
      <c r="L503" s="211"/>
      <c r="M503" s="211"/>
      <c r="N503" s="211"/>
      <c r="O503" s="211"/>
      <c r="P503" s="211"/>
    </row>
    <row r="504" spans="1:16" s="212" customFormat="1">
      <c r="A504" s="211"/>
      <c r="B504" s="209"/>
      <c r="C504" s="270"/>
      <c r="D504" s="295"/>
      <c r="E504" s="240"/>
      <c r="F504" s="211"/>
      <c r="G504" s="223"/>
      <c r="H504" s="211"/>
      <c r="I504" s="211"/>
      <c r="J504" s="211"/>
      <c r="K504" s="211"/>
      <c r="L504" s="211"/>
      <c r="M504" s="211"/>
      <c r="N504" s="211"/>
      <c r="O504" s="211"/>
      <c r="P504" s="211"/>
    </row>
    <row r="505" spans="1:16" s="212" customFormat="1">
      <c r="A505" s="211"/>
      <c r="B505" s="209"/>
      <c r="C505" s="270"/>
      <c r="D505" s="295"/>
      <c r="E505" s="259"/>
      <c r="F505" s="270"/>
      <c r="G505" s="296"/>
      <c r="H505" s="297"/>
      <c r="I505" s="211"/>
      <c r="J505" s="211"/>
      <c r="K505" s="211"/>
      <c r="L505" s="211"/>
      <c r="M505" s="211"/>
      <c r="N505" s="211"/>
      <c r="O505" s="211"/>
      <c r="P505" s="211"/>
    </row>
    <row r="506" spans="1:16" s="212" customFormat="1">
      <c r="A506" s="211"/>
      <c r="B506" s="209"/>
      <c r="C506" s="270"/>
      <c r="D506" s="295"/>
      <c r="E506" s="254"/>
      <c r="F506" s="211"/>
      <c r="G506" s="223"/>
      <c r="H506" s="211"/>
      <c r="I506" s="211"/>
      <c r="J506" s="211"/>
      <c r="K506" s="211"/>
      <c r="L506" s="211"/>
      <c r="M506" s="211"/>
      <c r="N506" s="211"/>
      <c r="O506" s="211"/>
      <c r="P506" s="211"/>
    </row>
    <row r="507" spans="1:16" s="212" customFormat="1">
      <c r="A507" s="211"/>
      <c r="B507" s="209"/>
      <c r="C507" s="270"/>
      <c r="D507" s="270"/>
      <c r="E507" s="270"/>
      <c r="F507" s="270"/>
      <c r="G507" s="271"/>
      <c r="H507" s="253"/>
      <c r="I507" s="211"/>
      <c r="J507" s="211"/>
      <c r="K507" s="211"/>
      <c r="L507" s="211"/>
      <c r="M507" s="211"/>
      <c r="N507" s="211"/>
      <c r="O507" s="211"/>
      <c r="P507" s="211"/>
    </row>
    <row r="508" spans="1:16" s="212" customFormat="1">
      <c r="A508" s="211"/>
      <c r="B508" s="209"/>
      <c r="C508" s="270"/>
      <c r="D508" s="270"/>
      <c r="E508" s="254"/>
      <c r="F508" s="211"/>
      <c r="H508" s="209"/>
      <c r="I508" s="211"/>
      <c r="J508" s="211"/>
      <c r="K508" s="211"/>
      <c r="L508" s="211"/>
      <c r="M508" s="211"/>
      <c r="N508" s="211"/>
      <c r="O508" s="211"/>
      <c r="P508" s="211"/>
    </row>
    <row r="509" spans="1:16" s="212" customFormat="1">
      <c r="A509" s="211"/>
      <c r="B509" s="209"/>
      <c r="C509" s="270"/>
      <c r="D509" s="270"/>
      <c r="E509" s="257"/>
      <c r="F509" s="211"/>
      <c r="G509" s="223"/>
      <c r="H509" s="211"/>
      <c r="I509" s="211"/>
      <c r="J509" s="211"/>
      <c r="K509" s="211"/>
      <c r="L509" s="211"/>
      <c r="M509" s="211"/>
      <c r="N509" s="211"/>
      <c r="O509" s="211"/>
      <c r="P509" s="211"/>
    </row>
    <row r="510" spans="1:16" s="212" customFormat="1">
      <c r="A510" s="211"/>
      <c r="B510" s="209"/>
      <c r="C510" s="270"/>
      <c r="D510" s="270"/>
      <c r="E510" s="257"/>
      <c r="F510" s="211"/>
      <c r="G510" s="223"/>
      <c r="H510" s="211"/>
      <c r="I510" s="211"/>
      <c r="J510" s="211"/>
      <c r="K510" s="211"/>
      <c r="L510" s="211"/>
      <c r="M510" s="211"/>
      <c r="N510" s="211"/>
      <c r="O510" s="211"/>
      <c r="P510" s="211"/>
    </row>
    <row r="511" spans="1:16" s="212" customFormat="1">
      <c r="A511" s="211"/>
      <c r="B511" s="209"/>
      <c r="C511" s="270"/>
      <c r="D511" s="270"/>
      <c r="E511" s="297"/>
      <c r="F511" s="270"/>
      <c r="G511" s="252"/>
      <c r="H511" s="270"/>
      <c r="I511" s="211"/>
      <c r="J511" s="211"/>
      <c r="K511" s="211"/>
      <c r="L511" s="211"/>
      <c r="M511" s="211"/>
      <c r="N511" s="211"/>
      <c r="O511" s="211"/>
      <c r="P511" s="211"/>
    </row>
    <row r="512" spans="1:16" s="212" customFormat="1">
      <c r="A512" s="211"/>
      <c r="B512" s="209"/>
      <c r="C512" s="270"/>
      <c r="D512" s="270"/>
      <c r="E512" s="291"/>
      <c r="F512" s="209"/>
      <c r="H512" s="211"/>
      <c r="I512" s="211"/>
      <c r="J512" s="211"/>
      <c r="K512" s="211"/>
      <c r="L512" s="211"/>
      <c r="M512" s="211"/>
      <c r="N512" s="211"/>
      <c r="O512" s="211"/>
      <c r="P512" s="211"/>
    </row>
    <row r="513" spans="1:16" s="212" customFormat="1">
      <c r="A513" s="211"/>
      <c r="B513" s="209"/>
      <c r="C513" s="270"/>
      <c r="D513" s="270"/>
      <c r="E513" s="291"/>
      <c r="F513" s="211"/>
      <c r="H513" s="211"/>
      <c r="I513" s="211"/>
      <c r="J513" s="211"/>
      <c r="K513" s="211"/>
      <c r="L513" s="211"/>
      <c r="M513" s="211"/>
      <c r="N513" s="211"/>
      <c r="O513" s="211"/>
      <c r="P513" s="211"/>
    </row>
    <row r="514" spans="1:16" s="212" customFormat="1">
      <c r="A514" s="211"/>
      <c r="B514" s="209"/>
      <c r="C514" s="270"/>
      <c r="D514" s="270"/>
      <c r="E514" s="211"/>
      <c r="F514" s="211"/>
      <c r="G514" s="211"/>
      <c r="H514" s="211"/>
      <c r="I514" s="211"/>
      <c r="J514" s="211"/>
      <c r="K514" s="211"/>
      <c r="L514" s="211"/>
      <c r="M514" s="211"/>
      <c r="N514" s="211"/>
      <c r="O514" s="211"/>
      <c r="P514" s="211"/>
    </row>
    <row r="515" spans="1:16" s="212" customFormat="1">
      <c r="A515" s="211"/>
      <c r="B515" s="209"/>
      <c r="C515" s="253"/>
      <c r="D515" s="253"/>
      <c r="E515" s="291"/>
      <c r="F515" s="209"/>
      <c r="H515" s="211"/>
      <c r="I515" s="211"/>
      <c r="J515" s="211"/>
      <c r="K515" s="211"/>
      <c r="L515" s="211"/>
      <c r="M515" s="211"/>
      <c r="N515" s="211"/>
      <c r="O515" s="211"/>
      <c r="P515" s="211"/>
    </row>
    <row r="516" spans="1:16" s="212" customFormat="1">
      <c r="A516" s="211"/>
      <c r="B516" s="209"/>
      <c r="C516" s="253"/>
      <c r="D516" s="253"/>
      <c r="E516" s="291"/>
      <c r="F516" s="211"/>
      <c r="H516" s="211"/>
      <c r="I516" s="211"/>
      <c r="J516" s="211"/>
      <c r="K516" s="211"/>
      <c r="L516" s="211"/>
      <c r="M516" s="211"/>
      <c r="N516" s="211"/>
      <c r="O516" s="211"/>
      <c r="P516" s="211"/>
    </row>
    <row r="517" spans="1:16" s="212" customFormat="1">
      <c r="A517" s="211"/>
      <c r="B517" s="209"/>
      <c r="C517" s="270"/>
      <c r="D517" s="270"/>
      <c r="E517" s="211"/>
      <c r="F517" s="211"/>
      <c r="G517" s="211"/>
      <c r="H517" s="211"/>
      <c r="I517" s="211"/>
      <c r="J517" s="211"/>
      <c r="K517" s="211"/>
      <c r="L517" s="211"/>
      <c r="M517" s="211"/>
      <c r="N517" s="211"/>
      <c r="O517" s="211"/>
      <c r="P517" s="211"/>
    </row>
    <row r="518" spans="1:16" s="212" customFormat="1">
      <c r="A518" s="211"/>
      <c r="B518" s="209"/>
      <c r="C518" s="270"/>
      <c r="D518" s="270"/>
      <c r="E518" s="291"/>
      <c r="F518" s="211"/>
      <c r="H518" s="211"/>
      <c r="I518" s="211"/>
      <c r="J518" s="211"/>
      <c r="K518" s="211"/>
      <c r="L518" s="211"/>
      <c r="M518" s="211"/>
      <c r="N518" s="211"/>
      <c r="O518" s="211"/>
      <c r="P518" s="211"/>
    </row>
    <row r="519" spans="1:16">
      <c r="C519" s="270"/>
      <c r="D519" s="270"/>
      <c r="E519" s="279"/>
      <c r="F519" s="270"/>
      <c r="G519" s="271"/>
      <c r="H519" s="270"/>
    </row>
    <row r="520" spans="1:16">
      <c r="C520" s="270"/>
      <c r="D520" s="270"/>
      <c r="E520" s="291"/>
      <c r="F520" s="270"/>
      <c r="H520" s="211"/>
    </row>
    <row r="521" spans="1:16">
      <c r="E521" s="291"/>
      <c r="H521" s="211"/>
    </row>
    <row r="522" spans="1:16">
      <c r="B522" s="224"/>
      <c r="C522" s="224"/>
      <c r="D522" s="224"/>
      <c r="E522" s="224"/>
      <c r="F522" s="224"/>
      <c r="G522" s="225"/>
      <c r="H522" s="229"/>
    </row>
    <row r="523" spans="1:16">
      <c r="B523" s="251"/>
      <c r="C523" s="266"/>
    </row>
    <row r="524" spans="1:16">
      <c r="B524" s="251"/>
      <c r="C524" s="266"/>
      <c r="D524" s="264"/>
      <c r="E524" s="264"/>
      <c r="F524" s="264"/>
      <c r="G524" s="298"/>
      <c r="H524" s="264"/>
    </row>
    <row r="525" spans="1:16">
      <c r="B525" s="251"/>
      <c r="C525" s="266"/>
      <c r="D525" s="268"/>
      <c r="E525" s="268"/>
      <c r="F525" s="268"/>
      <c r="G525" s="299"/>
      <c r="H525" s="268"/>
    </row>
    <row r="526" spans="1:16">
      <c r="B526" s="251"/>
      <c r="C526" s="266"/>
      <c r="D526" s="264"/>
      <c r="E526" s="264"/>
      <c r="F526" s="264"/>
      <c r="G526" s="298"/>
      <c r="H526" s="264"/>
    </row>
    <row r="527" spans="1:16">
      <c r="B527" s="251"/>
      <c r="C527" s="266"/>
      <c r="D527" s="268"/>
      <c r="E527" s="268"/>
      <c r="F527" s="268"/>
      <c r="G527" s="299"/>
      <c r="H527" s="268"/>
    </row>
    <row r="528" spans="1:16">
      <c r="B528" s="251"/>
      <c r="C528" s="266"/>
      <c r="D528" s="264"/>
      <c r="E528" s="264"/>
      <c r="F528" s="264"/>
      <c r="G528" s="298"/>
      <c r="H528" s="264"/>
    </row>
    <row r="529" spans="2:12">
      <c r="B529" s="251"/>
      <c r="C529" s="266"/>
      <c r="D529" s="268"/>
      <c r="E529" s="268"/>
      <c r="F529" s="268"/>
      <c r="G529" s="299"/>
      <c r="H529" s="268"/>
    </row>
    <row r="530" spans="2:12">
      <c r="B530" s="251"/>
      <c r="C530" s="266"/>
      <c r="D530" s="264"/>
      <c r="E530" s="264"/>
      <c r="F530" s="264"/>
      <c r="G530" s="298"/>
      <c r="H530" s="264"/>
    </row>
    <row r="531" spans="2:12">
      <c r="B531" s="251"/>
      <c r="C531" s="266"/>
      <c r="D531" s="300"/>
      <c r="E531" s="300"/>
      <c r="F531" s="270"/>
      <c r="G531" s="252"/>
      <c r="H531" s="270"/>
    </row>
    <row r="532" spans="2:12">
      <c r="B532" s="251"/>
      <c r="C532" s="266"/>
      <c r="D532" s="270"/>
      <c r="E532" s="240"/>
      <c r="F532" s="222"/>
      <c r="H532" s="226"/>
      <c r="I532" s="676"/>
      <c r="J532" s="676"/>
      <c r="K532" s="676"/>
      <c r="L532" s="676"/>
    </row>
    <row r="533" spans="2:12">
      <c r="B533" s="251"/>
      <c r="C533" s="266"/>
      <c r="D533" s="270"/>
      <c r="E533" s="259"/>
      <c r="F533" s="238"/>
      <c r="G533" s="271"/>
      <c r="H533" s="301"/>
    </row>
    <row r="534" spans="2:12">
      <c r="B534" s="251"/>
      <c r="C534" s="266"/>
      <c r="D534" s="209"/>
      <c r="E534" s="240"/>
      <c r="F534" s="222"/>
      <c r="H534" s="226"/>
      <c r="I534" s="676"/>
      <c r="J534" s="676"/>
      <c r="K534" s="676"/>
      <c r="L534" s="676"/>
    </row>
    <row r="535" spans="2:12">
      <c r="B535" s="251"/>
      <c r="C535" s="266"/>
      <c r="D535" s="270"/>
      <c r="E535" s="259"/>
      <c r="F535" s="238"/>
      <c r="G535" s="271"/>
      <c r="H535" s="301"/>
    </row>
    <row r="536" spans="2:12">
      <c r="B536" s="251"/>
      <c r="C536" s="266"/>
      <c r="D536" s="238"/>
      <c r="E536" s="240"/>
      <c r="F536" s="222"/>
      <c r="H536" s="226"/>
      <c r="I536" s="676"/>
      <c r="J536" s="676"/>
      <c r="K536" s="676"/>
      <c r="L536" s="676"/>
    </row>
    <row r="537" spans="2:12">
      <c r="B537" s="251"/>
      <c r="C537" s="266"/>
      <c r="D537" s="270"/>
      <c r="E537" s="259"/>
      <c r="F537" s="238"/>
      <c r="G537" s="271"/>
      <c r="H537" s="301"/>
    </row>
    <row r="538" spans="2:12">
      <c r="B538" s="251"/>
      <c r="C538" s="266"/>
      <c r="D538" s="270"/>
      <c r="E538" s="240"/>
      <c r="F538" s="238"/>
      <c r="H538" s="226"/>
      <c r="I538" s="676"/>
      <c r="J538" s="676"/>
      <c r="K538" s="676"/>
      <c r="L538" s="676"/>
    </row>
    <row r="539" spans="2:12">
      <c r="B539" s="251"/>
      <c r="C539" s="266"/>
      <c r="D539" s="270"/>
      <c r="E539" s="259"/>
      <c r="F539" s="238"/>
      <c r="G539" s="271"/>
      <c r="H539" s="301"/>
    </row>
    <row r="540" spans="2:12">
      <c r="B540" s="251"/>
      <c r="C540" s="266"/>
      <c r="E540" s="240"/>
      <c r="F540" s="222"/>
      <c r="H540" s="226"/>
    </row>
    <row r="541" spans="2:12">
      <c r="B541" s="251"/>
      <c r="C541" s="266"/>
      <c r="D541" s="270"/>
      <c r="E541" s="259"/>
      <c r="F541" s="238"/>
      <c r="G541" s="271"/>
      <c r="H541" s="301"/>
    </row>
    <row r="542" spans="2:12" ht="12.75" customHeight="1">
      <c r="B542" s="251"/>
      <c r="C542" s="266"/>
      <c r="D542" s="270"/>
      <c r="E542" s="244"/>
      <c r="F542" s="238"/>
      <c r="G542" s="302"/>
      <c r="H542" s="240"/>
    </row>
    <row r="543" spans="2:12" ht="12.75" customHeight="1">
      <c r="B543" s="251"/>
      <c r="C543" s="266"/>
      <c r="D543" s="270"/>
      <c r="E543" s="277"/>
      <c r="F543" s="238"/>
      <c r="G543" s="303"/>
      <c r="H543" s="259"/>
    </row>
    <row r="544" spans="2:12" ht="25.5" customHeight="1">
      <c r="C544" s="304"/>
      <c r="D544" s="222"/>
      <c r="E544" s="264"/>
      <c r="F544" s="240"/>
      <c r="H544" s="211"/>
    </row>
    <row r="545" spans="1:16">
      <c r="C545" s="304"/>
      <c r="D545" s="238"/>
      <c r="E545" s="268"/>
      <c r="F545" s="259"/>
      <c r="G545" s="271"/>
      <c r="H545" s="270"/>
    </row>
    <row r="546" spans="1:16">
      <c r="C546" s="304"/>
      <c r="D546" s="240"/>
      <c r="E546" s="264"/>
      <c r="F546" s="240"/>
      <c r="H546" s="211"/>
    </row>
    <row r="547" spans="1:16">
      <c r="C547" s="304"/>
      <c r="D547" s="259"/>
      <c r="E547" s="268"/>
      <c r="F547" s="259"/>
      <c r="G547" s="271"/>
      <c r="H547" s="270"/>
    </row>
    <row r="548" spans="1:16">
      <c r="C548" s="259"/>
      <c r="D548" s="240"/>
      <c r="E548" s="264"/>
      <c r="F548" s="254"/>
      <c r="G548" s="302"/>
      <c r="H548" s="240"/>
    </row>
    <row r="549" spans="1:16">
      <c r="C549" s="259"/>
      <c r="D549" s="259"/>
      <c r="E549" s="268"/>
      <c r="F549" s="258"/>
      <c r="G549" s="303"/>
      <c r="H549" s="259"/>
    </row>
    <row r="550" spans="1:16">
      <c r="C550" s="259"/>
      <c r="D550" s="240"/>
      <c r="E550" s="264"/>
      <c r="F550" s="254"/>
      <c r="G550" s="302"/>
      <c r="H550" s="240"/>
    </row>
    <row r="551" spans="1:16" s="212" customFormat="1">
      <c r="A551" s="211"/>
      <c r="B551" s="209"/>
      <c r="C551" s="259"/>
      <c r="D551" s="259"/>
      <c r="E551" s="268"/>
      <c r="F551" s="258"/>
      <c r="G551" s="303"/>
      <c r="H551" s="259"/>
      <c r="I551" s="211"/>
      <c r="J551" s="211"/>
      <c r="K551" s="211"/>
      <c r="L551" s="211"/>
      <c r="M551" s="211"/>
      <c r="N551" s="211"/>
      <c r="O551" s="211"/>
      <c r="P551" s="211"/>
    </row>
    <row r="552" spans="1:16" s="212" customFormat="1">
      <c r="A552" s="211"/>
      <c r="B552" s="209"/>
      <c r="C552" s="259"/>
      <c r="D552" s="240"/>
      <c r="E552" s="264"/>
      <c r="F552" s="254"/>
      <c r="G552" s="302"/>
      <c r="H552" s="240"/>
      <c r="I552" s="211"/>
      <c r="J552" s="211"/>
      <c r="K552" s="211"/>
      <c r="L552" s="211"/>
      <c r="M552" s="211"/>
      <c r="N552" s="211"/>
      <c r="O552" s="211"/>
      <c r="P552" s="211"/>
    </row>
    <row r="553" spans="1:16" s="212" customFormat="1">
      <c r="A553" s="211"/>
      <c r="B553" s="209"/>
      <c r="C553" s="259"/>
      <c r="D553" s="259"/>
      <c r="E553" s="268"/>
      <c r="F553" s="258"/>
      <c r="G553" s="303"/>
      <c r="H553" s="259"/>
      <c r="I553" s="211"/>
      <c r="J553" s="211"/>
      <c r="K553" s="211"/>
      <c r="L553" s="211"/>
      <c r="M553" s="211"/>
      <c r="N553" s="211"/>
      <c r="O553" s="211"/>
      <c r="P553" s="211"/>
    </row>
    <row r="554" spans="1:16" s="212" customFormat="1">
      <c r="A554" s="211"/>
      <c r="B554" s="209"/>
      <c r="C554" s="257"/>
      <c r="D554" s="263"/>
      <c r="E554" s="264"/>
      <c r="F554" s="254"/>
      <c r="G554" s="302"/>
      <c r="H554" s="240"/>
      <c r="I554" s="211"/>
      <c r="J554" s="211"/>
      <c r="K554" s="211"/>
      <c r="L554" s="211"/>
      <c r="M554" s="211"/>
      <c r="N554" s="211"/>
      <c r="O554" s="211"/>
      <c r="P554" s="211"/>
    </row>
    <row r="555" spans="1:16" s="212" customFormat="1">
      <c r="A555" s="211"/>
      <c r="B555" s="209"/>
      <c r="C555" s="297"/>
      <c r="D555" s="267"/>
      <c r="E555" s="268"/>
      <c r="F555" s="258"/>
      <c r="G555" s="303"/>
      <c r="H555" s="259"/>
      <c r="I555" s="211"/>
      <c r="J555" s="211"/>
      <c r="K555" s="211"/>
      <c r="L555" s="211"/>
      <c r="M555" s="211"/>
      <c r="N555" s="211"/>
      <c r="O555" s="211"/>
      <c r="P555" s="211"/>
    </row>
    <row r="556" spans="1:16" s="212" customFormat="1">
      <c r="A556" s="211"/>
      <c r="B556" s="209"/>
      <c r="C556" s="257"/>
      <c r="D556" s="263"/>
      <c r="E556" s="264"/>
      <c r="F556" s="254"/>
      <c r="G556" s="302"/>
      <c r="H556" s="240"/>
      <c r="I556" s="211"/>
      <c r="J556" s="211"/>
      <c r="K556" s="211"/>
      <c r="L556" s="211"/>
      <c r="M556" s="211"/>
      <c r="N556" s="211"/>
      <c r="O556" s="211"/>
      <c r="P556" s="211"/>
    </row>
    <row r="557" spans="1:16" s="212" customFormat="1">
      <c r="A557" s="211"/>
      <c r="B557" s="209"/>
      <c r="C557" s="259"/>
      <c r="D557" s="267"/>
      <c r="E557" s="268"/>
      <c r="F557" s="258"/>
      <c r="G557" s="303"/>
      <c r="H557" s="259"/>
      <c r="I557" s="211"/>
      <c r="J557" s="211"/>
      <c r="K557" s="211"/>
      <c r="L557" s="211"/>
      <c r="M557" s="211"/>
      <c r="N557" s="211"/>
      <c r="O557" s="211"/>
      <c r="P557" s="211"/>
    </row>
    <row r="558" spans="1:16" s="212" customFormat="1">
      <c r="A558" s="211"/>
      <c r="B558" s="209"/>
      <c r="C558" s="240"/>
      <c r="D558" s="222"/>
      <c r="E558" s="240"/>
      <c r="F558" s="254"/>
      <c r="G558" s="302"/>
      <c r="H558" s="240"/>
      <c r="I558" s="211"/>
      <c r="J558" s="211"/>
      <c r="K558" s="211"/>
      <c r="L558" s="211"/>
      <c r="M558" s="211"/>
      <c r="N558" s="211"/>
      <c r="O558" s="211"/>
      <c r="P558" s="211"/>
    </row>
    <row r="559" spans="1:16" s="212" customFormat="1">
      <c r="A559" s="211"/>
      <c r="B559" s="209"/>
      <c r="C559" s="238"/>
      <c r="D559" s="238"/>
      <c r="E559" s="259"/>
      <c r="F559" s="258"/>
      <c r="G559" s="303"/>
      <c r="H559" s="259"/>
      <c r="I559" s="211"/>
      <c r="J559" s="211"/>
      <c r="K559" s="211"/>
      <c r="L559" s="211"/>
      <c r="M559" s="211"/>
      <c r="N559" s="211"/>
      <c r="O559" s="211"/>
      <c r="P559" s="211"/>
    </row>
    <row r="560" spans="1:16" s="212" customFormat="1">
      <c r="A560" s="211"/>
      <c r="B560" s="209"/>
      <c r="C560" s="270"/>
      <c r="D560" s="222"/>
      <c r="E560" s="240"/>
      <c r="F560" s="240"/>
      <c r="G560" s="302"/>
      <c r="H560" s="240"/>
      <c r="I560" s="211"/>
      <c r="J560" s="211"/>
      <c r="K560" s="211"/>
      <c r="L560" s="211"/>
      <c r="M560" s="211"/>
      <c r="N560" s="211"/>
      <c r="O560" s="211"/>
      <c r="P560" s="211"/>
    </row>
    <row r="561" spans="1:16" s="212" customFormat="1">
      <c r="A561" s="211"/>
      <c r="B561" s="209"/>
      <c r="C561" s="270"/>
      <c r="D561" s="238"/>
      <c r="E561" s="259"/>
      <c r="F561" s="259"/>
      <c r="G561" s="303"/>
      <c r="H561" s="259"/>
      <c r="I561" s="211"/>
      <c r="J561" s="211"/>
      <c r="K561" s="211"/>
      <c r="L561" s="211"/>
      <c r="M561" s="211"/>
      <c r="N561" s="211"/>
      <c r="O561" s="211"/>
      <c r="P561" s="211"/>
    </row>
    <row r="562" spans="1:16" s="212" customFormat="1">
      <c r="A562" s="211"/>
      <c r="B562" s="209"/>
      <c r="C562" s="270"/>
      <c r="D562" s="211"/>
      <c r="E562" s="240"/>
      <c r="F562" s="240"/>
      <c r="G562" s="302"/>
      <c r="H562" s="240"/>
      <c r="I562" s="211"/>
      <c r="J562" s="211"/>
      <c r="K562" s="211"/>
      <c r="L562" s="211"/>
      <c r="M562" s="211"/>
      <c r="N562" s="211"/>
      <c r="O562" s="211"/>
      <c r="P562" s="211"/>
    </row>
    <row r="563" spans="1:16" s="212" customFormat="1">
      <c r="A563" s="211"/>
      <c r="B563" s="209"/>
      <c r="C563" s="270"/>
      <c r="D563" s="270"/>
      <c r="E563" s="259"/>
      <c r="F563" s="259"/>
      <c r="G563" s="303"/>
      <c r="H563" s="259"/>
      <c r="I563" s="211"/>
      <c r="J563" s="211"/>
      <c r="K563" s="211"/>
      <c r="L563" s="211"/>
      <c r="M563" s="211"/>
      <c r="N563" s="211"/>
      <c r="O563" s="211"/>
      <c r="P563" s="211"/>
    </row>
    <row r="564" spans="1:16" s="212" customFormat="1">
      <c r="A564" s="211"/>
      <c r="B564" s="209"/>
      <c r="C564" s="270"/>
      <c r="D564" s="222"/>
      <c r="E564" s="240"/>
      <c r="F564" s="240"/>
      <c r="G564" s="302"/>
      <c r="H564" s="240"/>
      <c r="I564" s="211"/>
      <c r="J564" s="211"/>
      <c r="K564" s="211"/>
      <c r="L564" s="211"/>
      <c r="M564" s="211"/>
      <c r="N564" s="211"/>
      <c r="O564" s="211"/>
      <c r="P564" s="211"/>
    </row>
    <row r="565" spans="1:16" s="212" customFormat="1">
      <c r="A565" s="211"/>
      <c r="B565" s="209"/>
      <c r="C565" s="270"/>
      <c r="D565" s="238"/>
      <c r="E565" s="259"/>
      <c r="F565" s="259"/>
      <c r="G565" s="303"/>
      <c r="H565" s="259"/>
      <c r="I565" s="211"/>
      <c r="J565" s="211"/>
      <c r="K565" s="211"/>
      <c r="L565" s="211"/>
      <c r="M565" s="211"/>
      <c r="N565" s="211"/>
      <c r="O565" s="211"/>
      <c r="P565" s="211"/>
    </row>
    <row r="566" spans="1:16" s="212" customFormat="1">
      <c r="A566" s="211"/>
      <c r="B566" s="209"/>
      <c r="C566" s="270"/>
      <c r="D566" s="263"/>
      <c r="E566" s="264"/>
      <c r="F566" s="265"/>
      <c r="G566" s="255"/>
      <c r="H566" s="256"/>
      <c r="I566" s="211"/>
      <c r="J566" s="211"/>
      <c r="K566" s="211"/>
      <c r="L566" s="211"/>
      <c r="M566" s="211"/>
      <c r="N566" s="211"/>
      <c r="O566" s="211"/>
      <c r="P566" s="211"/>
    </row>
    <row r="567" spans="1:16" s="212" customFormat="1">
      <c r="A567" s="211"/>
      <c r="B567" s="209"/>
      <c r="C567" s="270"/>
      <c r="D567" s="267"/>
      <c r="E567" s="268"/>
      <c r="F567" s="269"/>
      <c r="G567" s="260"/>
      <c r="H567" s="261"/>
      <c r="I567" s="211"/>
      <c r="J567" s="211"/>
      <c r="K567" s="211"/>
      <c r="L567" s="211"/>
      <c r="M567" s="211"/>
      <c r="N567" s="211"/>
      <c r="O567" s="211"/>
      <c r="P567" s="211"/>
    </row>
    <row r="568" spans="1:16" s="212" customFormat="1">
      <c r="A568" s="211"/>
      <c r="B568" s="209"/>
      <c r="C568" s="270"/>
      <c r="D568" s="263"/>
      <c r="E568" s="264"/>
      <c r="F568" s="265"/>
      <c r="G568" s="255"/>
      <c r="H568" s="256"/>
      <c r="I568" s="211"/>
      <c r="J568" s="211"/>
      <c r="K568" s="211"/>
      <c r="L568" s="211"/>
      <c r="M568" s="211"/>
      <c r="N568" s="211"/>
      <c r="O568" s="211"/>
      <c r="P568" s="211"/>
    </row>
    <row r="569" spans="1:16" s="212" customFormat="1">
      <c r="A569" s="211"/>
      <c r="B569" s="209"/>
      <c r="C569" s="270"/>
      <c r="D569" s="267"/>
      <c r="E569" s="268"/>
      <c r="F569" s="269"/>
      <c r="G569" s="260"/>
      <c r="H569" s="261"/>
      <c r="I569" s="211"/>
      <c r="J569" s="211"/>
      <c r="K569" s="211"/>
      <c r="L569" s="211"/>
      <c r="M569" s="211"/>
      <c r="N569" s="211"/>
      <c r="O569" s="211"/>
      <c r="P569" s="211"/>
    </row>
    <row r="570" spans="1:16" s="212" customFormat="1">
      <c r="A570" s="211"/>
      <c r="B570" s="209"/>
      <c r="C570" s="270"/>
      <c r="D570" s="263"/>
      <c r="E570" s="264"/>
      <c r="F570" s="265"/>
      <c r="G570" s="255"/>
      <c r="H570" s="256"/>
      <c r="I570" s="211"/>
      <c r="J570" s="211"/>
      <c r="K570" s="211"/>
      <c r="L570" s="211"/>
      <c r="M570" s="211"/>
      <c r="N570" s="211"/>
      <c r="O570" s="211"/>
      <c r="P570" s="211"/>
    </row>
    <row r="571" spans="1:16" s="212" customFormat="1">
      <c r="A571" s="211"/>
      <c r="B571" s="209"/>
      <c r="C571" s="270"/>
      <c r="D571" s="267"/>
      <c r="E571" s="268"/>
      <c r="F571" s="269"/>
      <c r="G571" s="260"/>
      <c r="H571" s="261"/>
      <c r="I571" s="211"/>
      <c r="J571" s="211"/>
      <c r="K571" s="211"/>
      <c r="L571" s="211"/>
      <c r="M571" s="211"/>
      <c r="N571" s="211"/>
      <c r="O571" s="211"/>
      <c r="P571" s="211"/>
    </row>
    <row r="572" spans="1:16" s="212" customFormat="1">
      <c r="A572" s="211"/>
      <c r="B572" s="224"/>
      <c r="C572" s="224"/>
      <c r="D572" s="224"/>
      <c r="E572" s="305"/>
      <c r="F572" s="305"/>
      <c r="G572" s="306"/>
      <c r="H572" s="236"/>
      <c r="I572" s="211"/>
      <c r="J572" s="211"/>
      <c r="K572" s="211"/>
      <c r="L572" s="211"/>
      <c r="M572" s="211"/>
      <c r="N572" s="211"/>
      <c r="O572" s="211"/>
      <c r="P572" s="211"/>
    </row>
    <row r="573" spans="1:16" s="212" customFormat="1">
      <c r="A573" s="211"/>
      <c r="B573" s="251"/>
      <c r="C573" s="266"/>
      <c r="D573" s="270"/>
      <c r="E573" s="270"/>
      <c r="F573" s="270"/>
      <c r="G573" s="271"/>
      <c r="H573" s="253"/>
      <c r="I573" s="211"/>
      <c r="J573" s="211"/>
      <c r="K573" s="211"/>
      <c r="L573" s="211"/>
      <c r="M573" s="211"/>
      <c r="N573" s="211"/>
      <c r="O573" s="211"/>
      <c r="P573" s="211"/>
    </row>
    <row r="574" spans="1:16" s="212" customFormat="1">
      <c r="A574" s="211"/>
      <c r="B574" s="307"/>
      <c r="C574" s="277"/>
      <c r="D574" s="270"/>
      <c r="E574" s="211"/>
      <c r="F574" s="211"/>
      <c r="H574" s="209"/>
      <c r="I574" s="211"/>
      <c r="J574" s="211"/>
      <c r="K574" s="211"/>
      <c r="L574" s="211"/>
      <c r="M574" s="211"/>
      <c r="N574" s="211"/>
      <c r="O574" s="211"/>
      <c r="P574" s="211"/>
    </row>
    <row r="575" spans="1:16" s="212" customFormat="1">
      <c r="A575" s="211"/>
      <c r="B575" s="307"/>
      <c r="C575" s="277"/>
      <c r="D575" s="270"/>
      <c r="E575" s="211"/>
      <c r="F575" s="211"/>
      <c r="H575" s="209"/>
      <c r="I575" s="211"/>
      <c r="J575" s="211"/>
      <c r="K575" s="211"/>
      <c r="L575" s="211"/>
      <c r="M575" s="211"/>
      <c r="N575" s="211"/>
      <c r="O575" s="211"/>
      <c r="P575" s="211"/>
    </row>
    <row r="576" spans="1:16" s="212" customFormat="1">
      <c r="A576" s="211"/>
      <c r="B576" s="307"/>
      <c r="C576" s="277"/>
      <c r="D576" s="270"/>
      <c r="E576" s="291"/>
      <c r="F576" s="211"/>
      <c r="H576" s="209"/>
      <c r="I576" s="211"/>
      <c r="J576" s="211"/>
      <c r="K576" s="211"/>
      <c r="L576" s="211"/>
      <c r="M576" s="211"/>
      <c r="N576" s="211"/>
      <c r="O576" s="211"/>
      <c r="P576" s="211"/>
    </row>
    <row r="577" spans="1:16" s="212" customFormat="1">
      <c r="A577" s="211"/>
      <c r="B577" s="307"/>
      <c r="C577" s="277"/>
      <c r="D577" s="270"/>
      <c r="E577" s="222"/>
      <c r="F577" s="211"/>
      <c r="H577" s="209"/>
      <c r="I577" s="211"/>
      <c r="J577" s="211"/>
      <c r="K577" s="211"/>
      <c r="L577" s="211"/>
      <c r="M577" s="211"/>
      <c r="N577" s="211"/>
      <c r="O577" s="211"/>
      <c r="P577" s="211"/>
    </row>
    <row r="578" spans="1:16" s="212" customFormat="1">
      <c r="A578" s="211"/>
      <c r="B578" s="307"/>
      <c r="C578" s="277"/>
      <c r="D578" s="270"/>
      <c r="E578" s="222"/>
      <c r="F578" s="211"/>
      <c r="H578" s="209"/>
      <c r="I578" s="211"/>
      <c r="J578" s="211"/>
      <c r="K578" s="211"/>
      <c r="L578" s="211"/>
      <c r="M578" s="211"/>
      <c r="N578" s="211"/>
      <c r="O578" s="211"/>
      <c r="P578" s="211"/>
    </row>
    <row r="579" spans="1:16" s="212" customFormat="1">
      <c r="A579" s="211"/>
      <c r="B579" s="307"/>
      <c r="C579" s="277"/>
      <c r="D579" s="270"/>
      <c r="E579" s="222"/>
      <c r="F579" s="211"/>
      <c r="H579" s="209"/>
      <c r="I579" s="211"/>
      <c r="J579" s="211"/>
      <c r="K579" s="211"/>
      <c r="L579" s="211"/>
      <c r="M579" s="211"/>
      <c r="N579" s="211"/>
      <c r="O579" s="211"/>
      <c r="P579" s="211"/>
    </row>
    <row r="580" spans="1:16" s="212" customFormat="1">
      <c r="A580" s="211"/>
      <c r="B580" s="307"/>
      <c r="C580" s="277"/>
      <c r="D580" s="270"/>
      <c r="E580" s="222"/>
      <c r="F580" s="211"/>
      <c r="H580" s="209"/>
      <c r="I580" s="211"/>
      <c r="J580" s="211"/>
      <c r="K580" s="211"/>
      <c r="L580" s="211"/>
      <c r="M580" s="211"/>
      <c r="N580" s="211"/>
      <c r="O580" s="211"/>
      <c r="P580" s="211"/>
    </row>
    <row r="581" spans="1:16" s="212" customFormat="1">
      <c r="A581" s="211"/>
      <c r="B581" s="307"/>
      <c r="C581" s="277"/>
      <c r="D581" s="270"/>
      <c r="E581" s="211"/>
      <c r="F581" s="211"/>
      <c r="H581" s="209"/>
      <c r="I581" s="211"/>
      <c r="J581" s="211"/>
      <c r="K581" s="211"/>
      <c r="L581" s="211"/>
      <c r="M581" s="211"/>
      <c r="N581" s="211"/>
      <c r="O581" s="211"/>
      <c r="P581" s="211"/>
    </row>
    <row r="582" spans="1:16" s="212" customFormat="1">
      <c r="A582" s="211"/>
      <c r="B582" s="307"/>
      <c r="C582" s="277"/>
      <c r="D582" s="270"/>
      <c r="E582" s="291"/>
      <c r="F582" s="211"/>
      <c r="H582" s="211"/>
      <c r="I582" s="211"/>
      <c r="J582" s="211"/>
      <c r="K582" s="211"/>
      <c r="L582" s="211"/>
      <c r="M582" s="211"/>
      <c r="N582" s="211"/>
      <c r="O582" s="211"/>
      <c r="P582" s="211"/>
    </row>
    <row r="583" spans="1:16">
      <c r="C583" s="270"/>
      <c r="D583" s="270"/>
      <c r="E583" s="270"/>
      <c r="F583" s="270"/>
      <c r="G583" s="271"/>
      <c r="H583" s="270"/>
    </row>
    <row r="584" spans="1:16">
      <c r="C584" s="270"/>
      <c r="D584" s="270"/>
      <c r="H584" s="211"/>
    </row>
    <row r="585" spans="1:16">
      <c r="C585" s="270"/>
      <c r="D585" s="270"/>
      <c r="E585" s="270"/>
      <c r="F585" s="270"/>
      <c r="G585" s="271"/>
      <c r="H585" s="270"/>
    </row>
    <row r="586" spans="1:16">
      <c r="C586" s="270"/>
      <c r="H586" s="211"/>
    </row>
    <row r="587" spans="1:16">
      <c r="C587" s="270"/>
      <c r="H587" s="211"/>
    </row>
    <row r="588" spans="1:16">
      <c r="C588" s="270"/>
      <c r="H588" s="211"/>
    </row>
    <row r="589" spans="1:16">
      <c r="C589" s="270"/>
      <c r="H589" s="211"/>
    </row>
    <row r="590" spans="1:16">
      <c r="C590" s="270"/>
      <c r="H590" s="211"/>
    </row>
    <row r="591" spans="1:16">
      <c r="B591" s="251"/>
      <c r="C591" s="266"/>
      <c r="D591" s="270"/>
      <c r="E591" s="270"/>
      <c r="F591" s="270"/>
      <c r="G591" s="271"/>
      <c r="H591" s="253"/>
    </row>
    <row r="592" spans="1:16">
      <c r="B592" s="224"/>
      <c r="C592" s="224"/>
      <c r="D592" s="224"/>
      <c r="E592" s="305"/>
      <c r="F592" s="305"/>
      <c r="G592" s="306"/>
      <c r="H592" s="236"/>
    </row>
    <row r="593" spans="2:13">
      <c r="B593" s="251"/>
      <c r="C593" s="266"/>
      <c r="D593" s="270"/>
      <c r="E593" s="270"/>
      <c r="F593" s="270"/>
      <c r="G593" s="271"/>
      <c r="H593" s="253"/>
    </row>
    <row r="594" spans="2:13">
      <c r="B594" s="221"/>
      <c r="C594" s="268"/>
      <c r="D594" s="264"/>
      <c r="E594" s="264"/>
      <c r="F594" s="264"/>
      <c r="G594" s="278"/>
      <c r="H594" s="230"/>
    </row>
    <row r="595" spans="2:13">
      <c r="B595" s="221"/>
      <c r="C595" s="268"/>
      <c r="D595" s="268"/>
      <c r="E595" s="268"/>
      <c r="F595" s="268"/>
      <c r="G595" s="274"/>
      <c r="H595" s="251"/>
    </row>
    <row r="596" spans="2:13">
      <c r="B596" s="221"/>
      <c r="C596" s="268"/>
      <c r="D596" s="264"/>
      <c r="E596" s="264"/>
      <c r="F596" s="264"/>
      <c r="G596" s="278"/>
      <c r="H596" s="230"/>
      <c r="I596" s="676"/>
      <c r="J596" s="676"/>
      <c r="K596" s="676"/>
      <c r="L596" s="676"/>
    </row>
    <row r="597" spans="2:13">
      <c r="B597" s="221"/>
      <c r="C597" s="268"/>
      <c r="D597" s="268"/>
      <c r="E597" s="268"/>
      <c r="F597" s="268"/>
      <c r="G597" s="274"/>
      <c r="H597" s="251"/>
    </row>
    <row r="598" spans="2:13">
      <c r="B598" s="221"/>
      <c r="C598" s="268"/>
      <c r="D598" s="264"/>
      <c r="E598" s="264"/>
      <c r="F598" s="264"/>
      <c r="G598" s="278"/>
      <c r="H598" s="230"/>
    </row>
    <row r="599" spans="2:13">
      <c r="B599" s="221"/>
      <c r="C599" s="268"/>
      <c r="D599" s="268"/>
      <c r="E599" s="268"/>
      <c r="F599" s="268"/>
      <c r="G599" s="274"/>
      <c r="H599" s="251"/>
    </row>
    <row r="600" spans="2:13">
      <c r="B600" s="221"/>
      <c r="C600" s="268"/>
      <c r="D600" s="264"/>
      <c r="E600" s="264"/>
      <c r="F600" s="264"/>
      <c r="G600" s="278"/>
      <c r="H600" s="230"/>
      <c r="I600" s="676"/>
      <c r="J600" s="676"/>
      <c r="K600" s="676"/>
      <c r="L600" s="676"/>
      <c r="M600" s="676"/>
    </row>
    <row r="601" spans="2:13">
      <c r="B601" s="221"/>
      <c r="C601" s="268"/>
      <c r="D601" s="268"/>
      <c r="E601" s="268"/>
      <c r="F601" s="268"/>
      <c r="G601" s="274"/>
      <c r="H601" s="251"/>
    </row>
    <row r="602" spans="2:13">
      <c r="B602" s="221"/>
      <c r="C602" s="268"/>
      <c r="D602" s="264"/>
      <c r="E602" s="264"/>
      <c r="F602" s="264"/>
      <c r="G602" s="278"/>
      <c r="H602" s="230"/>
    </row>
    <row r="603" spans="2:13">
      <c r="B603" s="221"/>
      <c r="C603" s="268"/>
      <c r="D603" s="264"/>
      <c r="E603" s="264"/>
      <c r="F603" s="264"/>
      <c r="G603" s="278"/>
      <c r="H603" s="230"/>
    </row>
    <row r="604" spans="2:13">
      <c r="B604" s="221"/>
      <c r="C604" s="268"/>
      <c r="D604" s="268"/>
      <c r="E604" s="268"/>
      <c r="F604" s="268"/>
      <c r="G604" s="274"/>
      <c r="H604" s="251"/>
    </row>
    <row r="605" spans="2:13">
      <c r="B605" s="221"/>
      <c r="C605" s="268"/>
      <c r="D605" s="264"/>
      <c r="E605" s="264"/>
      <c r="F605" s="264"/>
      <c r="G605" s="278"/>
      <c r="H605" s="230"/>
    </row>
    <row r="606" spans="2:13">
      <c r="B606" s="221"/>
      <c r="C606" s="268"/>
      <c r="D606" s="268"/>
      <c r="E606" s="268"/>
      <c r="F606" s="268"/>
      <c r="G606" s="274"/>
      <c r="H606" s="251"/>
    </row>
    <row r="607" spans="2:13">
      <c r="B607" s="221"/>
      <c r="C607" s="268"/>
      <c r="D607" s="264"/>
      <c r="E607" s="264"/>
      <c r="F607" s="264"/>
      <c r="G607" s="278"/>
      <c r="H607" s="230"/>
    </row>
    <row r="608" spans="2:13">
      <c r="B608" s="221"/>
      <c r="C608" s="268"/>
      <c r="D608" s="268"/>
      <c r="E608" s="268"/>
      <c r="F608" s="268"/>
      <c r="G608" s="274"/>
      <c r="H608" s="251"/>
    </row>
    <row r="609" spans="1:16">
      <c r="B609" s="221"/>
      <c r="C609" s="268"/>
      <c r="D609" s="264"/>
      <c r="E609" s="264"/>
      <c r="F609" s="264"/>
      <c r="G609" s="278"/>
      <c r="H609" s="230"/>
    </row>
    <row r="610" spans="1:16">
      <c r="B610" s="221"/>
      <c r="C610" s="268"/>
      <c r="D610" s="268"/>
      <c r="E610" s="268"/>
      <c r="F610" s="268"/>
      <c r="G610" s="274"/>
      <c r="H610" s="251"/>
    </row>
    <row r="611" spans="1:16">
      <c r="B611" s="221"/>
      <c r="C611" s="268"/>
      <c r="D611" s="268"/>
      <c r="E611" s="308"/>
      <c r="F611" s="282"/>
      <c r="G611" s="283"/>
      <c r="H611" s="282"/>
    </row>
    <row r="612" spans="1:16">
      <c r="B612" s="221"/>
      <c r="C612" s="268"/>
      <c r="D612" s="268"/>
      <c r="E612" s="309"/>
      <c r="F612" s="286"/>
      <c r="G612" s="285"/>
      <c r="H612" s="286"/>
    </row>
    <row r="613" spans="1:16">
      <c r="B613" s="221"/>
      <c r="C613" s="268"/>
      <c r="D613" s="268"/>
      <c r="E613" s="264"/>
      <c r="F613" s="264"/>
      <c r="G613" s="278"/>
      <c r="H613" s="230"/>
    </row>
    <row r="614" spans="1:16">
      <c r="B614" s="221"/>
      <c r="C614" s="268"/>
      <c r="D614" s="268"/>
      <c r="E614" s="268"/>
      <c r="F614" s="268"/>
      <c r="G614" s="274"/>
      <c r="H614" s="251"/>
    </row>
    <row r="615" spans="1:16" s="212" customFormat="1">
      <c r="A615" s="211"/>
      <c r="B615" s="221"/>
      <c r="C615" s="268"/>
      <c r="D615" s="264"/>
      <c r="E615" s="264"/>
      <c r="F615" s="264"/>
      <c r="G615" s="278"/>
      <c r="H615" s="230"/>
      <c r="I615" s="211"/>
      <c r="J615" s="211"/>
      <c r="K615" s="211"/>
      <c r="L615" s="211"/>
      <c r="M615" s="211"/>
      <c r="N615" s="211"/>
      <c r="O615" s="211"/>
      <c r="P615" s="211"/>
    </row>
    <row r="616" spans="1:16" s="212" customFormat="1">
      <c r="A616" s="211"/>
      <c r="B616" s="221"/>
      <c r="C616" s="268"/>
      <c r="D616" s="268"/>
      <c r="E616" s="268"/>
      <c r="F616" s="268"/>
      <c r="G616" s="274"/>
      <c r="H616" s="251"/>
      <c r="I616" s="211"/>
      <c r="J616" s="211"/>
      <c r="K616" s="211"/>
      <c r="L616" s="211"/>
      <c r="M616" s="211"/>
      <c r="N616" s="211"/>
      <c r="O616" s="211"/>
      <c r="P616" s="211"/>
    </row>
    <row r="617" spans="1:16" s="212" customFormat="1">
      <c r="A617" s="211"/>
      <c r="B617" s="221"/>
      <c r="C617" s="268"/>
      <c r="D617" s="264"/>
      <c r="E617" s="264"/>
      <c r="F617" s="264"/>
      <c r="G617" s="278"/>
      <c r="H617" s="230"/>
      <c r="I617" s="211"/>
      <c r="J617" s="211"/>
      <c r="K617" s="211"/>
      <c r="L617" s="211"/>
      <c r="M617" s="211"/>
      <c r="N617" s="211"/>
      <c r="O617" s="211"/>
      <c r="P617" s="211"/>
    </row>
    <row r="618" spans="1:16" s="212" customFormat="1">
      <c r="A618" s="211"/>
      <c r="B618" s="221"/>
      <c r="C618" s="268"/>
      <c r="D618" s="268"/>
      <c r="E618" s="268"/>
      <c r="F618" s="268"/>
      <c r="G618" s="274"/>
      <c r="H618" s="251"/>
      <c r="I618" s="211"/>
      <c r="J618" s="211"/>
      <c r="K618" s="211"/>
      <c r="L618" s="211"/>
      <c r="M618" s="211"/>
      <c r="N618" s="211"/>
      <c r="O618" s="211"/>
      <c r="P618" s="211"/>
    </row>
    <row r="619" spans="1:16" s="212" customFormat="1">
      <c r="A619" s="211"/>
      <c r="B619" s="221"/>
      <c r="C619" s="268"/>
      <c r="D619" s="268"/>
      <c r="E619" s="308"/>
      <c r="F619" s="211"/>
      <c r="G619" s="223"/>
      <c r="H619" s="211"/>
      <c r="I619" s="211"/>
      <c r="J619" s="211"/>
      <c r="K619" s="211"/>
      <c r="L619" s="211"/>
      <c r="M619" s="211"/>
      <c r="N619" s="211"/>
      <c r="O619" s="211"/>
      <c r="P619" s="211"/>
    </row>
    <row r="620" spans="1:16" s="212" customFormat="1">
      <c r="A620" s="211"/>
      <c r="B620" s="221"/>
      <c r="C620" s="268"/>
      <c r="D620" s="268"/>
      <c r="E620" s="310"/>
      <c r="F620" s="211"/>
      <c r="G620" s="223"/>
      <c r="H620" s="211"/>
      <c r="I620" s="211"/>
      <c r="J620" s="211"/>
      <c r="K620" s="211"/>
      <c r="L620" s="211"/>
      <c r="M620" s="211"/>
      <c r="N620" s="211"/>
      <c r="O620" s="211"/>
      <c r="P620" s="211"/>
    </row>
    <row r="621" spans="1:16" s="212" customFormat="1">
      <c r="A621" s="211"/>
      <c r="B621" s="221"/>
      <c r="C621" s="268"/>
      <c r="D621" s="268"/>
      <c r="E621" s="308"/>
      <c r="F621" s="211"/>
      <c r="G621" s="223"/>
      <c r="H621" s="311"/>
      <c r="I621" s="211"/>
      <c r="J621" s="211"/>
      <c r="K621" s="211"/>
      <c r="L621" s="211"/>
      <c r="M621" s="211"/>
      <c r="N621" s="211"/>
      <c r="O621" s="211"/>
      <c r="P621" s="211"/>
    </row>
    <row r="622" spans="1:16" s="212" customFormat="1">
      <c r="A622" s="211"/>
      <c r="B622" s="221"/>
      <c r="C622" s="264"/>
      <c r="D622" s="264"/>
      <c r="E622" s="310"/>
      <c r="F622" s="211"/>
      <c r="G622" s="312"/>
      <c r="H622" s="313"/>
      <c r="I622" s="211"/>
      <c r="J622" s="211"/>
      <c r="K622" s="211"/>
      <c r="L622" s="211"/>
      <c r="M622" s="211"/>
      <c r="N622" s="211"/>
      <c r="O622" s="211"/>
      <c r="P622" s="211"/>
    </row>
    <row r="623" spans="1:16" s="212" customFormat="1">
      <c r="A623" s="211"/>
      <c r="B623" s="224"/>
      <c r="C623" s="224"/>
      <c r="D623" s="224"/>
      <c r="E623" s="224"/>
      <c r="F623" s="224"/>
      <c r="G623" s="225"/>
      <c r="H623" s="224"/>
      <c r="I623" s="211"/>
      <c r="J623" s="211"/>
      <c r="K623" s="211"/>
      <c r="L623" s="211"/>
      <c r="M623" s="211"/>
      <c r="N623" s="211"/>
      <c r="O623" s="211"/>
      <c r="P623" s="211"/>
    </row>
    <row r="624" spans="1:16" s="212" customFormat="1">
      <c r="A624" s="211"/>
      <c r="B624" s="313"/>
      <c r="C624" s="313"/>
      <c r="D624" s="313"/>
      <c r="E624" s="313"/>
      <c r="F624" s="313"/>
      <c r="G624" s="271"/>
      <c r="H624" s="238"/>
      <c r="I624" s="211"/>
      <c r="J624" s="211"/>
      <c r="K624" s="211"/>
      <c r="L624" s="211"/>
      <c r="M624" s="211"/>
      <c r="N624" s="211"/>
      <c r="O624" s="211"/>
      <c r="P624" s="211"/>
    </row>
    <row r="625" spans="1:16" s="212" customFormat="1">
      <c r="A625" s="211"/>
      <c r="B625" s="230"/>
      <c r="C625" s="230"/>
      <c r="D625" s="251"/>
      <c r="E625" s="251"/>
      <c r="F625" s="251"/>
      <c r="H625" s="209"/>
      <c r="I625" s="211"/>
      <c r="J625" s="211"/>
      <c r="K625" s="211"/>
      <c r="L625" s="211"/>
      <c r="M625" s="211"/>
      <c r="N625" s="211"/>
      <c r="O625" s="211"/>
      <c r="P625" s="211"/>
    </row>
    <row r="626" spans="1:16" s="212" customFormat="1">
      <c r="A626" s="211"/>
      <c r="B626" s="251"/>
      <c r="C626" s="266"/>
      <c r="D626" s="267"/>
      <c r="E626" s="279"/>
      <c r="F626" s="270"/>
      <c r="H626" s="209"/>
      <c r="I626" s="211"/>
      <c r="J626" s="211"/>
      <c r="K626" s="211"/>
      <c r="L626" s="211"/>
      <c r="M626" s="211"/>
      <c r="N626" s="211"/>
      <c r="O626" s="211"/>
      <c r="P626" s="211"/>
    </row>
    <row r="627" spans="1:16" s="212" customFormat="1">
      <c r="A627" s="211"/>
      <c r="B627" s="253"/>
      <c r="C627" s="270"/>
      <c r="D627" s="270"/>
      <c r="E627" s="254"/>
      <c r="F627" s="211"/>
      <c r="H627" s="314"/>
      <c r="I627" s="211"/>
      <c r="J627" s="211"/>
      <c r="K627" s="211"/>
      <c r="L627" s="211"/>
      <c r="M627" s="211"/>
      <c r="N627" s="211"/>
      <c r="O627" s="211"/>
      <c r="P627" s="211"/>
    </row>
    <row r="628" spans="1:16" s="212" customFormat="1">
      <c r="A628" s="211"/>
      <c r="B628" s="251"/>
      <c r="C628" s="266"/>
      <c r="D628" s="267"/>
      <c r="E628" s="264"/>
      <c r="F628" s="265"/>
      <c r="G628" s="255"/>
      <c r="H628" s="256"/>
      <c r="I628" s="211"/>
      <c r="J628" s="211"/>
      <c r="K628" s="211"/>
      <c r="L628" s="211"/>
      <c r="M628" s="211"/>
      <c r="N628" s="211"/>
      <c r="O628" s="211"/>
      <c r="P628" s="211"/>
    </row>
    <row r="629" spans="1:16" s="212" customFormat="1">
      <c r="A629" s="211"/>
      <c r="B629" s="251"/>
      <c r="C629" s="266"/>
      <c r="D629" s="267"/>
      <c r="E629" s="291"/>
      <c r="F629" s="211"/>
      <c r="H629" s="314"/>
      <c r="I629" s="211"/>
      <c r="J629" s="211"/>
      <c r="K629" s="211"/>
      <c r="L629" s="211"/>
      <c r="M629" s="211"/>
      <c r="N629" s="211"/>
      <c r="O629" s="211"/>
      <c r="P629" s="211"/>
    </row>
    <row r="630" spans="1:16" s="212" customFormat="1">
      <c r="A630" s="211"/>
      <c r="B630" s="253"/>
      <c r="C630" s="270"/>
      <c r="D630" s="270"/>
      <c r="E630" s="254"/>
      <c r="F630" s="211"/>
      <c r="H630" s="209"/>
      <c r="I630" s="211"/>
      <c r="J630" s="211"/>
      <c r="K630" s="211"/>
      <c r="L630" s="211"/>
      <c r="M630" s="211"/>
      <c r="N630" s="211"/>
      <c r="O630" s="211"/>
      <c r="P630" s="211"/>
    </row>
    <row r="631" spans="1:16" s="212" customFormat="1">
      <c r="A631" s="211"/>
      <c r="B631" s="253"/>
      <c r="C631" s="270"/>
      <c r="D631" s="270"/>
      <c r="E631" s="315"/>
      <c r="F631" s="211"/>
      <c r="H631" s="314"/>
      <c r="I631" s="211"/>
      <c r="J631" s="211"/>
      <c r="K631" s="211"/>
      <c r="L631" s="211"/>
      <c r="M631" s="211"/>
      <c r="N631" s="211"/>
      <c r="O631" s="211"/>
      <c r="P631" s="211"/>
    </row>
    <row r="632" spans="1:16" s="212" customFormat="1">
      <c r="A632" s="211"/>
      <c r="B632" s="253"/>
      <c r="C632" s="270"/>
      <c r="D632" s="270"/>
      <c r="E632" s="211"/>
      <c r="F632" s="211"/>
      <c r="H632" s="211"/>
      <c r="I632" s="211"/>
      <c r="J632" s="211"/>
      <c r="K632" s="211"/>
      <c r="L632" s="211"/>
      <c r="M632" s="211"/>
      <c r="N632" s="211"/>
      <c r="O632" s="211"/>
      <c r="P632" s="211"/>
    </row>
    <row r="633" spans="1:16" s="212" customFormat="1">
      <c r="A633" s="211"/>
      <c r="B633" s="253"/>
      <c r="C633" s="270"/>
      <c r="D633" s="270"/>
      <c r="E633" s="211"/>
      <c r="F633" s="211"/>
      <c r="H633" s="311"/>
      <c r="I633" s="211"/>
      <c r="J633" s="211"/>
      <c r="K633" s="211"/>
      <c r="L633" s="211"/>
      <c r="M633" s="211"/>
      <c r="N633" s="211"/>
      <c r="O633" s="211"/>
      <c r="P633" s="211"/>
    </row>
    <row r="634" spans="1:16" s="212" customFormat="1">
      <c r="A634" s="211"/>
      <c r="B634" s="253"/>
      <c r="C634" s="270"/>
      <c r="D634" s="270"/>
      <c r="E634" s="211"/>
      <c r="F634" s="211"/>
      <c r="H634" s="209"/>
      <c r="I634" s="211"/>
      <c r="J634" s="211"/>
      <c r="K634" s="211"/>
      <c r="L634" s="211"/>
      <c r="M634" s="211"/>
      <c r="N634" s="211"/>
      <c r="O634" s="211"/>
      <c r="P634" s="211"/>
    </row>
    <row r="635" spans="1:16" s="212" customFormat="1">
      <c r="A635" s="211"/>
      <c r="B635" s="253"/>
      <c r="C635" s="270"/>
      <c r="D635" s="270"/>
      <c r="E635" s="291"/>
      <c r="F635" s="211"/>
      <c r="H635" s="314"/>
      <c r="I635" s="211"/>
      <c r="J635" s="211"/>
      <c r="K635" s="211"/>
      <c r="L635" s="211"/>
      <c r="M635" s="211"/>
      <c r="N635" s="211"/>
      <c r="O635" s="211"/>
      <c r="P635" s="211"/>
    </row>
    <row r="636" spans="1:16" s="212" customFormat="1">
      <c r="A636" s="211"/>
      <c r="B636" s="253"/>
      <c r="C636" s="270"/>
      <c r="D636" s="270"/>
      <c r="E636" s="211"/>
      <c r="F636" s="211"/>
      <c r="H636" s="209"/>
      <c r="I636" s="211"/>
      <c r="J636" s="211"/>
      <c r="K636" s="211"/>
      <c r="L636" s="211"/>
      <c r="M636" s="211"/>
      <c r="N636" s="211"/>
      <c r="O636" s="211"/>
      <c r="P636" s="211"/>
    </row>
    <row r="637" spans="1:16" s="212" customFormat="1">
      <c r="A637" s="211"/>
      <c r="B637" s="253"/>
      <c r="C637" s="270"/>
      <c r="D637" s="270"/>
      <c r="E637" s="291"/>
      <c r="F637" s="211"/>
      <c r="H637" s="314"/>
      <c r="I637" s="211"/>
      <c r="J637" s="211"/>
      <c r="K637" s="211"/>
      <c r="L637" s="211"/>
      <c r="M637" s="211"/>
      <c r="N637" s="211"/>
      <c r="O637" s="211"/>
      <c r="P637" s="211"/>
    </row>
    <row r="638" spans="1:16" s="212" customFormat="1">
      <c r="A638" s="211"/>
      <c r="B638" s="300"/>
      <c r="C638" s="300"/>
      <c r="D638" s="300"/>
      <c r="E638" s="300"/>
      <c r="F638" s="300"/>
      <c r="G638" s="316"/>
      <c r="H638" s="300"/>
      <c r="I638" s="211"/>
      <c r="J638" s="211"/>
      <c r="K638" s="211"/>
      <c r="L638" s="211"/>
      <c r="M638" s="211"/>
      <c r="N638" s="211"/>
      <c r="O638" s="211"/>
      <c r="P638" s="211"/>
    </row>
    <row r="639" spans="1:16" s="212" customFormat="1">
      <c r="A639" s="211"/>
      <c r="B639" s="230"/>
      <c r="C639" s="230"/>
      <c r="D639" s="251"/>
      <c r="E639" s="251"/>
      <c r="F639" s="251"/>
      <c r="G639" s="274"/>
      <c r="H639" s="251"/>
      <c r="I639" s="211"/>
      <c r="J639" s="211"/>
      <c r="K639" s="211"/>
      <c r="L639" s="211"/>
      <c r="M639" s="211"/>
      <c r="N639" s="211"/>
      <c r="O639" s="211"/>
      <c r="P639" s="211"/>
    </row>
    <row r="640" spans="1:16" s="212" customFormat="1">
      <c r="A640" s="211"/>
      <c r="B640" s="253"/>
      <c r="C640" s="270"/>
      <c r="D640" s="270"/>
      <c r="E640" s="270"/>
      <c r="F640" s="270"/>
      <c r="G640" s="271"/>
      <c r="H640" s="253"/>
      <c r="I640" s="211"/>
      <c r="J640" s="211"/>
      <c r="K640" s="211"/>
      <c r="L640" s="211"/>
      <c r="M640" s="211"/>
      <c r="N640" s="211"/>
      <c r="O640" s="211"/>
      <c r="P640" s="211"/>
    </row>
    <row r="641" spans="1:16" s="212" customFormat="1">
      <c r="A641" s="211"/>
      <c r="B641" s="253"/>
      <c r="C641" s="270"/>
      <c r="D641" s="270"/>
      <c r="E641" s="291"/>
      <c r="F641" s="211"/>
      <c r="H641" s="311"/>
      <c r="I641" s="211"/>
      <c r="J641" s="211"/>
      <c r="K641" s="211"/>
      <c r="L641" s="211"/>
      <c r="M641" s="211"/>
      <c r="N641" s="211"/>
      <c r="O641" s="211"/>
      <c r="P641" s="211"/>
    </row>
    <row r="642" spans="1:16" s="212" customFormat="1">
      <c r="A642" s="211"/>
      <c r="B642" s="253"/>
      <c r="C642" s="270"/>
      <c r="D642" s="270"/>
      <c r="E642" s="211"/>
      <c r="F642" s="211"/>
      <c r="G642" s="223"/>
      <c r="H642" s="211"/>
      <c r="I642" s="211"/>
      <c r="J642" s="211"/>
      <c r="K642" s="211"/>
      <c r="L642" s="211"/>
      <c r="M642" s="211"/>
      <c r="N642" s="211"/>
      <c r="O642" s="211"/>
      <c r="P642" s="211"/>
    </row>
    <row r="643" spans="1:16" s="212" customFormat="1">
      <c r="A643" s="211"/>
      <c r="B643" s="253"/>
      <c r="C643" s="270"/>
      <c r="D643" s="270"/>
      <c r="E643" s="211"/>
      <c r="F643" s="211"/>
      <c r="H643" s="211"/>
      <c r="I643" s="211"/>
      <c r="J643" s="211"/>
      <c r="K643" s="211"/>
      <c r="L643" s="211"/>
      <c r="M643" s="211"/>
      <c r="N643" s="211"/>
      <c r="O643" s="211"/>
      <c r="P643" s="211"/>
    </row>
    <row r="644" spans="1:16" s="212" customFormat="1">
      <c r="A644" s="211"/>
      <c r="B644" s="253"/>
      <c r="C644" s="270"/>
      <c r="D644" s="270"/>
      <c r="E644" s="211"/>
      <c r="F644" s="211"/>
      <c r="H644" s="211"/>
      <c r="I644" s="211"/>
      <c r="J644" s="211"/>
      <c r="K644" s="211"/>
      <c r="L644" s="211"/>
      <c r="M644" s="211"/>
      <c r="N644" s="211"/>
      <c r="O644" s="211"/>
      <c r="P644" s="211"/>
    </row>
    <row r="645" spans="1:16" s="212" customFormat="1">
      <c r="A645" s="211"/>
      <c r="B645" s="253"/>
      <c r="C645" s="270"/>
      <c r="D645" s="270"/>
      <c r="E645" s="211"/>
      <c r="F645" s="211"/>
      <c r="H645" s="209"/>
      <c r="I645" s="211"/>
      <c r="J645" s="211"/>
      <c r="K645" s="211"/>
      <c r="L645" s="211"/>
      <c r="M645" s="211"/>
      <c r="N645" s="211"/>
      <c r="O645" s="211"/>
      <c r="P645" s="211"/>
    </row>
    <row r="646" spans="1:16" s="212" customFormat="1">
      <c r="A646" s="211"/>
      <c r="B646" s="253"/>
      <c r="C646" s="270"/>
      <c r="D646" s="270"/>
      <c r="E646" s="211"/>
      <c r="F646" s="211"/>
      <c r="H646" s="209"/>
      <c r="I646" s="211"/>
      <c r="J646" s="211"/>
      <c r="K646" s="211"/>
      <c r="L646" s="211"/>
      <c r="M646" s="211"/>
      <c r="N646" s="211"/>
      <c r="O646" s="211"/>
      <c r="P646" s="211"/>
    </row>
    <row r="647" spans="1:16" s="212" customFormat="1">
      <c r="A647" s="211"/>
      <c r="B647" s="253"/>
      <c r="C647" s="270"/>
      <c r="D647" s="270"/>
      <c r="E647" s="222"/>
      <c r="F647" s="211"/>
      <c r="G647" s="316"/>
      <c r="H647" s="300"/>
      <c r="I647" s="211"/>
      <c r="J647" s="211"/>
      <c r="K647" s="211"/>
      <c r="L647" s="211"/>
      <c r="M647" s="211"/>
      <c r="N647" s="211"/>
      <c r="O647" s="211"/>
      <c r="P647" s="211"/>
    </row>
    <row r="648" spans="1:16" s="212" customFormat="1">
      <c r="A648" s="211"/>
      <c r="B648" s="253"/>
      <c r="C648" s="270"/>
      <c r="D648" s="270"/>
      <c r="E648" s="222"/>
      <c r="F648" s="211"/>
      <c r="G648" s="274"/>
      <c r="H648" s="251"/>
      <c r="I648" s="211"/>
      <c r="J648" s="211"/>
      <c r="K648" s="211"/>
      <c r="L648" s="211"/>
      <c r="M648" s="211"/>
      <c r="N648" s="211"/>
      <c r="O648" s="211"/>
      <c r="P648" s="211"/>
    </row>
    <row r="649" spans="1:16" s="212" customFormat="1">
      <c r="A649" s="211"/>
      <c r="B649" s="300"/>
      <c r="C649" s="300"/>
      <c r="D649" s="300"/>
      <c r="E649" s="300"/>
      <c r="F649" s="300"/>
      <c r="G649" s="271"/>
      <c r="H649" s="253"/>
      <c r="I649" s="211"/>
      <c r="J649" s="211"/>
      <c r="K649" s="211"/>
      <c r="L649" s="211"/>
      <c r="M649" s="211"/>
      <c r="N649" s="211"/>
      <c r="O649" s="211"/>
      <c r="P649" s="211"/>
    </row>
    <row r="650" spans="1:16" s="212" customFormat="1">
      <c r="A650" s="211"/>
      <c r="B650" s="230"/>
      <c r="C650" s="317"/>
      <c r="D650" s="251"/>
      <c r="E650" s="251"/>
      <c r="F650" s="251"/>
      <c r="H650" s="209"/>
      <c r="I650" s="211"/>
      <c r="J650" s="211"/>
      <c r="K650" s="211"/>
      <c r="L650" s="211"/>
      <c r="M650" s="211"/>
      <c r="N650" s="211"/>
      <c r="O650" s="211"/>
      <c r="P650" s="211"/>
    </row>
    <row r="651" spans="1:16" s="212" customFormat="1">
      <c r="A651" s="211"/>
      <c r="B651" s="230"/>
      <c r="C651" s="317"/>
      <c r="D651" s="251"/>
      <c r="E651" s="251"/>
      <c r="F651" s="251"/>
      <c r="H651" s="209"/>
      <c r="I651" s="211"/>
      <c r="J651" s="211"/>
      <c r="K651" s="211"/>
      <c r="L651" s="211"/>
      <c r="M651" s="211"/>
      <c r="N651" s="211"/>
      <c r="O651" s="211"/>
      <c r="P651" s="211"/>
    </row>
    <row r="652" spans="1:16" s="212" customFormat="1">
      <c r="A652" s="211"/>
      <c r="B652" s="253"/>
      <c r="C652" s="270"/>
      <c r="D652" s="270"/>
      <c r="E652" s="291"/>
      <c r="F652" s="211"/>
      <c r="H652" s="318"/>
      <c r="I652" s="211"/>
      <c r="J652" s="211"/>
      <c r="K652" s="211"/>
      <c r="L652" s="211"/>
      <c r="M652" s="211"/>
      <c r="N652" s="211"/>
      <c r="O652" s="211"/>
      <c r="P652" s="211"/>
    </row>
    <row r="653" spans="1:16" s="212" customFormat="1">
      <c r="A653" s="211"/>
      <c r="B653" s="319"/>
      <c r="C653" s="237"/>
      <c r="D653" s="270"/>
      <c r="E653" s="211"/>
      <c r="F653" s="211"/>
      <c r="H653" s="209"/>
      <c r="I653" s="211"/>
      <c r="J653" s="211"/>
      <c r="K653" s="211"/>
      <c r="L653" s="211"/>
      <c r="M653" s="211"/>
      <c r="N653" s="211"/>
      <c r="O653" s="211"/>
      <c r="P653" s="211"/>
    </row>
    <row r="654" spans="1:16" s="212" customFormat="1">
      <c r="A654" s="211"/>
      <c r="B654" s="319"/>
      <c r="C654" s="237"/>
      <c r="D654" s="270"/>
      <c r="E654" s="291"/>
      <c r="F654" s="211"/>
      <c r="H654" s="318"/>
      <c r="I654" s="211"/>
      <c r="J654" s="211"/>
      <c r="K654" s="211"/>
      <c r="L654" s="211"/>
      <c r="M654" s="211"/>
      <c r="N654" s="211"/>
      <c r="O654" s="211"/>
      <c r="P654" s="211"/>
    </row>
    <row r="655" spans="1:16" s="212" customFormat="1">
      <c r="A655" s="211"/>
      <c r="B655" s="319"/>
      <c r="C655" s="237"/>
      <c r="D655" s="270"/>
      <c r="E655" s="240"/>
      <c r="F655" s="270"/>
      <c r="G655" s="271"/>
      <c r="H655" s="253"/>
      <c r="I655" s="211"/>
      <c r="J655" s="211"/>
      <c r="K655" s="211"/>
      <c r="L655" s="211"/>
      <c r="M655" s="211"/>
      <c r="N655" s="211"/>
      <c r="O655" s="211"/>
      <c r="P655" s="211"/>
    </row>
    <row r="656" spans="1:16" s="212" customFormat="1">
      <c r="A656" s="211"/>
      <c r="B656" s="319"/>
      <c r="C656" s="237"/>
      <c r="D656" s="270"/>
      <c r="E656" s="240"/>
      <c r="F656" s="270"/>
      <c r="G656" s="271"/>
      <c r="H656" s="253"/>
      <c r="I656" s="211"/>
      <c r="J656" s="211"/>
      <c r="K656" s="211"/>
      <c r="L656" s="211"/>
      <c r="M656" s="211"/>
      <c r="N656" s="211"/>
      <c r="O656" s="211"/>
      <c r="P656" s="211"/>
    </row>
    <row r="657" spans="1:16" s="212" customFormat="1">
      <c r="A657" s="211"/>
      <c r="B657" s="319"/>
      <c r="C657" s="237"/>
      <c r="D657" s="270"/>
      <c r="E657" s="240"/>
      <c r="F657" s="270"/>
      <c r="G657" s="271"/>
      <c r="H657" s="253"/>
      <c r="I657" s="211"/>
      <c r="J657" s="211"/>
      <c r="K657" s="211"/>
      <c r="L657" s="211"/>
      <c r="M657" s="211"/>
      <c r="N657" s="211"/>
      <c r="O657" s="211"/>
      <c r="P657" s="211"/>
    </row>
    <row r="658" spans="1:16" s="212" customFormat="1">
      <c r="A658" s="211"/>
      <c r="B658" s="319"/>
      <c r="C658" s="237"/>
      <c r="D658" s="270"/>
      <c r="E658" s="240"/>
      <c r="F658" s="270"/>
      <c r="G658" s="271"/>
      <c r="H658" s="253"/>
      <c r="I658" s="211"/>
      <c r="J658" s="211"/>
      <c r="K658" s="211"/>
      <c r="L658" s="211"/>
      <c r="M658" s="211"/>
      <c r="N658" s="211"/>
      <c r="O658" s="211"/>
      <c r="P658" s="211"/>
    </row>
    <row r="659" spans="1:16" s="212" customFormat="1">
      <c r="A659" s="211"/>
      <c r="B659" s="319"/>
      <c r="C659" s="237"/>
      <c r="D659" s="270"/>
      <c r="E659" s="240"/>
      <c r="F659" s="270"/>
      <c r="G659" s="271"/>
      <c r="H659" s="253"/>
      <c r="I659" s="211"/>
      <c r="J659" s="211"/>
      <c r="K659" s="211"/>
      <c r="L659" s="211"/>
      <c r="M659" s="211"/>
      <c r="N659" s="211"/>
      <c r="O659" s="211"/>
      <c r="P659" s="211"/>
    </row>
    <row r="660" spans="1:16" s="212" customFormat="1">
      <c r="A660" s="211"/>
      <c r="B660" s="319"/>
      <c r="C660" s="237"/>
      <c r="D660" s="270"/>
      <c r="E660" s="259"/>
      <c r="F660" s="270"/>
      <c r="G660" s="271"/>
      <c r="H660" s="253"/>
      <c r="I660" s="211"/>
      <c r="J660" s="211"/>
      <c r="K660" s="211"/>
      <c r="L660" s="211"/>
      <c r="M660" s="211"/>
      <c r="N660" s="211"/>
      <c r="O660" s="211"/>
      <c r="P660" s="211"/>
    </row>
    <row r="661" spans="1:16" s="212" customFormat="1">
      <c r="A661" s="211"/>
      <c r="B661" s="319"/>
      <c r="C661" s="237"/>
      <c r="D661" s="270"/>
      <c r="E661" s="291"/>
      <c r="F661" s="211"/>
      <c r="H661" s="209"/>
      <c r="I661" s="211"/>
      <c r="J661" s="211"/>
      <c r="K661" s="211"/>
      <c r="L661" s="211"/>
      <c r="M661" s="211"/>
      <c r="N661" s="211"/>
      <c r="O661" s="211"/>
      <c r="P661" s="211"/>
    </row>
    <row r="662" spans="1:16" s="212" customFormat="1">
      <c r="A662" s="211"/>
      <c r="B662" s="319"/>
      <c r="C662" s="237"/>
      <c r="D662" s="270"/>
      <c r="E662" s="291"/>
      <c r="F662" s="211"/>
      <c r="H662" s="209"/>
      <c r="I662" s="211"/>
      <c r="J662" s="211"/>
      <c r="K662" s="211"/>
      <c r="L662" s="211"/>
      <c r="M662" s="211"/>
      <c r="N662" s="211"/>
      <c r="O662" s="211"/>
      <c r="P662" s="211"/>
    </row>
    <row r="663" spans="1:16" s="212" customFormat="1">
      <c r="A663" s="211"/>
      <c r="B663" s="319"/>
      <c r="C663" s="237"/>
      <c r="D663" s="270"/>
      <c r="E663" s="291"/>
      <c r="F663" s="211"/>
      <c r="H663" s="318"/>
      <c r="I663" s="211"/>
      <c r="J663" s="211"/>
      <c r="K663" s="211"/>
      <c r="L663" s="211"/>
      <c r="M663" s="211"/>
      <c r="N663" s="211"/>
      <c r="O663" s="211"/>
      <c r="P663" s="211"/>
    </row>
    <row r="664" spans="1:16" s="212" customFormat="1">
      <c r="A664" s="211"/>
      <c r="B664" s="319"/>
      <c r="C664" s="237"/>
      <c r="D664" s="270"/>
      <c r="E664" s="291"/>
      <c r="F664" s="211"/>
      <c r="H664" s="209"/>
      <c r="I664" s="211"/>
      <c r="J664" s="211"/>
      <c r="K664" s="211"/>
      <c r="L664" s="211"/>
      <c r="M664" s="211"/>
      <c r="N664" s="211"/>
      <c r="O664" s="211"/>
      <c r="P664" s="211"/>
    </row>
    <row r="665" spans="1:16" s="212" customFormat="1">
      <c r="A665" s="211"/>
      <c r="B665" s="319"/>
      <c r="C665" s="237"/>
      <c r="D665" s="270"/>
      <c r="E665" s="291"/>
      <c r="F665" s="211"/>
      <c r="H665" s="318"/>
      <c r="I665" s="211"/>
      <c r="J665" s="211"/>
      <c r="K665" s="211"/>
      <c r="L665" s="211"/>
      <c r="M665" s="211"/>
      <c r="N665" s="211"/>
      <c r="O665" s="211"/>
      <c r="P665" s="211"/>
    </row>
    <row r="666" spans="1:16" s="212" customFormat="1">
      <c r="A666" s="211"/>
      <c r="B666" s="319"/>
      <c r="C666" s="237"/>
      <c r="D666" s="270"/>
      <c r="E666" s="279"/>
      <c r="F666" s="270"/>
      <c r="G666" s="271"/>
      <c r="H666" s="253"/>
      <c r="I666" s="211"/>
      <c r="J666" s="211"/>
      <c r="K666" s="211"/>
      <c r="L666" s="211"/>
      <c r="M666" s="211"/>
      <c r="N666" s="211"/>
      <c r="O666" s="211"/>
      <c r="P666" s="211"/>
    </row>
    <row r="667" spans="1:16" s="212" customFormat="1">
      <c r="A667" s="211"/>
      <c r="B667" s="230"/>
      <c r="C667" s="230"/>
      <c r="D667" s="230"/>
      <c r="E667" s="230"/>
      <c r="F667" s="230"/>
      <c r="G667" s="278"/>
      <c r="H667" s="230"/>
      <c r="I667" s="211"/>
      <c r="J667" s="211"/>
      <c r="K667" s="211"/>
      <c r="L667" s="211"/>
      <c r="M667" s="211"/>
      <c r="N667" s="211"/>
      <c r="O667" s="211"/>
      <c r="P667" s="211"/>
    </row>
    <row r="668" spans="1:16" s="212" customFormat="1">
      <c r="A668" s="211"/>
      <c r="B668" s="307"/>
      <c r="C668" s="234"/>
      <c r="D668" s="211"/>
      <c r="E668" s="291"/>
      <c r="F668" s="211"/>
      <c r="H668" s="209"/>
      <c r="I668" s="211"/>
      <c r="J668" s="211"/>
      <c r="K668" s="211"/>
      <c r="L668" s="211"/>
      <c r="M668" s="211"/>
      <c r="N668" s="211"/>
      <c r="O668" s="211"/>
      <c r="P668" s="211"/>
    </row>
    <row r="669" spans="1:16" s="212" customFormat="1">
      <c r="A669" s="211"/>
      <c r="B669" s="209"/>
      <c r="C669" s="211"/>
      <c r="D669" s="211"/>
      <c r="E669" s="291"/>
      <c r="F669" s="211"/>
      <c r="H669" s="314"/>
      <c r="I669" s="211"/>
      <c r="J669" s="211"/>
      <c r="K669" s="211"/>
      <c r="L669" s="211"/>
      <c r="M669" s="211"/>
      <c r="N669" s="211"/>
      <c r="O669" s="211"/>
      <c r="P669" s="211"/>
    </row>
    <row r="670" spans="1:16" s="212" customFormat="1">
      <c r="A670" s="211"/>
      <c r="B670" s="253"/>
      <c r="C670" s="270"/>
      <c r="D670" s="270"/>
      <c r="E670" s="279"/>
      <c r="F670" s="270"/>
      <c r="G670" s="278"/>
      <c r="H670" s="230"/>
      <c r="I670" s="211"/>
      <c r="J670" s="211"/>
      <c r="K670" s="211"/>
      <c r="L670" s="211"/>
      <c r="M670" s="211"/>
      <c r="N670" s="211"/>
      <c r="O670" s="211"/>
      <c r="P670" s="211"/>
    </row>
    <row r="671" spans="1:16" s="212" customFormat="1">
      <c r="A671" s="211"/>
      <c r="B671" s="253"/>
      <c r="C671" s="270"/>
      <c r="D671" s="270"/>
      <c r="E671" s="279"/>
      <c r="F671" s="270"/>
      <c r="H671" s="209"/>
      <c r="I671" s="211"/>
      <c r="J671" s="211"/>
      <c r="K671" s="211"/>
      <c r="L671" s="211"/>
      <c r="M671" s="211"/>
      <c r="N671" s="211"/>
      <c r="O671" s="211"/>
      <c r="P671" s="211"/>
    </row>
    <row r="672" spans="1:16" s="212" customFormat="1">
      <c r="A672" s="211"/>
      <c r="B672" s="230"/>
      <c r="C672" s="230"/>
      <c r="D672" s="230"/>
      <c r="E672" s="230"/>
      <c r="F672" s="230"/>
      <c r="H672" s="209"/>
      <c r="I672" s="211"/>
      <c r="J672" s="211"/>
      <c r="K672" s="211"/>
      <c r="L672" s="211"/>
      <c r="M672" s="211"/>
      <c r="N672" s="211"/>
      <c r="O672" s="211"/>
      <c r="P672" s="211"/>
    </row>
    <row r="673" spans="1:16" s="212" customFormat="1">
      <c r="A673" s="211"/>
      <c r="B673" s="307"/>
      <c r="C673" s="234"/>
      <c r="D673" s="211"/>
      <c r="E673" s="291"/>
      <c r="F673" s="211"/>
      <c r="H673" s="209"/>
      <c r="I673" s="211"/>
      <c r="J673" s="211"/>
      <c r="K673" s="211"/>
      <c r="L673" s="211"/>
      <c r="M673" s="211"/>
      <c r="N673" s="211"/>
      <c r="O673" s="211"/>
      <c r="P673" s="211"/>
    </row>
    <row r="674" spans="1:16" s="212" customFormat="1">
      <c r="A674" s="211"/>
      <c r="B674" s="307"/>
      <c r="C674" s="234"/>
      <c r="D674" s="211"/>
      <c r="E674" s="291"/>
      <c r="F674" s="211"/>
      <c r="H674" s="318"/>
      <c r="I674" s="211"/>
      <c r="J674" s="211"/>
      <c r="K674" s="211"/>
      <c r="L674" s="211"/>
      <c r="M674" s="211"/>
      <c r="N674" s="211"/>
      <c r="O674" s="211"/>
      <c r="P674" s="211"/>
    </row>
    <row r="675" spans="1:16" s="212" customFormat="1">
      <c r="A675" s="211"/>
      <c r="B675" s="209"/>
      <c r="C675" s="211"/>
      <c r="D675" s="211"/>
      <c r="E675" s="211"/>
      <c r="F675" s="211"/>
      <c r="H675" s="209"/>
      <c r="I675" s="211"/>
      <c r="J675" s="211"/>
      <c r="K675" s="211"/>
      <c r="L675" s="211"/>
      <c r="M675" s="211"/>
      <c r="N675" s="211"/>
      <c r="O675" s="211"/>
      <c r="P675" s="211"/>
    </row>
    <row r="676" spans="1:16" s="212" customFormat="1">
      <c r="A676" s="211"/>
      <c r="B676" s="253"/>
      <c r="C676" s="270"/>
      <c r="D676" s="270"/>
      <c r="E676" s="270"/>
      <c r="F676" s="270"/>
      <c r="G676" s="271"/>
      <c r="H676" s="253"/>
      <c r="I676" s="211"/>
      <c r="J676" s="211"/>
      <c r="K676" s="211"/>
      <c r="L676" s="211"/>
      <c r="M676" s="211"/>
      <c r="N676" s="211"/>
      <c r="O676" s="211"/>
      <c r="P676" s="211"/>
    </row>
    <row r="677" spans="1:16" s="212" customFormat="1">
      <c r="A677" s="211"/>
      <c r="B677" s="230"/>
      <c r="C677" s="230"/>
      <c r="D677" s="230"/>
      <c r="E677" s="317"/>
      <c r="F677" s="211"/>
      <c r="H677" s="314"/>
      <c r="I677" s="211"/>
      <c r="J677" s="211"/>
      <c r="K677" s="211"/>
      <c r="L677" s="211"/>
      <c r="M677" s="211"/>
      <c r="N677" s="211"/>
      <c r="O677" s="211"/>
      <c r="P677" s="211"/>
    </row>
    <row r="678" spans="1:16" s="212" customFormat="1">
      <c r="A678" s="211"/>
      <c r="B678" s="209"/>
      <c r="C678" s="211"/>
      <c r="D678" s="211"/>
      <c r="E678" s="211"/>
      <c r="F678" s="211"/>
      <c r="H678" s="209"/>
      <c r="I678" s="211"/>
      <c r="J678" s="211"/>
      <c r="K678" s="211"/>
      <c r="L678" s="211"/>
      <c r="M678" s="211"/>
      <c r="N678" s="211"/>
      <c r="O678" s="211"/>
      <c r="P678" s="211"/>
    </row>
    <row r="679" spans="1:16" s="212" customFormat="1">
      <c r="A679" s="211"/>
      <c r="B679" s="209"/>
      <c r="C679" s="211"/>
      <c r="D679" s="211"/>
      <c r="E679" s="211"/>
      <c r="F679" s="211"/>
      <c r="G679" s="312"/>
      <c r="H679" s="313"/>
      <c r="I679" s="211"/>
      <c r="J679" s="211"/>
      <c r="K679" s="211"/>
      <c r="L679" s="211"/>
      <c r="M679" s="211"/>
      <c r="N679" s="211"/>
      <c r="O679" s="211"/>
      <c r="P679" s="211"/>
    </row>
    <row r="680" spans="1:16" s="212" customFormat="1">
      <c r="A680" s="211"/>
      <c r="B680" s="209"/>
      <c r="C680" s="211"/>
      <c r="D680" s="211"/>
      <c r="E680" s="211"/>
      <c r="F680" s="211"/>
      <c r="G680" s="312"/>
      <c r="H680" s="313"/>
      <c r="I680" s="211"/>
      <c r="J680" s="211"/>
      <c r="K680" s="211"/>
      <c r="L680" s="211"/>
      <c r="M680" s="211"/>
      <c r="N680" s="211"/>
      <c r="O680" s="211"/>
      <c r="P680" s="211"/>
    </row>
    <row r="681" spans="1:16" s="212" customFormat="1">
      <c r="A681" s="211"/>
      <c r="B681" s="313"/>
      <c r="C681" s="313"/>
      <c r="D681" s="313"/>
      <c r="E681" s="313"/>
      <c r="F681" s="313"/>
      <c r="H681" s="209"/>
      <c r="I681" s="211"/>
      <c r="J681" s="211"/>
      <c r="K681" s="211"/>
      <c r="L681" s="211"/>
      <c r="M681" s="211"/>
      <c r="N681" s="211"/>
      <c r="O681" s="211"/>
      <c r="P681" s="211"/>
    </row>
    <row r="682" spans="1:16" s="212" customFormat="1">
      <c r="A682" s="211"/>
      <c r="B682" s="313"/>
      <c r="C682" s="313"/>
      <c r="D682" s="313"/>
      <c r="E682" s="313"/>
      <c r="F682" s="313"/>
      <c r="H682" s="209"/>
      <c r="I682" s="211"/>
      <c r="J682" s="211"/>
      <c r="K682" s="211"/>
      <c r="L682" s="211"/>
      <c r="M682" s="211"/>
      <c r="N682" s="211"/>
      <c r="O682" s="211"/>
      <c r="P682" s="211"/>
    </row>
  </sheetData>
  <autoFilter ref="D2:D682" xr:uid="{0643EE91-A7C5-4938-A294-ACA3814586DE}"/>
  <mergeCells count="35">
    <mergeCell ref="I536:L536"/>
    <mergeCell ref="I538:L538"/>
    <mergeCell ref="I596:L596"/>
    <mergeCell ref="I600:M600"/>
    <mergeCell ref="I455:K455"/>
    <mergeCell ref="I459:L459"/>
    <mergeCell ref="I477:M477"/>
    <mergeCell ref="I502:L502"/>
    <mergeCell ref="I532:L532"/>
    <mergeCell ref="I534:L534"/>
    <mergeCell ref="I353:M353"/>
    <mergeCell ref="G30:H30"/>
    <mergeCell ref="I30:J30"/>
    <mergeCell ref="G32:H32"/>
    <mergeCell ref="I32:J32"/>
    <mergeCell ref="G34:H34"/>
    <mergeCell ref="I34:J34"/>
    <mergeCell ref="I36:J36"/>
    <mergeCell ref="I94:N94"/>
    <mergeCell ref="I95:L95"/>
    <mergeCell ref="I277:L277"/>
    <mergeCell ref="I318:L318"/>
    <mergeCell ref="G24:H24"/>
    <mergeCell ref="I24:J24"/>
    <mergeCell ref="G26:H26"/>
    <mergeCell ref="I26:J26"/>
    <mergeCell ref="G28:H28"/>
    <mergeCell ref="I28:J28"/>
    <mergeCell ref="G22:H22"/>
    <mergeCell ref="I22:J22"/>
    <mergeCell ref="B10:H10"/>
    <mergeCell ref="G14:H14"/>
    <mergeCell ref="G16:H16"/>
    <mergeCell ref="I16:J16"/>
    <mergeCell ref="D20:E20"/>
  </mergeCells>
  <pageMargins left="0.39370078740157483" right="0.39370078740157483" top="0.78740157480314965" bottom="0.39370078740157483" header="0.39370078740157483" footer="0.31496062992125984"/>
  <pageSetup paperSize="9" scale="93" fitToHeight="0" orientation="landscape" r:id="rId1"/>
  <headerFooter>
    <oddFooter>&amp;L&amp;"Arial,Navadno"&amp;8&amp;F&amp;C&amp;"Arial,Navadno"&amp;8Stran &amp;P / &amp;N</oddFooter>
  </headerFooter>
  <rowBreaks count="22" manualBreakCount="22">
    <brk id="37" min="1" max="7" man="1"/>
    <brk id="99" min="1" max="7" man="1"/>
    <brk id="120" min="1" max="7" man="1"/>
    <brk id="148" min="1" max="7" man="1"/>
    <brk id="176" min="1" max="7" man="1"/>
    <brk id="204" min="1" max="7" man="1"/>
    <brk id="251" min="1" max="7" man="1"/>
    <brk id="274" min="1" max="7" man="1"/>
    <brk id="339" min="1" max="7" man="1"/>
    <brk id="368" min="1" max="7" man="1"/>
    <brk id="386" min="1" max="7" man="1"/>
    <brk id="414" min="1" max="7" man="1"/>
    <brk id="428" min="1" max="7" man="1"/>
    <brk id="511" min="1" max="7" man="1"/>
    <brk id="521" min="1" max="7" man="1"/>
    <brk id="546" min="1" max="7" man="1"/>
    <brk id="571" min="1" max="7" man="1"/>
    <brk id="591" min="1" max="7" man="1"/>
    <brk id="612" min="1" max="7" man="1"/>
    <brk id="622" min="1" max="7" man="1"/>
    <brk id="649" min="1" max="7" man="1"/>
    <brk id="666" min="1"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C4B11-C8E3-4C86-8032-A182DE0A039B}">
  <sheetPr>
    <pageSetUpPr fitToPage="1"/>
  </sheetPr>
  <dimension ref="B2:O730"/>
  <sheetViews>
    <sheetView zoomScaleNormal="100" zoomScaleSheetLayoutView="100" workbookViewId="0">
      <pane ySplit="10" topLeftCell="A659" activePane="bottomLeft" state="frozen"/>
      <selection activeCell="B5" sqref="B5"/>
      <selection pane="bottomLeft" activeCell="H722" sqref="H722"/>
    </sheetView>
  </sheetViews>
  <sheetFormatPr defaultRowHeight="12.75"/>
  <cols>
    <col min="1" max="1" width="9.140625" style="211" customWidth="1"/>
    <col min="2" max="2" width="6.5703125" style="209" bestFit="1" customWidth="1"/>
    <col min="3" max="3" width="13.5703125" style="211" customWidth="1"/>
    <col min="4" max="4" width="16.7109375" style="211" customWidth="1"/>
    <col min="5" max="5" width="76" style="211" customWidth="1"/>
    <col min="6" max="6" width="12.28515625" style="211" customWidth="1"/>
    <col min="7" max="7" width="8.42578125" style="212" bestFit="1" customWidth="1"/>
    <col min="8" max="8" width="6.140625" style="209" customWidth="1"/>
    <col min="9" max="9" width="18.28515625" style="211" customWidth="1"/>
    <col min="10" max="10" width="12.85546875" style="212" customWidth="1"/>
    <col min="11" max="257" width="9.140625" style="211"/>
    <col min="258" max="258" width="6.5703125" style="211" bestFit="1" customWidth="1"/>
    <col min="259" max="259" width="19" style="211" bestFit="1" customWidth="1"/>
    <col min="260" max="260" width="22" style="211" customWidth="1"/>
    <col min="261" max="261" width="76" style="211" customWidth="1"/>
    <col min="262" max="262" width="12.28515625" style="211" customWidth="1"/>
    <col min="263" max="263" width="8.42578125" style="211" bestFit="1" customWidth="1"/>
    <col min="264" max="264" width="6.140625" style="211" customWidth="1"/>
    <col min="265" max="265" width="18.28515625" style="211" customWidth="1"/>
    <col min="266" max="266" width="12.85546875" style="211" customWidth="1"/>
    <col min="267" max="513" width="9.140625" style="211"/>
    <col min="514" max="514" width="6.5703125" style="211" bestFit="1" customWidth="1"/>
    <col min="515" max="515" width="19" style="211" bestFit="1" customWidth="1"/>
    <col min="516" max="516" width="22" style="211" customWidth="1"/>
    <col min="517" max="517" width="76" style="211" customWidth="1"/>
    <col min="518" max="518" width="12.28515625" style="211" customWidth="1"/>
    <col min="519" max="519" width="8.42578125" style="211" bestFit="1" customWidth="1"/>
    <col min="520" max="520" width="6.140625" style="211" customWidth="1"/>
    <col min="521" max="521" width="18.28515625" style="211" customWidth="1"/>
    <col min="522" max="522" width="12.85546875" style="211" customWidth="1"/>
    <col min="523" max="769" width="9.140625" style="211"/>
    <col min="770" max="770" width="6.5703125" style="211" bestFit="1" customWidth="1"/>
    <col min="771" max="771" width="19" style="211" bestFit="1" customWidth="1"/>
    <col min="772" max="772" width="22" style="211" customWidth="1"/>
    <col min="773" max="773" width="76" style="211" customWidth="1"/>
    <col min="774" max="774" width="12.28515625" style="211" customWidth="1"/>
    <col min="775" max="775" width="8.42578125" style="211" bestFit="1" customWidth="1"/>
    <col min="776" max="776" width="6.140625" style="211" customWidth="1"/>
    <col min="777" max="777" width="18.28515625" style="211" customWidth="1"/>
    <col min="778" max="778" width="12.85546875" style="211" customWidth="1"/>
    <col min="779" max="1025" width="9.140625" style="211"/>
    <col min="1026" max="1026" width="6.5703125" style="211" bestFit="1" customWidth="1"/>
    <col min="1027" max="1027" width="19" style="211" bestFit="1" customWidth="1"/>
    <col min="1028" max="1028" width="22" style="211" customWidth="1"/>
    <col min="1029" max="1029" width="76" style="211" customWidth="1"/>
    <col min="1030" max="1030" width="12.28515625" style="211" customWidth="1"/>
    <col min="1031" max="1031" width="8.42578125" style="211" bestFit="1" customWidth="1"/>
    <col min="1032" max="1032" width="6.140625" style="211" customWidth="1"/>
    <col min="1033" max="1033" width="18.28515625" style="211" customWidth="1"/>
    <col min="1034" max="1034" width="12.85546875" style="211" customWidth="1"/>
    <col min="1035" max="1281" width="9.140625" style="211"/>
    <col min="1282" max="1282" width="6.5703125" style="211" bestFit="1" customWidth="1"/>
    <col min="1283" max="1283" width="19" style="211" bestFit="1" customWidth="1"/>
    <col min="1284" max="1284" width="22" style="211" customWidth="1"/>
    <col min="1285" max="1285" width="76" style="211" customWidth="1"/>
    <col min="1286" max="1286" width="12.28515625" style="211" customWidth="1"/>
    <col min="1287" max="1287" width="8.42578125" style="211" bestFit="1" customWidth="1"/>
    <col min="1288" max="1288" width="6.140625" style="211" customWidth="1"/>
    <col min="1289" max="1289" width="18.28515625" style="211" customWidth="1"/>
    <col min="1290" max="1290" width="12.85546875" style="211" customWidth="1"/>
    <col min="1291" max="1537" width="9.140625" style="211"/>
    <col min="1538" max="1538" width="6.5703125" style="211" bestFit="1" customWidth="1"/>
    <col min="1539" max="1539" width="19" style="211" bestFit="1" customWidth="1"/>
    <col min="1540" max="1540" width="22" style="211" customWidth="1"/>
    <col min="1541" max="1541" width="76" style="211" customWidth="1"/>
    <col min="1542" max="1542" width="12.28515625" style="211" customWidth="1"/>
    <col min="1543" max="1543" width="8.42578125" style="211" bestFit="1" customWidth="1"/>
    <col min="1544" max="1544" width="6.140625" style="211" customWidth="1"/>
    <col min="1545" max="1545" width="18.28515625" style="211" customWidth="1"/>
    <col min="1546" max="1546" width="12.85546875" style="211" customWidth="1"/>
    <col min="1547" max="1793" width="9.140625" style="211"/>
    <col min="1794" max="1794" width="6.5703125" style="211" bestFit="1" customWidth="1"/>
    <col min="1795" max="1795" width="19" style="211" bestFit="1" customWidth="1"/>
    <col min="1796" max="1796" width="22" style="211" customWidth="1"/>
    <col min="1797" max="1797" width="76" style="211" customWidth="1"/>
    <col min="1798" max="1798" width="12.28515625" style="211" customWidth="1"/>
    <col min="1799" max="1799" width="8.42578125" style="211" bestFit="1" customWidth="1"/>
    <col min="1800" max="1800" width="6.140625" style="211" customWidth="1"/>
    <col min="1801" max="1801" width="18.28515625" style="211" customWidth="1"/>
    <col min="1802" max="1802" width="12.85546875" style="211" customWidth="1"/>
    <col min="1803" max="2049" width="9.140625" style="211"/>
    <col min="2050" max="2050" width="6.5703125" style="211" bestFit="1" customWidth="1"/>
    <col min="2051" max="2051" width="19" style="211" bestFit="1" customWidth="1"/>
    <col min="2052" max="2052" width="22" style="211" customWidth="1"/>
    <col min="2053" max="2053" width="76" style="211" customWidth="1"/>
    <col min="2054" max="2054" width="12.28515625" style="211" customWidth="1"/>
    <col min="2055" max="2055" width="8.42578125" style="211" bestFit="1" customWidth="1"/>
    <col min="2056" max="2056" width="6.140625" style="211" customWidth="1"/>
    <col min="2057" max="2057" width="18.28515625" style="211" customWidth="1"/>
    <col min="2058" max="2058" width="12.85546875" style="211" customWidth="1"/>
    <col min="2059" max="2305" width="9.140625" style="211"/>
    <col min="2306" max="2306" width="6.5703125" style="211" bestFit="1" customWidth="1"/>
    <col min="2307" max="2307" width="19" style="211" bestFit="1" customWidth="1"/>
    <col min="2308" max="2308" width="22" style="211" customWidth="1"/>
    <col min="2309" max="2309" width="76" style="211" customWidth="1"/>
    <col min="2310" max="2310" width="12.28515625" style="211" customWidth="1"/>
    <col min="2311" max="2311" width="8.42578125" style="211" bestFit="1" customWidth="1"/>
    <col min="2312" max="2312" width="6.140625" style="211" customWidth="1"/>
    <col min="2313" max="2313" width="18.28515625" style="211" customWidth="1"/>
    <col min="2314" max="2314" width="12.85546875" style="211" customWidth="1"/>
    <col min="2315" max="2561" width="9.140625" style="211"/>
    <col min="2562" max="2562" width="6.5703125" style="211" bestFit="1" customWidth="1"/>
    <col min="2563" max="2563" width="19" style="211" bestFit="1" customWidth="1"/>
    <col min="2564" max="2564" width="22" style="211" customWidth="1"/>
    <col min="2565" max="2565" width="76" style="211" customWidth="1"/>
    <col min="2566" max="2566" width="12.28515625" style="211" customWidth="1"/>
    <col min="2567" max="2567" width="8.42578125" style="211" bestFit="1" customWidth="1"/>
    <col min="2568" max="2568" width="6.140625" style="211" customWidth="1"/>
    <col min="2569" max="2569" width="18.28515625" style="211" customWidth="1"/>
    <col min="2570" max="2570" width="12.85546875" style="211" customWidth="1"/>
    <col min="2571" max="2817" width="9.140625" style="211"/>
    <col min="2818" max="2818" width="6.5703125" style="211" bestFit="1" customWidth="1"/>
    <col min="2819" max="2819" width="19" style="211" bestFit="1" customWidth="1"/>
    <col min="2820" max="2820" width="22" style="211" customWidth="1"/>
    <col min="2821" max="2821" width="76" style="211" customWidth="1"/>
    <col min="2822" max="2822" width="12.28515625" style="211" customWidth="1"/>
    <col min="2823" max="2823" width="8.42578125" style="211" bestFit="1" customWidth="1"/>
    <col min="2824" max="2824" width="6.140625" style="211" customWidth="1"/>
    <col min="2825" max="2825" width="18.28515625" style="211" customWidth="1"/>
    <col min="2826" max="2826" width="12.85546875" style="211" customWidth="1"/>
    <col min="2827" max="3073" width="9.140625" style="211"/>
    <col min="3074" max="3074" width="6.5703125" style="211" bestFit="1" customWidth="1"/>
    <col min="3075" max="3075" width="19" style="211" bestFit="1" customWidth="1"/>
    <col min="3076" max="3076" width="22" style="211" customWidth="1"/>
    <col min="3077" max="3077" width="76" style="211" customWidth="1"/>
    <col min="3078" max="3078" width="12.28515625" style="211" customWidth="1"/>
    <col min="3079" max="3079" width="8.42578125" style="211" bestFit="1" customWidth="1"/>
    <col min="3080" max="3080" width="6.140625" style="211" customWidth="1"/>
    <col min="3081" max="3081" width="18.28515625" style="211" customWidth="1"/>
    <col min="3082" max="3082" width="12.85546875" style="211" customWidth="1"/>
    <col min="3083" max="3329" width="9.140625" style="211"/>
    <col min="3330" max="3330" width="6.5703125" style="211" bestFit="1" customWidth="1"/>
    <col min="3331" max="3331" width="19" style="211" bestFit="1" customWidth="1"/>
    <col min="3332" max="3332" width="22" style="211" customWidth="1"/>
    <col min="3333" max="3333" width="76" style="211" customWidth="1"/>
    <col min="3334" max="3334" width="12.28515625" style="211" customWidth="1"/>
    <col min="3335" max="3335" width="8.42578125" style="211" bestFit="1" customWidth="1"/>
    <col min="3336" max="3336" width="6.140625" style="211" customWidth="1"/>
    <col min="3337" max="3337" width="18.28515625" style="211" customWidth="1"/>
    <col min="3338" max="3338" width="12.85546875" style="211" customWidth="1"/>
    <col min="3339" max="3585" width="9.140625" style="211"/>
    <col min="3586" max="3586" width="6.5703125" style="211" bestFit="1" customWidth="1"/>
    <col min="3587" max="3587" width="19" style="211" bestFit="1" customWidth="1"/>
    <col min="3588" max="3588" width="22" style="211" customWidth="1"/>
    <col min="3589" max="3589" width="76" style="211" customWidth="1"/>
    <col min="3590" max="3590" width="12.28515625" style="211" customWidth="1"/>
    <col min="3591" max="3591" width="8.42578125" style="211" bestFit="1" customWidth="1"/>
    <col min="3592" max="3592" width="6.140625" style="211" customWidth="1"/>
    <col min="3593" max="3593" width="18.28515625" style="211" customWidth="1"/>
    <col min="3594" max="3594" width="12.85546875" style="211" customWidth="1"/>
    <col min="3595" max="3841" width="9.140625" style="211"/>
    <col min="3842" max="3842" width="6.5703125" style="211" bestFit="1" customWidth="1"/>
    <col min="3843" max="3843" width="19" style="211" bestFit="1" customWidth="1"/>
    <col min="3844" max="3844" width="22" style="211" customWidth="1"/>
    <col min="3845" max="3845" width="76" style="211" customWidth="1"/>
    <col min="3846" max="3846" width="12.28515625" style="211" customWidth="1"/>
    <col min="3847" max="3847" width="8.42578125" style="211" bestFit="1" customWidth="1"/>
    <col min="3848" max="3848" width="6.140625" style="211" customWidth="1"/>
    <col min="3849" max="3849" width="18.28515625" style="211" customWidth="1"/>
    <col min="3850" max="3850" width="12.85546875" style="211" customWidth="1"/>
    <col min="3851" max="4097" width="9.140625" style="211"/>
    <col min="4098" max="4098" width="6.5703125" style="211" bestFit="1" customWidth="1"/>
    <col min="4099" max="4099" width="19" style="211" bestFit="1" customWidth="1"/>
    <col min="4100" max="4100" width="22" style="211" customWidth="1"/>
    <col min="4101" max="4101" width="76" style="211" customWidth="1"/>
    <col min="4102" max="4102" width="12.28515625" style="211" customWidth="1"/>
    <col min="4103" max="4103" width="8.42578125" style="211" bestFit="1" customWidth="1"/>
    <col min="4104" max="4104" width="6.140625" style="211" customWidth="1"/>
    <col min="4105" max="4105" width="18.28515625" style="211" customWidth="1"/>
    <col min="4106" max="4106" width="12.85546875" style="211" customWidth="1"/>
    <col min="4107" max="4353" width="9.140625" style="211"/>
    <col min="4354" max="4354" width="6.5703125" style="211" bestFit="1" customWidth="1"/>
    <col min="4355" max="4355" width="19" style="211" bestFit="1" customWidth="1"/>
    <col min="4356" max="4356" width="22" style="211" customWidth="1"/>
    <col min="4357" max="4357" width="76" style="211" customWidth="1"/>
    <col min="4358" max="4358" width="12.28515625" style="211" customWidth="1"/>
    <col min="4359" max="4359" width="8.42578125" style="211" bestFit="1" customWidth="1"/>
    <col min="4360" max="4360" width="6.140625" style="211" customWidth="1"/>
    <col min="4361" max="4361" width="18.28515625" style="211" customWidth="1"/>
    <col min="4362" max="4362" width="12.85546875" style="211" customWidth="1"/>
    <col min="4363" max="4609" width="9.140625" style="211"/>
    <col min="4610" max="4610" width="6.5703125" style="211" bestFit="1" customWidth="1"/>
    <col min="4611" max="4611" width="19" style="211" bestFit="1" customWidth="1"/>
    <col min="4612" max="4612" width="22" style="211" customWidth="1"/>
    <col min="4613" max="4613" width="76" style="211" customWidth="1"/>
    <col min="4614" max="4614" width="12.28515625" style="211" customWidth="1"/>
    <col min="4615" max="4615" width="8.42578125" style="211" bestFit="1" customWidth="1"/>
    <col min="4616" max="4616" width="6.140625" style="211" customWidth="1"/>
    <col min="4617" max="4617" width="18.28515625" style="211" customWidth="1"/>
    <col min="4618" max="4618" width="12.85546875" style="211" customWidth="1"/>
    <col min="4619" max="4865" width="9.140625" style="211"/>
    <col min="4866" max="4866" width="6.5703125" style="211" bestFit="1" customWidth="1"/>
    <col min="4867" max="4867" width="19" style="211" bestFit="1" customWidth="1"/>
    <col min="4868" max="4868" width="22" style="211" customWidth="1"/>
    <col min="4869" max="4869" width="76" style="211" customWidth="1"/>
    <col min="4870" max="4870" width="12.28515625" style="211" customWidth="1"/>
    <col min="4871" max="4871" width="8.42578125" style="211" bestFit="1" customWidth="1"/>
    <col min="4872" max="4872" width="6.140625" style="211" customWidth="1"/>
    <col min="4873" max="4873" width="18.28515625" style="211" customWidth="1"/>
    <col min="4874" max="4874" width="12.85546875" style="211" customWidth="1"/>
    <col min="4875" max="5121" width="9.140625" style="211"/>
    <col min="5122" max="5122" width="6.5703125" style="211" bestFit="1" customWidth="1"/>
    <col min="5123" max="5123" width="19" style="211" bestFit="1" customWidth="1"/>
    <col min="5124" max="5124" width="22" style="211" customWidth="1"/>
    <col min="5125" max="5125" width="76" style="211" customWidth="1"/>
    <col min="5126" max="5126" width="12.28515625" style="211" customWidth="1"/>
    <col min="5127" max="5127" width="8.42578125" style="211" bestFit="1" customWidth="1"/>
    <col min="5128" max="5128" width="6.140625" style="211" customWidth="1"/>
    <col min="5129" max="5129" width="18.28515625" style="211" customWidth="1"/>
    <col min="5130" max="5130" width="12.85546875" style="211" customWidth="1"/>
    <col min="5131" max="5377" width="9.140625" style="211"/>
    <col min="5378" max="5378" width="6.5703125" style="211" bestFit="1" customWidth="1"/>
    <col min="5379" max="5379" width="19" style="211" bestFit="1" customWidth="1"/>
    <col min="5380" max="5380" width="22" style="211" customWidth="1"/>
    <col min="5381" max="5381" width="76" style="211" customWidth="1"/>
    <col min="5382" max="5382" width="12.28515625" style="211" customWidth="1"/>
    <col min="5383" max="5383" width="8.42578125" style="211" bestFit="1" customWidth="1"/>
    <col min="5384" max="5384" width="6.140625" style="211" customWidth="1"/>
    <col min="5385" max="5385" width="18.28515625" style="211" customWidth="1"/>
    <col min="5386" max="5386" width="12.85546875" style="211" customWidth="1"/>
    <col min="5387" max="5633" width="9.140625" style="211"/>
    <col min="5634" max="5634" width="6.5703125" style="211" bestFit="1" customWidth="1"/>
    <col min="5635" max="5635" width="19" style="211" bestFit="1" customWidth="1"/>
    <col min="5636" max="5636" width="22" style="211" customWidth="1"/>
    <col min="5637" max="5637" width="76" style="211" customWidth="1"/>
    <col min="5638" max="5638" width="12.28515625" style="211" customWidth="1"/>
    <col min="5639" max="5639" width="8.42578125" style="211" bestFit="1" customWidth="1"/>
    <col min="5640" max="5640" width="6.140625" style="211" customWidth="1"/>
    <col min="5641" max="5641" width="18.28515625" style="211" customWidth="1"/>
    <col min="5642" max="5642" width="12.85546875" style="211" customWidth="1"/>
    <col min="5643" max="5889" width="9.140625" style="211"/>
    <col min="5890" max="5890" width="6.5703125" style="211" bestFit="1" customWidth="1"/>
    <col min="5891" max="5891" width="19" style="211" bestFit="1" customWidth="1"/>
    <col min="5892" max="5892" width="22" style="211" customWidth="1"/>
    <col min="5893" max="5893" width="76" style="211" customWidth="1"/>
    <col min="5894" max="5894" width="12.28515625" style="211" customWidth="1"/>
    <col min="5895" max="5895" width="8.42578125" style="211" bestFit="1" customWidth="1"/>
    <col min="5896" max="5896" width="6.140625" style="211" customWidth="1"/>
    <col min="5897" max="5897" width="18.28515625" style="211" customWidth="1"/>
    <col min="5898" max="5898" width="12.85546875" style="211" customWidth="1"/>
    <col min="5899" max="6145" width="9.140625" style="211"/>
    <col min="6146" max="6146" width="6.5703125" style="211" bestFit="1" customWidth="1"/>
    <col min="6147" max="6147" width="19" style="211" bestFit="1" customWidth="1"/>
    <col min="6148" max="6148" width="22" style="211" customWidth="1"/>
    <col min="6149" max="6149" width="76" style="211" customWidth="1"/>
    <col min="6150" max="6150" width="12.28515625" style="211" customWidth="1"/>
    <col min="6151" max="6151" width="8.42578125" style="211" bestFit="1" customWidth="1"/>
    <col min="6152" max="6152" width="6.140625" style="211" customWidth="1"/>
    <col min="6153" max="6153" width="18.28515625" style="211" customWidth="1"/>
    <col min="6154" max="6154" width="12.85546875" style="211" customWidth="1"/>
    <col min="6155" max="6401" width="9.140625" style="211"/>
    <col min="6402" max="6402" width="6.5703125" style="211" bestFit="1" customWidth="1"/>
    <col min="6403" max="6403" width="19" style="211" bestFit="1" customWidth="1"/>
    <col min="6404" max="6404" width="22" style="211" customWidth="1"/>
    <col min="6405" max="6405" width="76" style="211" customWidth="1"/>
    <col min="6406" max="6406" width="12.28515625" style="211" customWidth="1"/>
    <col min="6407" max="6407" width="8.42578125" style="211" bestFit="1" customWidth="1"/>
    <col min="6408" max="6408" width="6.140625" style="211" customWidth="1"/>
    <col min="6409" max="6409" width="18.28515625" style="211" customWidth="1"/>
    <col min="6410" max="6410" width="12.85546875" style="211" customWidth="1"/>
    <col min="6411" max="6657" width="9.140625" style="211"/>
    <col min="6658" max="6658" width="6.5703125" style="211" bestFit="1" customWidth="1"/>
    <col min="6659" max="6659" width="19" style="211" bestFit="1" customWidth="1"/>
    <col min="6660" max="6660" width="22" style="211" customWidth="1"/>
    <col min="6661" max="6661" width="76" style="211" customWidth="1"/>
    <col min="6662" max="6662" width="12.28515625" style="211" customWidth="1"/>
    <col min="6663" max="6663" width="8.42578125" style="211" bestFit="1" customWidth="1"/>
    <col min="6664" max="6664" width="6.140625" style="211" customWidth="1"/>
    <col min="6665" max="6665" width="18.28515625" style="211" customWidth="1"/>
    <col min="6666" max="6666" width="12.85546875" style="211" customWidth="1"/>
    <col min="6667" max="6913" width="9.140625" style="211"/>
    <col min="6914" max="6914" width="6.5703125" style="211" bestFit="1" customWidth="1"/>
    <col min="6915" max="6915" width="19" style="211" bestFit="1" customWidth="1"/>
    <col min="6916" max="6916" width="22" style="211" customWidth="1"/>
    <col min="6917" max="6917" width="76" style="211" customWidth="1"/>
    <col min="6918" max="6918" width="12.28515625" style="211" customWidth="1"/>
    <col min="6919" max="6919" width="8.42578125" style="211" bestFit="1" customWidth="1"/>
    <col min="6920" max="6920" width="6.140625" style="211" customWidth="1"/>
    <col min="6921" max="6921" width="18.28515625" style="211" customWidth="1"/>
    <col min="6922" max="6922" width="12.85546875" style="211" customWidth="1"/>
    <col min="6923" max="7169" width="9.140625" style="211"/>
    <col min="7170" max="7170" width="6.5703125" style="211" bestFit="1" customWidth="1"/>
    <col min="7171" max="7171" width="19" style="211" bestFit="1" customWidth="1"/>
    <col min="7172" max="7172" width="22" style="211" customWidth="1"/>
    <col min="7173" max="7173" width="76" style="211" customWidth="1"/>
    <col min="7174" max="7174" width="12.28515625" style="211" customWidth="1"/>
    <col min="7175" max="7175" width="8.42578125" style="211" bestFit="1" customWidth="1"/>
    <col min="7176" max="7176" width="6.140625" style="211" customWidth="1"/>
    <col min="7177" max="7177" width="18.28515625" style="211" customWidth="1"/>
    <col min="7178" max="7178" width="12.85546875" style="211" customWidth="1"/>
    <col min="7179" max="7425" width="9.140625" style="211"/>
    <col min="7426" max="7426" width="6.5703125" style="211" bestFit="1" customWidth="1"/>
    <col min="7427" max="7427" width="19" style="211" bestFit="1" customWidth="1"/>
    <col min="7428" max="7428" width="22" style="211" customWidth="1"/>
    <col min="7429" max="7429" width="76" style="211" customWidth="1"/>
    <col min="7430" max="7430" width="12.28515625" style="211" customWidth="1"/>
    <col min="7431" max="7431" width="8.42578125" style="211" bestFit="1" customWidth="1"/>
    <col min="7432" max="7432" width="6.140625" style="211" customWidth="1"/>
    <col min="7433" max="7433" width="18.28515625" style="211" customWidth="1"/>
    <col min="7434" max="7434" width="12.85546875" style="211" customWidth="1"/>
    <col min="7435" max="7681" width="9.140625" style="211"/>
    <col min="7682" max="7682" width="6.5703125" style="211" bestFit="1" customWidth="1"/>
    <col min="7683" max="7683" width="19" style="211" bestFit="1" customWidth="1"/>
    <col min="7684" max="7684" width="22" style="211" customWidth="1"/>
    <col min="7685" max="7685" width="76" style="211" customWidth="1"/>
    <col min="7686" max="7686" width="12.28515625" style="211" customWidth="1"/>
    <col min="7687" max="7687" width="8.42578125" style="211" bestFit="1" customWidth="1"/>
    <col min="7688" max="7688" width="6.140625" style="211" customWidth="1"/>
    <col min="7689" max="7689" width="18.28515625" style="211" customWidth="1"/>
    <col min="7690" max="7690" width="12.85546875" style="211" customWidth="1"/>
    <col min="7691" max="7937" width="9.140625" style="211"/>
    <col min="7938" max="7938" width="6.5703125" style="211" bestFit="1" customWidth="1"/>
    <col min="7939" max="7939" width="19" style="211" bestFit="1" customWidth="1"/>
    <col min="7940" max="7940" width="22" style="211" customWidth="1"/>
    <col min="7941" max="7941" width="76" style="211" customWidth="1"/>
    <col min="7942" max="7942" width="12.28515625" style="211" customWidth="1"/>
    <col min="7943" max="7943" width="8.42578125" style="211" bestFit="1" customWidth="1"/>
    <col min="7944" max="7944" width="6.140625" style="211" customWidth="1"/>
    <col min="7945" max="7945" width="18.28515625" style="211" customWidth="1"/>
    <col min="7946" max="7946" width="12.85546875" style="211" customWidth="1"/>
    <col min="7947" max="8193" width="9.140625" style="211"/>
    <col min="8194" max="8194" width="6.5703125" style="211" bestFit="1" customWidth="1"/>
    <col min="8195" max="8195" width="19" style="211" bestFit="1" customWidth="1"/>
    <col min="8196" max="8196" width="22" style="211" customWidth="1"/>
    <col min="8197" max="8197" width="76" style="211" customWidth="1"/>
    <col min="8198" max="8198" width="12.28515625" style="211" customWidth="1"/>
    <col min="8199" max="8199" width="8.42578125" style="211" bestFit="1" customWidth="1"/>
    <col min="8200" max="8200" width="6.140625" style="211" customWidth="1"/>
    <col min="8201" max="8201" width="18.28515625" style="211" customWidth="1"/>
    <col min="8202" max="8202" width="12.85546875" style="211" customWidth="1"/>
    <col min="8203" max="8449" width="9.140625" style="211"/>
    <col min="8450" max="8450" width="6.5703125" style="211" bestFit="1" customWidth="1"/>
    <col min="8451" max="8451" width="19" style="211" bestFit="1" customWidth="1"/>
    <col min="8452" max="8452" width="22" style="211" customWidth="1"/>
    <col min="8453" max="8453" width="76" style="211" customWidth="1"/>
    <col min="8454" max="8454" width="12.28515625" style="211" customWidth="1"/>
    <col min="8455" max="8455" width="8.42578125" style="211" bestFit="1" customWidth="1"/>
    <col min="8456" max="8456" width="6.140625" style="211" customWidth="1"/>
    <col min="8457" max="8457" width="18.28515625" style="211" customWidth="1"/>
    <col min="8458" max="8458" width="12.85546875" style="211" customWidth="1"/>
    <col min="8459" max="8705" width="9.140625" style="211"/>
    <col min="8706" max="8706" width="6.5703125" style="211" bestFit="1" customWidth="1"/>
    <col min="8707" max="8707" width="19" style="211" bestFit="1" customWidth="1"/>
    <col min="8708" max="8708" width="22" style="211" customWidth="1"/>
    <col min="8709" max="8709" width="76" style="211" customWidth="1"/>
    <col min="8710" max="8710" width="12.28515625" style="211" customWidth="1"/>
    <col min="8711" max="8711" width="8.42578125" style="211" bestFit="1" customWidth="1"/>
    <col min="8712" max="8712" width="6.140625" style="211" customWidth="1"/>
    <col min="8713" max="8713" width="18.28515625" style="211" customWidth="1"/>
    <col min="8714" max="8714" width="12.85546875" style="211" customWidth="1"/>
    <col min="8715" max="8961" width="9.140625" style="211"/>
    <col min="8962" max="8962" width="6.5703125" style="211" bestFit="1" customWidth="1"/>
    <col min="8963" max="8963" width="19" style="211" bestFit="1" customWidth="1"/>
    <col min="8964" max="8964" width="22" style="211" customWidth="1"/>
    <col min="8965" max="8965" width="76" style="211" customWidth="1"/>
    <col min="8966" max="8966" width="12.28515625" style="211" customWidth="1"/>
    <col min="8967" max="8967" width="8.42578125" style="211" bestFit="1" customWidth="1"/>
    <col min="8968" max="8968" width="6.140625" style="211" customWidth="1"/>
    <col min="8969" max="8969" width="18.28515625" style="211" customWidth="1"/>
    <col min="8970" max="8970" width="12.85546875" style="211" customWidth="1"/>
    <col min="8971" max="9217" width="9.140625" style="211"/>
    <col min="9218" max="9218" width="6.5703125" style="211" bestFit="1" customWidth="1"/>
    <col min="9219" max="9219" width="19" style="211" bestFit="1" customWidth="1"/>
    <col min="9220" max="9220" width="22" style="211" customWidth="1"/>
    <col min="9221" max="9221" width="76" style="211" customWidth="1"/>
    <col min="9222" max="9222" width="12.28515625" style="211" customWidth="1"/>
    <col min="9223" max="9223" width="8.42578125" style="211" bestFit="1" customWidth="1"/>
    <col min="9224" max="9224" width="6.140625" style="211" customWidth="1"/>
    <col min="9225" max="9225" width="18.28515625" style="211" customWidth="1"/>
    <col min="9226" max="9226" width="12.85546875" style="211" customWidth="1"/>
    <col min="9227" max="9473" width="9.140625" style="211"/>
    <col min="9474" max="9474" width="6.5703125" style="211" bestFit="1" customWidth="1"/>
    <col min="9475" max="9475" width="19" style="211" bestFit="1" customWidth="1"/>
    <col min="9476" max="9476" width="22" style="211" customWidth="1"/>
    <col min="9477" max="9477" width="76" style="211" customWidth="1"/>
    <col min="9478" max="9478" width="12.28515625" style="211" customWidth="1"/>
    <col min="9479" max="9479" width="8.42578125" style="211" bestFit="1" customWidth="1"/>
    <col min="9480" max="9480" width="6.140625" style="211" customWidth="1"/>
    <col min="9481" max="9481" width="18.28515625" style="211" customWidth="1"/>
    <col min="9482" max="9482" width="12.85546875" style="211" customWidth="1"/>
    <col min="9483" max="9729" width="9.140625" style="211"/>
    <col min="9730" max="9730" width="6.5703125" style="211" bestFit="1" customWidth="1"/>
    <col min="9731" max="9731" width="19" style="211" bestFit="1" customWidth="1"/>
    <col min="9732" max="9732" width="22" style="211" customWidth="1"/>
    <col min="9733" max="9733" width="76" style="211" customWidth="1"/>
    <col min="9734" max="9734" width="12.28515625" style="211" customWidth="1"/>
    <col min="9735" max="9735" width="8.42578125" style="211" bestFit="1" customWidth="1"/>
    <col min="9736" max="9736" width="6.140625" style="211" customWidth="1"/>
    <col min="9737" max="9737" width="18.28515625" style="211" customWidth="1"/>
    <col min="9738" max="9738" width="12.85546875" style="211" customWidth="1"/>
    <col min="9739" max="9985" width="9.140625" style="211"/>
    <col min="9986" max="9986" width="6.5703125" style="211" bestFit="1" customWidth="1"/>
    <col min="9987" max="9987" width="19" style="211" bestFit="1" customWidth="1"/>
    <col min="9988" max="9988" width="22" style="211" customWidth="1"/>
    <col min="9989" max="9989" width="76" style="211" customWidth="1"/>
    <col min="9990" max="9990" width="12.28515625" style="211" customWidth="1"/>
    <col min="9991" max="9991" width="8.42578125" style="211" bestFit="1" customWidth="1"/>
    <col min="9992" max="9992" width="6.140625" style="211" customWidth="1"/>
    <col min="9993" max="9993" width="18.28515625" style="211" customWidth="1"/>
    <col min="9994" max="9994" width="12.85546875" style="211" customWidth="1"/>
    <col min="9995" max="10241" width="9.140625" style="211"/>
    <col min="10242" max="10242" width="6.5703125" style="211" bestFit="1" customWidth="1"/>
    <col min="10243" max="10243" width="19" style="211" bestFit="1" customWidth="1"/>
    <col min="10244" max="10244" width="22" style="211" customWidth="1"/>
    <col min="10245" max="10245" width="76" style="211" customWidth="1"/>
    <col min="10246" max="10246" width="12.28515625" style="211" customWidth="1"/>
    <col min="10247" max="10247" width="8.42578125" style="211" bestFit="1" customWidth="1"/>
    <col min="10248" max="10248" width="6.140625" style="211" customWidth="1"/>
    <col min="10249" max="10249" width="18.28515625" style="211" customWidth="1"/>
    <col min="10250" max="10250" width="12.85546875" style="211" customWidth="1"/>
    <col min="10251" max="10497" width="9.140625" style="211"/>
    <col min="10498" max="10498" width="6.5703125" style="211" bestFit="1" customWidth="1"/>
    <col min="10499" max="10499" width="19" style="211" bestFit="1" customWidth="1"/>
    <col min="10500" max="10500" width="22" style="211" customWidth="1"/>
    <col min="10501" max="10501" width="76" style="211" customWidth="1"/>
    <col min="10502" max="10502" width="12.28515625" style="211" customWidth="1"/>
    <col min="10503" max="10503" width="8.42578125" style="211" bestFit="1" customWidth="1"/>
    <col min="10504" max="10504" width="6.140625" style="211" customWidth="1"/>
    <col min="10505" max="10505" width="18.28515625" style="211" customWidth="1"/>
    <col min="10506" max="10506" width="12.85546875" style="211" customWidth="1"/>
    <col min="10507" max="10753" width="9.140625" style="211"/>
    <col min="10754" max="10754" width="6.5703125" style="211" bestFit="1" customWidth="1"/>
    <col min="10755" max="10755" width="19" style="211" bestFit="1" customWidth="1"/>
    <col min="10756" max="10756" width="22" style="211" customWidth="1"/>
    <col min="10757" max="10757" width="76" style="211" customWidth="1"/>
    <col min="10758" max="10758" width="12.28515625" style="211" customWidth="1"/>
    <col min="10759" max="10759" width="8.42578125" style="211" bestFit="1" customWidth="1"/>
    <col min="10760" max="10760" width="6.140625" style="211" customWidth="1"/>
    <col min="10761" max="10761" width="18.28515625" style="211" customWidth="1"/>
    <col min="10762" max="10762" width="12.85546875" style="211" customWidth="1"/>
    <col min="10763" max="11009" width="9.140625" style="211"/>
    <col min="11010" max="11010" width="6.5703125" style="211" bestFit="1" customWidth="1"/>
    <col min="11011" max="11011" width="19" style="211" bestFit="1" customWidth="1"/>
    <col min="11012" max="11012" width="22" style="211" customWidth="1"/>
    <col min="11013" max="11013" width="76" style="211" customWidth="1"/>
    <col min="11014" max="11014" width="12.28515625" style="211" customWidth="1"/>
    <col min="11015" max="11015" width="8.42578125" style="211" bestFit="1" customWidth="1"/>
    <col min="11016" max="11016" width="6.140625" style="211" customWidth="1"/>
    <col min="11017" max="11017" width="18.28515625" style="211" customWidth="1"/>
    <col min="11018" max="11018" width="12.85546875" style="211" customWidth="1"/>
    <col min="11019" max="11265" width="9.140625" style="211"/>
    <col min="11266" max="11266" width="6.5703125" style="211" bestFit="1" customWidth="1"/>
    <col min="11267" max="11267" width="19" style="211" bestFit="1" customWidth="1"/>
    <col min="11268" max="11268" width="22" style="211" customWidth="1"/>
    <col min="11269" max="11269" width="76" style="211" customWidth="1"/>
    <col min="11270" max="11270" width="12.28515625" style="211" customWidth="1"/>
    <col min="11271" max="11271" width="8.42578125" style="211" bestFit="1" customWidth="1"/>
    <col min="11272" max="11272" width="6.140625" style="211" customWidth="1"/>
    <col min="11273" max="11273" width="18.28515625" style="211" customWidth="1"/>
    <col min="11274" max="11274" width="12.85546875" style="211" customWidth="1"/>
    <col min="11275" max="11521" width="9.140625" style="211"/>
    <col min="11522" max="11522" width="6.5703125" style="211" bestFit="1" customWidth="1"/>
    <col min="11523" max="11523" width="19" style="211" bestFit="1" customWidth="1"/>
    <col min="11524" max="11524" width="22" style="211" customWidth="1"/>
    <col min="11525" max="11525" width="76" style="211" customWidth="1"/>
    <col min="11526" max="11526" width="12.28515625" style="211" customWidth="1"/>
    <col min="11527" max="11527" width="8.42578125" style="211" bestFit="1" customWidth="1"/>
    <col min="11528" max="11528" width="6.140625" style="211" customWidth="1"/>
    <col min="11529" max="11529" width="18.28515625" style="211" customWidth="1"/>
    <col min="11530" max="11530" width="12.85546875" style="211" customWidth="1"/>
    <col min="11531" max="11777" width="9.140625" style="211"/>
    <col min="11778" max="11778" width="6.5703125" style="211" bestFit="1" customWidth="1"/>
    <col min="11779" max="11779" width="19" style="211" bestFit="1" customWidth="1"/>
    <col min="11780" max="11780" width="22" style="211" customWidth="1"/>
    <col min="11781" max="11781" width="76" style="211" customWidth="1"/>
    <col min="11782" max="11782" width="12.28515625" style="211" customWidth="1"/>
    <col min="11783" max="11783" width="8.42578125" style="211" bestFit="1" customWidth="1"/>
    <col min="11784" max="11784" width="6.140625" style="211" customWidth="1"/>
    <col min="11785" max="11785" width="18.28515625" style="211" customWidth="1"/>
    <col min="11786" max="11786" width="12.85546875" style="211" customWidth="1"/>
    <col min="11787" max="12033" width="9.140625" style="211"/>
    <col min="12034" max="12034" width="6.5703125" style="211" bestFit="1" customWidth="1"/>
    <col min="12035" max="12035" width="19" style="211" bestFit="1" customWidth="1"/>
    <col min="12036" max="12036" width="22" style="211" customWidth="1"/>
    <col min="12037" max="12037" width="76" style="211" customWidth="1"/>
    <col min="12038" max="12038" width="12.28515625" style="211" customWidth="1"/>
    <col min="12039" max="12039" width="8.42578125" style="211" bestFit="1" customWidth="1"/>
    <col min="12040" max="12040" width="6.140625" style="211" customWidth="1"/>
    <col min="12041" max="12041" width="18.28515625" style="211" customWidth="1"/>
    <col min="12042" max="12042" width="12.85546875" style="211" customWidth="1"/>
    <col min="12043" max="12289" width="9.140625" style="211"/>
    <col min="12290" max="12290" width="6.5703125" style="211" bestFit="1" customWidth="1"/>
    <col min="12291" max="12291" width="19" style="211" bestFit="1" customWidth="1"/>
    <col min="12292" max="12292" width="22" style="211" customWidth="1"/>
    <col min="12293" max="12293" width="76" style="211" customWidth="1"/>
    <col min="12294" max="12294" width="12.28515625" style="211" customWidth="1"/>
    <col min="12295" max="12295" width="8.42578125" style="211" bestFit="1" customWidth="1"/>
    <col min="12296" max="12296" width="6.140625" style="211" customWidth="1"/>
    <col min="12297" max="12297" width="18.28515625" style="211" customWidth="1"/>
    <col min="12298" max="12298" width="12.85546875" style="211" customWidth="1"/>
    <col min="12299" max="12545" width="9.140625" style="211"/>
    <col min="12546" max="12546" width="6.5703125" style="211" bestFit="1" customWidth="1"/>
    <col min="12547" max="12547" width="19" style="211" bestFit="1" customWidth="1"/>
    <col min="12548" max="12548" width="22" style="211" customWidth="1"/>
    <col min="12549" max="12549" width="76" style="211" customWidth="1"/>
    <col min="12550" max="12550" width="12.28515625" style="211" customWidth="1"/>
    <col min="12551" max="12551" width="8.42578125" style="211" bestFit="1" customWidth="1"/>
    <col min="12552" max="12552" width="6.140625" style="211" customWidth="1"/>
    <col min="12553" max="12553" width="18.28515625" style="211" customWidth="1"/>
    <col min="12554" max="12554" width="12.85546875" style="211" customWidth="1"/>
    <col min="12555" max="12801" width="9.140625" style="211"/>
    <col min="12802" max="12802" width="6.5703125" style="211" bestFit="1" customWidth="1"/>
    <col min="12803" max="12803" width="19" style="211" bestFit="1" customWidth="1"/>
    <col min="12804" max="12804" width="22" style="211" customWidth="1"/>
    <col min="12805" max="12805" width="76" style="211" customWidth="1"/>
    <col min="12806" max="12806" width="12.28515625" style="211" customWidth="1"/>
    <col min="12807" max="12807" width="8.42578125" style="211" bestFit="1" customWidth="1"/>
    <col min="12808" max="12808" width="6.140625" style="211" customWidth="1"/>
    <col min="12809" max="12809" width="18.28515625" style="211" customWidth="1"/>
    <col min="12810" max="12810" width="12.85546875" style="211" customWidth="1"/>
    <col min="12811" max="13057" width="9.140625" style="211"/>
    <col min="13058" max="13058" width="6.5703125" style="211" bestFit="1" customWidth="1"/>
    <col min="13059" max="13059" width="19" style="211" bestFit="1" customWidth="1"/>
    <col min="13060" max="13060" width="22" style="211" customWidth="1"/>
    <col min="13061" max="13061" width="76" style="211" customWidth="1"/>
    <col min="13062" max="13062" width="12.28515625" style="211" customWidth="1"/>
    <col min="13063" max="13063" width="8.42578125" style="211" bestFit="1" customWidth="1"/>
    <col min="13064" max="13064" width="6.140625" style="211" customWidth="1"/>
    <col min="13065" max="13065" width="18.28515625" style="211" customWidth="1"/>
    <col min="13066" max="13066" width="12.85546875" style="211" customWidth="1"/>
    <col min="13067" max="13313" width="9.140625" style="211"/>
    <col min="13314" max="13314" width="6.5703125" style="211" bestFit="1" customWidth="1"/>
    <col min="13315" max="13315" width="19" style="211" bestFit="1" customWidth="1"/>
    <col min="13316" max="13316" width="22" style="211" customWidth="1"/>
    <col min="13317" max="13317" width="76" style="211" customWidth="1"/>
    <col min="13318" max="13318" width="12.28515625" style="211" customWidth="1"/>
    <col min="13319" max="13319" width="8.42578125" style="211" bestFit="1" customWidth="1"/>
    <col min="13320" max="13320" width="6.140625" style="211" customWidth="1"/>
    <col min="13321" max="13321" width="18.28515625" style="211" customWidth="1"/>
    <col min="13322" max="13322" width="12.85546875" style="211" customWidth="1"/>
    <col min="13323" max="13569" width="9.140625" style="211"/>
    <col min="13570" max="13570" width="6.5703125" style="211" bestFit="1" customWidth="1"/>
    <col min="13571" max="13571" width="19" style="211" bestFit="1" customWidth="1"/>
    <col min="13572" max="13572" width="22" style="211" customWidth="1"/>
    <col min="13573" max="13573" width="76" style="211" customWidth="1"/>
    <col min="13574" max="13574" width="12.28515625" style="211" customWidth="1"/>
    <col min="13575" max="13575" width="8.42578125" style="211" bestFit="1" customWidth="1"/>
    <col min="13576" max="13576" width="6.140625" style="211" customWidth="1"/>
    <col min="13577" max="13577" width="18.28515625" style="211" customWidth="1"/>
    <col min="13578" max="13578" width="12.85546875" style="211" customWidth="1"/>
    <col min="13579" max="13825" width="9.140625" style="211"/>
    <col min="13826" max="13826" width="6.5703125" style="211" bestFit="1" customWidth="1"/>
    <col min="13827" max="13827" width="19" style="211" bestFit="1" customWidth="1"/>
    <col min="13828" max="13828" width="22" style="211" customWidth="1"/>
    <col min="13829" max="13829" width="76" style="211" customWidth="1"/>
    <col min="13830" max="13830" width="12.28515625" style="211" customWidth="1"/>
    <col min="13831" max="13831" width="8.42578125" style="211" bestFit="1" customWidth="1"/>
    <col min="13832" max="13832" width="6.140625" style="211" customWidth="1"/>
    <col min="13833" max="13833" width="18.28515625" style="211" customWidth="1"/>
    <col min="13834" max="13834" width="12.85546875" style="211" customWidth="1"/>
    <col min="13835" max="14081" width="9.140625" style="211"/>
    <col min="14082" max="14082" width="6.5703125" style="211" bestFit="1" customWidth="1"/>
    <col min="14083" max="14083" width="19" style="211" bestFit="1" customWidth="1"/>
    <col min="14084" max="14084" width="22" style="211" customWidth="1"/>
    <col min="14085" max="14085" width="76" style="211" customWidth="1"/>
    <col min="14086" max="14086" width="12.28515625" style="211" customWidth="1"/>
    <col min="14087" max="14087" width="8.42578125" style="211" bestFit="1" customWidth="1"/>
    <col min="14088" max="14088" width="6.140625" style="211" customWidth="1"/>
    <col min="14089" max="14089" width="18.28515625" style="211" customWidth="1"/>
    <col min="14090" max="14090" width="12.85546875" style="211" customWidth="1"/>
    <col min="14091" max="14337" width="9.140625" style="211"/>
    <col min="14338" max="14338" width="6.5703125" style="211" bestFit="1" customWidth="1"/>
    <col min="14339" max="14339" width="19" style="211" bestFit="1" customWidth="1"/>
    <col min="14340" max="14340" width="22" style="211" customWidth="1"/>
    <col min="14341" max="14341" width="76" style="211" customWidth="1"/>
    <col min="14342" max="14342" width="12.28515625" style="211" customWidth="1"/>
    <col min="14343" max="14343" width="8.42578125" style="211" bestFit="1" customWidth="1"/>
    <col min="14344" max="14344" width="6.140625" style="211" customWidth="1"/>
    <col min="14345" max="14345" width="18.28515625" style="211" customWidth="1"/>
    <col min="14346" max="14346" width="12.85546875" style="211" customWidth="1"/>
    <col min="14347" max="14593" width="9.140625" style="211"/>
    <col min="14594" max="14594" width="6.5703125" style="211" bestFit="1" customWidth="1"/>
    <col min="14595" max="14595" width="19" style="211" bestFit="1" customWidth="1"/>
    <col min="14596" max="14596" width="22" style="211" customWidth="1"/>
    <col min="14597" max="14597" width="76" style="211" customWidth="1"/>
    <col min="14598" max="14598" width="12.28515625" style="211" customWidth="1"/>
    <col min="14599" max="14599" width="8.42578125" style="211" bestFit="1" customWidth="1"/>
    <col min="14600" max="14600" width="6.140625" style="211" customWidth="1"/>
    <col min="14601" max="14601" width="18.28515625" style="211" customWidth="1"/>
    <col min="14602" max="14602" width="12.85546875" style="211" customWidth="1"/>
    <col min="14603" max="14849" width="9.140625" style="211"/>
    <col min="14850" max="14850" width="6.5703125" style="211" bestFit="1" customWidth="1"/>
    <col min="14851" max="14851" width="19" style="211" bestFit="1" customWidth="1"/>
    <col min="14852" max="14852" width="22" style="211" customWidth="1"/>
    <col min="14853" max="14853" width="76" style="211" customWidth="1"/>
    <col min="14854" max="14854" width="12.28515625" style="211" customWidth="1"/>
    <col min="14855" max="14855" width="8.42578125" style="211" bestFit="1" customWidth="1"/>
    <col min="14856" max="14856" width="6.140625" style="211" customWidth="1"/>
    <col min="14857" max="14857" width="18.28515625" style="211" customWidth="1"/>
    <col min="14858" max="14858" width="12.85546875" style="211" customWidth="1"/>
    <col min="14859" max="15105" width="9.140625" style="211"/>
    <col min="15106" max="15106" width="6.5703125" style="211" bestFit="1" customWidth="1"/>
    <col min="15107" max="15107" width="19" style="211" bestFit="1" customWidth="1"/>
    <col min="15108" max="15108" width="22" style="211" customWidth="1"/>
    <col min="15109" max="15109" width="76" style="211" customWidth="1"/>
    <col min="15110" max="15110" width="12.28515625" style="211" customWidth="1"/>
    <col min="15111" max="15111" width="8.42578125" style="211" bestFit="1" customWidth="1"/>
    <col min="15112" max="15112" width="6.140625" style="211" customWidth="1"/>
    <col min="15113" max="15113" width="18.28515625" style="211" customWidth="1"/>
    <col min="15114" max="15114" width="12.85546875" style="211" customWidth="1"/>
    <col min="15115" max="15361" width="9.140625" style="211"/>
    <col min="15362" max="15362" width="6.5703125" style="211" bestFit="1" customWidth="1"/>
    <col min="15363" max="15363" width="19" style="211" bestFit="1" customWidth="1"/>
    <col min="15364" max="15364" width="22" style="211" customWidth="1"/>
    <col min="15365" max="15365" width="76" style="211" customWidth="1"/>
    <col min="15366" max="15366" width="12.28515625" style="211" customWidth="1"/>
    <col min="15367" max="15367" width="8.42578125" style="211" bestFit="1" customWidth="1"/>
    <col min="15368" max="15368" width="6.140625" style="211" customWidth="1"/>
    <col min="15369" max="15369" width="18.28515625" style="211" customWidth="1"/>
    <col min="15370" max="15370" width="12.85546875" style="211" customWidth="1"/>
    <col min="15371" max="15617" width="9.140625" style="211"/>
    <col min="15618" max="15618" width="6.5703125" style="211" bestFit="1" customWidth="1"/>
    <col min="15619" max="15619" width="19" style="211" bestFit="1" customWidth="1"/>
    <col min="15620" max="15620" width="22" style="211" customWidth="1"/>
    <col min="15621" max="15621" width="76" style="211" customWidth="1"/>
    <col min="15622" max="15622" width="12.28515625" style="211" customWidth="1"/>
    <col min="15623" max="15623" width="8.42578125" style="211" bestFit="1" customWidth="1"/>
    <col min="15624" max="15624" width="6.140625" style="211" customWidth="1"/>
    <col min="15625" max="15625" width="18.28515625" style="211" customWidth="1"/>
    <col min="15626" max="15626" width="12.85546875" style="211" customWidth="1"/>
    <col min="15627" max="15873" width="9.140625" style="211"/>
    <col min="15874" max="15874" width="6.5703125" style="211" bestFit="1" customWidth="1"/>
    <col min="15875" max="15875" width="19" style="211" bestFit="1" customWidth="1"/>
    <col min="15876" max="15876" width="22" style="211" customWidth="1"/>
    <col min="15877" max="15877" width="76" style="211" customWidth="1"/>
    <col min="15878" max="15878" width="12.28515625" style="211" customWidth="1"/>
    <col min="15879" max="15879" width="8.42578125" style="211" bestFit="1" customWidth="1"/>
    <col min="15880" max="15880" width="6.140625" style="211" customWidth="1"/>
    <col min="15881" max="15881" width="18.28515625" style="211" customWidth="1"/>
    <col min="15882" max="15882" width="12.85546875" style="211" customWidth="1"/>
    <col min="15883" max="16129" width="9.140625" style="211"/>
    <col min="16130" max="16130" width="6.5703125" style="211" bestFit="1" customWidth="1"/>
    <col min="16131" max="16131" width="19" style="211" bestFit="1" customWidth="1"/>
    <col min="16132" max="16132" width="22" style="211" customWidth="1"/>
    <col min="16133" max="16133" width="76" style="211" customWidth="1"/>
    <col min="16134" max="16134" width="12.28515625" style="211" customWidth="1"/>
    <col min="16135" max="16135" width="8.42578125" style="211" bestFit="1" customWidth="1"/>
    <col min="16136" max="16136" width="6.140625" style="211" customWidth="1"/>
    <col min="16137" max="16137" width="18.28515625" style="211" customWidth="1"/>
    <col min="16138" max="16138" width="12.85546875" style="211" customWidth="1"/>
    <col min="16139" max="16384" width="9.140625" style="211"/>
  </cols>
  <sheetData>
    <row r="2" spans="2:10" ht="15.75">
      <c r="C2" s="210"/>
    </row>
    <row r="4" spans="2:10" ht="15.75">
      <c r="B4" s="213"/>
      <c r="C4" s="214"/>
      <c r="D4" s="215"/>
      <c r="E4" s="216"/>
      <c r="F4" s="216"/>
      <c r="G4" s="217"/>
      <c r="H4" s="213"/>
    </row>
    <row r="5" spans="2:10">
      <c r="B5" s="213"/>
      <c r="C5" s="216"/>
      <c r="D5" s="218"/>
      <c r="E5" s="216"/>
      <c r="F5" s="216"/>
      <c r="G5" s="217"/>
      <c r="H5" s="213"/>
    </row>
    <row r="6" spans="2:10">
      <c r="B6" s="213"/>
      <c r="C6" s="216"/>
      <c r="D6" s="218"/>
      <c r="E6" s="216"/>
      <c r="F6" s="216"/>
      <c r="G6" s="217"/>
      <c r="H6" s="213"/>
    </row>
    <row r="7" spans="2:10">
      <c r="B7" s="213"/>
      <c r="C7" s="216"/>
      <c r="D7" s="213"/>
      <c r="E7" s="219"/>
      <c r="F7" s="216"/>
      <c r="G7" s="217"/>
      <c r="H7" s="213"/>
    </row>
    <row r="8" spans="2:10">
      <c r="B8" s="213"/>
      <c r="C8" s="216"/>
      <c r="D8" s="220"/>
      <c r="E8" s="216"/>
      <c r="F8" s="216"/>
      <c r="G8" s="217"/>
      <c r="H8" s="213"/>
    </row>
    <row r="9" spans="2:10">
      <c r="B9" s="213"/>
      <c r="C9" s="216"/>
      <c r="D9" s="220"/>
      <c r="E9" s="216"/>
      <c r="F9" s="216"/>
      <c r="G9" s="217"/>
      <c r="H9" s="213"/>
    </row>
    <row r="10" spans="2:10" s="221" customFormat="1" ht="25.5">
      <c r="B10" s="320" t="s">
        <v>2184</v>
      </c>
      <c r="C10" s="320" t="s">
        <v>2185</v>
      </c>
      <c r="D10" s="320" t="s">
        <v>2186</v>
      </c>
      <c r="E10" s="320" t="s">
        <v>1</v>
      </c>
      <c r="F10" s="320" t="s">
        <v>2187</v>
      </c>
      <c r="G10" s="321" t="s">
        <v>22</v>
      </c>
      <c r="H10" s="322" t="s">
        <v>1246</v>
      </c>
      <c r="I10" s="323" t="s">
        <v>3199</v>
      </c>
      <c r="J10" s="324" t="s">
        <v>3200</v>
      </c>
    </row>
    <row r="11" spans="2:10" s="221" customFormat="1">
      <c r="B11" s="325"/>
      <c r="C11" s="325"/>
      <c r="D11" s="325"/>
      <c r="E11" s="325"/>
      <c r="F11" s="325"/>
      <c r="G11" s="326"/>
      <c r="H11" s="327"/>
      <c r="I11" s="324"/>
      <c r="J11" s="324"/>
    </row>
    <row r="12" spans="2:10" s="221" customFormat="1">
      <c r="B12" s="325"/>
      <c r="C12" s="325"/>
      <c r="D12" s="325"/>
      <c r="E12" s="325"/>
      <c r="F12" s="325"/>
      <c r="G12" s="326"/>
      <c r="H12" s="327"/>
      <c r="I12" s="324"/>
      <c r="J12" s="324"/>
    </row>
    <row r="13" spans="2:10">
      <c r="C13" s="222"/>
      <c r="D13" s="222"/>
      <c r="E13" s="222"/>
      <c r="F13" s="222"/>
      <c r="G13" s="223"/>
    </row>
    <row r="14" spans="2:10">
      <c r="B14" s="224" t="s">
        <v>1247</v>
      </c>
      <c r="C14" s="224" t="s">
        <v>2170</v>
      </c>
      <c r="D14" s="224"/>
      <c r="E14" s="224"/>
      <c r="F14" s="224"/>
      <c r="G14" s="225"/>
      <c r="H14" s="224"/>
      <c r="I14" s="328"/>
    </row>
    <row r="15" spans="2:10">
      <c r="B15" s="229"/>
      <c r="C15" s="230"/>
      <c r="D15" s="229"/>
      <c r="E15" s="229"/>
      <c r="F15" s="229"/>
      <c r="G15" s="280"/>
      <c r="H15" s="229"/>
      <c r="I15" s="231"/>
    </row>
    <row r="16" spans="2:10" ht="25.5">
      <c r="B16" s="229"/>
      <c r="C16" s="230" t="s">
        <v>2188</v>
      </c>
      <c r="D16" s="230" t="s">
        <v>2189</v>
      </c>
      <c r="E16" s="264" t="s">
        <v>2190</v>
      </c>
      <c r="F16" s="265" t="s">
        <v>2191</v>
      </c>
      <c r="G16" s="255">
        <v>1</v>
      </c>
      <c r="H16" s="256" t="s">
        <v>23</v>
      </c>
      <c r="I16" s="231"/>
      <c r="J16" s="228">
        <f>G16*I16</f>
        <v>0</v>
      </c>
    </row>
    <row r="17" spans="2:10">
      <c r="B17" s="230"/>
      <c r="C17" s="230"/>
      <c r="D17" s="329" t="s">
        <v>2192</v>
      </c>
      <c r="E17" s="264" t="s">
        <v>2193</v>
      </c>
      <c r="F17" s="265" t="s">
        <v>2191</v>
      </c>
      <c r="G17" s="255">
        <v>3</v>
      </c>
      <c r="H17" s="256" t="s">
        <v>23</v>
      </c>
      <c r="I17" s="231"/>
      <c r="J17" s="228">
        <f>G17*I17</f>
        <v>0</v>
      </c>
    </row>
    <row r="18" spans="2:10" ht="13.5" thickBot="1">
      <c r="B18" s="230"/>
      <c r="C18" s="230"/>
      <c r="D18" s="330"/>
      <c r="E18" s="331"/>
      <c r="F18" s="330"/>
      <c r="G18" s="278"/>
      <c r="H18" s="230"/>
      <c r="I18" s="615"/>
      <c r="J18" s="623">
        <f>SUM(J16:J17)</f>
        <v>0</v>
      </c>
    </row>
    <row r="19" spans="2:10" ht="13.5" thickTop="1">
      <c r="B19" s="224" t="s">
        <v>2171</v>
      </c>
      <c r="C19" s="247" t="s">
        <v>2172</v>
      </c>
      <c r="D19" s="248"/>
      <c r="E19" s="248"/>
      <c r="F19" s="248"/>
      <c r="G19" s="249"/>
      <c r="H19" s="250"/>
      <c r="I19" s="328"/>
    </row>
    <row r="20" spans="2:10">
      <c r="B20" s="236"/>
      <c r="C20" s="237"/>
      <c r="D20" s="238"/>
      <c r="E20" s="238"/>
      <c r="F20" s="238"/>
      <c r="G20" s="252"/>
      <c r="H20" s="253"/>
      <c r="I20" s="231"/>
    </row>
    <row r="21" spans="2:10" ht="25.5">
      <c r="B21" s="230"/>
      <c r="C21" s="240" t="s">
        <v>2194</v>
      </c>
      <c r="D21" s="222"/>
      <c r="E21" s="240" t="s">
        <v>2195</v>
      </c>
      <c r="G21" s="212">
        <v>2</v>
      </c>
      <c r="H21" s="209" t="s">
        <v>1252</v>
      </c>
      <c r="I21" s="231"/>
      <c r="J21" s="228">
        <f>G21*I21</f>
        <v>0</v>
      </c>
    </row>
    <row r="22" spans="2:10">
      <c r="B22" s="211"/>
      <c r="D22" s="222"/>
      <c r="E22" s="222" t="s">
        <v>2196</v>
      </c>
      <c r="F22" s="222"/>
      <c r="H22" s="226"/>
      <c r="I22" s="231"/>
    </row>
    <row r="23" spans="2:10" ht="25.5">
      <c r="B23" s="230"/>
      <c r="C23" s="222"/>
      <c r="D23" s="222"/>
      <c r="E23" s="240" t="s">
        <v>2197</v>
      </c>
      <c r="F23" s="222"/>
      <c r="H23" s="226"/>
      <c r="I23" s="231"/>
    </row>
    <row r="24" spans="2:10">
      <c r="B24" s="230"/>
      <c r="C24" s="222"/>
      <c r="D24" s="222"/>
      <c r="E24" s="222" t="s">
        <v>2198</v>
      </c>
      <c r="G24" s="223"/>
      <c r="H24" s="211"/>
      <c r="I24" s="231"/>
    </row>
    <row r="25" spans="2:10">
      <c r="B25" s="230"/>
      <c r="C25" s="222"/>
      <c r="D25" s="222"/>
      <c r="E25" s="222" t="s">
        <v>2199</v>
      </c>
      <c r="G25" s="223"/>
      <c r="H25" s="211"/>
      <c r="I25" s="231"/>
    </row>
    <row r="26" spans="2:10">
      <c r="B26" s="222"/>
      <c r="C26" s="222"/>
      <c r="D26" s="222"/>
      <c r="E26" s="222" t="s">
        <v>2200</v>
      </c>
      <c r="F26" s="222"/>
      <c r="G26" s="223"/>
      <c r="H26" s="222"/>
      <c r="I26" s="231"/>
    </row>
    <row r="27" spans="2:10" ht="25.5">
      <c r="B27" s="230"/>
      <c r="C27" s="222"/>
      <c r="D27" s="222"/>
      <c r="E27" s="240" t="s">
        <v>2201</v>
      </c>
      <c r="G27" s="223"/>
      <c r="H27" s="211"/>
      <c r="I27" s="231"/>
    </row>
    <row r="28" spans="2:10">
      <c r="B28" s="230"/>
      <c r="C28" s="222"/>
      <c r="D28" s="222"/>
      <c r="E28" s="222" t="s">
        <v>2202</v>
      </c>
      <c r="G28" s="223"/>
      <c r="H28" s="211"/>
      <c r="I28" s="231"/>
    </row>
    <row r="29" spans="2:10">
      <c r="B29" s="230"/>
      <c r="C29" s="222"/>
      <c r="D29" s="222"/>
      <c r="E29" s="222"/>
      <c r="G29" s="223"/>
      <c r="H29" s="211"/>
      <c r="I29" s="231"/>
    </row>
    <row r="30" spans="2:10" ht="25.5">
      <c r="B30" s="230"/>
      <c r="C30" s="222"/>
      <c r="D30" s="222"/>
      <c r="E30" s="240" t="s">
        <v>2203</v>
      </c>
      <c r="G30" s="223">
        <v>2</v>
      </c>
      <c r="H30" s="211" t="s">
        <v>1252</v>
      </c>
      <c r="I30" s="231"/>
      <c r="J30" s="228">
        <f>G30*I30</f>
        <v>0</v>
      </c>
    </row>
    <row r="31" spans="2:10">
      <c r="B31" s="230"/>
      <c r="C31" s="222"/>
      <c r="D31" s="222"/>
      <c r="E31" s="222"/>
      <c r="G31" s="223"/>
      <c r="H31" s="211"/>
      <c r="I31" s="231"/>
    </row>
    <row r="32" spans="2:10" ht="25.5">
      <c r="B32" s="230"/>
      <c r="C32" s="222"/>
      <c r="D32" s="222"/>
      <c r="E32" s="243" t="s">
        <v>2204</v>
      </c>
      <c r="G32" s="212">
        <v>1</v>
      </c>
      <c r="H32" s="209" t="s">
        <v>1252</v>
      </c>
      <c r="I32" s="231"/>
      <c r="J32" s="228">
        <f>G32*I32</f>
        <v>0</v>
      </c>
    </row>
    <row r="33" spans="2:15" ht="13.5" thickBot="1">
      <c r="B33" s="230"/>
      <c r="C33" s="222"/>
      <c r="D33" s="222"/>
      <c r="E33" s="246"/>
      <c r="I33" s="614"/>
      <c r="J33" s="623">
        <f>SUM(J21:J32)</f>
        <v>0</v>
      </c>
    </row>
    <row r="34" spans="2:15" ht="13.5" thickTop="1">
      <c r="B34" s="224" t="s">
        <v>24</v>
      </c>
      <c r="C34" s="247" t="s">
        <v>2174</v>
      </c>
      <c r="D34" s="248"/>
      <c r="E34" s="248"/>
      <c r="F34" s="248"/>
      <c r="G34" s="249"/>
      <c r="H34" s="250"/>
      <c r="I34" s="328"/>
    </row>
    <row r="35" spans="2:15">
      <c r="B35" s="251"/>
      <c r="C35" s="238"/>
      <c r="D35" s="238"/>
      <c r="E35" s="238"/>
      <c r="F35" s="238"/>
      <c r="G35" s="252"/>
      <c r="H35" s="253"/>
      <c r="I35" s="231"/>
    </row>
    <row r="36" spans="2:15" ht="38.25">
      <c r="B36" s="251"/>
      <c r="C36" s="222" t="s">
        <v>2205</v>
      </c>
      <c r="D36" s="254" t="s">
        <v>2206</v>
      </c>
      <c r="E36" s="240" t="s">
        <v>2207</v>
      </c>
      <c r="F36" s="222" t="s">
        <v>2208</v>
      </c>
      <c r="G36" s="255">
        <v>2</v>
      </c>
      <c r="H36" s="256" t="s">
        <v>1252</v>
      </c>
      <c r="I36" s="231"/>
      <c r="J36" s="228">
        <f>G36*I36</f>
        <v>0</v>
      </c>
      <c r="K36" s="222"/>
      <c r="L36" s="222"/>
      <c r="M36" s="222"/>
      <c r="N36" s="222"/>
      <c r="O36" s="222"/>
    </row>
    <row r="37" spans="2:15">
      <c r="B37" s="251"/>
      <c r="C37" s="238"/>
      <c r="D37" s="257" t="s">
        <v>2209</v>
      </c>
      <c r="E37" s="240" t="s">
        <v>2210</v>
      </c>
      <c r="F37" s="222" t="s">
        <v>2208</v>
      </c>
      <c r="G37" s="255">
        <v>1</v>
      </c>
      <c r="H37" s="256" t="s">
        <v>23</v>
      </c>
      <c r="I37" s="231"/>
      <c r="J37" s="228">
        <f>G37*I37</f>
        <v>0</v>
      </c>
    </row>
    <row r="38" spans="2:15">
      <c r="B38" s="251"/>
      <c r="C38" s="238"/>
      <c r="D38" s="258"/>
      <c r="E38" s="259"/>
      <c r="F38" s="238"/>
      <c r="G38" s="260"/>
      <c r="H38" s="261"/>
      <c r="I38" s="231"/>
    </row>
    <row r="39" spans="2:15">
      <c r="B39" s="251"/>
      <c r="C39" s="262" t="s">
        <v>2211</v>
      </c>
      <c r="D39" s="263" t="s">
        <v>2212</v>
      </c>
      <c r="E39" s="264" t="s">
        <v>2213</v>
      </c>
      <c r="F39" s="265" t="s">
        <v>2208</v>
      </c>
      <c r="G39" s="255">
        <v>1</v>
      </c>
      <c r="H39" s="256" t="s">
        <v>23</v>
      </c>
      <c r="I39" s="231"/>
      <c r="J39" s="228">
        <f>G39*I39</f>
        <v>0</v>
      </c>
    </row>
    <row r="40" spans="2:15">
      <c r="B40" s="251"/>
      <c r="C40" s="266"/>
      <c r="D40" s="267"/>
      <c r="E40" s="268"/>
      <c r="F40" s="269"/>
      <c r="G40" s="260"/>
      <c r="H40" s="261"/>
      <c r="I40" s="231"/>
    </row>
    <row r="41" spans="2:15">
      <c r="B41" s="251"/>
      <c r="C41" s="262" t="s">
        <v>2214</v>
      </c>
      <c r="D41" s="263" t="s">
        <v>2215</v>
      </c>
      <c r="E41" s="264" t="s">
        <v>2216</v>
      </c>
      <c r="F41" s="265" t="s">
        <v>2208</v>
      </c>
      <c r="G41" s="255">
        <v>2</v>
      </c>
      <c r="H41" s="256" t="s">
        <v>23</v>
      </c>
      <c r="I41" s="231"/>
      <c r="J41" s="228">
        <f>G41*I41</f>
        <v>0</v>
      </c>
    </row>
    <row r="42" spans="2:15">
      <c r="B42" s="251"/>
      <c r="C42" s="262"/>
      <c r="D42" s="263" t="s">
        <v>2217</v>
      </c>
      <c r="E42" s="264" t="s">
        <v>2218</v>
      </c>
      <c r="F42" s="265" t="s">
        <v>2208</v>
      </c>
      <c r="G42" s="255">
        <v>2</v>
      </c>
      <c r="H42" s="256" t="s">
        <v>23</v>
      </c>
      <c r="I42" s="231"/>
      <c r="J42" s="228">
        <f>G42*I42</f>
        <v>0</v>
      </c>
    </row>
    <row r="43" spans="2:15">
      <c r="B43" s="251"/>
      <c r="C43" s="266"/>
      <c r="D43" s="267"/>
      <c r="E43" s="268"/>
      <c r="F43" s="269"/>
      <c r="G43" s="260"/>
      <c r="H43" s="261"/>
      <c r="I43" s="231"/>
    </row>
    <row r="44" spans="2:15">
      <c r="B44" s="230"/>
      <c r="C44" s="262" t="s">
        <v>2219</v>
      </c>
      <c r="D44" s="263" t="s">
        <v>2220</v>
      </c>
      <c r="E44" s="264" t="s">
        <v>2221</v>
      </c>
      <c r="F44" s="265" t="s">
        <v>2191</v>
      </c>
      <c r="G44" s="255">
        <v>1</v>
      </c>
      <c r="H44" s="256" t="s">
        <v>23</v>
      </c>
      <c r="I44" s="231"/>
      <c r="J44" s="228">
        <f>G44*I44</f>
        <v>0</v>
      </c>
    </row>
    <row r="45" spans="2:15">
      <c r="B45" s="251"/>
      <c r="C45" s="266"/>
      <c r="D45" s="267"/>
      <c r="E45" s="268"/>
      <c r="F45" s="269"/>
      <c r="G45" s="260"/>
      <c r="H45" s="261"/>
      <c r="I45" s="231"/>
    </row>
    <row r="46" spans="2:15">
      <c r="B46" s="251"/>
      <c r="C46" s="262" t="s">
        <v>2222</v>
      </c>
      <c r="D46" s="254" t="s">
        <v>2223</v>
      </c>
      <c r="E46" s="264" t="s">
        <v>2224</v>
      </c>
      <c r="F46" s="265" t="s">
        <v>2208</v>
      </c>
      <c r="G46" s="255">
        <v>1</v>
      </c>
      <c r="H46" s="256" t="s">
        <v>23</v>
      </c>
      <c r="I46" s="231"/>
      <c r="J46" s="228">
        <f>G46*I46</f>
        <v>0</v>
      </c>
    </row>
    <row r="47" spans="2:15">
      <c r="B47" s="251"/>
      <c r="C47" s="262"/>
      <c r="D47" s="263" t="s">
        <v>2225</v>
      </c>
      <c r="E47" s="264" t="s">
        <v>2226</v>
      </c>
      <c r="F47" s="265" t="s">
        <v>2208</v>
      </c>
      <c r="G47" s="255">
        <v>1</v>
      </c>
      <c r="H47" s="256" t="s">
        <v>23</v>
      </c>
      <c r="I47" s="231"/>
      <c r="J47" s="228">
        <f>G47*I47</f>
        <v>0</v>
      </c>
    </row>
    <row r="48" spans="2:15">
      <c r="B48" s="251"/>
      <c r="C48" s="238"/>
      <c r="D48" s="238"/>
      <c r="E48" s="259"/>
      <c r="F48" s="238"/>
      <c r="G48" s="252"/>
      <c r="H48" s="238"/>
      <c r="I48" s="231"/>
    </row>
    <row r="49" spans="2:10">
      <c r="B49" s="251"/>
      <c r="C49" s="238"/>
      <c r="D49" s="254" t="s">
        <v>2227</v>
      </c>
      <c r="E49" s="264" t="s">
        <v>2228</v>
      </c>
      <c r="F49" s="265" t="s">
        <v>2208</v>
      </c>
      <c r="G49" s="255">
        <v>1</v>
      </c>
      <c r="H49" s="256" t="s">
        <v>23</v>
      </c>
      <c r="I49" s="231"/>
      <c r="J49" s="228">
        <f>G49*I49</f>
        <v>0</v>
      </c>
    </row>
    <row r="50" spans="2:10">
      <c r="B50" s="251"/>
      <c r="C50" s="238"/>
      <c r="D50" s="258"/>
      <c r="E50" s="268"/>
      <c r="F50" s="269"/>
      <c r="G50" s="260"/>
      <c r="H50" s="261"/>
      <c r="I50" s="231"/>
    </row>
    <row r="51" spans="2:10">
      <c r="B51" s="251"/>
      <c r="C51" s="262" t="s">
        <v>2229</v>
      </c>
      <c r="D51" s="263" t="s">
        <v>2230</v>
      </c>
      <c r="E51" s="264" t="s">
        <v>2231</v>
      </c>
      <c r="F51" s="265" t="s">
        <v>2191</v>
      </c>
      <c r="G51" s="255" t="s">
        <v>1233</v>
      </c>
      <c r="H51" s="256" t="s">
        <v>23</v>
      </c>
      <c r="I51" s="231"/>
      <c r="J51" s="228">
        <f t="shared" ref="J51:J56" si="0">G51*I51</f>
        <v>0</v>
      </c>
    </row>
    <row r="52" spans="2:10">
      <c r="B52" s="251"/>
      <c r="C52" s="266"/>
      <c r="D52" s="263" t="s">
        <v>2232</v>
      </c>
      <c r="E52" s="264" t="s">
        <v>2233</v>
      </c>
      <c r="F52" s="265" t="s">
        <v>2191</v>
      </c>
      <c r="G52" s="255" t="s">
        <v>1233</v>
      </c>
      <c r="H52" s="256" t="s">
        <v>23</v>
      </c>
      <c r="I52" s="231"/>
      <c r="J52" s="228">
        <f t="shared" si="0"/>
        <v>0</v>
      </c>
    </row>
    <row r="53" spans="2:10">
      <c r="B53" s="251"/>
      <c r="C53" s="266"/>
      <c r="D53" s="263" t="s">
        <v>2234</v>
      </c>
      <c r="E53" s="264" t="s">
        <v>2235</v>
      </c>
      <c r="F53" s="265" t="s">
        <v>2191</v>
      </c>
      <c r="G53" s="255" t="s">
        <v>1233</v>
      </c>
      <c r="H53" s="256" t="s">
        <v>23</v>
      </c>
      <c r="I53" s="231"/>
      <c r="J53" s="228">
        <f t="shared" si="0"/>
        <v>0</v>
      </c>
    </row>
    <row r="54" spans="2:10">
      <c r="B54" s="251"/>
      <c r="C54" s="266"/>
      <c r="D54" s="263" t="s">
        <v>2236</v>
      </c>
      <c r="E54" s="264" t="s">
        <v>2237</v>
      </c>
      <c r="F54" s="265" t="s">
        <v>2191</v>
      </c>
      <c r="G54" s="255">
        <v>1</v>
      </c>
      <c r="H54" s="256" t="s">
        <v>23</v>
      </c>
      <c r="I54" s="231"/>
      <c r="J54" s="228">
        <f t="shared" si="0"/>
        <v>0</v>
      </c>
    </row>
    <row r="55" spans="2:10">
      <c r="B55" s="251"/>
      <c r="C55" s="266"/>
      <c r="D55" s="263" t="s">
        <v>2238</v>
      </c>
      <c r="E55" s="264" t="s">
        <v>2239</v>
      </c>
      <c r="F55" s="265" t="s">
        <v>2191</v>
      </c>
      <c r="G55" s="255">
        <v>1</v>
      </c>
      <c r="H55" s="256" t="s">
        <v>23</v>
      </c>
      <c r="I55" s="231"/>
      <c r="J55" s="228">
        <f t="shared" si="0"/>
        <v>0</v>
      </c>
    </row>
    <row r="56" spans="2:10">
      <c r="B56" s="251"/>
      <c r="C56" s="266"/>
      <c r="D56" s="263" t="s">
        <v>2240</v>
      </c>
      <c r="E56" s="264" t="s">
        <v>2241</v>
      </c>
      <c r="F56" s="265" t="s">
        <v>2191</v>
      </c>
      <c r="G56" s="255">
        <v>1</v>
      </c>
      <c r="H56" s="256" t="s">
        <v>23</v>
      </c>
      <c r="I56" s="231"/>
      <c r="J56" s="228">
        <f t="shared" si="0"/>
        <v>0</v>
      </c>
    </row>
    <row r="57" spans="2:10">
      <c r="B57" s="251"/>
      <c r="C57" s="270"/>
      <c r="D57" s="270"/>
      <c r="E57" s="270"/>
      <c r="F57" s="270"/>
      <c r="G57" s="271"/>
      <c r="H57" s="253"/>
      <c r="I57" s="231"/>
    </row>
    <row r="58" spans="2:10">
      <c r="B58" s="251"/>
      <c r="C58" s="262" t="s">
        <v>2242</v>
      </c>
      <c r="D58" s="263" t="s">
        <v>2243</v>
      </c>
      <c r="E58" s="264" t="s">
        <v>2244</v>
      </c>
      <c r="F58" s="265" t="s">
        <v>2191</v>
      </c>
      <c r="G58" s="255">
        <v>1</v>
      </c>
      <c r="H58" s="256" t="s">
        <v>23</v>
      </c>
      <c r="I58" s="231"/>
      <c r="J58" s="228">
        <f>G58*I58</f>
        <v>0</v>
      </c>
    </row>
    <row r="59" spans="2:10">
      <c r="B59" s="251"/>
      <c r="C59" s="266"/>
      <c r="D59" s="263" t="s">
        <v>2245</v>
      </c>
      <c r="E59" s="264" t="s">
        <v>2246</v>
      </c>
      <c r="F59" s="265" t="s">
        <v>2191</v>
      </c>
      <c r="G59" s="255">
        <v>1</v>
      </c>
      <c r="H59" s="256" t="s">
        <v>23</v>
      </c>
      <c r="I59" s="231"/>
      <c r="J59" s="228">
        <f>G59*I59</f>
        <v>0</v>
      </c>
    </row>
    <row r="60" spans="2:10">
      <c r="B60" s="251"/>
      <c r="C60" s="266"/>
      <c r="D60" s="263" t="s">
        <v>2247</v>
      </c>
      <c r="E60" s="264" t="s">
        <v>2248</v>
      </c>
      <c r="F60" s="265" t="s">
        <v>2191</v>
      </c>
      <c r="G60" s="255" t="s">
        <v>1234</v>
      </c>
      <c r="H60" s="256" t="s">
        <v>23</v>
      </c>
      <c r="I60" s="231"/>
      <c r="J60" s="228">
        <f>G60*I60</f>
        <v>0</v>
      </c>
    </row>
    <row r="61" spans="2:10">
      <c r="B61" s="251"/>
      <c r="C61" s="266"/>
      <c r="D61" s="263" t="s">
        <v>2236</v>
      </c>
      <c r="E61" s="264" t="s">
        <v>2237</v>
      </c>
      <c r="F61" s="265" t="s">
        <v>2191</v>
      </c>
      <c r="G61" s="255">
        <v>1</v>
      </c>
      <c r="H61" s="256" t="s">
        <v>23</v>
      </c>
      <c r="I61" s="231"/>
      <c r="J61" s="228">
        <f>G61*I61</f>
        <v>0</v>
      </c>
    </row>
    <row r="62" spans="2:10">
      <c r="B62" s="251"/>
      <c r="C62" s="238"/>
      <c r="D62" s="258"/>
      <c r="E62" s="268"/>
      <c r="F62" s="269"/>
      <c r="G62" s="260"/>
      <c r="H62" s="261"/>
      <c r="I62" s="231"/>
    </row>
    <row r="63" spans="2:10">
      <c r="B63" s="251"/>
      <c r="C63" s="262" t="s">
        <v>2249</v>
      </c>
      <c r="D63" s="263" t="s">
        <v>2243</v>
      </c>
      <c r="E63" s="264" t="s">
        <v>2244</v>
      </c>
      <c r="F63" s="265" t="s">
        <v>2191</v>
      </c>
      <c r="G63" s="255">
        <v>1</v>
      </c>
      <c r="H63" s="256" t="s">
        <v>23</v>
      </c>
      <c r="I63" s="231"/>
      <c r="J63" s="228">
        <f t="shared" ref="J63:J66" si="1">G63*I63</f>
        <v>0</v>
      </c>
    </row>
    <row r="64" spans="2:10">
      <c r="B64" s="251"/>
      <c r="C64" s="266"/>
      <c r="D64" s="263" t="s">
        <v>2245</v>
      </c>
      <c r="E64" s="264" t="s">
        <v>2246</v>
      </c>
      <c r="F64" s="265" t="s">
        <v>2191</v>
      </c>
      <c r="G64" s="255">
        <v>1</v>
      </c>
      <c r="H64" s="256" t="s">
        <v>23</v>
      </c>
      <c r="I64" s="231"/>
      <c r="J64" s="228">
        <f t="shared" si="1"/>
        <v>0</v>
      </c>
    </row>
    <row r="65" spans="2:10">
      <c r="B65" s="272"/>
      <c r="C65" s="266"/>
      <c r="D65" s="263" t="s">
        <v>2250</v>
      </c>
      <c r="E65" s="264" t="s">
        <v>2251</v>
      </c>
      <c r="F65" s="265" t="s">
        <v>2191</v>
      </c>
      <c r="G65" s="255" t="s">
        <v>1233</v>
      </c>
      <c r="H65" s="256" t="s">
        <v>23</v>
      </c>
      <c r="I65" s="231"/>
      <c r="J65" s="228">
        <f t="shared" si="1"/>
        <v>0</v>
      </c>
    </row>
    <row r="66" spans="2:10">
      <c r="B66" s="251"/>
      <c r="C66" s="266"/>
      <c r="D66" s="263" t="s">
        <v>2252</v>
      </c>
      <c r="E66" s="264" t="s">
        <v>2253</v>
      </c>
      <c r="F66" s="265" t="s">
        <v>2191</v>
      </c>
      <c r="G66" s="255" t="s">
        <v>1234</v>
      </c>
      <c r="H66" s="256" t="s">
        <v>23</v>
      </c>
      <c r="I66" s="231"/>
      <c r="J66" s="228">
        <f t="shared" si="1"/>
        <v>0</v>
      </c>
    </row>
    <row r="67" spans="2:10">
      <c r="B67" s="211"/>
      <c r="C67" s="238"/>
      <c r="D67" s="258"/>
      <c r="E67" s="268"/>
      <c r="F67" s="269"/>
      <c r="G67" s="260"/>
      <c r="H67" s="261"/>
      <c r="I67" s="231"/>
    </row>
    <row r="68" spans="2:10">
      <c r="B68" s="211"/>
      <c r="C68" s="262" t="s">
        <v>2254</v>
      </c>
      <c r="D68" s="263" t="s">
        <v>2255</v>
      </c>
      <c r="E68" s="264" t="s">
        <v>2256</v>
      </c>
      <c r="F68" s="265" t="s">
        <v>2191</v>
      </c>
      <c r="G68" s="255">
        <v>1</v>
      </c>
      <c r="H68" s="256" t="s">
        <v>23</v>
      </c>
      <c r="I68" s="231"/>
      <c r="J68" s="228">
        <f t="shared" ref="J68:J82" si="2">G68*I68</f>
        <v>0</v>
      </c>
    </row>
    <row r="69" spans="2:10">
      <c r="B69" s="211"/>
      <c r="C69" s="266"/>
      <c r="D69" s="263" t="s">
        <v>2257</v>
      </c>
      <c r="E69" s="264" t="s">
        <v>2258</v>
      </c>
      <c r="F69" s="265" t="s">
        <v>2191</v>
      </c>
      <c r="G69" s="255">
        <v>1</v>
      </c>
      <c r="H69" s="256" t="s">
        <v>23</v>
      </c>
      <c r="I69" s="231"/>
      <c r="J69" s="228">
        <f t="shared" si="2"/>
        <v>0</v>
      </c>
    </row>
    <row r="70" spans="2:10">
      <c r="B70" s="211"/>
      <c r="C70" s="266"/>
      <c r="D70" s="263" t="s">
        <v>2259</v>
      </c>
      <c r="E70" s="264" t="s">
        <v>2260</v>
      </c>
      <c r="F70" s="265" t="s">
        <v>2191</v>
      </c>
      <c r="G70" s="255">
        <v>1</v>
      </c>
      <c r="H70" s="256" t="s">
        <v>23</v>
      </c>
      <c r="I70" s="231"/>
      <c r="J70" s="228">
        <f t="shared" si="2"/>
        <v>0</v>
      </c>
    </row>
    <row r="71" spans="2:10">
      <c r="B71" s="251"/>
      <c r="C71" s="266"/>
      <c r="D71" s="263" t="s">
        <v>2261</v>
      </c>
      <c r="E71" s="264" t="s">
        <v>2262</v>
      </c>
      <c r="F71" s="265" t="s">
        <v>2191</v>
      </c>
      <c r="G71" s="255">
        <v>1</v>
      </c>
      <c r="H71" s="256" t="s">
        <v>23</v>
      </c>
      <c r="I71" s="231"/>
      <c r="J71" s="228">
        <f t="shared" si="2"/>
        <v>0</v>
      </c>
    </row>
    <row r="72" spans="2:10">
      <c r="B72" s="251"/>
      <c r="C72" s="266"/>
      <c r="D72" s="263" t="s">
        <v>2263</v>
      </c>
      <c r="E72" s="264" t="s">
        <v>2264</v>
      </c>
      <c r="F72" s="265" t="s">
        <v>2191</v>
      </c>
      <c r="G72" s="255">
        <v>1</v>
      </c>
      <c r="H72" s="256" t="s">
        <v>23</v>
      </c>
      <c r="I72" s="231"/>
      <c r="J72" s="228">
        <f t="shared" si="2"/>
        <v>0</v>
      </c>
    </row>
    <row r="73" spans="2:10">
      <c r="B73" s="251"/>
      <c r="C73" s="266"/>
      <c r="D73" s="263" t="s">
        <v>2265</v>
      </c>
      <c r="E73" s="264" t="s">
        <v>2266</v>
      </c>
      <c r="F73" s="265" t="s">
        <v>2191</v>
      </c>
      <c r="G73" s="255">
        <v>1</v>
      </c>
      <c r="H73" s="256" t="s">
        <v>23</v>
      </c>
      <c r="I73" s="231"/>
      <c r="J73" s="228">
        <f t="shared" si="2"/>
        <v>0</v>
      </c>
    </row>
    <row r="74" spans="2:10">
      <c r="B74" s="273"/>
      <c r="C74" s="270"/>
      <c r="D74" s="270"/>
      <c r="E74" s="270"/>
      <c r="F74" s="270"/>
      <c r="G74" s="271"/>
      <c r="H74" s="270"/>
      <c r="I74" s="231"/>
    </row>
    <row r="75" spans="2:10" ht="25.5">
      <c r="B75" s="273"/>
      <c r="C75" s="262" t="s">
        <v>2267</v>
      </c>
      <c r="D75" s="263" t="s">
        <v>2268</v>
      </c>
      <c r="E75" s="264" t="s">
        <v>2269</v>
      </c>
      <c r="F75" s="265" t="s">
        <v>2270</v>
      </c>
      <c r="G75" s="255">
        <v>1</v>
      </c>
      <c r="H75" s="256" t="s">
        <v>23</v>
      </c>
      <c r="I75" s="231"/>
      <c r="J75" s="228">
        <f t="shared" si="2"/>
        <v>0</v>
      </c>
    </row>
    <row r="76" spans="2:10">
      <c r="B76" s="273"/>
      <c r="C76" s="262" t="s">
        <v>2271</v>
      </c>
      <c r="D76" s="263" t="s">
        <v>2272</v>
      </c>
      <c r="E76" s="264" t="s">
        <v>2273</v>
      </c>
      <c r="F76" s="265" t="s">
        <v>2270</v>
      </c>
      <c r="G76" s="255" t="s">
        <v>1234</v>
      </c>
      <c r="H76" s="256" t="s">
        <v>23</v>
      </c>
      <c r="I76" s="231"/>
      <c r="J76" s="228">
        <f t="shared" si="2"/>
        <v>0</v>
      </c>
    </row>
    <row r="77" spans="2:10">
      <c r="B77" s="273"/>
      <c r="I77" s="231"/>
    </row>
    <row r="78" spans="2:10">
      <c r="B78" s="273"/>
      <c r="D78" s="263" t="s">
        <v>2274</v>
      </c>
      <c r="E78" s="264" t="s">
        <v>2275</v>
      </c>
      <c r="F78" s="265" t="s">
        <v>2191</v>
      </c>
      <c r="G78" s="255">
        <v>6</v>
      </c>
      <c r="H78" s="256" t="s">
        <v>23</v>
      </c>
      <c r="I78" s="231"/>
      <c r="J78" s="228">
        <f t="shared" si="2"/>
        <v>0</v>
      </c>
    </row>
    <row r="79" spans="2:10">
      <c r="B79" s="273"/>
      <c r="D79" s="263"/>
      <c r="E79" s="264"/>
      <c r="F79" s="265"/>
      <c r="G79" s="255"/>
      <c r="H79" s="256"/>
      <c r="I79" s="231"/>
    </row>
    <row r="80" spans="2:10">
      <c r="C80" s="262" t="s">
        <v>2276</v>
      </c>
      <c r="D80" s="263" t="s">
        <v>2277</v>
      </c>
      <c r="E80" s="264" t="s">
        <v>2278</v>
      </c>
      <c r="F80" s="265" t="s">
        <v>2191</v>
      </c>
      <c r="G80" s="255">
        <v>2</v>
      </c>
      <c r="H80" s="256" t="s">
        <v>23</v>
      </c>
      <c r="I80" s="231"/>
      <c r="J80" s="228">
        <f t="shared" si="2"/>
        <v>0</v>
      </c>
    </row>
    <row r="81" spans="2:14">
      <c r="B81" s="273"/>
      <c r="H81" s="211"/>
      <c r="I81" s="231"/>
    </row>
    <row r="82" spans="2:14">
      <c r="B82" s="230"/>
      <c r="C82" s="270"/>
      <c r="D82" s="270"/>
      <c r="E82" s="240" t="s">
        <v>2279</v>
      </c>
      <c r="G82" s="223">
        <v>1</v>
      </c>
      <c r="H82" s="211" t="s">
        <v>1252</v>
      </c>
      <c r="I82" s="231"/>
      <c r="J82" s="228">
        <f t="shared" si="2"/>
        <v>0</v>
      </c>
    </row>
    <row r="83" spans="2:14">
      <c r="B83" s="230"/>
      <c r="C83" s="270"/>
      <c r="D83" s="270"/>
      <c r="E83" s="240" t="s">
        <v>2280</v>
      </c>
      <c r="G83" s="223"/>
      <c r="H83" s="211"/>
      <c r="I83" s="231"/>
    </row>
    <row r="84" spans="2:14">
      <c r="B84" s="230"/>
      <c r="C84" s="238"/>
      <c r="D84" s="238"/>
      <c r="E84" s="240" t="s">
        <v>2281</v>
      </c>
      <c r="G84" s="223"/>
      <c r="H84" s="211"/>
      <c r="I84" s="231"/>
    </row>
    <row r="85" spans="2:14">
      <c r="B85" s="230"/>
      <c r="C85" s="238"/>
      <c r="D85" s="238"/>
      <c r="E85" s="240" t="s">
        <v>2282</v>
      </c>
      <c r="G85" s="223"/>
      <c r="H85" s="211"/>
      <c r="I85" s="231"/>
    </row>
    <row r="86" spans="2:14">
      <c r="B86" s="230"/>
      <c r="C86" s="238"/>
      <c r="D86" s="238"/>
      <c r="E86" s="240" t="s">
        <v>2283</v>
      </c>
      <c r="I86" s="231"/>
    </row>
    <row r="87" spans="2:14">
      <c r="B87" s="230"/>
      <c r="I87" s="231"/>
    </row>
    <row r="88" spans="2:14">
      <c r="B88" s="230"/>
      <c r="C88" s="229" t="s">
        <v>2284</v>
      </c>
      <c r="G88" s="260"/>
      <c r="H88" s="261"/>
      <c r="I88" s="231"/>
    </row>
    <row r="89" spans="2:14">
      <c r="B89" s="230"/>
      <c r="C89" s="266"/>
      <c r="D89" s="267"/>
      <c r="E89" s="268"/>
      <c r="F89" s="269"/>
      <c r="I89" s="231"/>
    </row>
    <row r="90" spans="2:14" ht="25.5">
      <c r="B90" s="230"/>
      <c r="C90" s="262" t="s">
        <v>2285</v>
      </c>
      <c r="D90" s="263" t="s">
        <v>2286</v>
      </c>
      <c r="E90" s="264" t="s">
        <v>2287</v>
      </c>
      <c r="F90" s="265" t="s">
        <v>2191</v>
      </c>
      <c r="G90" s="255">
        <v>1</v>
      </c>
      <c r="H90" s="256" t="s">
        <v>23</v>
      </c>
      <c r="I90" s="231"/>
      <c r="J90" s="228">
        <f t="shared" ref="J90" si="3">G90*I90</f>
        <v>0</v>
      </c>
    </row>
    <row r="91" spans="2:14">
      <c r="B91" s="251"/>
      <c r="C91" s="266"/>
      <c r="D91" s="267"/>
      <c r="E91" s="264" t="s">
        <v>2288</v>
      </c>
      <c r="F91" s="269"/>
      <c r="G91" s="260"/>
      <c r="H91" s="261"/>
      <c r="I91" s="231"/>
      <c r="J91" s="332"/>
      <c r="K91" s="332"/>
      <c r="L91" s="332"/>
      <c r="M91" s="332"/>
      <c r="N91" s="332"/>
    </row>
    <row r="92" spans="2:14">
      <c r="B92" s="230"/>
      <c r="C92" s="270"/>
      <c r="D92" s="222" t="s">
        <v>2289</v>
      </c>
      <c r="E92" s="222" t="s">
        <v>2290</v>
      </c>
      <c r="F92" s="222" t="s">
        <v>2191</v>
      </c>
      <c r="G92" s="223">
        <v>1</v>
      </c>
      <c r="H92" s="256" t="s">
        <v>23</v>
      </c>
      <c r="I92" s="231"/>
      <c r="J92" s="228">
        <f t="shared" ref="J92" si="4">G92*I92</f>
        <v>0</v>
      </c>
    </row>
    <row r="93" spans="2:14">
      <c r="B93" s="230"/>
      <c r="C93" s="270"/>
      <c r="D93" s="222"/>
      <c r="E93" s="222"/>
      <c r="F93" s="222"/>
      <c r="G93" s="223"/>
      <c r="H93" s="256"/>
      <c r="I93" s="231"/>
    </row>
    <row r="94" spans="2:14">
      <c r="B94" s="230"/>
      <c r="C94" s="262" t="s">
        <v>2291</v>
      </c>
      <c r="D94" s="263" t="s">
        <v>2292</v>
      </c>
      <c r="E94" s="264" t="s">
        <v>2293</v>
      </c>
      <c r="F94" s="265" t="s">
        <v>2191</v>
      </c>
      <c r="G94" s="255">
        <v>1</v>
      </c>
      <c r="H94" s="256" t="s">
        <v>23</v>
      </c>
      <c r="I94" s="231"/>
      <c r="J94" s="228">
        <f t="shared" ref="J94" si="5">G94*I94</f>
        <v>0</v>
      </c>
    </row>
    <row r="95" spans="2:14">
      <c r="B95" s="230"/>
      <c r="I95" s="231"/>
    </row>
    <row r="96" spans="2:14">
      <c r="B96" s="230"/>
      <c r="C96" s="229" t="s">
        <v>2294</v>
      </c>
      <c r="D96" s="238"/>
      <c r="E96" s="259"/>
      <c r="F96" s="270"/>
      <c r="G96" s="274"/>
      <c r="H96" s="251"/>
      <c r="I96" s="231"/>
    </row>
    <row r="97" spans="2:10">
      <c r="B97" s="230"/>
      <c r="C97" s="236"/>
      <c r="D97" s="251"/>
      <c r="E97" s="251"/>
      <c r="F97" s="251"/>
      <c r="I97" s="231"/>
    </row>
    <row r="98" spans="2:10" ht="25.5">
      <c r="B98" s="253"/>
      <c r="C98" s="275" t="s">
        <v>2295</v>
      </c>
      <c r="I98" s="231"/>
    </row>
    <row r="99" spans="2:10" ht="38.25">
      <c r="B99" s="253"/>
      <c r="C99" s="262" t="s">
        <v>2296</v>
      </c>
      <c r="D99" s="263" t="s">
        <v>2297</v>
      </c>
      <c r="E99" s="264" t="s">
        <v>2298</v>
      </c>
      <c r="F99" s="265" t="s">
        <v>2191</v>
      </c>
      <c r="G99" s="255">
        <v>4</v>
      </c>
      <c r="H99" s="256" t="s">
        <v>23</v>
      </c>
      <c r="I99" s="231"/>
      <c r="J99" s="228">
        <f t="shared" ref="J99:J101" si="6">G99*I99</f>
        <v>0</v>
      </c>
    </row>
    <row r="100" spans="2:10">
      <c r="B100" s="253"/>
      <c r="C100" s="262"/>
      <c r="D100" s="263" t="s">
        <v>2299</v>
      </c>
      <c r="E100" s="264" t="s">
        <v>2300</v>
      </c>
      <c r="F100" s="265" t="s">
        <v>2191</v>
      </c>
      <c r="G100" s="255">
        <v>12</v>
      </c>
      <c r="H100" s="256" t="s">
        <v>23</v>
      </c>
      <c r="I100" s="231"/>
      <c r="J100" s="228">
        <f t="shared" si="6"/>
        <v>0</v>
      </c>
    </row>
    <row r="101" spans="2:10" ht="25.5">
      <c r="B101" s="253"/>
      <c r="C101" s="262"/>
      <c r="D101" s="263" t="s">
        <v>2301</v>
      </c>
      <c r="E101" s="264" t="s">
        <v>2302</v>
      </c>
      <c r="F101" s="265" t="s">
        <v>2191</v>
      </c>
      <c r="G101" s="255">
        <v>4</v>
      </c>
      <c r="H101" s="256" t="s">
        <v>23</v>
      </c>
      <c r="I101" s="231"/>
      <c r="J101" s="228">
        <f t="shared" si="6"/>
        <v>0</v>
      </c>
    </row>
    <row r="102" spans="2:10">
      <c r="B102" s="253"/>
      <c r="C102" s="262"/>
      <c r="D102" s="263"/>
      <c r="E102" s="264"/>
      <c r="F102" s="265"/>
      <c r="G102" s="255"/>
      <c r="H102" s="261"/>
      <c r="I102" s="231"/>
    </row>
    <row r="103" spans="2:10">
      <c r="B103" s="253"/>
      <c r="C103" s="276" t="s">
        <v>1535</v>
      </c>
      <c r="D103" s="263"/>
      <c r="E103" s="264"/>
      <c r="F103" s="265"/>
      <c r="G103" s="255"/>
      <c r="H103" s="261"/>
      <c r="I103" s="231"/>
    </row>
    <row r="104" spans="2:10">
      <c r="B104" s="253"/>
      <c r="C104" s="262" t="s">
        <v>2303</v>
      </c>
      <c r="D104" s="263" t="s">
        <v>2304</v>
      </c>
      <c r="E104" s="264" t="s">
        <v>2305</v>
      </c>
      <c r="F104" s="265" t="s">
        <v>2191</v>
      </c>
      <c r="G104" s="255">
        <v>1</v>
      </c>
      <c r="H104" s="256" t="s">
        <v>23</v>
      </c>
      <c r="I104" s="231"/>
      <c r="J104" s="228">
        <f t="shared" ref="J104:J107" si="7">G104*I104</f>
        <v>0</v>
      </c>
    </row>
    <row r="105" spans="2:10">
      <c r="B105" s="253"/>
      <c r="C105" s="262"/>
      <c r="D105" s="263" t="s">
        <v>2306</v>
      </c>
      <c r="E105" s="264" t="s">
        <v>2307</v>
      </c>
      <c r="F105" s="265" t="s">
        <v>2191</v>
      </c>
      <c r="G105" s="255">
        <v>3</v>
      </c>
      <c r="H105" s="256" t="s">
        <v>23</v>
      </c>
      <c r="I105" s="231"/>
      <c r="J105" s="228">
        <f t="shared" si="7"/>
        <v>0</v>
      </c>
    </row>
    <row r="106" spans="2:10">
      <c r="B106" s="253"/>
      <c r="C106" s="262"/>
      <c r="D106" s="263" t="s">
        <v>2308</v>
      </c>
      <c r="E106" s="264" t="s">
        <v>2309</v>
      </c>
      <c r="F106" s="265" t="s">
        <v>2191</v>
      </c>
      <c r="G106" s="255">
        <v>1</v>
      </c>
      <c r="H106" s="256" t="s">
        <v>23</v>
      </c>
      <c r="I106" s="231"/>
      <c r="J106" s="228">
        <f t="shared" si="7"/>
        <v>0</v>
      </c>
    </row>
    <row r="107" spans="2:10" ht="25.5">
      <c r="B107" s="253"/>
      <c r="C107" s="262"/>
      <c r="D107" s="263" t="s">
        <v>2310</v>
      </c>
      <c r="E107" s="264" t="s">
        <v>2311</v>
      </c>
      <c r="F107" s="265" t="s">
        <v>2191</v>
      </c>
      <c r="G107" s="255">
        <v>1</v>
      </c>
      <c r="H107" s="256" t="s">
        <v>23</v>
      </c>
      <c r="I107" s="231"/>
      <c r="J107" s="228">
        <f t="shared" si="7"/>
        <v>0</v>
      </c>
    </row>
    <row r="108" spans="2:10">
      <c r="B108" s="253"/>
      <c r="C108" s="262"/>
      <c r="D108" s="263"/>
      <c r="E108" s="264"/>
      <c r="F108" s="265"/>
      <c r="G108" s="255"/>
      <c r="H108" s="256"/>
      <c r="I108" s="231"/>
    </row>
    <row r="109" spans="2:10">
      <c r="B109" s="253"/>
      <c r="C109" s="276" t="s">
        <v>2312</v>
      </c>
      <c r="D109" s="263"/>
      <c r="E109" s="264"/>
      <c r="F109" s="265"/>
      <c r="G109" s="255"/>
      <c r="H109" s="256"/>
      <c r="I109" s="231"/>
    </row>
    <row r="110" spans="2:10">
      <c r="B110" s="253"/>
      <c r="C110" s="262" t="s">
        <v>2313</v>
      </c>
      <c r="D110" s="263" t="s">
        <v>2314</v>
      </c>
      <c r="E110" s="264" t="s">
        <v>2315</v>
      </c>
      <c r="F110" s="265" t="s">
        <v>2191</v>
      </c>
      <c r="G110" s="255">
        <v>2</v>
      </c>
      <c r="H110" s="256" t="s">
        <v>23</v>
      </c>
      <c r="I110" s="231"/>
      <c r="J110" s="228">
        <f t="shared" ref="J110:J115" si="8">G110*I110</f>
        <v>0</v>
      </c>
    </row>
    <row r="111" spans="2:10">
      <c r="B111" s="253"/>
      <c r="C111" s="262"/>
      <c r="D111" s="263" t="s">
        <v>2316</v>
      </c>
      <c r="E111" s="264" t="s">
        <v>2317</v>
      </c>
      <c r="F111" s="265" t="s">
        <v>2191</v>
      </c>
      <c r="G111" s="255">
        <v>1</v>
      </c>
      <c r="H111" s="256" t="s">
        <v>23</v>
      </c>
      <c r="I111" s="231"/>
      <c r="J111" s="228">
        <f t="shared" si="8"/>
        <v>0</v>
      </c>
    </row>
    <row r="112" spans="2:10">
      <c r="B112" s="253"/>
      <c r="C112" s="262"/>
      <c r="D112" s="263" t="s">
        <v>2318</v>
      </c>
      <c r="E112" s="264" t="s">
        <v>2319</v>
      </c>
      <c r="F112" s="265" t="s">
        <v>2191</v>
      </c>
      <c r="G112" s="255">
        <v>2</v>
      </c>
      <c r="H112" s="256" t="s">
        <v>23</v>
      </c>
      <c r="I112" s="231"/>
      <c r="J112" s="228">
        <f t="shared" si="8"/>
        <v>0</v>
      </c>
    </row>
    <row r="113" spans="2:10" ht="25.5">
      <c r="B113" s="253"/>
      <c r="C113" s="262"/>
      <c r="D113" s="263" t="s">
        <v>2320</v>
      </c>
      <c r="E113" s="264" t="s">
        <v>2321</v>
      </c>
      <c r="F113" s="265" t="s">
        <v>2191</v>
      </c>
      <c r="G113" s="255">
        <v>2</v>
      </c>
      <c r="H113" s="256" t="s">
        <v>23</v>
      </c>
      <c r="I113" s="231"/>
      <c r="J113" s="228">
        <f t="shared" si="8"/>
        <v>0</v>
      </c>
    </row>
    <row r="114" spans="2:10">
      <c r="B114" s="253"/>
      <c r="C114" s="262"/>
      <c r="D114" s="263" t="s">
        <v>2322</v>
      </c>
      <c r="E114" s="264" t="s">
        <v>2323</v>
      </c>
      <c r="F114" s="265" t="s">
        <v>2191</v>
      </c>
      <c r="G114" s="255">
        <v>2</v>
      </c>
      <c r="H114" s="256" t="s">
        <v>23</v>
      </c>
      <c r="I114" s="231"/>
      <c r="J114" s="228">
        <f t="shared" si="8"/>
        <v>0</v>
      </c>
    </row>
    <row r="115" spans="2:10" ht="25.5">
      <c r="B115" s="253"/>
      <c r="C115" s="262" t="s">
        <v>2324</v>
      </c>
      <c r="D115" s="263" t="s">
        <v>2325</v>
      </c>
      <c r="E115" s="264" t="s">
        <v>2326</v>
      </c>
      <c r="F115" s="265" t="s">
        <v>2191</v>
      </c>
      <c r="G115" s="255">
        <v>2</v>
      </c>
      <c r="H115" s="256" t="s">
        <v>23</v>
      </c>
      <c r="I115" s="231"/>
      <c r="J115" s="228">
        <f t="shared" si="8"/>
        <v>0</v>
      </c>
    </row>
    <row r="116" spans="2:10">
      <c r="B116" s="253"/>
      <c r="C116" s="262"/>
      <c r="D116" s="263"/>
      <c r="E116" s="264"/>
      <c r="F116" s="265"/>
      <c r="G116" s="255"/>
      <c r="H116" s="256"/>
      <c r="I116" s="231"/>
    </row>
    <row r="117" spans="2:10" ht="38.25">
      <c r="B117" s="253"/>
      <c r="C117" s="276" t="s">
        <v>2327</v>
      </c>
      <c r="D117" s="263"/>
      <c r="E117" s="264"/>
      <c r="F117" s="265"/>
      <c r="I117" s="231"/>
    </row>
    <row r="118" spans="2:10" ht="38.25">
      <c r="B118" s="253"/>
      <c r="C118" s="262" t="s">
        <v>2328</v>
      </c>
      <c r="D118" s="263" t="s">
        <v>2329</v>
      </c>
      <c r="E118" s="264" t="s">
        <v>2330</v>
      </c>
      <c r="F118" s="265" t="s">
        <v>2191</v>
      </c>
      <c r="G118" s="255">
        <v>3</v>
      </c>
      <c r="H118" s="256" t="s">
        <v>23</v>
      </c>
      <c r="I118" s="231"/>
      <c r="J118" s="228">
        <f t="shared" ref="J118:J123" si="9">G118*I118</f>
        <v>0</v>
      </c>
    </row>
    <row r="119" spans="2:10">
      <c r="B119" s="253"/>
      <c r="C119" s="262"/>
      <c r="D119" s="263" t="s">
        <v>2316</v>
      </c>
      <c r="E119" s="264" t="s">
        <v>2317</v>
      </c>
      <c r="F119" s="265" t="s">
        <v>2191</v>
      </c>
      <c r="G119" s="255">
        <v>2</v>
      </c>
      <c r="H119" s="256" t="s">
        <v>23</v>
      </c>
      <c r="I119" s="231"/>
      <c r="J119" s="228">
        <f t="shared" si="9"/>
        <v>0</v>
      </c>
    </row>
    <row r="120" spans="2:10">
      <c r="B120" s="253"/>
      <c r="C120" s="262"/>
      <c r="D120" s="263" t="s">
        <v>2318</v>
      </c>
      <c r="E120" s="264" t="s">
        <v>2319</v>
      </c>
      <c r="F120" s="265" t="s">
        <v>2191</v>
      </c>
      <c r="G120" s="255">
        <v>3</v>
      </c>
      <c r="H120" s="256" t="s">
        <v>23</v>
      </c>
      <c r="I120" s="231"/>
      <c r="J120" s="228">
        <f t="shared" si="9"/>
        <v>0</v>
      </c>
    </row>
    <row r="121" spans="2:10" ht="25.5">
      <c r="B121" s="253"/>
      <c r="C121" s="262"/>
      <c r="D121" s="263" t="s">
        <v>2320</v>
      </c>
      <c r="E121" s="264" t="s">
        <v>2321</v>
      </c>
      <c r="F121" s="265" t="s">
        <v>2191</v>
      </c>
      <c r="G121" s="255">
        <v>3</v>
      </c>
      <c r="H121" s="256" t="s">
        <v>23</v>
      </c>
      <c r="I121" s="231"/>
      <c r="J121" s="228">
        <f t="shared" si="9"/>
        <v>0</v>
      </c>
    </row>
    <row r="122" spans="2:10">
      <c r="B122" s="253"/>
      <c r="C122" s="262"/>
      <c r="D122" s="263" t="s">
        <v>2322</v>
      </c>
      <c r="E122" s="264" t="s">
        <v>2323</v>
      </c>
      <c r="F122" s="265" t="s">
        <v>2191</v>
      </c>
      <c r="G122" s="255">
        <v>3</v>
      </c>
      <c r="H122" s="256" t="s">
        <v>23</v>
      </c>
      <c r="I122" s="231"/>
      <c r="J122" s="228">
        <f t="shared" si="9"/>
        <v>0</v>
      </c>
    </row>
    <row r="123" spans="2:10" ht="38.25">
      <c r="B123" s="253"/>
      <c r="C123" s="262" t="s">
        <v>2331</v>
      </c>
      <c r="D123" s="263" t="s">
        <v>2325</v>
      </c>
      <c r="E123" s="264" t="s">
        <v>2326</v>
      </c>
      <c r="F123" s="265" t="s">
        <v>2191</v>
      </c>
      <c r="G123" s="255">
        <v>3</v>
      </c>
      <c r="H123" s="256" t="s">
        <v>23</v>
      </c>
      <c r="I123" s="231"/>
      <c r="J123" s="228">
        <f t="shared" si="9"/>
        <v>0</v>
      </c>
    </row>
    <row r="124" spans="2:10">
      <c r="B124" s="253"/>
      <c r="C124" s="262"/>
      <c r="D124" s="263"/>
      <c r="E124" s="264"/>
      <c r="F124" s="265"/>
      <c r="G124" s="255"/>
      <c r="H124" s="256"/>
      <c r="I124" s="231"/>
    </row>
    <row r="125" spans="2:10">
      <c r="B125" s="253"/>
      <c r="C125" s="276" t="s">
        <v>2332</v>
      </c>
      <c r="D125" s="263"/>
      <c r="E125" s="264"/>
      <c r="F125" s="265"/>
      <c r="G125" s="255"/>
      <c r="H125" s="256"/>
      <c r="I125" s="231"/>
    </row>
    <row r="126" spans="2:10" ht="25.5">
      <c r="B126" s="253"/>
      <c r="C126" s="262" t="s">
        <v>2333</v>
      </c>
      <c r="D126" s="263" t="s">
        <v>2334</v>
      </c>
      <c r="E126" s="264" t="s">
        <v>2335</v>
      </c>
      <c r="F126" s="265" t="s">
        <v>2191</v>
      </c>
      <c r="G126" s="255">
        <v>2</v>
      </c>
      <c r="H126" s="256" t="s">
        <v>23</v>
      </c>
      <c r="I126" s="231"/>
      <c r="J126" s="228">
        <f t="shared" ref="J126:J131" si="10">G126*I126</f>
        <v>0</v>
      </c>
    </row>
    <row r="127" spans="2:10">
      <c r="B127" s="253"/>
      <c r="C127" s="262"/>
      <c r="D127" s="263" t="s">
        <v>2318</v>
      </c>
      <c r="E127" s="264" t="s">
        <v>2319</v>
      </c>
      <c r="F127" s="265" t="s">
        <v>2191</v>
      </c>
      <c r="G127" s="255">
        <v>2</v>
      </c>
      <c r="H127" s="256" t="s">
        <v>23</v>
      </c>
      <c r="I127" s="231"/>
      <c r="J127" s="228">
        <f t="shared" si="10"/>
        <v>0</v>
      </c>
    </row>
    <row r="128" spans="2:10" ht="25.5">
      <c r="B128" s="253"/>
      <c r="C128" s="262"/>
      <c r="D128" s="263" t="s">
        <v>2320</v>
      </c>
      <c r="E128" s="264" t="s">
        <v>2321</v>
      </c>
      <c r="F128" s="265" t="s">
        <v>2191</v>
      </c>
      <c r="G128" s="255">
        <v>2</v>
      </c>
      <c r="H128" s="256" t="s">
        <v>23</v>
      </c>
      <c r="I128" s="231"/>
      <c r="J128" s="228">
        <f t="shared" si="10"/>
        <v>0</v>
      </c>
    </row>
    <row r="129" spans="2:10">
      <c r="B129" s="253"/>
      <c r="C129" s="262"/>
      <c r="D129" s="263" t="s">
        <v>2322</v>
      </c>
      <c r="E129" s="264" t="s">
        <v>2323</v>
      </c>
      <c r="F129" s="265" t="s">
        <v>2191</v>
      </c>
      <c r="G129" s="255">
        <v>2</v>
      </c>
      <c r="H129" s="256" t="s">
        <v>23</v>
      </c>
      <c r="I129" s="231"/>
      <c r="J129" s="228">
        <f t="shared" si="10"/>
        <v>0</v>
      </c>
    </row>
    <row r="130" spans="2:10">
      <c r="B130" s="253"/>
      <c r="C130" s="222" t="s">
        <v>2336</v>
      </c>
      <c r="D130" s="263" t="s">
        <v>2316</v>
      </c>
      <c r="E130" s="264" t="s">
        <v>2317</v>
      </c>
      <c r="F130" s="265" t="s">
        <v>2191</v>
      </c>
      <c r="G130" s="255">
        <v>1</v>
      </c>
      <c r="H130" s="256" t="s">
        <v>23</v>
      </c>
      <c r="I130" s="231"/>
      <c r="J130" s="228">
        <f t="shared" si="10"/>
        <v>0</v>
      </c>
    </row>
    <row r="131" spans="2:10" ht="25.5">
      <c r="B131" s="253"/>
      <c r="C131" s="262" t="s">
        <v>2337</v>
      </c>
      <c r="D131" s="263" t="s">
        <v>2338</v>
      </c>
      <c r="E131" s="264" t="s">
        <v>2339</v>
      </c>
      <c r="F131" s="265" t="s">
        <v>2191</v>
      </c>
      <c r="G131" s="255">
        <v>2</v>
      </c>
      <c r="H131" s="256" t="s">
        <v>23</v>
      </c>
      <c r="I131" s="231"/>
      <c r="J131" s="228">
        <f t="shared" si="10"/>
        <v>0</v>
      </c>
    </row>
    <row r="132" spans="2:10">
      <c r="B132" s="253"/>
      <c r="C132" s="262"/>
      <c r="D132" s="263"/>
      <c r="E132" s="264"/>
      <c r="F132" s="265"/>
      <c r="G132" s="255"/>
      <c r="H132" s="256"/>
      <c r="I132" s="231"/>
    </row>
    <row r="133" spans="2:10" ht="25.5">
      <c r="B133" s="253"/>
      <c r="C133" s="276" t="s">
        <v>2340</v>
      </c>
      <c r="D133" s="263"/>
      <c r="E133" s="264"/>
      <c r="F133" s="265"/>
      <c r="G133" s="255"/>
      <c r="H133" s="256"/>
      <c r="I133" s="231"/>
    </row>
    <row r="134" spans="2:10" ht="25.5">
      <c r="B134" s="253"/>
      <c r="C134" s="262" t="s">
        <v>2341</v>
      </c>
      <c r="D134" s="263" t="s">
        <v>2342</v>
      </c>
      <c r="E134" s="264" t="s">
        <v>2343</v>
      </c>
      <c r="F134" s="265" t="s">
        <v>2191</v>
      </c>
      <c r="G134" s="255">
        <v>2</v>
      </c>
      <c r="H134" s="256" t="s">
        <v>23</v>
      </c>
      <c r="I134" s="231"/>
      <c r="J134" s="228">
        <f t="shared" ref="J134:J139" si="11">G134*I134</f>
        <v>0</v>
      </c>
    </row>
    <row r="135" spans="2:10">
      <c r="B135" s="253"/>
      <c r="C135" s="262"/>
      <c r="D135" s="263" t="s">
        <v>2318</v>
      </c>
      <c r="E135" s="264" t="s">
        <v>2319</v>
      </c>
      <c r="F135" s="265" t="s">
        <v>2191</v>
      </c>
      <c r="G135" s="255">
        <v>2</v>
      </c>
      <c r="H135" s="256" t="s">
        <v>23</v>
      </c>
      <c r="I135" s="231"/>
      <c r="J135" s="228">
        <f t="shared" si="11"/>
        <v>0</v>
      </c>
    </row>
    <row r="136" spans="2:10" ht="25.5">
      <c r="B136" s="253"/>
      <c r="C136" s="262"/>
      <c r="D136" s="263" t="s">
        <v>2320</v>
      </c>
      <c r="E136" s="264" t="s">
        <v>2321</v>
      </c>
      <c r="F136" s="265" t="s">
        <v>2191</v>
      </c>
      <c r="G136" s="255">
        <v>2</v>
      </c>
      <c r="H136" s="256" t="s">
        <v>23</v>
      </c>
      <c r="I136" s="231"/>
      <c r="J136" s="228">
        <f t="shared" si="11"/>
        <v>0</v>
      </c>
    </row>
    <row r="137" spans="2:10">
      <c r="B137" s="253"/>
      <c r="C137" s="262"/>
      <c r="D137" s="263" t="s">
        <v>2322</v>
      </c>
      <c r="E137" s="264" t="s">
        <v>2323</v>
      </c>
      <c r="F137" s="265" t="s">
        <v>2191</v>
      </c>
      <c r="G137" s="255">
        <v>2</v>
      </c>
      <c r="H137" s="256" t="s">
        <v>23</v>
      </c>
      <c r="I137" s="231"/>
      <c r="J137" s="228">
        <f t="shared" si="11"/>
        <v>0</v>
      </c>
    </row>
    <row r="138" spans="2:10" ht="25.5">
      <c r="B138" s="253"/>
      <c r="C138" s="262" t="s">
        <v>2344</v>
      </c>
      <c r="D138" s="263" t="s">
        <v>2325</v>
      </c>
      <c r="E138" s="264" t="s">
        <v>2326</v>
      </c>
      <c r="F138" s="265" t="s">
        <v>2191</v>
      </c>
      <c r="G138" s="255">
        <v>2</v>
      </c>
      <c r="H138" s="256" t="s">
        <v>23</v>
      </c>
      <c r="I138" s="231"/>
      <c r="J138" s="228">
        <f t="shared" si="11"/>
        <v>0</v>
      </c>
    </row>
    <row r="139" spans="2:10">
      <c r="B139" s="253"/>
      <c r="C139" s="262" t="s">
        <v>2345</v>
      </c>
      <c r="D139" s="263" t="s">
        <v>2346</v>
      </c>
      <c r="E139" s="264" t="s">
        <v>2317</v>
      </c>
      <c r="F139" s="265" t="s">
        <v>2191</v>
      </c>
      <c r="G139" s="255">
        <v>1</v>
      </c>
      <c r="H139" s="256" t="s">
        <v>23</v>
      </c>
      <c r="I139" s="231"/>
      <c r="J139" s="228">
        <f t="shared" si="11"/>
        <v>0</v>
      </c>
    </row>
    <row r="140" spans="2:10">
      <c r="B140" s="253"/>
      <c r="C140" s="262"/>
      <c r="D140" s="263"/>
      <c r="E140" s="264"/>
      <c r="F140" s="265"/>
      <c r="G140" s="255"/>
      <c r="H140" s="256"/>
      <c r="I140" s="231"/>
    </row>
    <row r="141" spans="2:10">
      <c r="B141" s="253"/>
      <c r="C141" s="276" t="s">
        <v>2347</v>
      </c>
      <c r="D141" s="263"/>
      <c r="E141" s="264"/>
      <c r="F141" s="265"/>
      <c r="G141" s="255"/>
      <c r="H141" s="256"/>
      <c r="I141" s="231"/>
    </row>
    <row r="142" spans="2:10">
      <c r="B142" s="253"/>
      <c r="C142" s="262" t="s">
        <v>2348</v>
      </c>
      <c r="D142" s="263" t="s">
        <v>2349</v>
      </c>
      <c r="E142" s="264" t="s">
        <v>2350</v>
      </c>
      <c r="F142" s="265" t="s">
        <v>2191</v>
      </c>
      <c r="G142" s="255">
        <v>1</v>
      </c>
      <c r="H142" s="256" t="s">
        <v>23</v>
      </c>
      <c r="I142" s="231"/>
      <c r="J142" s="228">
        <f t="shared" ref="J142:J143" si="12">G142*I142</f>
        <v>0</v>
      </c>
    </row>
    <row r="143" spans="2:10">
      <c r="B143" s="253"/>
      <c r="C143" s="262"/>
      <c r="D143" s="263" t="s">
        <v>2351</v>
      </c>
      <c r="E143" s="264" t="s">
        <v>2352</v>
      </c>
      <c r="F143" s="265" t="s">
        <v>2191</v>
      </c>
      <c r="G143" s="255">
        <v>1</v>
      </c>
      <c r="H143" s="256" t="s">
        <v>23</v>
      </c>
      <c r="I143" s="231"/>
      <c r="J143" s="228">
        <f t="shared" si="12"/>
        <v>0</v>
      </c>
    </row>
    <row r="144" spans="2:10">
      <c r="B144" s="253"/>
      <c r="C144" s="262"/>
      <c r="D144" s="263"/>
      <c r="E144" s="264"/>
      <c r="F144" s="265"/>
      <c r="G144" s="255"/>
      <c r="H144" s="256"/>
      <c r="I144" s="231"/>
    </row>
    <row r="145" spans="2:10" ht="38.25">
      <c r="B145" s="253"/>
      <c r="C145" s="276" t="s">
        <v>2353</v>
      </c>
      <c r="D145" s="263"/>
      <c r="E145" s="264"/>
      <c r="F145" s="265"/>
      <c r="I145" s="231"/>
    </row>
    <row r="146" spans="2:10" ht="51">
      <c r="B146" s="253"/>
      <c r="C146" s="262" t="s">
        <v>2354</v>
      </c>
      <c r="D146" s="263" t="s">
        <v>2355</v>
      </c>
      <c r="E146" s="264" t="s">
        <v>2356</v>
      </c>
      <c r="F146" s="265" t="s">
        <v>2191</v>
      </c>
      <c r="G146" s="255">
        <v>4</v>
      </c>
      <c r="H146" s="256" t="s">
        <v>23</v>
      </c>
      <c r="I146" s="231"/>
      <c r="J146" s="228">
        <f t="shared" ref="J146:J147" si="13">G146*I146</f>
        <v>0</v>
      </c>
    </row>
    <row r="147" spans="2:10">
      <c r="B147" s="253"/>
      <c r="C147" s="262"/>
      <c r="D147" s="263" t="s">
        <v>2351</v>
      </c>
      <c r="E147" s="264" t="s">
        <v>2352</v>
      </c>
      <c r="F147" s="265" t="s">
        <v>2191</v>
      </c>
      <c r="G147" s="255">
        <v>4</v>
      </c>
      <c r="H147" s="256" t="s">
        <v>23</v>
      </c>
      <c r="I147" s="231"/>
      <c r="J147" s="228">
        <f t="shared" si="13"/>
        <v>0</v>
      </c>
    </row>
    <row r="148" spans="2:10">
      <c r="B148" s="253"/>
      <c r="C148" s="262"/>
      <c r="D148" s="263"/>
      <c r="E148" s="264"/>
      <c r="F148" s="265"/>
      <c r="G148" s="255"/>
      <c r="H148" s="256"/>
      <c r="I148" s="231"/>
    </row>
    <row r="149" spans="2:10">
      <c r="B149" s="253"/>
      <c r="C149" s="276" t="s">
        <v>2357</v>
      </c>
      <c r="D149" s="263"/>
      <c r="E149" s="264"/>
      <c r="F149" s="265"/>
      <c r="G149" s="255"/>
      <c r="H149" s="256"/>
      <c r="I149" s="231"/>
    </row>
    <row r="150" spans="2:10" ht="25.5">
      <c r="B150" s="253"/>
      <c r="C150" s="262" t="s">
        <v>2358</v>
      </c>
      <c r="D150" s="263" t="s">
        <v>2359</v>
      </c>
      <c r="E150" s="264" t="s">
        <v>2360</v>
      </c>
      <c r="F150" s="265" t="s">
        <v>2191</v>
      </c>
      <c r="G150" s="255">
        <v>2</v>
      </c>
      <c r="H150" s="256" t="s">
        <v>23</v>
      </c>
      <c r="I150" s="231"/>
      <c r="J150" s="228">
        <f t="shared" ref="J150:J156" si="14">G150*I150</f>
        <v>0</v>
      </c>
    </row>
    <row r="151" spans="2:10">
      <c r="B151" s="253"/>
      <c r="C151" s="262"/>
      <c r="D151" s="263" t="s">
        <v>2318</v>
      </c>
      <c r="E151" s="264" t="s">
        <v>2319</v>
      </c>
      <c r="F151" s="265" t="s">
        <v>2191</v>
      </c>
      <c r="G151" s="255">
        <v>2</v>
      </c>
      <c r="H151" s="256" t="s">
        <v>23</v>
      </c>
      <c r="I151" s="231"/>
      <c r="J151" s="228">
        <f t="shared" si="14"/>
        <v>0</v>
      </c>
    </row>
    <row r="152" spans="2:10" ht="25.5">
      <c r="B152" s="253"/>
      <c r="C152" s="262"/>
      <c r="D152" s="263" t="s">
        <v>2320</v>
      </c>
      <c r="E152" s="264" t="s">
        <v>2321</v>
      </c>
      <c r="F152" s="265" t="s">
        <v>2191</v>
      </c>
      <c r="G152" s="255">
        <v>2</v>
      </c>
      <c r="H152" s="256" t="s">
        <v>23</v>
      </c>
      <c r="I152" s="231"/>
      <c r="J152" s="228">
        <f t="shared" si="14"/>
        <v>0</v>
      </c>
    </row>
    <row r="153" spans="2:10">
      <c r="B153" s="253"/>
      <c r="C153" s="262"/>
      <c r="D153" s="263" t="s">
        <v>2322</v>
      </c>
      <c r="E153" s="264" t="s">
        <v>2323</v>
      </c>
      <c r="F153" s="265" t="s">
        <v>2191</v>
      </c>
      <c r="G153" s="255">
        <v>2</v>
      </c>
      <c r="H153" s="256" t="s">
        <v>23</v>
      </c>
      <c r="I153" s="231"/>
      <c r="J153" s="228">
        <f t="shared" si="14"/>
        <v>0</v>
      </c>
    </row>
    <row r="154" spans="2:10" ht="25.5">
      <c r="B154" s="253"/>
      <c r="C154" s="262" t="s">
        <v>2361</v>
      </c>
      <c r="D154" s="263" t="s">
        <v>2325</v>
      </c>
      <c r="E154" s="264" t="s">
        <v>2326</v>
      </c>
      <c r="F154" s="265" t="s">
        <v>2191</v>
      </c>
      <c r="G154" s="255">
        <v>2</v>
      </c>
      <c r="H154" s="256" t="s">
        <v>23</v>
      </c>
      <c r="I154" s="231"/>
      <c r="J154" s="228">
        <f t="shared" si="14"/>
        <v>0</v>
      </c>
    </row>
    <row r="155" spans="2:10" ht="25.5">
      <c r="B155" s="253"/>
      <c r="C155" s="262" t="s">
        <v>2361</v>
      </c>
      <c r="D155" s="263" t="s">
        <v>2362</v>
      </c>
      <c r="E155" s="264" t="s">
        <v>2363</v>
      </c>
      <c r="F155" s="265" t="s">
        <v>2191</v>
      </c>
      <c r="G155" s="255">
        <v>2</v>
      </c>
      <c r="H155" s="256" t="s">
        <v>23</v>
      </c>
      <c r="I155" s="231"/>
      <c r="J155" s="228">
        <f t="shared" si="14"/>
        <v>0</v>
      </c>
    </row>
    <row r="156" spans="2:10">
      <c r="B156" s="253"/>
      <c r="C156" s="262" t="s">
        <v>2364</v>
      </c>
      <c r="D156" s="263" t="s">
        <v>2316</v>
      </c>
      <c r="E156" s="264" t="s">
        <v>2317</v>
      </c>
      <c r="F156" s="265" t="s">
        <v>2191</v>
      </c>
      <c r="G156" s="255">
        <v>1</v>
      </c>
      <c r="H156" s="256" t="s">
        <v>23</v>
      </c>
      <c r="I156" s="231"/>
      <c r="J156" s="228">
        <f t="shared" si="14"/>
        <v>0</v>
      </c>
    </row>
    <row r="157" spans="2:10">
      <c r="B157" s="253"/>
      <c r="C157" s="262"/>
      <c r="D157" s="263"/>
      <c r="E157" s="264"/>
      <c r="F157" s="265"/>
      <c r="G157" s="255"/>
      <c r="H157" s="256"/>
      <c r="I157" s="231"/>
    </row>
    <row r="158" spans="2:10">
      <c r="B158" s="253"/>
      <c r="C158" s="276" t="s">
        <v>2365</v>
      </c>
      <c r="D158" s="263"/>
      <c r="E158" s="264"/>
      <c r="F158" s="265"/>
      <c r="G158" s="255"/>
      <c r="H158" s="256"/>
      <c r="I158" s="231"/>
    </row>
    <row r="159" spans="2:10">
      <c r="B159" s="253"/>
      <c r="C159" s="262" t="s">
        <v>2366</v>
      </c>
      <c r="D159" s="263" t="s">
        <v>2367</v>
      </c>
      <c r="E159" s="264" t="s">
        <v>2368</v>
      </c>
      <c r="F159" s="265" t="s">
        <v>2191</v>
      </c>
      <c r="G159" s="255">
        <v>1</v>
      </c>
      <c r="H159" s="256" t="s">
        <v>23</v>
      </c>
      <c r="I159" s="231"/>
      <c r="J159" s="228">
        <f t="shared" ref="J159:J160" si="15">G159*I159</f>
        <v>0</v>
      </c>
    </row>
    <row r="160" spans="2:10">
      <c r="B160" s="253"/>
      <c r="C160" s="262"/>
      <c r="D160" s="263" t="s">
        <v>2351</v>
      </c>
      <c r="E160" s="264" t="s">
        <v>2352</v>
      </c>
      <c r="F160" s="265" t="s">
        <v>2191</v>
      </c>
      <c r="G160" s="255">
        <v>1</v>
      </c>
      <c r="H160" s="256" t="s">
        <v>23</v>
      </c>
      <c r="I160" s="231"/>
      <c r="J160" s="228">
        <f t="shared" si="15"/>
        <v>0</v>
      </c>
    </row>
    <row r="161" spans="2:10">
      <c r="B161" s="253"/>
      <c r="C161" s="262"/>
      <c r="D161" s="263"/>
      <c r="E161" s="264"/>
      <c r="F161" s="265"/>
      <c r="G161" s="255"/>
      <c r="H161" s="256"/>
      <c r="I161" s="231"/>
    </row>
    <row r="162" spans="2:10">
      <c r="B162" s="253"/>
      <c r="C162" s="276" t="s">
        <v>2369</v>
      </c>
      <c r="D162" s="263"/>
      <c r="E162" s="264"/>
      <c r="F162" s="265"/>
      <c r="G162" s="255"/>
      <c r="H162" s="256"/>
      <c r="I162" s="231"/>
    </row>
    <row r="163" spans="2:10" ht="25.5">
      <c r="B163" s="253"/>
      <c r="C163" s="262" t="s">
        <v>2370</v>
      </c>
      <c r="D163" s="263" t="s">
        <v>2371</v>
      </c>
      <c r="E163" s="264" t="s">
        <v>2372</v>
      </c>
      <c r="F163" s="265" t="s">
        <v>2191</v>
      </c>
      <c r="G163" s="255">
        <v>2</v>
      </c>
      <c r="H163" s="256" t="s">
        <v>23</v>
      </c>
      <c r="I163" s="231"/>
      <c r="J163" s="228">
        <f t="shared" ref="J163:J164" si="16">G163*I163</f>
        <v>0</v>
      </c>
    </row>
    <row r="164" spans="2:10">
      <c r="B164" s="253"/>
      <c r="C164" s="262"/>
      <c r="D164" s="263" t="s">
        <v>2351</v>
      </c>
      <c r="E164" s="264" t="s">
        <v>2352</v>
      </c>
      <c r="F164" s="265" t="s">
        <v>2191</v>
      </c>
      <c r="G164" s="255">
        <v>2</v>
      </c>
      <c r="H164" s="256" t="s">
        <v>23</v>
      </c>
      <c r="I164" s="231"/>
      <c r="J164" s="228">
        <f t="shared" si="16"/>
        <v>0</v>
      </c>
    </row>
    <row r="165" spans="2:10">
      <c r="B165" s="253"/>
      <c r="C165" s="262"/>
      <c r="D165" s="263"/>
      <c r="E165" s="264"/>
      <c r="F165" s="265"/>
      <c r="G165" s="255"/>
      <c r="H165" s="256"/>
      <c r="I165" s="231"/>
    </row>
    <row r="166" spans="2:10">
      <c r="B166" s="253"/>
      <c r="C166" s="276" t="s">
        <v>1460</v>
      </c>
      <c r="D166" s="263"/>
      <c r="E166" s="264"/>
      <c r="F166" s="265"/>
      <c r="G166" s="255"/>
      <c r="H166" s="256"/>
      <c r="I166" s="231"/>
    </row>
    <row r="167" spans="2:10">
      <c r="B167" s="253"/>
      <c r="C167" s="262" t="s">
        <v>2373</v>
      </c>
      <c r="D167" s="263" t="s">
        <v>2374</v>
      </c>
      <c r="E167" s="264" t="s">
        <v>2375</v>
      </c>
      <c r="F167" s="265" t="s">
        <v>2191</v>
      </c>
      <c r="G167" s="255">
        <v>1</v>
      </c>
      <c r="H167" s="256" t="s">
        <v>23</v>
      </c>
      <c r="I167" s="231"/>
      <c r="J167" s="228">
        <f t="shared" ref="J167:J171" si="17">G167*I167</f>
        <v>0</v>
      </c>
    </row>
    <row r="168" spans="2:10">
      <c r="B168" s="253"/>
      <c r="C168" s="262"/>
      <c r="D168" s="263" t="s">
        <v>2318</v>
      </c>
      <c r="E168" s="264" t="s">
        <v>2319</v>
      </c>
      <c r="F168" s="265" t="s">
        <v>2191</v>
      </c>
      <c r="G168" s="255">
        <v>1</v>
      </c>
      <c r="H168" s="256" t="s">
        <v>23</v>
      </c>
      <c r="I168" s="231"/>
      <c r="J168" s="228">
        <f t="shared" si="17"/>
        <v>0</v>
      </c>
    </row>
    <row r="169" spans="2:10" ht="25.5">
      <c r="B169" s="253"/>
      <c r="C169" s="262"/>
      <c r="D169" s="263" t="s">
        <v>2320</v>
      </c>
      <c r="E169" s="264" t="s">
        <v>2321</v>
      </c>
      <c r="F169" s="265" t="s">
        <v>2191</v>
      </c>
      <c r="G169" s="255">
        <v>1</v>
      </c>
      <c r="H169" s="256" t="s">
        <v>23</v>
      </c>
      <c r="I169" s="231"/>
      <c r="J169" s="228">
        <f t="shared" si="17"/>
        <v>0</v>
      </c>
    </row>
    <row r="170" spans="2:10">
      <c r="B170" s="253"/>
      <c r="C170" s="262"/>
      <c r="D170" s="263" t="s">
        <v>2322</v>
      </c>
      <c r="E170" s="264" t="s">
        <v>2323</v>
      </c>
      <c r="F170" s="265" t="s">
        <v>2191</v>
      </c>
      <c r="G170" s="255">
        <v>1</v>
      </c>
      <c r="H170" s="256" t="s">
        <v>23</v>
      </c>
      <c r="I170" s="231"/>
      <c r="J170" s="228">
        <f t="shared" si="17"/>
        <v>0</v>
      </c>
    </row>
    <row r="171" spans="2:10">
      <c r="C171" s="222" t="s">
        <v>2376</v>
      </c>
      <c r="D171" s="263" t="s">
        <v>2377</v>
      </c>
      <c r="E171" s="264" t="s">
        <v>2326</v>
      </c>
      <c r="F171" s="265" t="s">
        <v>2191</v>
      </c>
      <c r="G171" s="255">
        <v>1</v>
      </c>
      <c r="H171" s="256" t="s">
        <v>23</v>
      </c>
      <c r="I171" s="231"/>
      <c r="J171" s="228">
        <f t="shared" si="17"/>
        <v>0</v>
      </c>
    </row>
    <row r="172" spans="2:10">
      <c r="C172" s="270"/>
      <c r="D172" s="270"/>
      <c r="E172" s="270"/>
      <c r="F172" s="270"/>
      <c r="G172" s="274"/>
      <c r="H172" s="251"/>
      <c r="I172" s="231"/>
    </row>
    <row r="173" spans="2:10">
      <c r="B173" s="251"/>
      <c r="C173" s="229" t="s">
        <v>2378</v>
      </c>
      <c r="D173" s="251"/>
      <c r="E173" s="251"/>
      <c r="F173" s="251"/>
      <c r="G173" s="260"/>
      <c r="H173" s="261"/>
      <c r="I173" s="231"/>
    </row>
    <row r="174" spans="2:10">
      <c r="B174" s="251"/>
      <c r="C174" s="266"/>
      <c r="D174" s="267"/>
      <c r="E174" s="268"/>
      <c r="F174" s="269"/>
      <c r="I174" s="231"/>
    </row>
    <row r="175" spans="2:10">
      <c r="C175" s="262" t="s">
        <v>2379</v>
      </c>
      <c r="D175" s="263" t="s">
        <v>2380</v>
      </c>
      <c r="E175" s="264" t="s">
        <v>2381</v>
      </c>
      <c r="F175" s="265" t="s">
        <v>2382</v>
      </c>
      <c r="G175" s="255">
        <v>2</v>
      </c>
      <c r="H175" s="256" t="s">
        <v>23</v>
      </c>
      <c r="I175" s="231"/>
      <c r="J175" s="228">
        <f t="shared" ref="J175" si="18">G175*I175</f>
        <v>0</v>
      </c>
    </row>
    <row r="176" spans="2:10">
      <c r="B176" s="253"/>
      <c r="C176" s="266"/>
      <c r="D176" s="267"/>
      <c r="E176" s="268"/>
      <c r="F176" s="269"/>
      <c r="G176" s="260"/>
      <c r="H176" s="261"/>
      <c r="I176" s="231"/>
    </row>
    <row r="177" spans="2:10" ht="306">
      <c r="C177" s="262" t="s">
        <v>2383</v>
      </c>
      <c r="D177" s="263" t="s">
        <v>2384</v>
      </c>
      <c r="E177" s="240" t="s">
        <v>2385</v>
      </c>
      <c r="F177" s="265" t="s">
        <v>2191</v>
      </c>
      <c r="G177" s="255">
        <v>1</v>
      </c>
      <c r="H177" s="256" t="s">
        <v>23</v>
      </c>
      <c r="I177" s="231"/>
      <c r="J177" s="228">
        <f t="shared" ref="J177" si="19">G177*I177</f>
        <v>0</v>
      </c>
    </row>
    <row r="178" spans="2:10" s="341" customFormat="1" ht="409.5">
      <c r="B178" s="333"/>
      <c r="C178" s="334"/>
      <c r="D178" s="335"/>
      <c r="E178" s="336" t="s">
        <v>2386</v>
      </c>
      <c r="F178" s="337"/>
      <c r="G178" s="338"/>
      <c r="H178" s="339"/>
      <c r="I178" s="231"/>
      <c r="J178" s="340"/>
    </row>
    <row r="179" spans="2:10" s="341" customFormat="1">
      <c r="B179" s="333"/>
      <c r="C179" s="334"/>
      <c r="D179" s="335"/>
      <c r="E179" s="336"/>
      <c r="F179" s="337"/>
      <c r="G179" s="338"/>
      <c r="H179" s="339"/>
      <c r="I179" s="231"/>
      <c r="J179" s="340"/>
    </row>
    <row r="180" spans="2:10" ht="204" customHeight="1">
      <c r="C180" s="262"/>
      <c r="D180" s="263"/>
      <c r="E180" s="264" t="s">
        <v>2387</v>
      </c>
      <c r="F180" s="265"/>
      <c r="G180" s="255"/>
      <c r="H180" s="256"/>
      <c r="I180" s="231"/>
    </row>
    <row r="181" spans="2:10">
      <c r="C181" s="270"/>
      <c r="D181" s="267"/>
      <c r="E181" s="268"/>
      <c r="F181" s="269"/>
      <c r="I181" s="231"/>
    </row>
    <row r="182" spans="2:10" ht="25.5">
      <c r="C182" s="262" t="s">
        <v>2388</v>
      </c>
      <c r="D182" s="263" t="s">
        <v>2389</v>
      </c>
      <c r="E182" s="264" t="s">
        <v>2390</v>
      </c>
      <c r="F182" s="265" t="s">
        <v>2191</v>
      </c>
      <c r="G182" s="255">
        <v>1</v>
      </c>
      <c r="H182" s="256" t="s">
        <v>23</v>
      </c>
      <c r="I182" s="231"/>
      <c r="J182" s="228">
        <f t="shared" ref="J182:J189" si="20">G182*I182</f>
        <v>0</v>
      </c>
    </row>
    <row r="183" spans="2:10" ht="25.5">
      <c r="C183" s="262" t="s">
        <v>2391</v>
      </c>
      <c r="D183" s="263" t="s">
        <v>2392</v>
      </c>
      <c r="E183" s="264" t="s">
        <v>2393</v>
      </c>
      <c r="F183" s="265" t="s">
        <v>2191</v>
      </c>
      <c r="G183" s="255">
        <v>5</v>
      </c>
      <c r="H183" s="256" t="s">
        <v>23</v>
      </c>
      <c r="I183" s="231"/>
      <c r="J183" s="228">
        <f t="shared" si="20"/>
        <v>0</v>
      </c>
    </row>
    <row r="184" spans="2:10" ht="25.5">
      <c r="C184" s="262" t="s">
        <v>2394</v>
      </c>
      <c r="D184" s="263" t="s">
        <v>2395</v>
      </c>
      <c r="E184" s="264" t="s">
        <v>2396</v>
      </c>
      <c r="F184" s="265" t="s">
        <v>2191</v>
      </c>
      <c r="G184" s="255">
        <v>3</v>
      </c>
      <c r="H184" s="256" t="s">
        <v>23</v>
      </c>
      <c r="I184" s="231"/>
      <c r="J184" s="228">
        <f t="shared" si="20"/>
        <v>0</v>
      </c>
    </row>
    <row r="185" spans="2:10" ht="25.5">
      <c r="C185" s="262" t="s">
        <v>2397</v>
      </c>
      <c r="D185" s="263" t="s">
        <v>2398</v>
      </c>
      <c r="E185" s="264" t="s">
        <v>2399</v>
      </c>
      <c r="F185" s="265" t="s">
        <v>2191</v>
      </c>
      <c r="G185" s="255">
        <v>1</v>
      </c>
      <c r="H185" s="256" t="s">
        <v>23</v>
      </c>
      <c r="I185" s="231"/>
      <c r="J185" s="228">
        <f t="shared" si="20"/>
        <v>0</v>
      </c>
    </row>
    <row r="186" spans="2:10">
      <c r="C186" s="262" t="s">
        <v>2400</v>
      </c>
      <c r="D186" s="263" t="s">
        <v>2401</v>
      </c>
      <c r="E186" s="264" t="s">
        <v>2402</v>
      </c>
      <c r="F186" s="265" t="s">
        <v>2191</v>
      </c>
      <c r="G186" s="255">
        <v>1</v>
      </c>
      <c r="H186" s="256" t="s">
        <v>23</v>
      </c>
      <c r="I186" s="231"/>
      <c r="J186" s="228">
        <f t="shared" si="20"/>
        <v>0</v>
      </c>
    </row>
    <row r="187" spans="2:10" ht="25.5">
      <c r="C187" s="262" t="s">
        <v>2403</v>
      </c>
      <c r="D187" s="263" t="s">
        <v>2404</v>
      </c>
      <c r="E187" s="264" t="s">
        <v>2405</v>
      </c>
      <c r="F187" s="265" t="s">
        <v>2406</v>
      </c>
      <c r="G187" s="255">
        <v>1</v>
      </c>
      <c r="H187" s="256" t="s">
        <v>23</v>
      </c>
      <c r="I187" s="231"/>
      <c r="J187" s="228">
        <f t="shared" si="20"/>
        <v>0</v>
      </c>
    </row>
    <row r="188" spans="2:10">
      <c r="C188" s="262" t="s">
        <v>2407</v>
      </c>
      <c r="D188" s="263" t="s">
        <v>2408</v>
      </c>
      <c r="E188" s="211" t="s">
        <v>2409</v>
      </c>
      <c r="F188" s="265"/>
      <c r="G188" s="255">
        <v>1</v>
      </c>
      <c r="H188" s="256" t="s">
        <v>23</v>
      </c>
      <c r="I188" s="231"/>
      <c r="J188" s="228">
        <f t="shared" si="20"/>
        <v>0</v>
      </c>
    </row>
    <row r="189" spans="2:10">
      <c r="C189" s="222" t="s">
        <v>2410</v>
      </c>
      <c r="D189" s="263" t="s">
        <v>2411</v>
      </c>
      <c r="E189" s="211" t="s">
        <v>2412</v>
      </c>
      <c r="F189" s="265"/>
      <c r="G189" s="255">
        <v>1</v>
      </c>
      <c r="H189" s="256" t="s">
        <v>23</v>
      </c>
      <c r="I189" s="231"/>
      <c r="J189" s="228">
        <f t="shared" si="20"/>
        <v>0</v>
      </c>
    </row>
    <row r="190" spans="2:10">
      <c r="C190" s="277"/>
      <c r="D190" s="267"/>
      <c r="E190" s="270"/>
      <c r="F190" s="269"/>
      <c r="G190" s="260"/>
      <c r="H190" s="261"/>
      <c r="I190" s="231"/>
    </row>
    <row r="191" spans="2:10">
      <c r="C191" s="244" t="s">
        <v>2413</v>
      </c>
      <c r="D191" s="267"/>
      <c r="E191" s="268"/>
      <c r="F191" s="269"/>
      <c r="I191" s="231"/>
    </row>
    <row r="192" spans="2:10">
      <c r="C192" s="270"/>
      <c r="D192" s="263" t="s">
        <v>2414</v>
      </c>
      <c r="E192" s="264" t="s">
        <v>2415</v>
      </c>
      <c r="F192" s="265" t="s">
        <v>2416</v>
      </c>
      <c r="G192" s="255">
        <v>31</v>
      </c>
      <c r="H192" s="256" t="s">
        <v>23</v>
      </c>
      <c r="I192" s="231"/>
      <c r="J192" s="228">
        <f t="shared" ref="J192" si="21">G192*I192</f>
        <v>0</v>
      </c>
    </row>
    <row r="193" spans="3:10">
      <c r="C193" s="270"/>
      <c r="D193" s="263"/>
      <c r="E193" s="264"/>
      <c r="F193" s="265"/>
      <c r="G193" s="255"/>
      <c r="H193" s="256"/>
      <c r="I193" s="231"/>
    </row>
    <row r="194" spans="3:10">
      <c r="C194" s="270"/>
      <c r="D194" s="263" t="s">
        <v>2417</v>
      </c>
      <c r="E194" s="264" t="s">
        <v>2418</v>
      </c>
      <c r="F194" s="265" t="s">
        <v>2416</v>
      </c>
      <c r="G194" s="255">
        <v>51</v>
      </c>
      <c r="H194" s="256" t="s">
        <v>23</v>
      </c>
      <c r="I194" s="231"/>
      <c r="J194" s="228">
        <f t="shared" ref="J194" si="22">G194*I194</f>
        <v>0</v>
      </c>
    </row>
    <row r="195" spans="3:10">
      <c r="C195" s="270"/>
      <c r="D195" s="263"/>
      <c r="E195" s="264"/>
      <c r="F195" s="265"/>
      <c r="G195" s="255"/>
      <c r="H195" s="256"/>
      <c r="I195" s="231"/>
    </row>
    <row r="196" spans="3:10">
      <c r="C196" s="270"/>
      <c r="D196" s="263" t="s">
        <v>2419</v>
      </c>
      <c r="E196" s="264" t="s">
        <v>2420</v>
      </c>
      <c r="F196" s="265" t="s">
        <v>2416</v>
      </c>
      <c r="G196" s="255">
        <v>9</v>
      </c>
      <c r="H196" s="256" t="s">
        <v>23</v>
      </c>
      <c r="I196" s="231"/>
      <c r="J196" s="228">
        <f t="shared" ref="J196" si="23">G196*I196</f>
        <v>0</v>
      </c>
    </row>
    <row r="197" spans="3:10">
      <c r="C197" s="270"/>
      <c r="D197" s="263"/>
      <c r="E197" s="264"/>
      <c r="F197" s="265"/>
      <c r="G197" s="255"/>
      <c r="H197" s="256"/>
      <c r="I197" s="231"/>
    </row>
    <row r="198" spans="3:10">
      <c r="C198" s="270"/>
      <c r="D198" s="263" t="s">
        <v>2421</v>
      </c>
      <c r="E198" s="264" t="s">
        <v>2422</v>
      </c>
      <c r="F198" s="265" t="s">
        <v>2416</v>
      </c>
      <c r="G198" s="255">
        <v>6</v>
      </c>
      <c r="H198" s="256" t="s">
        <v>23</v>
      </c>
      <c r="I198" s="231"/>
      <c r="J198" s="228">
        <f t="shared" ref="J198" si="24">G198*I198</f>
        <v>0</v>
      </c>
    </row>
    <row r="199" spans="3:10">
      <c r="C199" s="270"/>
      <c r="D199" s="263"/>
      <c r="E199" s="264"/>
      <c r="F199" s="265"/>
      <c r="G199" s="255"/>
      <c r="H199" s="256"/>
      <c r="I199" s="231"/>
    </row>
    <row r="200" spans="3:10">
      <c r="C200" s="270"/>
      <c r="D200" s="263" t="s">
        <v>2423</v>
      </c>
      <c r="E200" s="264" t="s">
        <v>2424</v>
      </c>
      <c r="F200" s="265" t="s">
        <v>2416</v>
      </c>
      <c r="G200" s="255">
        <v>1</v>
      </c>
      <c r="H200" s="256" t="s">
        <v>23</v>
      </c>
      <c r="I200" s="231"/>
      <c r="J200" s="228">
        <f t="shared" ref="J200:J202" si="25">G200*I200</f>
        <v>0</v>
      </c>
    </row>
    <row r="201" spans="3:10">
      <c r="C201" s="266"/>
      <c r="D201" s="263"/>
      <c r="E201" s="264"/>
      <c r="F201" s="265"/>
      <c r="G201" s="278"/>
      <c r="H201" s="230"/>
      <c r="I201" s="231"/>
      <c r="J201" s="228"/>
    </row>
    <row r="202" spans="3:10">
      <c r="C202" s="266"/>
      <c r="D202" s="263" t="s">
        <v>2425</v>
      </c>
      <c r="E202" s="264" t="s">
        <v>2426</v>
      </c>
      <c r="F202" s="265" t="s">
        <v>2416</v>
      </c>
      <c r="G202" s="255">
        <v>1</v>
      </c>
      <c r="H202" s="256" t="s">
        <v>23</v>
      </c>
      <c r="I202" s="231"/>
      <c r="J202" s="228">
        <f t="shared" si="25"/>
        <v>0</v>
      </c>
    </row>
    <row r="203" spans="3:10">
      <c r="C203" s="266"/>
      <c r="D203" s="267"/>
      <c r="E203" s="268"/>
      <c r="F203" s="269"/>
      <c r="G203" s="274"/>
      <c r="H203" s="251"/>
      <c r="I203" s="231"/>
    </row>
    <row r="204" spans="3:10">
      <c r="C204" s="229" t="s">
        <v>2427</v>
      </c>
      <c r="D204" s="251"/>
      <c r="E204" s="251"/>
      <c r="F204" s="251"/>
      <c r="G204" s="274"/>
      <c r="H204" s="251"/>
      <c r="I204" s="231"/>
    </row>
    <row r="205" spans="3:10">
      <c r="C205" s="236"/>
      <c r="D205" s="251"/>
      <c r="E205" s="251"/>
      <c r="F205" s="251"/>
      <c r="I205" s="231"/>
    </row>
    <row r="206" spans="3:10">
      <c r="C206" s="262" t="s">
        <v>2428</v>
      </c>
      <c r="D206" s="263" t="s">
        <v>2429</v>
      </c>
      <c r="E206" s="264" t="s">
        <v>2430</v>
      </c>
      <c r="F206" s="265" t="s">
        <v>2431</v>
      </c>
      <c r="G206" s="255">
        <v>1</v>
      </c>
      <c r="H206" s="256" t="s">
        <v>23</v>
      </c>
      <c r="I206" s="231"/>
      <c r="J206" s="228">
        <f t="shared" ref="J206" si="26">G206*I206</f>
        <v>0</v>
      </c>
    </row>
    <row r="207" spans="3:10">
      <c r="I207" s="231"/>
    </row>
    <row r="208" spans="3:10" ht="25.5">
      <c r="C208" s="262" t="s">
        <v>2432</v>
      </c>
      <c r="D208" s="263" t="s">
        <v>2433</v>
      </c>
      <c r="E208" s="264" t="s">
        <v>2434</v>
      </c>
      <c r="F208" s="265" t="s">
        <v>2191</v>
      </c>
      <c r="G208" s="255">
        <v>2</v>
      </c>
      <c r="H208" s="256" t="s">
        <v>23</v>
      </c>
      <c r="I208" s="231"/>
      <c r="J208" s="228">
        <f t="shared" ref="J208" si="27">G208*I208</f>
        <v>0</v>
      </c>
    </row>
    <row r="209" spans="2:10">
      <c r="I209" s="231"/>
    </row>
    <row r="210" spans="2:10">
      <c r="C210" s="262" t="s">
        <v>2435</v>
      </c>
      <c r="D210" s="263" t="s">
        <v>2436</v>
      </c>
      <c r="E210" s="264" t="s">
        <v>2437</v>
      </c>
      <c r="F210" s="265" t="s">
        <v>2191</v>
      </c>
      <c r="G210" s="255">
        <v>3</v>
      </c>
      <c r="H210" s="256" t="s">
        <v>23</v>
      </c>
      <c r="I210" s="231"/>
      <c r="J210" s="228">
        <f t="shared" ref="J210" si="28">G210*I210</f>
        <v>0</v>
      </c>
    </row>
    <row r="211" spans="2:10">
      <c r="I211" s="231"/>
    </row>
    <row r="212" spans="2:10" ht="25.5">
      <c r="C212" s="262" t="s">
        <v>2438</v>
      </c>
      <c r="D212" s="263" t="s">
        <v>2304</v>
      </c>
      <c r="E212" s="264" t="s">
        <v>2439</v>
      </c>
      <c r="F212" s="265" t="s">
        <v>2191</v>
      </c>
      <c r="G212" s="255">
        <v>3</v>
      </c>
      <c r="H212" s="256" t="s">
        <v>23</v>
      </c>
      <c r="I212" s="231"/>
      <c r="J212" s="228">
        <f t="shared" ref="J212:J215" si="29">G212*I212</f>
        <v>0</v>
      </c>
    </row>
    <row r="213" spans="2:10">
      <c r="C213" s="262" t="s">
        <v>2440</v>
      </c>
      <c r="D213" s="263" t="s">
        <v>2441</v>
      </c>
      <c r="E213" s="264" t="s">
        <v>2442</v>
      </c>
      <c r="F213" s="265" t="s">
        <v>2191</v>
      </c>
      <c r="G213" s="255">
        <v>3</v>
      </c>
      <c r="H213" s="256" t="s">
        <v>23</v>
      </c>
      <c r="I213" s="231"/>
      <c r="J213" s="228">
        <f t="shared" si="29"/>
        <v>0</v>
      </c>
    </row>
    <row r="214" spans="2:10">
      <c r="C214" s="262" t="s">
        <v>2443</v>
      </c>
      <c r="D214" s="263" t="s">
        <v>2444</v>
      </c>
      <c r="E214" s="264" t="s">
        <v>2445</v>
      </c>
      <c r="F214" s="265" t="s">
        <v>2191</v>
      </c>
      <c r="G214" s="255">
        <v>3</v>
      </c>
      <c r="H214" s="256" t="s">
        <v>23</v>
      </c>
      <c r="I214" s="231"/>
      <c r="J214" s="228">
        <f t="shared" si="29"/>
        <v>0</v>
      </c>
    </row>
    <row r="215" spans="2:10">
      <c r="B215" s="253"/>
      <c r="C215" s="262" t="s">
        <v>2446</v>
      </c>
      <c r="D215" s="263" t="s">
        <v>2447</v>
      </c>
      <c r="E215" s="264" t="s">
        <v>2448</v>
      </c>
      <c r="F215" s="265" t="s">
        <v>2191</v>
      </c>
      <c r="G215" s="255">
        <v>3</v>
      </c>
      <c r="H215" s="256" t="s">
        <v>23</v>
      </c>
      <c r="I215" s="231"/>
      <c r="J215" s="228">
        <f t="shared" si="29"/>
        <v>0</v>
      </c>
    </row>
    <row r="216" spans="2:10">
      <c r="B216" s="230"/>
      <c r="I216" s="231"/>
    </row>
    <row r="217" spans="2:10" ht="51">
      <c r="B217" s="253"/>
      <c r="C217" s="262" t="s">
        <v>2449</v>
      </c>
      <c r="D217" s="263" t="s">
        <v>2450</v>
      </c>
      <c r="E217" s="264" t="s">
        <v>2451</v>
      </c>
      <c r="F217" s="265" t="s">
        <v>2191</v>
      </c>
      <c r="G217" s="255">
        <v>6</v>
      </c>
      <c r="H217" s="256" t="s">
        <v>23</v>
      </c>
      <c r="I217" s="231"/>
      <c r="J217" s="228">
        <f t="shared" ref="J217:J219" si="30">G217*I217</f>
        <v>0</v>
      </c>
    </row>
    <row r="218" spans="2:10">
      <c r="B218" s="229"/>
      <c r="C218" s="262" t="s">
        <v>2452</v>
      </c>
      <c r="D218" s="263" t="s">
        <v>2453</v>
      </c>
      <c r="E218" s="264" t="s">
        <v>2454</v>
      </c>
      <c r="F218" s="265" t="s">
        <v>2191</v>
      </c>
      <c r="G218" s="255">
        <v>3</v>
      </c>
      <c r="H218" s="256" t="s">
        <v>23</v>
      </c>
      <c r="I218" s="231"/>
      <c r="J218" s="228">
        <f t="shared" si="30"/>
        <v>0</v>
      </c>
    </row>
    <row r="219" spans="2:10" ht="38.25">
      <c r="B219" s="253"/>
      <c r="C219" s="262" t="s">
        <v>2455</v>
      </c>
      <c r="D219" s="263" t="s">
        <v>2456</v>
      </c>
      <c r="E219" s="264" t="s">
        <v>2457</v>
      </c>
      <c r="F219" s="265" t="s">
        <v>2191</v>
      </c>
      <c r="G219" s="255">
        <v>15</v>
      </c>
      <c r="H219" s="256" t="s">
        <v>23</v>
      </c>
      <c r="I219" s="231"/>
      <c r="J219" s="228">
        <f t="shared" si="30"/>
        <v>0</v>
      </c>
    </row>
    <row r="220" spans="2:10">
      <c r="B220" s="253"/>
      <c r="I220" s="231"/>
    </row>
    <row r="221" spans="2:10">
      <c r="B221" s="253"/>
      <c r="C221" s="262" t="s">
        <v>2458</v>
      </c>
      <c r="D221" s="263" t="s">
        <v>2459</v>
      </c>
      <c r="E221" s="264" t="s">
        <v>2460</v>
      </c>
      <c r="F221" s="265" t="s">
        <v>2191</v>
      </c>
      <c r="G221" s="255">
        <v>1</v>
      </c>
      <c r="H221" s="256" t="s">
        <v>23</v>
      </c>
      <c r="I221" s="231"/>
      <c r="J221" s="228">
        <f t="shared" ref="J221" si="31">G221*I221</f>
        <v>0</v>
      </c>
    </row>
    <row r="222" spans="2:10">
      <c r="B222" s="253"/>
      <c r="I222" s="231"/>
    </row>
    <row r="223" spans="2:10">
      <c r="B223" s="253"/>
      <c r="C223" s="262" t="s">
        <v>2461</v>
      </c>
      <c r="D223" s="263" t="s">
        <v>2462</v>
      </c>
      <c r="E223" s="264" t="s">
        <v>2463</v>
      </c>
      <c r="F223" s="265" t="s">
        <v>2191</v>
      </c>
      <c r="G223" s="255">
        <v>1</v>
      </c>
      <c r="H223" s="256" t="s">
        <v>23</v>
      </c>
      <c r="I223" s="231"/>
      <c r="J223" s="228">
        <f t="shared" ref="J223" si="32">G223*I223</f>
        <v>0</v>
      </c>
    </row>
    <row r="224" spans="2:10">
      <c r="B224" s="253"/>
      <c r="I224" s="231"/>
    </row>
    <row r="225" spans="2:10" ht="38.25">
      <c r="B225" s="253"/>
      <c r="C225" s="262" t="s">
        <v>2464</v>
      </c>
      <c r="D225" s="263" t="s">
        <v>2465</v>
      </c>
      <c r="E225" s="264" t="s">
        <v>2466</v>
      </c>
      <c r="F225" s="265" t="s">
        <v>2191</v>
      </c>
      <c r="G225" s="255">
        <v>5</v>
      </c>
      <c r="H225" s="256" t="s">
        <v>23</v>
      </c>
      <c r="I225" s="231"/>
      <c r="J225" s="228">
        <f t="shared" ref="J225" si="33">G225*I225</f>
        <v>0</v>
      </c>
    </row>
    <row r="226" spans="2:10">
      <c r="B226" s="253"/>
      <c r="I226" s="231"/>
    </row>
    <row r="227" spans="2:10" ht="25.5">
      <c r="B227" s="230"/>
      <c r="C227" s="262" t="s">
        <v>2467</v>
      </c>
      <c r="D227" s="263" t="s">
        <v>2468</v>
      </c>
      <c r="E227" s="264" t="s">
        <v>2469</v>
      </c>
      <c r="F227" s="265" t="s">
        <v>2191</v>
      </c>
      <c r="G227" s="255">
        <v>3</v>
      </c>
      <c r="H227" s="256" t="s">
        <v>23</v>
      </c>
      <c r="I227" s="231"/>
      <c r="J227" s="228">
        <f t="shared" ref="J227" si="34">G227*I227</f>
        <v>0</v>
      </c>
    </row>
    <row r="228" spans="2:10">
      <c r="B228" s="230"/>
      <c r="I228" s="231"/>
    </row>
    <row r="229" spans="2:10" ht="51">
      <c r="C229" s="262" t="s">
        <v>2470</v>
      </c>
      <c r="D229" s="263" t="s">
        <v>2367</v>
      </c>
      <c r="E229" s="264" t="s">
        <v>2368</v>
      </c>
      <c r="F229" s="265" t="s">
        <v>2191</v>
      </c>
      <c r="G229" s="255">
        <v>8</v>
      </c>
      <c r="H229" s="256" t="s">
        <v>23</v>
      </c>
      <c r="I229" s="231"/>
      <c r="J229" s="228">
        <f t="shared" ref="J229" si="35">G229*I229</f>
        <v>0</v>
      </c>
    </row>
    <row r="230" spans="2:10">
      <c r="B230" s="230"/>
      <c r="I230" s="231"/>
    </row>
    <row r="231" spans="2:10" ht="51">
      <c r="B231" s="251"/>
      <c r="C231" s="262" t="s">
        <v>2471</v>
      </c>
      <c r="D231" s="263" t="s">
        <v>2472</v>
      </c>
      <c r="E231" s="264" t="s">
        <v>2473</v>
      </c>
      <c r="F231" s="265" t="s">
        <v>2191</v>
      </c>
      <c r="G231" s="255">
        <v>8</v>
      </c>
      <c r="H231" s="256" t="s">
        <v>23</v>
      </c>
      <c r="I231" s="231"/>
      <c r="J231" s="228">
        <f t="shared" ref="J231" si="36">G231*I231</f>
        <v>0</v>
      </c>
    </row>
    <row r="232" spans="2:10">
      <c r="B232" s="251"/>
      <c r="I232" s="231"/>
    </row>
    <row r="233" spans="2:10">
      <c r="B233" s="251"/>
      <c r="C233" s="262" t="s">
        <v>2474</v>
      </c>
      <c r="D233" s="263" t="s">
        <v>2355</v>
      </c>
      <c r="E233" s="264" t="s">
        <v>2356</v>
      </c>
      <c r="F233" s="265" t="s">
        <v>2191</v>
      </c>
      <c r="G233" s="255">
        <v>1</v>
      </c>
      <c r="H233" s="256" t="s">
        <v>23</v>
      </c>
      <c r="I233" s="231"/>
      <c r="J233" s="228">
        <f t="shared" ref="J233" si="37">G233*I233</f>
        <v>0</v>
      </c>
    </row>
    <row r="234" spans="2:10">
      <c r="B234" s="251"/>
      <c r="C234" s="236"/>
      <c r="D234" s="251"/>
      <c r="E234" s="251"/>
      <c r="F234" s="251"/>
      <c r="G234" s="274"/>
      <c r="H234" s="251"/>
      <c r="I234" s="231"/>
    </row>
    <row r="235" spans="2:10" ht="38.25">
      <c r="B235" s="251"/>
      <c r="C235" s="262" t="s">
        <v>2475</v>
      </c>
      <c r="D235" s="263" t="s">
        <v>2349</v>
      </c>
      <c r="E235" s="264" t="s">
        <v>2350</v>
      </c>
      <c r="F235" s="265" t="s">
        <v>2191</v>
      </c>
      <c r="G235" s="255">
        <v>7</v>
      </c>
      <c r="H235" s="256" t="s">
        <v>23</v>
      </c>
      <c r="I235" s="231"/>
      <c r="J235" s="228">
        <f t="shared" ref="J235" si="38">G235*I235</f>
        <v>0</v>
      </c>
    </row>
    <row r="236" spans="2:10">
      <c r="B236" s="251"/>
      <c r="C236" s="279"/>
      <c r="D236" s="267"/>
      <c r="E236" s="268"/>
      <c r="F236" s="269"/>
      <c r="G236" s="260"/>
      <c r="H236" s="261"/>
      <c r="I236" s="231"/>
    </row>
    <row r="237" spans="2:10" ht="89.25">
      <c r="B237" s="251"/>
      <c r="C237" s="262" t="s">
        <v>2476</v>
      </c>
      <c r="D237" s="263" t="s">
        <v>2477</v>
      </c>
      <c r="E237" s="264" t="s">
        <v>2352</v>
      </c>
      <c r="F237" s="265" t="s">
        <v>2191</v>
      </c>
      <c r="G237" s="255">
        <v>24</v>
      </c>
      <c r="H237" s="256" t="s">
        <v>23</v>
      </c>
      <c r="I237" s="231"/>
      <c r="J237" s="228">
        <f t="shared" ref="J237" si="39">G237*I237</f>
        <v>0</v>
      </c>
    </row>
    <row r="238" spans="2:10">
      <c r="B238" s="251"/>
      <c r="C238" s="279"/>
      <c r="D238" s="267"/>
      <c r="E238" s="268"/>
      <c r="F238" s="269"/>
      <c r="G238" s="260"/>
      <c r="H238" s="261"/>
      <c r="I238" s="231"/>
    </row>
    <row r="239" spans="2:10" ht="38.25">
      <c r="B239" s="251"/>
      <c r="C239" s="262" t="s">
        <v>2478</v>
      </c>
      <c r="D239" s="263" t="s">
        <v>2479</v>
      </c>
      <c r="E239" s="264" t="s">
        <v>2480</v>
      </c>
      <c r="F239" s="265" t="s">
        <v>2191</v>
      </c>
      <c r="G239" s="255">
        <v>4</v>
      </c>
      <c r="H239" s="256" t="s">
        <v>23</v>
      </c>
      <c r="I239" s="231"/>
      <c r="J239" s="228">
        <f t="shared" ref="J239" si="40">G239*I239</f>
        <v>0</v>
      </c>
    </row>
    <row r="240" spans="2:10">
      <c r="B240" s="251"/>
      <c r="C240" s="270"/>
      <c r="D240" s="270"/>
      <c r="E240" s="270"/>
      <c r="F240" s="270"/>
      <c r="G240" s="271"/>
      <c r="H240" s="270"/>
      <c r="I240" s="231"/>
    </row>
    <row r="241" spans="2:10" ht="38.25">
      <c r="B241" s="251"/>
      <c r="C241" s="262" t="s">
        <v>2481</v>
      </c>
      <c r="D241" s="263" t="s">
        <v>2482</v>
      </c>
      <c r="E241" s="264" t="s">
        <v>2363</v>
      </c>
      <c r="F241" s="265" t="s">
        <v>2191</v>
      </c>
      <c r="G241" s="255">
        <v>5</v>
      </c>
      <c r="H241" s="256" t="s">
        <v>23</v>
      </c>
      <c r="I241" s="231"/>
      <c r="J241" s="228">
        <f t="shared" ref="J241" si="41">G241*I241</f>
        <v>0</v>
      </c>
    </row>
    <row r="242" spans="2:10">
      <c r="B242" s="251"/>
      <c r="C242" s="270"/>
      <c r="D242" s="267"/>
      <c r="E242" s="268"/>
      <c r="F242" s="269"/>
      <c r="G242" s="260"/>
      <c r="H242" s="261"/>
      <c r="I242" s="231"/>
    </row>
    <row r="243" spans="2:10" ht="25.5">
      <c r="B243" s="251"/>
      <c r="C243" s="262" t="s">
        <v>2483</v>
      </c>
      <c r="D243" s="263" t="s">
        <v>2484</v>
      </c>
      <c r="E243" s="264" t="s">
        <v>2485</v>
      </c>
      <c r="F243" s="265" t="s">
        <v>2191</v>
      </c>
      <c r="G243" s="255">
        <v>6</v>
      </c>
      <c r="H243" s="256" t="s">
        <v>23</v>
      </c>
      <c r="I243" s="231"/>
      <c r="J243" s="228">
        <f t="shared" ref="J243" si="42">G243*I243</f>
        <v>0</v>
      </c>
    </row>
    <row r="244" spans="2:10">
      <c r="B244" s="251"/>
      <c r="I244" s="231"/>
    </row>
    <row r="245" spans="2:10" ht="25.5">
      <c r="B245" s="251"/>
      <c r="C245" s="262" t="s">
        <v>2486</v>
      </c>
      <c r="D245" s="263" t="s">
        <v>2487</v>
      </c>
      <c r="E245" s="264" t="s">
        <v>2488</v>
      </c>
      <c r="F245" s="265" t="s">
        <v>2191</v>
      </c>
      <c r="G245" s="255">
        <v>1</v>
      </c>
      <c r="H245" s="256" t="s">
        <v>23</v>
      </c>
      <c r="I245" s="231"/>
      <c r="J245" s="228">
        <f t="shared" ref="J245" si="43">G245*I245</f>
        <v>0</v>
      </c>
    </row>
    <row r="246" spans="2:10">
      <c r="B246" s="251"/>
      <c r="C246" s="270"/>
      <c r="D246" s="270"/>
      <c r="E246" s="270"/>
      <c r="F246" s="270"/>
      <c r="G246" s="271"/>
      <c r="H246" s="270"/>
      <c r="I246" s="231"/>
    </row>
    <row r="247" spans="2:10" ht="25.5">
      <c r="B247" s="251"/>
      <c r="C247" s="262" t="s">
        <v>2489</v>
      </c>
      <c r="D247" s="263" t="s">
        <v>2490</v>
      </c>
      <c r="E247" s="264" t="s">
        <v>2491</v>
      </c>
      <c r="F247" s="265" t="s">
        <v>2191</v>
      </c>
      <c r="G247" s="255">
        <v>1</v>
      </c>
      <c r="H247" s="256" t="s">
        <v>23</v>
      </c>
      <c r="I247" s="231"/>
      <c r="J247" s="228">
        <f t="shared" ref="J247" si="44">G247*I247</f>
        <v>0</v>
      </c>
    </row>
    <row r="248" spans="2:10">
      <c r="B248" s="211"/>
      <c r="C248" s="270"/>
      <c r="D248" s="267"/>
      <c r="E248" s="268"/>
      <c r="F248" s="269"/>
      <c r="G248" s="260"/>
      <c r="H248" s="261"/>
      <c r="I248" s="231"/>
    </row>
    <row r="249" spans="2:10">
      <c r="B249" s="211"/>
      <c r="C249" s="229" t="s">
        <v>2492</v>
      </c>
      <c r="D249" s="267"/>
      <c r="E249" s="268"/>
      <c r="F249" s="269"/>
      <c r="G249" s="271"/>
      <c r="H249" s="270"/>
      <c r="I249" s="231"/>
    </row>
    <row r="250" spans="2:10">
      <c r="B250" s="211"/>
      <c r="C250" s="270"/>
      <c r="D250" s="270"/>
      <c r="E250" s="270"/>
      <c r="F250" s="270"/>
      <c r="I250" s="231"/>
    </row>
    <row r="251" spans="2:10" ht="25.5">
      <c r="B251" s="211"/>
      <c r="C251" s="262" t="s">
        <v>2493</v>
      </c>
      <c r="D251" s="263" t="s">
        <v>2494</v>
      </c>
      <c r="E251" s="264" t="s">
        <v>2495</v>
      </c>
      <c r="F251" s="265" t="s">
        <v>2270</v>
      </c>
      <c r="G251" s="255">
        <v>30</v>
      </c>
      <c r="H251" s="256" t="s">
        <v>23</v>
      </c>
      <c r="I251" s="231"/>
      <c r="J251" s="228">
        <f t="shared" ref="J251" si="45">G251*I251</f>
        <v>0</v>
      </c>
    </row>
    <row r="252" spans="2:10">
      <c r="B252" s="211"/>
      <c r="C252" s="270"/>
      <c r="D252" s="270"/>
      <c r="E252" s="270"/>
      <c r="F252" s="270"/>
      <c r="G252" s="271"/>
      <c r="H252" s="270"/>
      <c r="I252" s="231"/>
    </row>
    <row r="253" spans="2:10">
      <c r="C253" s="262" t="s">
        <v>2496</v>
      </c>
      <c r="D253" s="263" t="s">
        <v>2497</v>
      </c>
      <c r="E253" s="264" t="s">
        <v>2498</v>
      </c>
      <c r="F253" s="265" t="s">
        <v>2270</v>
      </c>
      <c r="G253" s="255">
        <v>13</v>
      </c>
      <c r="H253" s="256" t="s">
        <v>23</v>
      </c>
      <c r="I253" s="231"/>
      <c r="J253" s="228">
        <f t="shared" ref="J253" si="46">G253*I253</f>
        <v>0</v>
      </c>
    </row>
    <row r="254" spans="2:10">
      <c r="B254" s="229"/>
      <c r="C254" s="266"/>
      <c r="D254" s="267"/>
      <c r="E254" s="268"/>
      <c r="F254" s="269"/>
      <c r="G254" s="260"/>
      <c r="H254" s="261"/>
      <c r="I254" s="231"/>
    </row>
    <row r="255" spans="2:10">
      <c r="B255" s="253"/>
      <c r="C255" s="262" t="s">
        <v>2499</v>
      </c>
      <c r="D255" s="263" t="s">
        <v>2500</v>
      </c>
      <c r="E255" s="264" t="s">
        <v>2501</v>
      </c>
      <c r="F255" s="265" t="s">
        <v>2270</v>
      </c>
      <c r="G255" s="255">
        <v>2</v>
      </c>
      <c r="H255" s="256" t="s">
        <v>23</v>
      </c>
      <c r="I255" s="231"/>
      <c r="J255" s="228">
        <f t="shared" ref="J255" si="47">G255*I255</f>
        <v>0</v>
      </c>
    </row>
    <row r="256" spans="2:10">
      <c r="B256" s="253"/>
      <c r="C256" s="266"/>
      <c r="D256" s="267"/>
      <c r="E256" s="268"/>
      <c r="F256" s="269"/>
      <c r="G256" s="260"/>
      <c r="H256" s="261"/>
      <c r="I256" s="231"/>
    </row>
    <row r="257" spans="2:10">
      <c r="B257" s="253"/>
      <c r="C257" s="262" t="s">
        <v>2496</v>
      </c>
      <c r="D257" s="263" t="s">
        <v>2502</v>
      </c>
      <c r="E257" s="264" t="s">
        <v>2503</v>
      </c>
      <c r="F257" s="265" t="s">
        <v>2270</v>
      </c>
      <c r="G257" s="255">
        <v>5</v>
      </c>
      <c r="H257" s="256" t="s">
        <v>23</v>
      </c>
      <c r="I257" s="231"/>
      <c r="J257" s="228">
        <f t="shared" ref="J257" si="48">G257*I257</f>
        <v>0</v>
      </c>
    </row>
    <row r="258" spans="2:10">
      <c r="B258" s="253"/>
      <c r="C258" s="266"/>
      <c r="D258" s="267"/>
      <c r="E258" s="268"/>
      <c r="F258" s="269"/>
      <c r="G258" s="260"/>
      <c r="H258" s="261"/>
      <c r="I258" s="231"/>
    </row>
    <row r="259" spans="2:10" ht="38.25">
      <c r="B259" s="253"/>
      <c r="C259" s="262" t="s">
        <v>2504</v>
      </c>
      <c r="D259" s="263" t="s">
        <v>2505</v>
      </c>
      <c r="E259" s="264" t="s">
        <v>2506</v>
      </c>
      <c r="F259" s="265" t="s">
        <v>2270</v>
      </c>
      <c r="G259" s="255">
        <v>310</v>
      </c>
      <c r="H259" s="256" t="s">
        <v>23</v>
      </c>
      <c r="I259" s="231"/>
      <c r="J259" s="228">
        <f t="shared" ref="J259" si="49">G259*I259</f>
        <v>0</v>
      </c>
    </row>
    <row r="260" spans="2:10">
      <c r="B260" s="253"/>
      <c r="C260" s="270"/>
      <c r="D260" s="267"/>
      <c r="E260" s="268"/>
      <c r="F260" s="269"/>
      <c r="G260" s="260"/>
      <c r="H260" s="261"/>
      <c r="I260" s="231"/>
    </row>
    <row r="261" spans="2:10" ht="25.5">
      <c r="B261" s="253"/>
      <c r="C261" s="262" t="s">
        <v>2507</v>
      </c>
      <c r="D261" s="263" t="s">
        <v>2508</v>
      </c>
      <c r="E261" s="264" t="s">
        <v>2509</v>
      </c>
      <c r="F261" s="265" t="s">
        <v>2270</v>
      </c>
      <c r="G261" s="255">
        <v>24</v>
      </c>
      <c r="H261" s="256" t="s">
        <v>23</v>
      </c>
      <c r="I261" s="231"/>
      <c r="J261" s="228">
        <f t="shared" ref="J261" si="50">G261*I261</f>
        <v>0</v>
      </c>
    </row>
    <row r="262" spans="2:10">
      <c r="B262" s="253"/>
      <c r="C262" s="266"/>
      <c r="D262" s="267"/>
      <c r="E262" s="268"/>
      <c r="F262" s="270"/>
      <c r="G262" s="271"/>
      <c r="H262" s="270"/>
      <c r="I262" s="231"/>
    </row>
    <row r="263" spans="2:10" ht="25.5">
      <c r="B263" s="253"/>
      <c r="C263" s="262" t="s">
        <v>2510</v>
      </c>
      <c r="D263" s="263" t="s">
        <v>2511</v>
      </c>
      <c r="E263" s="264" t="s">
        <v>2512</v>
      </c>
      <c r="F263" s="265" t="s">
        <v>2270</v>
      </c>
      <c r="G263" s="255">
        <v>51</v>
      </c>
      <c r="H263" s="256" t="s">
        <v>23</v>
      </c>
      <c r="I263" s="231"/>
      <c r="J263" s="228">
        <f t="shared" ref="J263" si="51">G263*I263</f>
        <v>0</v>
      </c>
    </row>
    <row r="264" spans="2:10">
      <c r="B264" s="253"/>
      <c r="C264" s="266"/>
      <c r="D264" s="267"/>
      <c r="E264" s="268"/>
      <c r="F264" s="270"/>
      <c r="G264" s="271"/>
      <c r="H264" s="270"/>
      <c r="I264" s="231"/>
    </row>
    <row r="265" spans="2:10">
      <c r="B265" s="253"/>
      <c r="C265" s="262" t="s">
        <v>2513</v>
      </c>
      <c r="D265" s="263" t="s">
        <v>2514</v>
      </c>
      <c r="E265" s="264" t="s">
        <v>2515</v>
      </c>
      <c r="F265" s="265" t="s">
        <v>2270</v>
      </c>
      <c r="G265" s="255">
        <v>14</v>
      </c>
      <c r="H265" s="256" t="s">
        <v>23</v>
      </c>
      <c r="I265" s="231"/>
      <c r="J265" s="228">
        <f t="shared" ref="J265" si="52">G265*I265</f>
        <v>0</v>
      </c>
    </row>
    <row r="266" spans="2:10">
      <c r="B266" s="253"/>
      <c r="C266" s="266"/>
      <c r="D266" s="267"/>
      <c r="E266" s="268"/>
      <c r="F266" s="270"/>
      <c r="G266" s="271"/>
      <c r="H266" s="270"/>
      <c r="I266" s="231"/>
    </row>
    <row r="267" spans="2:10">
      <c r="B267" s="253"/>
      <c r="C267" s="262" t="s">
        <v>2516</v>
      </c>
      <c r="D267" s="263" t="s">
        <v>2517</v>
      </c>
      <c r="E267" s="264" t="s">
        <v>2518</v>
      </c>
      <c r="F267" s="265" t="s">
        <v>2270</v>
      </c>
      <c r="G267" s="255">
        <v>1</v>
      </c>
      <c r="H267" s="256" t="s">
        <v>23</v>
      </c>
      <c r="I267" s="231"/>
      <c r="J267" s="228">
        <f t="shared" ref="J267" si="53">G267*I267</f>
        <v>0</v>
      </c>
    </row>
    <row r="268" spans="2:10">
      <c r="B268" s="253"/>
      <c r="C268" s="266"/>
      <c r="D268" s="267"/>
      <c r="E268" s="268"/>
      <c r="F268" s="270"/>
      <c r="G268" s="271"/>
      <c r="H268" s="270"/>
      <c r="I268" s="231"/>
    </row>
    <row r="269" spans="2:10">
      <c r="B269" s="253"/>
      <c r="C269" s="262" t="s">
        <v>2519</v>
      </c>
      <c r="D269" s="263" t="s">
        <v>2520</v>
      </c>
      <c r="E269" s="264" t="s">
        <v>2521</v>
      </c>
      <c r="F269" s="265" t="s">
        <v>2270</v>
      </c>
      <c r="G269" s="255">
        <v>7</v>
      </c>
      <c r="H269" s="256" t="s">
        <v>23</v>
      </c>
      <c r="I269" s="231"/>
      <c r="J269" s="228">
        <f t="shared" ref="J269" si="54">G269*I269</f>
        <v>0</v>
      </c>
    </row>
    <row r="270" spans="2:10">
      <c r="B270" s="253"/>
      <c r="C270" s="266"/>
      <c r="D270" s="267"/>
      <c r="E270" s="268"/>
      <c r="F270" s="270"/>
      <c r="G270" s="271"/>
      <c r="H270" s="270"/>
      <c r="I270" s="231"/>
    </row>
    <row r="271" spans="2:10" ht="216.75">
      <c r="B271" s="253"/>
      <c r="C271" s="262" t="s">
        <v>2522</v>
      </c>
      <c r="D271" s="263" t="s">
        <v>2523</v>
      </c>
      <c r="E271" s="264" t="s">
        <v>2524</v>
      </c>
      <c r="F271" s="265" t="s">
        <v>2525</v>
      </c>
      <c r="G271" s="255">
        <v>38</v>
      </c>
      <c r="H271" s="256" t="s">
        <v>23</v>
      </c>
      <c r="I271" s="231"/>
      <c r="J271" s="228">
        <f t="shared" ref="J271" si="55">G271*I271</f>
        <v>0</v>
      </c>
    </row>
    <row r="272" spans="2:10" ht="13.5" thickBot="1">
      <c r="B272" s="253"/>
      <c r="C272" s="262"/>
      <c r="D272" s="263"/>
      <c r="E272" s="264"/>
      <c r="F272" s="265"/>
      <c r="G272" s="255"/>
      <c r="H272" s="256"/>
      <c r="I272" s="614"/>
      <c r="J272" s="623">
        <f>SUM(J36:J271)</f>
        <v>0</v>
      </c>
    </row>
    <row r="273" spans="2:10" ht="13.5" thickTop="1">
      <c r="B273" s="224" t="s">
        <v>25</v>
      </c>
      <c r="C273" s="247" t="s">
        <v>2175</v>
      </c>
      <c r="D273" s="248"/>
      <c r="E273" s="248"/>
      <c r="F273" s="248"/>
      <c r="G273" s="249"/>
      <c r="H273" s="250"/>
      <c r="I273" s="328"/>
    </row>
    <row r="274" spans="2:10">
      <c r="B274" s="253"/>
      <c r="C274" s="266"/>
      <c r="D274" s="267"/>
      <c r="E274" s="268"/>
      <c r="F274" s="269"/>
      <c r="G274" s="274"/>
      <c r="H274" s="251"/>
      <c r="I274" s="231"/>
    </row>
    <row r="275" spans="2:10" ht="38.25">
      <c r="B275" s="253"/>
      <c r="C275" s="222" t="s">
        <v>2526</v>
      </c>
      <c r="D275" s="254" t="s">
        <v>2527</v>
      </c>
      <c r="E275" s="240" t="s">
        <v>2528</v>
      </c>
      <c r="F275" s="222" t="s">
        <v>2208</v>
      </c>
      <c r="G275" s="255">
        <v>1</v>
      </c>
      <c r="H275" s="256" t="s">
        <v>1252</v>
      </c>
      <c r="I275" s="231"/>
      <c r="J275" s="228">
        <f t="shared" ref="J275" si="56">G275*I275</f>
        <v>0</v>
      </c>
    </row>
    <row r="276" spans="2:10">
      <c r="B276" s="253"/>
      <c r="C276" s="266"/>
      <c r="D276" s="267"/>
      <c r="E276" s="268"/>
      <c r="F276" s="269"/>
      <c r="G276" s="274"/>
      <c r="H276" s="251"/>
      <c r="I276" s="231"/>
    </row>
    <row r="277" spans="2:10">
      <c r="B277" s="253"/>
      <c r="C277" s="262" t="s">
        <v>2529</v>
      </c>
      <c r="D277" s="263" t="s">
        <v>2212</v>
      </c>
      <c r="E277" s="264" t="s">
        <v>2213</v>
      </c>
      <c r="F277" s="265" t="s">
        <v>2208</v>
      </c>
      <c r="G277" s="255">
        <v>1</v>
      </c>
      <c r="H277" s="256" t="s">
        <v>23</v>
      </c>
      <c r="I277" s="231"/>
      <c r="J277" s="228">
        <f t="shared" ref="J277" si="57">G277*I277</f>
        <v>0</v>
      </c>
    </row>
    <row r="278" spans="2:10">
      <c r="B278" s="253"/>
      <c r="C278" s="266"/>
      <c r="D278" s="267"/>
      <c r="E278" s="268"/>
      <c r="F278" s="269"/>
      <c r="G278" s="274"/>
      <c r="H278" s="251"/>
      <c r="I278" s="231"/>
    </row>
    <row r="279" spans="2:10">
      <c r="B279" s="253"/>
      <c r="C279" s="262" t="s">
        <v>2530</v>
      </c>
      <c r="D279" s="263" t="s">
        <v>2531</v>
      </c>
      <c r="E279" s="264" t="s">
        <v>2216</v>
      </c>
      <c r="F279" s="265" t="s">
        <v>2208</v>
      </c>
      <c r="G279" s="255">
        <v>1</v>
      </c>
      <c r="H279" s="256" t="s">
        <v>23</v>
      </c>
      <c r="I279" s="231"/>
      <c r="J279" s="228">
        <f t="shared" ref="J279:J280" si="58">G279*I279</f>
        <v>0</v>
      </c>
    </row>
    <row r="280" spans="2:10">
      <c r="B280" s="253"/>
      <c r="C280" s="262"/>
      <c r="D280" s="263" t="s">
        <v>2217</v>
      </c>
      <c r="E280" s="264" t="s">
        <v>2218</v>
      </c>
      <c r="F280" s="265" t="s">
        <v>2208</v>
      </c>
      <c r="G280" s="255">
        <v>1</v>
      </c>
      <c r="H280" s="256" t="s">
        <v>23</v>
      </c>
      <c r="I280" s="231"/>
      <c r="J280" s="228">
        <f t="shared" si="58"/>
        <v>0</v>
      </c>
    </row>
    <row r="281" spans="2:10">
      <c r="B281" s="253"/>
      <c r="C281" s="266"/>
      <c r="D281" s="267"/>
      <c r="E281" s="268"/>
      <c r="F281" s="269"/>
      <c r="G281" s="274"/>
      <c r="H281" s="251"/>
      <c r="I281" s="231"/>
    </row>
    <row r="282" spans="2:10">
      <c r="B282" s="253"/>
      <c r="C282" s="262" t="s">
        <v>2532</v>
      </c>
      <c r="D282" s="263" t="s">
        <v>2220</v>
      </c>
      <c r="E282" s="264" t="s">
        <v>2221</v>
      </c>
      <c r="F282" s="265" t="s">
        <v>2191</v>
      </c>
      <c r="G282" s="255">
        <v>1</v>
      </c>
      <c r="H282" s="256" t="s">
        <v>23</v>
      </c>
      <c r="I282" s="231"/>
      <c r="J282" s="228">
        <f t="shared" ref="J282" si="59">G282*I282</f>
        <v>0</v>
      </c>
    </row>
    <row r="283" spans="2:10">
      <c r="B283" s="253"/>
      <c r="C283" s="266"/>
      <c r="D283" s="267"/>
      <c r="E283" s="268"/>
      <c r="F283" s="269"/>
      <c r="G283" s="274"/>
      <c r="H283" s="251"/>
      <c r="I283" s="231"/>
    </row>
    <row r="284" spans="2:10">
      <c r="B284" s="253"/>
      <c r="C284" s="262" t="s">
        <v>2533</v>
      </c>
      <c r="D284" s="263" t="s">
        <v>2534</v>
      </c>
      <c r="E284" s="264" t="s">
        <v>2535</v>
      </c>
      <c r="F284" s="265" t="s">
        <v>2208</v>
      </c>
      <c r="G284" s="255">
        <v>1</v>
      </c>
      <c r="H284" s="256" t="s">
        <v>23</v>
      </c>
      <c r="I284" s="231"/>
      <c r="J284" s="228">
        <f t="shared" ref="J284:J285" si="60">G284*I284</f>
        <v>0</v>
      </c>
    </row>
    <row r="285" spans="2:10">
      <c r="B285" s="253"/>
      <c r="C285" s="262"/>
      <c r="D285" s="263" t="s">
        <v>2536</v>
      </c>
      <c r="E285" s="264" t="s">
        <v>2537</v>
      </c>
      <c r="F285" s="265" t="s">
        <v>2208</v>
      </c>
      <c r="G285" s="255">
        <v>1</v>
      </c>
      <c r="H285" s="256" t="s">
        <v>23</v>
      </c>
      <c r="I285" s="231"/>
      <c r="J285" s="228">
        <f t="shared" si="60"/>
        <v>0</v>
      </c>
    </row>
    <row r="286" spans="2:10">
      <c r="B286" s="253"/>
      <c r="C286" s="266"/>
      <c r="D286" s="267"/>
      <c r="E286" s="268"/>
      <c r="F286" s="269"/>
      <c r="G286" s="274"/>
      <c r="H286" s="251"/>
      <c r="I286" s="231"/>
    </row>
    <row r="287" spans="2:10">
      <c r="B287" s="251"/>
      <c r="C287" s="238"/>
      <c r="D287" s="254" t="s">
        <v>2227</v>
      </c>
      <c r="E287" s="264" t="s">
        <v>2228</v>
      </c>
      <c r="F287" s="265" t="s">
        <v>2208</v>
      </c>
      <c r="G287" s="255">
        <v>1</v>
      </c>
      <c r="H287" s="256" t="s">
        <v>23</v>
      </c>
      <c r="I287" s="231"/>
      <c r="J287" s="228">
        <f t="shared" ref="J287" si="61">G287*I287</f>
        <v>0</v>
      </c>
    </row>
    <row r="288" spans="2:10">
      <c r="B288" s="253"/>
      <c r="C288" s="266"/>
      <c r="D288" s="267"/>
      <c r="E288" s="268"/>
      <c r="F288" s="269"/>
      <c r="G288" s="274"/>
      <c r="H288" s="251"/>
      <c r="I288" s="231"/>
    </row>
    <row r="289" spans="2:10">
      <c r="B289" s="253"/>
      <c r="C289" s="262" t="s">
        <v>2291</v>
      </c>
      <c r="D289" s="263" t="s">
        <v>2538</v>
      </c>
      <c r="E289" s="264" t="s">
        <v>2539</v>
      </c>
      <c r="F289" s="265" t="s">
        <v>2191</v>
      </c>
      <c r="G289" s="255">
        <v>1</v>
      </c>
      <c r="H289" s="256" t="s">
        <v>23</v>
      </c>
      <c r="I289" s="231"/>
      <c r="J289" s="228">
        <f t="shared" ref="J289:J293" si="62">G289*I289</f>
        <v>0</v>
      </c>
    </row>
    <row r="290" spans="2:10">
      <c r="B290" s="253"/>
      <c r="C290" s="262"/>
      <c r="D290" s="263" t="s">
        <v>2238</v>
      </c>
      <c r="E290" s="264" t="s">
        <v>2239</v>
      </c>
      <c r="F290" s="265" t="s">
        <v>2191</v>
      </c>
      <c r="G290" s="255">
        <v>1</v>
      </c>
      <c r="H290" s="256" t="s">
        <v>23</v>
      </c>
      <c r="I290" s="231"/>
      <c r="J290" s="228">
        <f t="shared" si="62"/>
        <v>0</v>
      </c>
    </row>
    <row r="291" spans="2:10">
      <c r="B291" s="253"/>
      <c r="C291" s="262"/>
      <c r="D291" s="263" t="s">
        <v>2236</v>
      </c>
      <c r="E291" s="264" t="s">
        <v>2237</v>
      </c>
      <c r="F291" s="265" t="s">
        <v>2191</v>
      </c>
      <c r="G291" s="255">
        <v>1</v>
      </c>
      <c r="H291" s="256" t="s">
        <v>23</v>
      </c>
      <c r="I291" s="231"/>
      <c r="J291" s="228">
        <f t="shared" si="62"/>
        <v>0</v>
      </c>
    </row>
    <row r="292" spans="2:10">
      <c r="B292" s="253"/>
      <c r="C292" s="262"/>
      <c r="D292" s="263" t="s">
        <v>2232</v>
      </c>
      <c r="E292" s="264" t="s">
        <v>2233</v>
      </c>
      <c r="F292" s="265" t="s">
        <v>2191</v>
      </c>
      <c r="G292" s="255">
        <v>2</v>
      </c>
      <c r="H292" s="256" t="s">
        <v>23</v>
      </c>
      <c r="I292" s="231"/>
      <c r="J292" s="228">
        <f t="shared" si="62"/>
        <v>0</v>
      </c>
    </row>
    <row r="293" spans="2:10">
      <c r="B293" s="253"/>
      <c r="C293" s="262"/>
      <c r="D293" s="263" t="s">
        <v>2540</v>
      </c>
      <c r="E293" s="264" t="s">
        <v>2541</v>
      </c>
      <c r="F293" s="265" t="s">
        <v>2191</v>
      </c>
      <c r="G293" s="255">
        <v>1</v>
      </c>
      <c r="H293" s="256" t="s">
        <v>23</v>
      </c>
      <c r="I293" s="231"/>
      <c r="J293" s="228">
        <f t="shared" si="62"/>
        <v>0</v>
      </c>
    </row>
    <row r="294" spans="2:10">
      <c r="B294" s="253"/>
      <c r="C294" s="262"/>
      <c r="D294" s="263"/>
      <c r="E294" s="264"/>
      <c r="F294" s="265"/>
      <c r="G294" s="278"/>
      <c r="H294" s="230"/>
      <c r="I294" s="231"/>
    </row>
    <row r="295" spans="2:10">
      <c r="B295" s="253"/>
      <c r="C295" s="262" t="s">
        <v>2542</v>
      </c>
      <c r="D295" s="263" t="s">
        <v>2543</v>
      </c>
      <c r="E295" s="264" t="s">
        <v>2544</v>
      </c>
      <c r="F295" s="265" t="s">
        <v>2191</v>
      </c>
      <c r="G295" s="255">
        <v>1</v>
      </c>
      <c r="H295" s="256" t="s">
        <v>23</v>
      </c>
      <c r="I295" s="231"/>
      <c r="J295" s="228">
        <f t="shared" ref="J295:J299" si="63">G295*I295</f>
        <v>0</v>
      </c>
    </row>
    <row r="296" spans="2:10">
      <c r="B296" s="253"/>
      <c r="C296" s="262"/>
      <c r="D296" s="263" t="s">
        <v>2247</v>
      </c>
      <c r="E296" s="264" t="s">
        <v>2248</v>
      </c>
      <c r="F296" s="265" t="s">
        <v>2191</v>
      </c>
      <c r="G296" s="255">
        <v>1</v>
      </c>
      <c r="H296" s="256" t="s">
        <v>23</v>
      </c>
      <c r="I296" s="231"/>
      <c r="J296" s="228">
        <f t="shared" si="63"/>
        <v>0</v>
      </c>
    </row>
    <row r="297" spans="2:10">
      <c r="B297" s="253"/>
      <c r="C297" s="262"/>
      <c r="D297" s="263" t="s">
        <v>2545</v>
      </c>
      <c r="E297" s="264" t="s">
        <v>2546</v>
      </c>
      <c r="F297" s="265" t="s">
        <v>2191</v>
      </c>
      <c r="G297" s="255">
        <v>1</v>
      </c>
      <c r="H297" s="256" t="s">
        <v>23</v>
      </c>
      <c r="I297" s="231"/>
      <c r="J297" s="228">
        <f t="shared" si="63"/>
        <v>0</v>
      </c>
    </row>
    <row r="298" spans="2:10">
      <c r="B298" s="253"/>
      <c r="C298" s="262"/>
      <c r="D298" s="263" t="s">
        <v>2238</v>
      </c>
      <c r="E298" s="264" t="s">
        <v>2239</v>
      </c>
      <c r="F298" s="265" t="s">
        <v>2191</v>
      </c>
      <c r="G298" s="255">
        <v>1</v>
      </c>
      <c r="H298" s="256" t="s">
        <v>23</v>
      </c>
      <c r="I298" s="231"/>
      <c r="J298" s="228">
        <f t="shared" si="63"/>
        <v>0</v>
      </c>
    </row>
    <row r="299" spans="2:10">
      <c r="B299" s="253"/>
      <c r="C299" s="262"/>
      <c r="D299" s="263" t="s">
        <v>2236</v>
      </c>
      <c r="E299" s="264" t="s">
        <v>2237</v>
      </c>
      <c r="F299" s="265" t="s">
        <v>2191</v>
      </c>
      <c r="G299" s="255">
        <v>1</v>
      </c>
      <c r="H299" s="256" t="s">
        <v>23</v>
      </c>
      <c r="I299" s="231"/>
      <c r="J299" s="228">
        <f t="shared" si="63"/>
        <v>0</v>
      </c>
    </row>
    <row r="300" spans="2:10">
      <c r="B300" s="253"/>
      <c r="C300" s="262"/>
      <c r="D300" s="263"/>
      <c r="E300" s="264"/>
      <c r="F300" s="265"/>
      <c r="G300" s="278"/>
      <c r="H300" s="230"/>
      <c r="I300" s="231"/>
    </row>
    <row r="301" spans="2:10">
      <c r="B301" s="253"/>
      <c r="C301" s="262" t="s">
        <v>2547</v>
      </c>
      <c r="D301" s="263" t="s">
        <v>2548</v>
      </c>
      <c r="E301" s="264" t="s">
        <v>2549</v>
      </c>
      <c r="F301" s="265" t="s">
        <v>2191</v>
      </c>
      <c r="G301" s="255">
        <v>1</v>
      </c>
      <c r="H301" s="256" t="s">
        <v>23</v>
      </c>
      <c r="I301" s="231"/>
      <c r="J301" s="228">
        <f t="shared" ref="J301:J305" si="64">G301*I301</f>
        <v>0</v>
      </c>
    </row>
    <row r="302" spans="2:10">
      <c r="B302" s="253"/>
      <c r="C302" s="262"/>
      <c r="D302" s="263" t="s">
        <v>2540</v>
      </c>
      <c r="E302" s="264" t="s">
        <v>2541</v>
      </c>
      <c r="F302" s="265" t="s">
        <v>2191</v>
      </c>
      <c r="G302" s="255">
        <v>1</v>
      </c>
      <c r="H302" s="256" t="s">
        <v>23</v>
      </c>
      <c r="I302" s="231"/>
      <c r="J302" s="228">
        <f t="shared" si="64"/>
        <v>0</v>
      </c>
    </row>
    <row r="303" spans="2:10">
      <c r="B303" s="253"/>
      <c r="C303" s="262"/>
      <c r="D303" s="263" t="s">
        <v>2232</v>
      </c>
      <c r="E303" s="264" t="s">
        <v>2233</v>
      </c>
      <c r="F303" s="265" t="s">
        <v>2191</v>
      </c>
      <c r="G303" s="255">
        <v>2</v>
      </c>
      <c r="H303" s="256" t="s">
        <v>23</v>
      </c>
      <c r="I303" s="231"/>
      <c r="J303" s="228">
        <f t="shared" si="64"/>
        <v>0</v>
      </c>
    </row>
    <row r="304" spans="2:10">
      <c r="B304" s="253"/>
      <c r="C304" s="262"/>
      <c r="D304" s="263" t="s">
        <v>2236</v>
      </c>
      <c r="E304" s="264" t="s">
        <v>2237</v>
      </c>
      <c r="F304" s="265" t="s">
        <v>2191</v>
      </c>
      <c r="G304" s="255">
        <v>1</v>
      </c>
      <c r="H304" s="256" t="s">
        <v>23</v>
      </c>
      <c r="I304" s="231"/>
      <c r="J304" s="228">
        <f t="shared" si="64"/>
        <v>0</v>
      </c>
    </row>
    <row r="305" spans="2:10">
      <c r="B305" s="253"/>
      <c r="C305" s="262"/>
      <c r="D305" s="263" t="s">
        <v>2238</v>
      </c>
      <c r="E305" s="264" t="s">
        <v>2239</v>
      </c>
      <c r="F305" s="265" t="s">
        <v>2191</v>
      </c>
      <c r="G305" s="255">
        <v>1</v>
      </c>
      <c r="H305" s="256" t="s">
        <v>23</v>
      </c>
      <c r="I305" s="231"/>
      <c r="J305" s="228">
        <f t="shared" si="64"/>
        <v>0</v>
      </c>
    </row>
    <row r="306" spans="2:10">
      <c r="B306" s="253"/>
      <c r="C306" s="262"/>
      <c r="D306" s="263"/>
      <c r="E306" s="264"/>
      <c r="F306" s="265"/>
      <c r="G306" s="278"/>
      <c r="H306" s="230"/>
      <c r="I306" s="231"/>
    </row>
    <row r="307" spans="2:10">
      <c r="B307" s="253"/>
      <c r="C307" s="262" t="s">
        <v>2550</v>
      </c>
      <c r="D307" s="263" t="s">
        <v>2551</v>
      </c>
      <c r="E307" s="264" t="s">
        <v>2546</v>
      </c>
      <c r="F307" s="265" t="s">
        <v>2191</v>
      </c>
      <c r="G307" s="255">
        <v>1</v>
      </c>
      <c r="H307" s="256" t="s">
        <v>23</v>
      </c>
      <c r="I307" s="231"/>
      <c r="J307" s="228">
        <f t="shared" ref="J307:J310" si="65">G307*I307</f>
        <v>0</v>
      </c>
    </row>
    <row r="308" spans="2:10">
      <c r="B308" s="253"/>
      <c r="C308" s="262"/>
      <c r="D308" s="263" t="s">
        <v>2236</v>
      </c>
      <c r="E308" s="264" t="s">
        <v>2237</v>
      </c>
      <c r="F308" s="265" t="s">
        <v>2191</v>
      </c>
      <c r="G308" s="255">
        <v>1</v>
      </c>
      <c r="H308" s="256" t="s">
        <v>23</v>
      </c>
      <c r="I308" s="231"/>
      <c r="J308" s="228">
        <f t="shared" si="65"/>
        <v>0</v>
      </c>
    </row>
    <row r="309" spans="2:10">
      <c r="B309" s="253"/>
      <c r="C309" s="262"/>
      <c r="D309" s="263" t="s">
        <v>2552</v>
      </c>
      <c r="E309" s="264" t="s">
        <v>2553</v>
      </c>
      <c r="F309" s="265" t="s">
        <v>2191</v>
      </c>
      <c r="G309" s="255">
        <v>1</v>
      </c>
      <c r="H309" s="256" t="s">
        <v>23</v>
      </c>
      <c r="I309" s="231"/>
      <c r="J309" s="228">
        <f t="shared" si="65"/>
        <v>0</v>
      </c>
    </row>
    <row r="310" spans="2:10">
      <c r="B310" s="253"/>
      <c r="C310" s="262"/>
      <c r="D310" s="263" t="s">
        <v>2238</v>
      </c>
      <c r="E310" s="264" t="s">
        <v>2239</v>
      </c>
      <c r="F310" s="265" t="s">
        <v>2191</v>
      </c>
      <c r="G310" s="255">
        <v>1</v>
      </c>
      <c r="H310" s="256" t="s">
        <v>23</v>
      </c>
      <c r="I310" s="231"/>
      <c r="J310" s="228">
        <f t="shared" si="65"/>
        <v>0</v>
      </c>
    </row>
    <row r="311" spans="2:10">
      <c r="B311" s="253"/>
      <c r="C311" s="262"/>
      <c r="D311" s="263"/>
      <c r="E311" s="264"/>
      <c r="F311" s="265"/>
      <c r="G311" s="278"/>
      <c r="H311" s="230"/>
      <c r="I311" s="231"/>
    </row>
    <row r="312" spans="2:10" ht="38.25">
      <c r="B312" s="253"/>
      <c r="C312" s="262" t="s">
        <v>2254</v>
      </c>
      <c r="D312" s="263" t="s">
        <v>2554</v>
      </c>
      <c r="E312" s="264" t="s">
        <v>2555</v>
      </c>
      <c r="F312" s="265" t="s">
        <v>2191</v>
      </c>
      <c r="G312" s="255">
        <v>1</v>
      </c>
      <c r="H312" s="256" t="s">
        <v>23</v>
      </c>
      <c r="I312" s="231"/>
      <c r="J312" s="228">
        <f t="shared" ref="J312" si="66">G312*I312</f>
        <v>0</v>
      </c>
    </row>
    <row r="313" spans="2:10">
      <c r="B313" s="253"/>
      <c r="C313" s="262"/>
      <c r="D313" s="263"/>
      <c r="E313" s="264"/>
      <c r="F313" s="265"/>
      <c r="G313" s="278"/>
      <c r="H313" s="230"/>
      <c r="I313" s="231"/>
    </row>
    <row r="314" spans="2:10" ht="25.5">
      <c r="B314" s="253"/>
      <c r="C314" s="262" t="s">
        <v>2556</v>
      </c>
      <c r="D314" s="263" t="s">
        <v>2268</v>
      </c>
      <c r="E314" s="264" t="s">
        <v>2269</v>
      </c>
      <c r="F314" s="265" t="s">
        <v>2270</v>
      </c>
      <c r="G314" s="255">
        <v>1</v>
      </c>
      <c r="H314" s="256" t="s">
        <v>23</v>
      </c>
      <c r="I314" s="231"/>
      <c r="J314" s="228">
        <f t="shared" ref="J314" si="67">G314*I314</f>
        <v>0</v>
      </c>
    </row>
    <row r="315" spans="2:10">
      <c r="B315" s="253"/>
      <c r="C315" s="262"/>
      <c r="D315" s="263"/>
      <c r="E315" s="264"/>
      <c r="F315" s="265"/>
      <c r="G315" s="255"/>
      <c r="H315" s="256"/>
      <c r="I315" s="231"/>
    </row>
    <row r="316" spans="2:10">
      <c r="B316" s="253"/>
      <c r="C316" s="262" t="s">
        <v>2557</v>
      </c>
      <c r="D316" s="263" t="s">
        <v>2558</v>
      </c>
      <c r="E316" s="264" t="s">
        <v>2273</v>
      </c>
      <c r="F316" s="265" t="s">
        <v>2270</v>
      </c>
      <c r="G316" s="255">
        <v>2</v>
      </c>
      <c r="H316" s="256" t="s">
        <v>23</v>
      </c>
      <c r="I316" s="231"/>
      <c r="J316" s="228">
        <f t="shared" ref="J316" si="68">G316*I316</f>
        <v>0</v>
      </c>
    </row>
    <row r="317" spans="2:10">
      <c r="B317" s="253"/>
      <c r="C317" s="266"/>
      <c r="D317" s="267"/>
      <c r="E317" s="268"/>
      <c r="F317" s="269"/>
      <c r="G317" s="274"/>
      <c r="H317" s="251"/>
      <c r="I317" s="231"/>
    </row>
    <row r="318" spans="2:10">
      <c r="B318" s="273"/>
      <c r="C318" s="262" t="s">
        <v>2559</v>
      </c>
      <c r="D318" s="263" t="s">
        <v>2560</v>
      </c>
      <c r="E318" s="264" t="s">
        <v>2561</v>
      </c>
      <c r="F318" s="265" t="s">
        <v>2562</v>
      </c>
      <c r="G318" s="255">
        <v>1</v>
      </c>
      <c r="H318" s="256" t="s">
        <v>23</v>
      </c>
      <c r="I318" s="231"/>
      <c r="J318" s="228">
        <f t="shared" ref="J318" si="69">G318*I318</f>
        <v>0</v>
      </c>
    </row>
    <row r="319" spans="2:10">
      <c r="B319" s="230"/>
      <c r="C319" s="270"/>
      <c r="D319" s="270"/>
      <c r="H319" s="211"/>
      <c r="I319" s="231"/>
    </row>
    <row r="320" spans="2:10">
      <c r="B320" s="230"/>
      <c r="C320" s="262"/>
      <c r="D320" s="263"/>
      <c r="E320" s="240" t="s">
        <v>2279</v>
      </c>
      <c r="G320" s="223">
        <v>1</v>
      </c>
      <c r="H320" s="211" t="s">
        <v>1252</v>
      </c>
      <c r="I320" s="231"/>
      <c r="J320" s="228">
        <f t="shared" ref="J320" si="70">G320*I320</f>
        <v>0</v>
      </c>
    </row>
    <row r="321" spans="2:10">
      <c r="B321" s="230"/>
      <c r="C321" s="238"/>
      <c r="D321" s="238"/>
      <c r="E321" s="240" t="s">
        <v>2280</v>
      </c>
      <c r="G321" s="223"/>
      <c r="H321" s="211"/>
      <c r="I321" s="231"/>
    </row>
    <row r="322" spans="2:10">
      <c r="B322" s="230"/>
      <c r="C322" s="238"/>
      <c r="D322" s="238"/>
      <c r="E322" s="240" t="s">
        <v>2281</v>
      </c>
      <c r="G322" s="223"/>
      <c r="H322" s="211"/>
      <c r="I322" s="231"/>
    </row>
    <row r="323" spans="2:10">
      <c r="B323" s="230"/>
      <c r="C323" s="238"/>
      <c r="D323" s="238"/>
      <c r="E323" s="240" t="s">
        <v>2282</v>
      </c>
      <c r="G323" s="223"/>
      <c r="H323" s="211"/>
      <c r="I323" s="231"/>
    </row>
    <row r="324" spans="2:10">
      <c r="B324" s="253"/>
      <c r="C324" s="266"/>
      <c r="D324" s="267"/>
      <c r="E324" s="240" t="s">
        <v>2283</v>
      </c>
      <c r="I324" s="231"/>
    </row>
    <row r="325" spans="2:10">
      <c r="B325" s="253"/>
      <c r="C325" s="266"/>
      <c r="D325" s="267"/>
      <c r="E325" s="268"/>
      <c r="F325" s="269"/>
      <c r="G325" s="274"/>
      <c r="H325" s="251"/>
      <c r="I325" s="231"/>
    </row>
    <row r="326" spans="2:10">
      <c r="B326" s="253"/>
      <c r="C326" s="229" t="s">
        <v>2378</v>
      </c>
      <c r="D326" s="267"/>
      <c r="I326" s="231"/>
    </row>
    <row r="327" spans="2:10">
      <c r="B327" s="253"/>
      <c r="C327" s="266"/>
      <c r="D327" s="267"/>
      <c r="I327" s="231"/>
    </row>
    <row r="328" spans="2:10" ht="25.5">
      <c r="B328" s="253"/>
      <c r="C328" s="262" t="s">
        <v>2563</v>
      </c>
      <c r="D328" s="263" t="s">
        <v>2389</v>
      </c>
      <c r="E328" s="264" t="s">
        <v>2390</v>
      </c>
      <c r="F328" s="265" t="s">
        <v>2191</v>
      </c>
      <c r="G328" s="255" t="s">
        <v>1233</v>
      </c>
      <c r="H328" s="256" t="s">
        <v>23</v>
      </c>
      <c r="I328" s="231"/>
      <c r="J328" s="228">
        <f t="shared" ref="J328:J333" si="71">G328*I328</f>
        <v>0</v>
      </c>
    </row>
    <row r="329" spans="2:10" ht="25.5">
      <c r="B329" s="253"/>
      <c r="C329" s="262" t="s">
        <v>2564</v>
      </c>
      <c r="D329" s="263" t="s">
        <v>2392</v>
      </c>
      <c r="E329" s="264" t="s">
        <v>2393</v>
      </c>
      <c r="F329" s="265" t="s">
        <v>2191</v>
      </c>
      <c r="G329" s="255" t="s">
        <v>1237</v>
      </c>
      <c r="H329" s="256" t="s">
        <v>23</v>
      </c>
      <c r="I329" s="231"/>
      <c r="J329" s="228">
        <f t="shared" si="71"/>
        <v>0</v>
      </c>
    </row>
    <row r="330" spans="2:10" ht="25.5">
      <c r="B330" s="253"/>
      <c r="C330" s="262" t="s">
        <v>2565</v>
      </c>
      <c r="D330" s="263" t="s">
        <v>2395</v>
      </c>
      <c r="E330" s="264" t="s">
        <v>2396</v>
      </c>
      <c r="F330" s="265" t="s">
        <v>2191</v>
      </c>
      <c r="G330" s="255" t="s">
        <v>1233</v>
      </c>
      <c r="H330" s="256" t="s">
        <v>23</v>
      </c>
      <c r="I330" s="231"/>
      <c r="J330" s="228">
        <f t="shared" si="71"/>
        <v>0</v>
      </c>
    </row>
    <row r="331" spans="2:10" ht="25.5">
      <c r="B331" s="253"/>
      <c r="C331" s="262" t="s">
        <v>2566</v>
      </c>
      <c r="D331" s="263" t="s">
        <v>2398</v>
      </c>
      <c r="E331" s="264" t="s">
        <v>2399</v>
      </c>
      <c r="F331" s="265" t="s">
        <v>2191</v>
      </c>
      <c r="G331" s="255" t="s">
        <v>1235</v>
      </c>
      <c r="H331" s="256" t="s">
        <v>23</v>
      </c>
      <c r="I331" s="231"/>
      <c r="J331" s="228">
        <f t="shared" si="71"/>
        <v>0</v>
      </c>
    </row>
    <row r="332" spans="2:10">
      <c r="B332" s="253"/>
      <c r="C332" s="262" t="s">
        <v>2567</v>
      </c>
      <c r="D332" s="263" t="s">
        <v>2401</v>
      </c>
      <c r="E332" s="264" t="s">
        <v>2402</v>
      </c>
      <c r="F332" s="265" t="s">
        <v>2191</v>
      </c>
      <c r="G332" s="255" t="s">
        <v>1233</v>
      </c>
      <c r="H332" s="256" t="s">
        <v>23</v>
      </c>
      <c r="I332" s="231"/>
      <c r="J332" s="228">
        <f t="shared" si="71"/>
        <v>0</v>
      </c>
    </row>
    <row r="333" spans="2:10" ht="38.25">
      <c r="B333" s="253"/>
      <c r="C333" s="262" t="s">
        <v>2568</v>
      </c>
      <c r="D333" s="263" t="s">
        <v>2404</v>
      </c>
      <c r="E333" s="264" t="s">
        <v>2405</v>
      </c>
      <c r="F333" s="265" t="s">
        <v>2406</v>
      </c>
      <c r="G333" s="255" t="s">
        <v>1235</v>
      </c>
      <c r="H333" s="256" t="s">
        <v>23</v>
      </c>
      <c r="I333" s="231"/>
      <c r="J333" s="228">
        <f t="shared" si="71"/>
        <v>0</v>
      </c>
    </row>
    <row r="334" spans="2:10">
      <c r="B334" s="253"/>
      <c r="C334" s="262"/>
      <c r="D334" s="263"/>
      <c r="E334" s="264"/>
      <c r="F334" s="265"/>
      <c r="G334" s="255"/>
      <c r="H334" s="256"/>
      <c r="I334" s="231"/>
    </row>
    <row r="335" spans="2:10">
      <c r="B335" s="253"/>
      <c r="C335" s="262"/>
      <c r="D335" s="263" t="s">
        <v>2569</v>
      </c>
      <c r="E335" s="264" t="s">
        <v>2570</v>
      </c>
      <c r="F335" s="265" t="s">
        <v>2571</v>
      </c>
      <c r="G335" s="255">
        <v>1</v>
      </c>
      <c r="H335" s="256" t="s">
        <v>23</v>
      </c>
      <c r="I335" s="231"/>
      <c r="J335" s="228">
        <f t="shared" ref="J335:J337" si="72">G335*I335</f>
        <v>0</v>
      </c>
    </row>
    <row r="336" spans="2:10">
      <c r="B336" s="253"/>
      <c r="C336" s="262"/>
      <c r="D336" s="263" t="s">
        <v>2572</v>
      </c>
      <c r="E336" s="264" t="s">
        <v>2573</v>
      </c>
      <c r="F336" s="265" t="s">
        <v>2571</v>
      </c>
      <c r="G336" s="255">
        <v>1</v>
      </c>
      <c r="H336" s="256" t="s">
        <v>23</v>
      </c>
      <c r="I336" s="231"/>
      <c r="J336" s="228">
        <f t="shared" si="72"/>
        <v>0</v>
      </c>
    </row>
    <row r="337" spans="2:15">
      <c r="B337" s="253"/>
      <c r="C337" s="262"/>
      <c r="D337" s="263" t="s">
        <v>2574</v>
      </c>
      <c r="E337" s="264" t="s">
        <v>2575</v>
      </c>
      <c r="F337" s="265" t="s">
        <v>2571</v>
      </c>
      <c r="G337" s="255">
        <v>1</v>
      </c>
      <c r="H337" s="256" t="s">
        <v>23</v>
      </c>
      <c r="I337" s="231"/>
      <c r="J337" s="228">
        <f t="shared" si="72"/>
        <v>0</v>
      </c>
    </row>
    <row r="338" spans="2:15">
      <c r="C338" s="244" t="s">
        <v>2413</v>
      </c>
      <c r="D338" s="267"/>
      <c r="E338" s="268"/>
      <c r="F338" s="269"/>
      <c r="I338" s="231"/>
    </row>
    <row r="339" spans="2:15">
      <c r="C339" s="270"/>
      <c r="D339" s="263" t="s">
        <v>2414</v>
      </c>
      <c r="E339" s="264" t="s">
        <v>2415</v>
      </c>
      <c r="F339" s="265" t="s">
        <v>2416</v>
      </c>
      <c r="G339" s="255">
        <v>51</v>
      </c>
      <c r="H339" s="256" t="s">
        <v>23</v>
      </c>
      <c r="I339" s="231"/>
      <c r="J339" s="228">
        <f t="shared" ref="J339" si="73">G339*I339</f>
        <v>0</v>
      </c>
    </row>
    <row r="340" spans="2:15">
      <c r="C340" s="270"/>
      <c r="D340" s="263"/>
      <c r="E340" s="264"/>
      <c r="F340" s="265"/>
      <c r="G340" s="255"/>
      <c r="H340" s="256"/>
      <c r="I340" s="231"/>
    </row>
    <row r="341" spans="2:15">
      <c r="C341" s="270"/>
      <c r="D341" s="263" t="s">
        <v>2417</v>
      </c>
      <c r="E341" s="264" t="s">
        <v>2418</v>
      </c>
      <c r="F341" s="265" t="s">
        <v>2416</v>
      </c>
      <c r="G341" s="255">
        <v>121</v>
      </c>
      <c r="H341" s="256" t="s">
        <v>23</v>
      </c>
      <c r="I341" s="231"/>
      <c r="J341" s="228">
        <f t="shared" ref="J341" si="74">G341*I341</f>
        <v>0</v>
      </c>
    </row>
    <row r="342" spans="2:15">
      <c r="C342" s="270"/>
      <c r="D342" s="263"/>
      <c r="E342" s="264"/>
      <c r="F342" s="265"/>
      <c r="G342" s="255"/>
      <c r="H342" s="256"/>
      <c r="I342" s="231"/>
    </row>
    <row r="343" spans="2:15">
      <c r="C343" s="270"/>
      <c r="D343" s="263" t="s">
        <v>2419</v>
      </c>
      <c r="E343" s="264" t="s">
        <v>2420</v>
      </c>
      <c r="F343" s="265" t="s">
        <v>2416</v>
      </c>
      <c r="G343" s="255">
        <v>5</v>
      </c>
      <c r="H343" s="256" t="s">
        <v>23</v>
      </c>
      <c r="I343" s="231"/>
      <c r="J343" s="228">
        <f t="shared" ref="J343" si="75">G343*I343</f>
        <v>0</v>
      </c>
    </row>
    <row r="344" spans="2:15">
      <c r="C344" s="270"/>
      <c r="D344" s="263"/>
      <c r="E344" s="264"/>
      <c r="F344" s="265"/>
      <c r="G344" s="255"/>
      <c r="H344" s="256"/>
      <c r="I344" s="231"/>
    </row>
    <row r="345" spans="2:15">
      <c r="C345" s="270"/>
      <c r="D345" s="263" t="s">
        <v>2421</v>
      </c>
      <c r="E345" s="264" t="s">
        <v>2422</v>
      </c>
      <c r="F345" s="265" t="s">
        <v>2416</v>
      </c>
      <c r="G345" s="255">
        <v>2</v>
      </c>
      <c r="H345" s="256" t="s">
        <v>23</v>
      </c>
      <c r="I345" s="231"/>
      <c r="J345" s="228">
        <f t="shared" ref="J345" si="76">G345*I345</f>
        <v>0</v>
      </c>
    </row>
    <row r="346" spans="2:15">
      <c r="B346" s="253"/>
      <c r="C346" s="266"/>
      <c r="D346" s="267"/>
      <c r="E346" s="268"/>
      <c r="F346" s="269"/>
      <c r="G346" s="274"/>
      <c r="H346" s="251"/>
      <c r="I346" s="231"/>
    </row>
    <row r="347" spans="2:15">
      <c r="B347" s="253"/>
      <c r="C347" s="229" t="s">
        <v>2427</v>
      </c>
      <c r="D347" s="267"/>
      <c r="E347" s="268"/>
      <c r="F347" s="269"/>
      <c r="G347" s="274"/>
      <c r="H347" s="251"/>
      <c r="I347" s="231"/>
    </row>
    <row r="348" spans="2:15">
      <c r="B348" s="253"/>
      <c r="C348" s="266"/>
      <c r="D348" s="267"/>
      <c r="E348" s="268"/>
      <c r="F348" s="269"/>
      <c r="G348" s="274"/>
      <c r="H348" s="251"/>
      <c r="I348" s="231"/>
    </row>
    <row r="349" spans="2:15">
      <c r="B349" s="253"/>
      <c r="C349" s="262" t="s">
        <v>2428</v>
      </c>
      <c r="D349" s="263" t="s">
        <v>2576</v>
      </c>
      <c r="E349" s="264" t="s">
        <v>2577</v>
      </c>
      <c r="F349" s="265" t="s">
        <v>2431</v>
      </c>
      <c r="G349" s="255" t="s">
        <v>1233</v>
      </c>
      <c r="H349" s="256" t="s">
        <v>23</v>
      </c>
      <c r="I349" s="231"/>
      <c r="J349" s="228">
        <f t="shared" ref="J349" si="77">G349*I349</f>
        <v>0</v>
      </c>
    </row>
    <row r="350" spans="2:15">
      <c r="B350" s="253"/>
      <c r="C350" s="266"/>
      <c r="D350" s="267"/>
      <c r="E350" s="268"/>
      <c r="F350" s="269"/>
      <c r="G350" s="274"/>
      <c r="H350" s="251"/>
      <c r="I350" s="231"/>
    </row>
    <row r="351" spans="2:15">
      <c r="B351" s="253"/>
      <c r="C351" s="262" t="s">
        <v>2578</v>
      </c>
      <c r="D351" s="263" t="s">
        <v>2579</v>
      </c>
      <c r="E351" s="264" t="s">
        <v>2580</v>
      </c>
      <c r="F351" s="265" t="s">
        <v>2581</v>
      </c>
      <c r="G351" s="255" t="s">
        <v>1233</v>
      </c>
      <c r="H351" s="256" t="s">
        <v>23</v>
      </c>
      <c r="I351" s="231"/>
      <c r="J351" s="228">
        <f t="shared" ref="J351" si="78">G351*I351</f>
        <v>0</v>
      </c>
      <c r="K351" s="212"/>
      <c r="L351" s="212"/>
      <c r="M351" s="212"/>
      <c r="N351" s="212"/>
      <c r="O351" s="212"/>
    </row>
    <row r="352" spans="2:15">
      <c r="B352" s="253"/>
      <c r="C352" s="266"/>
      <c r="D352" s="267"/>
      <c r="E352" s="268"/>
      <c r="F352" s="269"/>
      <c r="G352" s="274"/>
      <c r="H352" s="251"/>
      <c r="I352" s="231"/>
    </row>
    <row r="353" spans="2:10">
      <c r="B353" s="253"/>
      <c r="C353" s="262" t="s">
        <v>2582</v>
      </c>
      <c r="D353" s="263" t="s">
        <v>2367</v>
      </c>
      <c r="E353" s="264" t="s">
        <v>2368</v>
      </c>
      <c r="F353" s="265" t="s">
        <v>2191</v>
      </c>
      <c r="G353" s="255" t="s">
        <v>639</v>
      </c>
      <c r="H353" s="256" t="s">
        <v>23</v>
      </c>
      <c r="I353" s="231"/>
      <c r="J353" s="228">
        <f t="shared" ref="J353" si="79">G353*I353</f>
        <v>0</v>
      </c>
    </row>
    <row r="354" spans="2:10">
      <c r="B354" s="253"/>
      <c r="C354" s="266"/>
      <c r="D354" s="267"/>
      <c r="E354" s="268"/>
      <c r="F354" s="269"/>
      <c r="G354" s="274"/>
      <c r="H354" s="251"/>
      <c r="I354" s="231"/>
    </row>
    <row r="355" spans="2:10">
      <c r="B355" s="253"/>
      <c r="C355" s="262" t="s">
        <v>2583</v>
      </c>
      <c r="D355" s="263" t="s">
        <v>2355</v>
      </c>
      <c r="E355" s="264" t="s">
        <v>2356</v>
      </c>
      <c r="F355" s="265" t="s">
        <v>2191</v>
      </c>
      <c r="G355" s="255" t="s">
        <v>1233</v>
      </c>
      <c r="H355" s="256" t="s">
        <v>23</v>
      </c>
      <c r="I355" s="231"/>
      <c r="J355" s="228">
        <f t="shared" ref="J355" si="80">G355*I355</f>
        <v>0</v>
      </c>
    </row>
    <row r="356" spans="2:10">
      <c r="B356" s="253"/>
      <c r="C356" s="266"/>
      <c r="D356" s="267"/>
      <c r="E356" s="268"/>
      <c r="F356" s="269"/>
      <c r="G356" s="274"/>
      <c r="H356" s="251"/>
      <c r="I356" s="231"/>
    </row>
    <row r="357" spans="2:10">
      <c r="B357" s="253"/>
      <c r="C357" s="262" t="s">
        <v>2584</v>
      </c>
      <c r="D357" s="263" t="s">
        <v>2585</v>
      </c>
      <c r="E357" s="264" t="s">
        <v>2586</v>
      </c>
      <c r="F357" s="265" t="s">
        <v>2191</v>
      </c>
      <c r="G357" s="255" t="s">
        <v>1234</v>
      </c>
      <c r="H357" s="256" t="s">
        <v>23</v>
      </c>
      <c r="I357" s="231"/>
      <c r="J357" s="228">
        <f t="shared" ref="J357" si="81">G357*I357</f>
        <v>0</v>
      </c>
    </row>
    <row r="358" spans="2:10">
      <c r="B358" s="253"/>
      <c r="C358" s="266"/>
      <c r="D358" s="267"/>
      <c r="E358" s="268"/>
      <c r="F358" s="269"/>
      <c r="G358" s="274"/>
      <c r="H358" s="251"/>
      <c r="I358" s="231"/>
    </row>
    <row r="359" spans="2:10" ht="25.5">
      <c r="B359" s="253"/>
      <c r="C359" s="262" t="s">
        <v>2587</v>
      </c>
      <c r="D359" s="263" t="s">
        <v>2349</v>
      </c>
      <c r="E359" s="264" t="s">
        <v>2350</v>
      </c>
      <c r="F359" s="265" t="s">
        <v>2191</v>
      </c>
      <c r="G359" s="255" t="s">
        <v>1238</v>
      </c>
      <c r="H359" s="256" t="s">
        <v>23</v>
      </c>
      <c r="I359" s="231"/>
      <c r="J359" s="228">
        <f t="shared" ref="J359" si="82">G359*I359</f>
        <v>0</v>
      </c>
    </row>
    <row r="360" spans="2:10">
      <c r="B360" s="253"/>
      <c r="C360" s="266"/>
      <c r="D360" s="267"/>
      <c r="E360" s="268"/>
      <c r="F360" s="269"/>
      <c r="G360" s="274"/>
      <c r="H360" s="251"/>
      <c r="I360" s="231"/>
    </row>
    <row r="361" spans="2:10" ht="25.5">
      <c r="B361" s="253"/>
      <c r="C361" s="262" t="s">
        <v>2588</v>
      </c>
      <c r="D361" s="263" t="s">
        <v>2589</v>
      </c>
      <c r="E361" s="264" t="s">
        <v>2590</v>
      </c>
      <c r="F361" s="265" t="s">
        <v>2191</v>
      </c>
      <c r="G361" s="255" t="s">
        <v>1234</v>
      </c>
      <c r="H361" s="256" t="s">
        <v>23</v>
      </c>
      <c r="I361" s="231"/>
      <c r="J361" s="228">
        <f t="shared" ref="J361" si="83">G361*I361</f>
        <v>0</v>
      </c>
    </row>
    <row r="362" spans="2:10">
      <c r="B362" s="253"/>
      <c r="C362" s="266"/>
      <c r="D362" s="267"/>
      <c r="E362" s="268"/>
      <c r="F362" s="269"/>
      <c r="G362" s="274"/>
      <c r="H362" s="251"/>
      <c r="I362" s="231"/>
    </row>
    <row r="363" spans="2:10">
      <c r="B363" s="253"/>
      <c r="C363" s="262" t="s">
        <v>2591</v>
      </c>
      <c r="D363" s="263" t="s">
        <v>2592</v>
      </c>
      <c r="E363" s="264" t="s">
        <v>2593</v>
      </c>
      <c r="F363" s="265" t="s">
        <v>2191</v>
      </c>
      <c r="G363" s="255" t="s">
        <v>1233</v>
      </c>
      <c r="H363" s="256" t="s">
        <v>23</v>
      </c>
      <c r="I363" s="231"/>
      <c r="J363" s="228">
        <f t="shared" ref="J363" si="84">G363*I363</f>
        <v>0</v>
      </c>
    </row>
    <row r="364" spans="2:10">
      <c r="B364" s="253"/>
      <c r="C364" s="266"/>
      <c r="D364" s="267"/>
      <c r="E364" s="268"/>
      <c r="F364" s="269"/>
      <c r="G364" s="274"/>
      <c r="H364" s="251"/>
      <c r="I364" s="231"/>
    </row>
    <row r="365" spans="2:10" ht="89.25">
      <c r="B365" s="253"/>
      <c r="C365" s="262" t="s">
        <v>2594</v>
      </c>
      <c r="D365" s="263" t="s">
        <v>2477</v>
      </c>
      <c r="E365" s="264" t="s">
        <v>2352</v>
      </c>
      <c r="F365" s="265" t="s">
        <v>2191</v>
      </c>
      <c r="G365" s="255" t="s">
        <v>1243</v>
      </c>
      <c r="H365" s="256" t="s">
        <v>23</v>
      </c>
      <c r="I365" s="231"/>
      <c r="J365" s="228">
        <f t="shared" ref="J365" si="85">G365*I365</f>
        <v>0</v>
      </c>
    </row>
    <row r="366" spans="2:10">
      <c r="B366" s="253"/>
      <c r="C366" s="266"/>
      <c r="D366" s="267"/>
      <c r="E366" s="268"/>
      <c r="F366" s="269"/>
      <c r="G366" s="274"/>
      <c r="H366" s="251"/>
      <c r="I366" s="231"/>
    </row>
    <row r="367" spans="2:10">
      <c r="B367" s="253"/>
      <c r="C367" s="229" t="s">
        <v>2492</v>
      </c>
      <c r="D367" s="267"/>
      <c r="E367" s="268"/>
      <c r="F367" s="269"/>
      <c r="G367" s="274"/>
      <c r="H367" s="251"/>
      <c r="I367" s="231"/>
    </row>
    <row r="368" spans="2:10">
      <c r="B368" s="253"/>
      <c r="C368" s="266"/>
      <c r="D368" s="267"/>
      <c r="E368" s="268"/>
      <c r="F368" s="269"/>
      <c r="G368" s="274"/>
      <c r="H368" s="251"/>
      <c r="I368" s="231"/>
    </row>
    <row r="369" spans="2:10" ht="25.5">
      <c r="B369" s="253"/>
      <c r="C369" s="262" t="s">
        <v>2493</v>
      </c>
      <c r="D369" s="263" t="s">
        <v>2494</v>
      </c>
      <c r="E369" s="264" t="s">
        <v>2495</v>
      </c>
      <c r="F369" s="265" t="s">
        <v>2270</v>
      </c>
      <c r="G369" s="255" t="s">
        <v>2595</v>
      </c>
      <c r="H369" s="256" t="s">
        <v>23</v>
      </c>
      <c r="I369" s="231"/>
      <c r="J369" s="228">
        <f t="shared" ref="J369" si="86">G369*I369</f>
        <v>0</v>
      </c>
    </row>
    <row r="370" spans="2:10">
      <c r="I370" s="231"/>
    </row>
    <row r="371" spans="2:10" ht="25.5">
      <c r="C371" s="262" t="s">
        <v>2596</v>
      </c>
      <c r="D371" s="263" t="s">
        <v>2505</v>
      </c>
      <c r="E371" s="264" t="s">
        <v>2506</v>
      </c>
      <c r="F371" s="265" t="s">
        <v>2270</v>
      </c>
      <c r="G371" s="255">
        <v>326</v>
      </c>
      <c r="H371" s="256" t="s">
        <v>23</v>
      </c>
      <c r="I371" s="231"/>
      <c r="J371" s="228">
        <f t="shared" ref="J371" si="87">G371*I371</f>
        <v>0</v>
      </c>
    </row>
    <row r="372" spans="2:10">
      <c r="I372" s="231"/>
    </row>
    <row r="373" spans="2:10">
      <c r="C373" s="262" t="s">
        <v>2597</v>
      </c>
      <c r="D373" s="263" t="s">
        <v>2508</v>
      </c>
      <c r="E373" s="264" t="s">
        <v>2509</v>
      </c>
      <c r="F373" s="265" t="s">
        <v>2270</v>
      </c>
      <c r="G373" s="255">
        <v>2</v>
      </c>
      <c r="H373" s="256" t="s">
        <v>23</v>
      </c>
      <c r="I373" s="231"/>
      <c r="J373" s="228">
        <f t="shared" ref="J373" si="88">G373*I373</f>
        <v>0</v>
      </c>
    </row>
    <row r="374" spans="2:10">
      <c r="I374" s="231"/>
    </row>
    <row r="375" spans="2:10" ht="25.5">
      <c r="C375" s="262" t="s">
        <v>2598</v>
      </c>
      <c r="D375" s="263" t="s">
        <v>2511</v>
      </c>
      <c r="E375" s="264" t="s">
        <v>2512</v>
      </c>
      <c r="F375" s="265" t="s">
        <v>2270</v>
      </c>
      <c r="G375" s="255">
        <v>95</v>
      </c>
      <c r="H375" s="256" t="s">
        <v>23</v>
      </c>
      <c r="I375" s="231"/>
      <c r="J375" s="228">
        <f t="shared" ref="J375" si="89">G375*I375</f>
        <v>0</v>
      </c>
    </row>
    <row r="376" spans="2:10">
      <c r="I376" s="231"/>
    </row>
    <row r="377" spans="2:10">
      <c r="C377" s="262" t="s">
        <v>2513</v>
      </c>
      <c r="D377" s="263" t="s">
        <v>2514</v>
      </c>
      <c r="E377" s="264" t="s">
        <v>2515</v>
      </c>
      <c r="F377" s="265" t="s">
        <v>2270</v>
      </c>
      <c r="G377" s="255" t="s">
        <v>2599</v>
      </c>
      <c r="H377" s="256" t="s">
        <v>23</v>
      </c>
      <c r="I377" s="231"/>
      <c r="J377" s="228">
        <f t="shared" ref="J377" si="90">G377*I377</f>
        <v>0</v>
      </c>
    </row>
    <row r="378" spans="2:10">
      <c r="I378" s="231"/>
    </row>
    <row r="379" spans="2:10">
      <c r="C379" s="262" t="s">
        <v>2600</v>
      </c>
      <c r="D379" s="263" t="s">
        <v>2517</v>
      </c>
      <c r="E379" s="264" t="s">
        <v>2518</v>
      </c>
      <c r="F379" s="265" t="s">
        <v>2270</v>
      </c>
      <c r="G379" s="255" t="s">
        <v>1237</v>
      </c>
      <c r="H379" s="256" t="s">
        <v>23</v>
      </c>
      <c r="I379" s="231"/>
      <c r="J379" s="228">
        <f t="shared" ref="J379" si="91">G379*I379</f>
        <v>0</v>
      </c>
    </row>
    <row r="380" spans="2:10">
      <c r="I380" s="231"/>
    </row>
    <row r="381" spans="2:10">
      <c r="C381" s="262" t="s">
        <v>2519</v>
      </c>
      <c r="D381" s="263" t="s">
        <v>2520</v>
      </c>
      <c r="E381" s="264" t="s">
        <v>2521</v>
      </c>
      <c r="F381" s="265" t="s">
        <v>2270</v>
      </c>
      <c r="G381" s="255" t="s">
        <v>2601</v>
      </c>
      <c r="H381" s="256" t="s">
        <v>23</v>
      </c>
      <c r="I381" s="231"/>
      <c r="J381" s="228">
        <f t="shared" ref="J381" si="92">G381*I381</f>
        <v>0</v>
      </c>
    </row>
    <row r="382" spans="2:10">
      <c r="I382" s="231"/>
    </row>
    <row r="383" spans="2:10" ht="89.25">
      <c r="C383" s="262" t="s">
        <v>2602</v>
      </c>
      <c r="D383" s="263" t="s">
        <v>2523</v>
      </c>
      <c r="E383" s="264" t="s">
        <v>2524</v>
      </c>
      <c r="F383" s="265" t="s">
        <v>2525</v>
      </c>
      <c r="G383" s="255" t="s">
        <v>1241</v>
      </c>
      <c r="H383" s="256" t="s">
        <v>23</v>
      </c>
      <c r="I383" s="231"/>
      <c r="J383" s="228">
        <f t="shared" ref="J383" si="93">G383*I383</f>
        <v>0</v>
      </c>
    </row>
    <row r="384" spans="2:10">
      <c r="B384" s="618"/>
      <c r="C384" s="262"/>
      <c r="D384" s="263"/>
      <c r="E384" s="264"/>
      <c r="F384" s="265"/>
      <c r="G384" s="255"/>
      <c r="H384" s="256"/>
      <c r="I384" s="617"/>
      <c r="J384" s="228"/>
    </row>
    <row r="385" spans="2:10" ht="13.5" thickBot="1">
      <c r="B385" s="253"/>
      <c r="C385" s="266"/>
      <c r="D385" s="267"/>
      <c r="E385" s="268"/>
      <c r="F385" s="269"/>
      <c r="G385" s="274"/>
      <c r="H385" s="251"/>
      <c r="I385" s="614"/>
      <c r="J385" s="623">
        <f>SUM(J275:J383)</f>
        <v>0</v>
      </c>
    </row>
    <row r="386" spans="2:10" ht="13.5" thickTop="1">
      <c r="B386" s="224" t="s">
        <v>26</v>
      </c>
      <c r="C386" s="224" t="s">
        <v>2176</v>
      </c>
      <c r="D386" s="224"/>
      <c r="E386" s="224"/>
      <c r="F386" s="224"/>
      <c r="G386" s="225"/>
      <c r="H386" s="224"/>
      <c r="I386" s="328"/>
    </row>
    <row r="387" spans="2:10">
      <c r="G387" s="280"/>
      <c r="H387" s="229"/>
      <c r="I387" s="231"/>
    </row>
    <row r="388" spans="2:10" ht="51">
      <c r="C388" s="276" t="s">
        <v>2603</v>
      </c>
      <c r="D388" s="267"/>
      <c r="E388" s="264" t="s">
        <v>2604</v>
      </c>
      <c r="F388" s="269"/>
      <c r="G388" s="260"/>
      <c r="H388" s="261"/>
      <c r="I388" s="231"/>
    </row>
    <row r="389" spans="2:10">
      <c r="C389" s="266"/>
      <c r="D389" s="267"/>
      <c r="E389" s="268"/>
      <c r="F389" s="269"/>
      <c r="G389" s="211"/>
      <c r="H389" s="211"/>
      <c r="I389" s="231"/>
    </row>
    <row r="390" spans="2:10">
      <c r="C390" s="266"/>
      <c r="D390" s="281" t="s">
        <v>2605</v>
      </c>
      <c r="E390" s="264" t="s">
        <v>2606</v>
      </c>
      <c r="F390" s="222" t="s">
        <v>2208</v>
      </c>
      <c r="G390" s="255">
        <v>4</v>
      </c>
      <c r="H390" s="222" t="s">
        <v>23</v>
      </c>
      <c r="I390" s="231"/>
      <c r="J390" s="228">
        <f t="shared" ref="J390:J391" si="94">G390*I390</f>
        <v>0</v>
      </c>
    </row>
    <row r="391" spans="2:10">
      <c r="C391" s="266"/>
      <c r="D391" s="263" t="s">
        <v>2607</v>
      </c>
      <c r="E391" s="264" t="s">
        <v>2418</v>
      </c>
      <c r="F391" s="265" t="s">
        <v>2416</v>
      </c>
      <c r="G391" s="255">
        <v>8</v>
      </c>
      <c r="H391" s="256" t="s">
        <v>23</v>
      </c>
      <c r="I391" s="231"/>
      <c r="J391" s="228">
        <f t="shared" si="94"/>
        <v>0</v>
      </c>
    </row>
    <row r="392" spans="2:10">
      <c r="C392" s="266"/>
      <c r="D392" s="267"/>
      <c r="E392" s="268"/>
      <c r="F392" s="269"/>
      <c r="G392" s="260"/>
      <c r="H392" s="261"/>
      <c r="I392" s="231"/>
    </row>
    <row r="393" spans="2:10">
      <c r="C393" s="262" t="s">
        <v>2608</v>
      </c>
      <c r="D393" s="263" t="s">
        <v>2505</v>
      </c>
      <c r="E393" s="264" t="s">
        <v>2506</v>
      </c>
      <c r="F393" s="265" t="s">
        <v>2270</v>
      </c>
      <c r="G393" s="255">
        <v>10</v>
      </c>
      <c r="H393" s="256" t="s">
        <v>23</v>
      </c>
      <c r="I393" s="231"/>
      <c r="J393" s="228">
        <f t="shared" ref="J393" si="95">G393*I393</f>
        <v>0</v>
      </c>
    </row>
    <row r="394" spans="2:10">
      <c r="C394" s="262"/>
      <c r="D394" s="263"/>
      <c r="E394" s="264"/>
      <c r="F394" s="265"/>
      <c r="G394" s="255"/>
      <c r="H394" s="256"/>
      <c r="I394" s="231"/>
    </row>
    <row r="395" spans="2:10">
      <c r="C395" s="262" t="s">
        <v>2608</v>
      </c>
      <c r="D395" s="263" t="s">
        <v>2511</v>
      </c>
      <c r="E395" s="264" t="s">
        <v>2512</v>
      </c>
      <c r="F395" s="265" t="s">
        <v>2270</v>
      </c>
      <c r="G395" s="255">
        <v>4</v>
      </c>
      <c r="H395" s="256" t="s">
        <v>23</v>
      </c>
      <c r="I395" s="231"/>
      <c r="J395" s="228">
        <f t="shared" ref="J395" si="96">G395*I395</f>
        <v>0</v>
      </c>
    </row>
    <row r="396" spans="2:10">
      <c r="C396" s="266"/>
      <c r="D396" s="267"/>
      <c r="E396" s="268"/>
      <c r="F396" s="269"/>
      <c r="I396" s="231"/>
    </row>
    <row r="397" spans="2:10" ht="25.5">
      <c r="C397" s="276" t="s">
        <v>2609</v>
      </c>
      <c r="D397" s="267"/>
      <c r="E397" s="264" t="s">
        <v>2610</v>
      </c>
      <c r="F397" s="282"/>
      <c r="I397" s="231"/>
    </row>
    <row r="398" spans="2:10">
      <c r="B398" s="230"/>
      <c r="C398" s="262"/>
      <c r="D398" s="263"/>
      <c r="E398" s="222"/>
      <c r="F398" s="282"/>
      <c r="G398" s="283"/>
      <c r="H398" s="282"/>
      <c r="I398" s="231"/>
    </row>
    <row r="399" spans="2:10">
      <c r="B399" s="230"/>
      <c r="C399" s="262"/>
      <c r="D399" s="263" t="s">
        <v>2611</v>
      </c>
      <c r="E399" s="264" t="s">
        <v>2612</v>
      </c>
      <c r="F399" s="265" t="s">
        <v>2208</v>
      </c>
      <c r="G399" s="255">
        <v>1</v>
      </c>
      <c r="H399" s="256" t="s">
        <v>23</v>
      </c>
      <c r="I399" s="231"/>
      <c r="J399" s="228">
        <f t="shared" ref="J399:J401" si="97">G399*I399</f>
        <v>0</v>
      </c>
    </row>
    <row r="400" spans="2:10">
      <c r="B400" s="230"/>
      <c r="C400" s="262"/>
      <c r="D400" s="263" t="s">
        <v>2613</v>
      </c>
      <c r="E400" s="264" t="s">
        <v>2614</v>
      </c>
      <c r="F400" s="265" t="s">
        <v>2208</v>
      </c>
      <c r="G400" s="255">
        <v>1</v>
      </c>
      <c r="H400" s="256" t="s">
        <v>23</v>
      </c>
      <c r="I400" s="231"/>
      <c r="J400" s="228">
        <f t="shared" si="97"/>
        <v>0</v>
      </c>
    </row>
    <row r="401" spans="2:10">
      <c r="B401" s="230"/>
      <c r="C401" s="262"/>
      <c r="D401" s="263" t="s">
        <v>2615</v>
      </c>
      <c r="E401" s="284" t="s">
        <v>2616</v>
      </c>
      <c r="F401" s="265" t="s">
        <v>2208</v>
      </c>
      <c r="G401" s="255">
        <v>4</v>
      </c>
      <c r="H401" s="256" t="s">
        <v>23</v>
      </c>
      <c r="I401" s="231"/>
      <c r="J401" s="228">
        <f t="shared" si="97"/>
        <v>0</v>
      </c>
    </row>
    <row r="402" spans="2:10">
      <c r="C402" s="276"/>
      <c r="D402" s="267"/>
      <c r="E402" s="264"/>
      <c r="F402" s="282"/>
      <c r="I402" s="231"/>
    </row>
    <row r="403" spans="2:10">
      <c r="D403" s="263" t="s">
        <v>2414</v>
      </c>
      <c r="E403" s="264" t="s">
        <v>2415</v>
      </c>
      <c r="F403" s="265" t="s">
        <v>2416</v>
      </c>
      <c r="G403" s="255">
        <v>19</v>
      </c>
      <c r="H403" s="256" t="s">
        <v>23</v>
      </c>
      <c r="I403" s="231"/>
      <c r="J403" s="228">
        <f t="shared" ref="J403" si="98">G403*I403</f>
        <v>0</v>
      </c>
    </row>
    <row r="404" spans="2:10">
      <c r="D404" s="263"/>
      <c r="E404" s="264"/>
      <c r="F404" s="265"/>
      <c r="G404" s="255"/>
      <c r="H404" s="256"/>
      <c r="I404" s="231"/>
    </row>
    <row r="405" spans="2:10">
      <c r="D405" s="263" t="s">
        <v>2419</v>
      </c>
      <c r="E405" s="264" t="s">
        <v>2420</v>
      </c>
      <c r="F405" s="265" t="s">
        <v>2416</v>
      </c>
      <c r="G405" s="255">
        <v>2</v>
      </c>
      <c r="H405" s="256" t="s">
        <v>23</v>
      </c>
      <c r="I405" s="231"/>
      <c r="J405" s="228">
        <f t="shared" ref="J405" si="99">G405*I405</f>
        <v>0</v>
      </c>
    </row>
    <row r="406" spans="2:10">
      <c r="D406" s="263"/>
      <c r="E406" s="264"/>
      <c r="F406" s="265"/>
      <c r="G406" s="255"/>
      <c r="H406" s="256"/>
      <c r="I406" s="231"/>
    </row>
    <row r="407" spans="2:10">
      <c r="D407" s="263" t="s">
        <v>2421</v>
      </c>
      <c r="E407" s="264" t="s">
        <v>2422</v>
      </c>
      <c r="F407" s="265" t="s">
        <v>2416</v>
      </c>
      <c r="G407" s="255">
        <v>1</v>
      </c>
      <c r="H407" s="256" t="s">
        <v>23</v>
      </c>
      <c r="I407" s="231"/>
      <c r="J407" s="228">
        <f t="shared" ref="J407" si="100">G407*I407</f>
        <v>0</v>
      </c>
    </row>
    <row r="408" spans="2:10">
      <c r="C408" s="266"/>
      <c r="D408" s="267"/>
      <c r="F408" s="282"/>
      <c r="G408" s="283"/>
      <c r="H408" s="282"/>
      <c r="I408" s="231"/>
    </row>
    <row r="409" spans="2:10" ht="127.5">
      <c r="C409" s="262" t="s">
        <v>2617</v>
      </c>
      <c r="D409" s="263" t="s">
        <v>2618</v>
      </c>
      <c r="E409" s="264" t="s">
        <v>2619</v>
      </c>
      <c r="F409" s="265" t="s">
        <v>2270</v>
      </c>
      <c r="G409" s="255">
        <v>10</v>
      </c>
      <c r="H409" s="256" t="s">
        <v>23</v>
      </c>
      <c r="I409" s="231"/>
      <c r="J409" s="228">
        <f t="shared" ref="J409" si="101">G409*I409</f>
        <v>0</v>
      </c>
    </row>
    <row r="410" spans="2:10">
      <c r="C410" s="262"/>
      <c r="D410" s="263"/>
      <c r="E410" s="238"/>
      <c r="F410" s="282"/>
      <c r="G410" s="283"/>
      <c r="H410" s="282"/>
      <c r="I410" s="231"/>
    </row>
    <row r="411" spans="2:10">
      <c r="C411" s="262" t="s">
        <v>2620</v>
      </c>
      <c r="D411" s="263" t="s">
        <v>2505</v>
      </c>
      <c r="E411" s="264" t="s">
        <v>2506</v>
      </c>
      <c r="F411" s="265" t="s">
        <v>2270</v>
      </c>
      <c r="G411" s="283">
        <v>47</v>
      </c>
      <c r="H411" s="256" t="s">
        <v>23</v>
      </c>
      <c r="I411" s="231"/>
      <c r="J411" s="228">
        <f t="shared" ref="J411" si="102">G411*I411</f>
        <v>0</v>
      </c>
    </row>
    <row r="412" spans="2:10">
      <c r="C412" s="262"/>
      <c r="D412" s="263"/>
      <c r="E412" s="238"/>
      <c r="F412" s="265"/>
      <c r="G412" s="283"/>
      <c r="H412" s="282"/>
      <c r="I412" s="231"/>
    </row>
    <row r="413" spans="2:10">
      <c r="C413" s="262" t="s">
        <v>2620</v>
      </c>
      <c r="D413" s="263" t="s">
        <v>2511</v>
      </c>
      <c r="E413" s="264" t="s">
        <v>2512</v>
      </c>
      <c r="F413" s="265" t="s">
        <v>2270</v>
      </c>
      <c r="G413" s="283">
        <v>6</v>
      </c>
      <c r="H413" s="256" t="s">
        <v>23</v>
      </c>
      <c r="I413" s="231"/>
      <c r="J413" s="228">
        <f t="shared" ref="J413" si="103">G413*I413</f>
        <v>0</v>
      </c>
    </row>
    <row r="414" spans="2:10">
      <c r="C414" s="266"/>
      <c r="D414" s="267"/>
      <c r="F414" s="282"/>
      <c r="G414" s="285"/>
      <c r="H414" s="286"/>
      <c r="I414" s="231"/>
    </row>
    <row r="415" spans="2:10" ht="89.25">
      <c r="C415" s="276" t="s">
        <v>2621</v>
      </c>
      <c r="D415" s="267"/>
      <c r="E415" s="264" t="s">
        <v>2604</v>
      </c>
      <c r="F415" s="269"/>
      <c r="G415" s="260"/>
      <c r="H415" s="261"/>
      <c r="I415" s="231"/>
    </row>
    <row r="416" spans="2:10">
      <c r="C416" s="266"/>
      <c r="D416" s="267"/>
      <c r="E416" s="268"/>
      <c r="F416" s="269"/>
      <c r="G416" s="211"/>
      <c r="H416" s="211"/>
      <c r="I416" s="231"/>
    </row>
    <row r="417" spans="2:15">
      <c r="C417" s="266"/>
      <c r="D417" s="281" t="s">
        <v>2605</v>
      </c>
      <c r="E417" s="264" t="s">
        <v>2606</v>
      </c>
      <c r="F417" s="222" t="s">
        <v>2208</v>
      </c>
      <c r="G417" s="255">
        <v>7</v>
      </c>
      <c r="H417" s="222" t="s">
        <v>23</v>
      </c>
      <c r="I417" s="231"/>
      <c r="J417" s="228">
        <f t="shared" ref="J417:J418" si="104">G417*I417</f>
        <v>0</v>
      </c>
    </row>
    <row r="418" spans="2:15">
      <c r="C418" s="266"/>
      <c r="D418" s="263" t="s">
        <v>2607</v>
      </c>
      <c r="E418" s="264" t="s">
        <v>2418</v>
      </c>
      <c r="F418" s="265" t="s">
        <v>2416</v>
      </c>
      <c r="G418" s="255">
        <v>14</v>
      </c>
      <c r="H418" s="256" t="s">
        <v>23</v>
      </c>
      <c r="I418" s="231"/>
      <c r="J418" s="228">
        <f t="shared" si="104"/>
        <v>0</v>
      </c>
    </row>
    <row r="419" spans="2:15">
      <c r="C419" s="266"/>
      <c r="D419" s="267"/>
      <c r="E419" s="268"/>
      <c r="F419" s="269"/>
      <c r="G419" s="260"/>
      <c r="H419" s="261"/>
      <c r="I419" s="231"/>
    </row>
    <row r="420" spans="2:15">
      <c r="C420" s="262" t="s">
        <v>2608</v>
      </c>
      <c r="D420" s="263" t="s">
        <v>2505</v>
      </c>
      <c r="E420" s="264" t="s">
        <v>2506</v>
      </c>
      <c r="F420" s="265" t="s">
        <v>2270</v>
      </c>
      <c r="G420" s="255">
        <v>19</v>
      </c>
      <c r="H420" s="256" t="s">
        <v>23</v>
      </c>
      <c r="I420" s="231"/>
      <c r="J420" s="228">
        <f t="shared" ref="J420" si="105">G420*I420</f>
        <v>0</v>
      </c>
    </row>
    <row r="421" spans="2:15">
      <c r="C421" s="262"/>
      <c r="D421" s="263"/>
      <c r="E421" s="264"/>
      <c r="F421" s="265"/>
      <c r="G421" s="255"/>
      <c r="H421" s="256"/>
      <c r="I421" s="231"/>
    </row>
    <row r="422" spans="2:15">
      <c r="C422" s="262" t="s">
        <v>2608</v>
      </c>
      <c r="D422" s="263" t="s">
        <v>2511</v>
      </c>
      <c r="E422" s="264" t="s">
        <v>2512</v>
      </c>
      <c r="F422" s="265" t="s">
        <v>2270</v>
      </c>
      <c r="G422" s="255">
        <v>5</v>
      </c>
      <c r="H422" s="256" t="s">
        <v>23</v>
      </c>
      <c r="I422" s="231"/>
      <c r="J422" s="228">
        <f t="shared" ref="J422" si="106">G422*I422</f>
        <v>0</v>
      </c>
    </row>
    <row r="423" spans="2:15">
      <c r="C423" s="266"/>
      <c r="D423" s="267"/>
      <c r="E423" s="222"/>
      <c r="F423" s="269"/>
      <c r="I423" s="231"/>
    </row>
    <row r="424" spans="2:15">
      <c r="C424" s="266"/>
      <c r="D424" s="267"/>
      <c r="E424" s="222" t="s">
        <v>2279</v>
      </c>
      <c r="F424" s="269"/>
      <c r="I424" s="231"/>
    </row>
    <row r="425" spans="2:15">
      <c r="C425" s="266"/>
      <c r="D425" s="267"/>
      <c r="E425" s="222" t="s">
        <v>2280</v>
      </c>
      <c r="F425" s="269"/>
      <c r="I425" s="231"/>
    </row>
    <row r="426" spans="2:15">
      <c r="C426" s="266"/>
      <c r="D426" s="267"/>
      <c r="E426" s="222" t="s">
        <v>2283</v>
      </c>
      <c r="F426" s="269"/>
      <c r="I426" s="231"/>
    </row>
    <row r="427" spans="2:15">
      <c r="B427" s="618"/>
      <c r="C427" s="266"/>
      <c r="D427" s="267"/>
      <c r="E427" s="222"/>
      <c r="F427" s="269"/>
      <c r="H427" s="618"/>
      <c r="I427" s="617"/>
    </row>
    <row r="428" spans="2:15" ht="13.5" thickBot="1">
      <c r="C428" s="262"/>
      <c r="D428" s="263"/>
      <c r="E428" s="264"/>
      <c r="F428" s="265"/>
      <c r="H428" s="211"/>
      <c r="I428" s="614"/>
      <c r="J428" s="623">
        <f>SUM(J388:J426)</f>
        <v>0</v>
      </c>
    </row>
    <row r="429" spans="2:15" ht="13.5" thickTop="1">
      <c r="B429" s="224" t="s">
        <v>1249</v>
      </c>
      <c r="C429" s="224" t="s">
        <v>2177</v>
      </c>
      <c r="D429" s="224"/>
      <c r="E429" s="224"/>
      <c r="F429" s="224"/>
      <c r="G429" s="225"/>
      <c r="H429" s="224"/>
      <c r="I429" s="328"/>
    </row>
    <row r="430" spans="2:15">
      <c r="I430" s="231"/>
    </row>
    <row r="431" spans="2:15">
      <c r="C431" s="244" t="s">
        <v>2622</v>
      </c>
      <c r="E431" s="222" t="s">
        <v>2623</v>
      </c>
      <c r="F431" s="270"/>
      <c r="G431" s="255">
        <v>1</v>
      </c>
      <c r="H431" s="211" t="s">
        <v>1252</v>
      </c>
      <c r="J431" s="228">
        <f t="shared" ref="J431" si="107">G431*I431</f>
        <v>0</v>
      </c>
      <c r="K431" s="342"/>
      <c r="L431" s="342"/>
      <c r="M431" s="342"/>
      <c r="N431" s="342"/>
      <c r="O431" s="342"/>
    </row>
    <row r="432" spans="2:15">
      <c r="B432" s="229"/>
      <c r="C432" s="236"/>
      <c r="D432" s="236"/>
      <c r="E432" s="238"/>
      <c r="F432" s="236"/>
      <c r="G432" s="260"/>
      <c r="H432" s="251"/>
      <c r="I432" s="231"/>
    </row>
    <row r="433" spans="2:10">
      <c r="B433" s="229"/>
      <c r="C433" s="236"/>
      <c r="D433" s="287" t="s">
        <v>2624</v>
      </c>
      <c r="E433" s="263" t="s">
        <v>2625</v>
      </c>
      <c r="F433" s="265" t="s">
        <v>2626</v>
      </c>
      <c r="G433" s="288">
        <v>30</v>
      </c>
      <c r="H433" s="263" t="s">
        <v>44</v>
      </c>
      <c r="I433" s="231"/>
      <c r="J433" s="228">
        <f t="shared" ref="J433" si="108">G433*I433</f>
        <v>0</v>
      </c>
    </row>
    <row r="434" spans="2:10">
      <c r="B434" s="229"/>
      <c r="C434" s="236"/>
      <c r="D434" s="236"/>
      <c r="E434" s="238"/>
      <c r="F434" s="236"/>
      <c r="G434" s="289"/>
      <c r="H434" s="267"/>
      <c r="I434" s="231"/>
    </row>
    <row r="435" spans="2:10" ht="38.25">
      <c r="B435" s="229"/>
      <c r="C435" s="236"/>
      <c r="D435" s="287" t="s">
        <v>2627</v>
      </c>
      <c r="E435" s="263" t="s">
        <v>2628</v>
      </c>
      <c r="F435" s="265" t="s">
        <v>2626</v>
      </c>
      <c r="G435" s="255">
        <v>28</v>
      </c>
      <c r="H435" s="230" t="s">
        <v>44</v>
      </c>
      <c r="I435" s="231"/>
      <c r="J435" s="228">
        <f t="shared" ref="J435" si="109">G435*I435</f>
        <v>0</v>
      </c>
    </row>
    <row r="436" spans="2:10">
      <c r="B436" s="229"/>
      <c r="C436" s="236"/>
      <c r="D436" s="236"/>
      <c r="E436" s="238"/>
      <c r="F436" s="236"/>
      <c r="G436" s="260"/>
      <c r="H436" s="251"/>
      <c r="I436" s="231"/>
    </row>
    <row r="437" spans="2:10" ht="38.25">
      <c r="B437" s="229"/>
      <c r="C437" s="236"/>
      <c r="D437" s="287" t="s">
        <v>2629</v>
      </c>
      <c r="E437" s="263" t="s">
        <v>2628</v>
      </c>
      <c r="F437" s="265" t="s">
        <v>2626</v>
      </c>
      <c r="G437" s="255">
        <v>7</v>
      </c>
      <c r="H437" s="230" t="s">
        <v>44</v>
      </c>
      <c r="I437" s="231"/>
      <c r="J437" s="228">
        <f t="shared" ref="J437" si="110">G437*I437</f>
        <v>0</v>
      </c>
    </row>
    <row r="438" spans="2:10">
      <c r="B438" s="229"/>
      <c r="C438" s="236"/>
      <c r="D438" s="290"/>
      <c r="E438" s="267"/>
      <c r="F438" s="269"/>
      <c r="G438" s="289"/>
      <c r="H438" s="267"/>
      <c r="I438" s="231"/>
    </row>
    <row r="439" spans="2:10" ht="25.5">
      <c r="B439" s="229"/>
      <c r="C439" s="236"/>
      <c r="D439" s="263" t="s">
        <v>2630</v>
      </c>
      <c r="E439" s="263" t="s">
        <v>2631</v>
      </c>
      <c r="F439" s="265" t="s">
        <v>2626</v>
      </c>
      <c r="G439" s="255">
        <v>50</v>
      </c>
      <c r="H439" s="230" t="s">
        <v>44</v>
      </c>
      <c r="I439" s="231"/>
      <c r="J439" s="228">
        <f t="shared" ref="J439" si="111">G439*I439</f>
        <v>0</v>
      </c>
    </row>
    <row r="440" spans="2:10">
      <c r="B440" s="229"/>
      <c r="C440" s="236"/>
      <c r="D440" s="236"/>
      <c r="E440" s="238"/>
      <c r="F440" s="236"/>
      <c r="G440" s="289"/>
      <c r="H440" s="267"/>
      <c r="I440" s="231"/>
    </row>
    <row r="441" spans="2:10" ht="25.5">
      <c r="B441" s="229"/>
      <c r="C441" s="236"/>
      <c r="D441" s="263" t="s">
        <v>2632</v>
      </c>
      <c r="E441" s="263" t="s">
        <v>2633</v>
      </c>
      <c r="F441" s="265" t="s">
        <v>2626</v>
      </c>
      <c r="G441" s="255">
        <v>225</v>
      </c>
      <c r="H441" s="230" t="s">
        <v>44</v>
      </c>
      <c r="I441" s="231"/>
      <c r="J441" s="228">
        <f t="shared" ref="J441" si="112">G441*I441</f>
        <v>0</v>
      </c>
    </row>
    <row r="442" spans="2:10">
      <c r="B442" s="229"/>
      <c r="C442" s="236"/>
      <c r="D442" s="236"/>
      <c r="E442" s="238"/>
      <c r="F442" s="236"/>
      <c r="G442" s="260"/>
      <c r="H442" s="251"/>
      <c r="I442" s="231"/>
    </row>
    <row r="443" spans="2:10" ht="25.5">
      <c r="B443" s="229"/>
      <c r="C443" s="236"/>
      <c r="D443" s="263" t="s">
        <v>2634</v>
      </c>
      <c r="E443" s="263" t="s">
        <v>2631</v>
      </c>
      <c r="F443" s="265" t="s">
        <v>2626</v>
      </c>
      <c r="G443" s="255">
        <v>435</v>
      </c>
      <c r="H443" s="230" t="s">
        <v>44</v>
      </c>
      <c r="I443" s="231"/>
      <c r="J443" s="228">
        <f t="shared" ref="J443" si="113">G443*I443</f>
        <v>0</v>
      </c>
    </row>
    <row r="444" spans="2:10">
      <c r="B444" s="229"/>
      <c r="C444" s="236"/>
      <c r="I444" s="231"/>
    </row>
    <row r="445" spans="2:10" ht="25.5">
      <c r="B445" s="229"/>
      <c r="C445" s="236"/>
      <c r="D445" s="287" t="s">
        <v>2635</v>
      </c>
      <c r="E445" s="263" t="s">
        <v>2636</v>
      </c>
      <c r="F445" s="265" t="s">
        <v>2626</v>
      </c>
      <c r="G445" s="255">
        <v>80</v>
      </c>
      <c r="H445" s="230" t="s">
        <v>44</v>
      </c>
      <c r="I445" s="231"/>
      <c r="J445" s="228">
        <f t="shared" ref="J445" si="114">G445*I445</f>
        <v>0</v>
      </c>
    </row>
    <row r="446" spans="2:10">
      <c r="B446" s="229"/>
      <c r="C446" s="236"/>
      <c r="D446" s="287"/>
      <c r="E446" s="263"/>
      <c r="F446" s="265"/>
      <c r="G446" s="255"/>
      <c r="H446" s="230"/>
      <c r="I446" s="231"/>
    </row>
    <row r="447" spans="2:10" ht="25.5">
      <c r="B447" s="229"/>
      <c r="C447" s="236"/>
      <c r="D447" s="287" t="s">
        <v>2637</v>
      </c>
      <c r="E447" s="263" t="s">
        <v>2631</v>
      </c>
      <c r="F447" s="265" t="s">
        <v>2626</v>
      </c>
      <c r="G447" s="255">
        <v>240</v>
      </c>
      <c r="H447" s="230" t="s">
        <v>44</v>
      </c>
      <c r="I447" s="231"/>
      <c r="J447" s="228">
        <f t="shared" ref="J447" si="115">G447*I447</f>
        <v>0</v>
      </c>
    </row>
    <row r="448" spans="2:10">
      <c r="B448" s="229"/>
      <c r="C448" s="236"/>
      <c r="D448" s="287"/>
      <c r="E448" s="263"/>
      <c r="F448" s="265"/>
      <c r="G448" s="255"/>
      <c r="H448" s="230"/>
      <c r="I448" s="231"/>
    </row>
    <row r="449" spans="2:10" ht="25.5">
      <c r="B449" s="229"/>
      <c r="C449" s="236"/>
      <c r="D449" s="263" t="s">
        <v>2638</v>
      </c>
      <c r="E449" s="263" t="s">
        <v>2639</v>
      </c>
      <c r="F449" s="265" t="s">
        <v>2626</v>
      </c>
      <c r="G449" s="255">
        <v>30</v>
      </c>
      <c r="H449" s="230" t="s">
        <v>44</v>
      </c>
      <c r="I449" s="231"/>
      <c r="J449" s="228">
        <f t="shared" ref="J449" si="116">G449*I449</f>
        <v>0</v>
      </c>
    </row>
    <row r="450" spans="2:10">
      <c r="B450" s="229"/>
      <c r="C450" s="236"/>
      <c r="D450" s="267"/>
      <c r="E450" s="267"/>
      <c r="F450" s="269"/>
      <c r="G450" s="260"/>
      <c r="H450" s="251"/>
      <c r="I450" s="231"/>
    </row>
    <row r="451" spans="2:10">
      <c r="B451" s="229"/>
      <c r="C451" s="236"/>
      <c r="D451" s="263" t="s">
        <v>2640</v>
      </c>
      <c r="E451" s="263" t="s">
        <v>2641</v>
      </c>
      <c r="F451" s="265"/>
      <c r="G451" s="255">
        <v>160</v>
      </c>
      <c r="H451" s="230" t="s">
        <v>44</v>
      </c>
      <c r="I451" s="231"/>
      <c r="J451" s="228">
        <f t="shared" ref="J451" si="117">G451*I451</f>
        <v>0</v>
      </c>
    </row>
    <row r="452" spans="2:10">
      <c r="B452" s="229"/>
      <c r="C452" s="236"/>
      <c r="D452" s="267"/>
      <c r="E452" s="238"/>
      <c r="F452" s="269"/>
      <c r="G452" s="260"/>
      <c r="H452" s="251"/>
      <c r="I452" s="231"/>
    </row>
    <row r="453" spans="2:10">
      <c r="B453" s="229"/>
      <c r="C453" s="236"/>
      <c r="D453" s="230" t="s">
        <v>2642</v>
      </c>
      <c r="E453" s="230" t="s">
        <v>2643</v>
      </c>
      <c r="F453" s="230"/>
      <c r="G453" s="255">
        <v>100</v>
      </c>
      <c r="H453" s="230" t="s">
        <v>44</v>
      </c>
      <c r="I453" s="231"/>
      <c r="J453" s="228">
        <f t="shared" ref="J453" si="118">G453*I453</f>
        <v>0</v>
      </c>
    </row>
    <row r="454" spans="2:10">
      <c r="B454" s="229"/>
      <c r="C454" s="236"/>
      <c r="D454" s="251"/>
      <c r="E454" s="251"/>
      <c r="F454" s="251"/>
      <c r="G454" s="274"/>
      <c r="H454" s="251"/>
      <c r="I454" s="231"/>
    </row>
    <row r="455" spans="2:10">
      <c r="B455" s="229"/>
      <c r="C455" s="236"/>
      <c r="D455" s="230" t="s">
        <v>2644</v>
      </c>
      <c r="E455" s="230" t="s">
        <v>2645</v>
      </c>
      <c r="F455" s="230"/>
      <c r="G455" s="278" t="s">
        <v>2646</v>
      </c>
      <c r="H455" s="230" t="s">
        <v>44</v>
      </c>
      <c r="I455" s="231"/>
      <c r="J455" s="228">
        <f t="shared" ref="J455" si="119">G455*I455</f>
        <v>0</v>
      </c>
    </row>
    <row r="456" spans="2:10">
      <c r="B456" s="229"/>
      <c r="C456" s="236"/>
      <c r="D456" s="267"/>
      <c r="E456" s="267"/>
      <c r="F456" s="269"/>
      <c r="G456" s="260"/>
      <c r="H456" s="251"/>
      <c r="I456" s="231"/>
    </row>
    <row r="457" spans="2:10">
      <c r="B457" s="229"/>
      <c r="C457" s="236"/>
      <c r="D457" s="282" t="s">
        <v>2647</v>
      </c>
      <c r="E457" s="263" t="s">
        <v>2633</v>
      </c>
      <c r="F457" s="265" t="s">
        <v>2626</v>
      </c>
      <c r="G457" s="212">
        <v>17</v>
      </c>
      <c r="H457" s="209" t="s">
        <v>44</v>
      </c>
      <c r="I457" s="231"/>
      <c r="J457" s="228">
        <f t="shared" ref="J457" si="120">G457*I457</f>
        <v>0</v>
      </c>
    </row>
    <row r="458" spans="2:10">
      <c r="B458" s="229"/>
      <c r="C458" s="236"/>
      <c r="I458" s="231"/>
    </row>
    <row r="459" spans="2:10">
      <c r="B459" s="229"/>
      <c r="C459" s="236"/>
      <c r="D459" s="282" t="s">
        <v>2648</v>
      </c>
      <c r="E459" s="263" t="s">
        <v>2633</v>
      </c>
      <c r="F459" s="265" t="s">
        <v>2626</v>
      </c>
      <c r="G459" s="212">
        <v>80</v>
      </c>
      <c r="H459" s="209" t="s">
        <v>44</v>
      </c>
      <c r="I459" s="231"/>
      <c r="J459" s="228">
        <f t="shared" ref="J459" si="121">G459*I459</f>
        <v>0</v>
      </c>
    </row>
    <row r="460" spans="2:10">
      <c r="B460" s="229"/>
      <c r="C460" s="236"/>
      <c r="I460" s="231"/>
    </row>
    <row r="461" spans="2:10">
      <c r="B461" s="229"/>
      <c r="C461" s="236"/>
      <c r="D461" s="282" t="s">
        <v>2649</v>
      </c>
      <c r="E461" s="263" t="s">
        <v>2633</v>
      </c>
      <c r="F461" s="265" t="s">
        <v>2626</v>
      </c>
      <c r="G461" s="212">
        <v>50</v>
      </c>
      <c r="H461" s="209" t="s">
        <v>44</v>
      </c>
      <c r="I461" s="231"/>
      <c r="J461" s="228">
        <f t="shared" ref="J461" si="122">G461*I461</f>
        <v>0</v>
      </c>
    </row>
    <row r="462" spans="2:10">
      <c r="B462" s="229"/>
      <c r="C462" s="236"/>
      <c r="D462" s="267"/>
      <c r="E462" s="267"/>
      <c r="F462" s="269"/>
      <c r="G462" s="260"/>
      <c r="H462" s="251"/>
      <c r="I462" s="231"/>
    </row>
    <row r="463" spans="2:10">
      <c r="B463" s="230"/>
      <c r="C463" s="236"/>
      <c r="D463" s="282" t="s">
        <v>2650</v>
      </c>
      <c r="E463" s="263" t="s">
        <v>2633</v>
      </c>
      <c r="F463" s="265" t="s">
        <v>2626</v>
      </c>
      <c r="G463" s="212">
        <v>20</v>
      </c>
      <c r="H463" s="209" t="s">
        <v>44</v>
      </c>
      <c r="I463" s="231"/>
      <c r="J463" s="228">
        <f t="shared" ref="J463" si="123">G463*I463</f>
        <v>0</v>
      </c>
    </row>
    <row r="464" spans="2:10">
      <c r="B464" s="230"/>
      <c r="C464" s="251"/>
      <c r="I464" s="231"/>
    </row>
    <row r="465" spans="2:10">
      <c r="B465" s="230"/>
      <c r="C465" s="236"/>
      <c r="D465" s="282" t="s">
        <v>2651</v>
      </c>
      <c r="E465" s="263" t="s">
        <v>2633</v>
      </c>
      <c r="F465" s="265" t="s">
        <v>2626</v>
      </c>
      <c r="G465" s="212">
        <v>215</v>
      </c>
      <c r="H465" s="209" t="s">
        <v>44</v>
      </c>
      <c r="I465" s="231"/>
      <c r="J465" s="228">
        <f t="shared" ref="J465" si="124">G465*I465</f>
        <v>0</v>
      </c>
    </row>
    <row r="466" spans="2:10">
      <c r="B466" s="230"/>
      <c r="C466" s="251"/>
      <c r="I466" s="231"/>
    </row>
    <row r="467" spans="2:10">
      <c r="B467" s="230"/>
      <c r="C467" s="236"/>
      <c r="D467" s="282" t="s">
        <v>2652</v>
      </c>
      <c r="E467" s="263" t="s">
        <v>2633</v>
      </c>
      <c r="F467" s="265" t="s">
        <v>2626</v>
      </c>
      <c r="G467" s="212">
        <v>415</v>
      </c>
      <c r="H467" s="209" t="s">
        <v>44</v>
      </c>
      <c r="I467" s="231"/>
      <c r="J467" s="228">
        <f t="shared" ref="J467" si="125">G467*I467</f>
        <v>0</v>
      </c>
    </row>
    <row r="468" spans="2:10">
      <c r="B468" s="230"/>
      <c r="C468" s="251"/>
      <c r="I468" s="231"/>
    </row>
    <row r="469" spans="2:10">
      <c r="B469" s="230"/>
      <c r="C469" s="236"/>
      <c r="D469" s="282" t="s">
        <v>2653</v>
      </c>
      <c r="E469" s="263" t="s">
        <v>2633</v>
      </c>
      <c r="F469" s="265" t="s">
        <v>2626</v>
      </c>
      <c r="G469" s="212">
        <v>120</v>
      </c>
      <c r="H469" s="209" t="s">
        <v>44</v>
      </c>
      <c r="I469" s="231"/>
      <c r="J469" s="228">
        <f t="shared" ref="J469" si="126">G469*I469</f>
        <v>0</v>
      </c>
    </row>
    <row r="470" spans="2:10">
      <c r="B470" s="230"/>
      <c r="C470" s="251"/>
      <c r="I470" s="231"/>
    </row>
    <row r="471" spans="2:10">
      <c r="B471" s="230"/>
      <c r="C471" s="236"/>
      <c r="D471" s="282" t="s">
        <v>2654</v>
      </c>
      <c r="E471" s="263" t="s">
        <v>2633</v>
      </c>
      <c r="F471" s="265" t="s">
        <v>2626</v>
      </c>
      <c r="G471" s="212">
        <v>1400</v>
      </c>
      <c r="H471" s="209" t="s">
        <v>44</v>
      </c>
      <c r="I471" s="231"/>
      <c r="J471" s="228">
        <f t="shared" ref="J471" si="127">G471*I471</f>
        <v>0</v>
      </c>
    </row>
    <row r="472" spans="2:10">
      <c r="B472" s="230"/>
      <c r="C472" s="251"/>
      <c r="D472" s="267"/>
      <c r="E472" s="267"/>
      <c r="F472" s="269"/>
      <c r="G472" s="260"/>
      <c r="H472" s="251"/>
      <c r="I472" s="231"/>
    </row>
    <row r="473" spans="2:10">
      <c r="B473" s="230"/>
      <c r="C473" s="236"/>
      <c r="D473" s="282" t="s">
        <v>2655</v>
      </c>
      <c r="E473" s="263" t="s">
        <v>2633</v>
      </c>
      <c r="F473" s="265" t="s">
        <v>2626</v>
      </c>
      <c r="G473" s="212">
        <v>240</v>
      </c>
      <c r="H473" s="209" t="s">
        <v>44</v>
      </c>
      <c r="I473" s="231"/>
      <c r="J473" s="228">
        <f t="shared" ref="J473" si="128">G473*I473</f>
        <v>0</v>
      </c>
    </row>
    <row r="474" spans="2:10">
      <c r="B474" s="230"/>
      <c r="C474" s="251"/>
      <c r="I474" s="231"/>
    </row>
    <row r="475" spans="2:10">
      <c r="B475" s="230"/>
      <c r="C475" s="236"/>
      <c r="D475" s="282" t="s">
        <v>2656</v>
      </c>
      <c r="E475" s="263" t="s">
        <v>2633</v>
      </c>
      <c r="F475" s="265" t="s">
        <v>2626</v>
      </c>
      <c r="G475" s="212">
        <v>90</v>
      </c>
      <c r="H475" s="209" t="s">
        <v>44</v>
      </c>
      <c r="I475" s="231"/>
      <c r="J475" s="228">
        <f t="shared" ref="J475" si="129">G475*I475</f>
        <v>0</v>
      </c>
    </row>
    <row r="476" spans="2:10">
      <c r="B476" s="230"/>
      <c r="C476" s="251"/>
      <c r="I476" s="231"/>
    </row>
    <row r="477" spans="2:10">
      <c r="B477" s="230"/>
      <c r="C477" s="236"/>
      <c r="D477" s="282" t="s">
        <v>2657</v>
      </c>
      <c r="E477" s="263" t="s">
        <v>2633</v>
      </c>
      <c r="F477" s="265" t="s">
        <v>2626</v>
      </c>
      <c r="G477" s="212">
        <v>7</v>
      </c>
      <c r="H477" s="209" t="s">
        <v>44</v>
      </c>
      <c r="I477" s="231"/>
      <c r="J477" s="228">
        <f t="shared" ref="J477" si="130">G477*I477</f>
        <v>0</v>
      </c>
    </row>
    <row r="478" spans="2:10">
      <c r="B478" s="230"/>
      <c r="C478" s="251"/>
      <c r="E478" s="222" t="s">
        <v>2658</v>
      </c>
      <c r="I478" s="231"/>
    </row>
    <row r="479" spans="2:10">
      <c r="B479" s="230"/>
      <c r="C479" s="251"/>
      <c r="E479" s="222"/>
      <c r="I479" s="231"/>
    </row>
    <row r="480" spans="2:10">
      <c r="B480" s="230"/>
      <c r="C480" s="251"/>
      <c r="D480" s="282" t="s">
        <v>2659</v>
      </c>
      <c r="E480" s="263" t="s">
        <v>2633</v>
      </c>
      <c r="F480" s="265" t="s">
        <v>2626</v>
      </c>
      <c r="G480" s="212">
        <v>200</v>
      </c>
      <c r="H480" s="209" t="s">
        <v>44</v>
      </c>
      <c r="I480" s="231"/>
      <c r="J480" s="228">
        <f t="shared" ref="J480" si="131">G480*I480</f>
        <v>0</v>
      </c>
    </row>
    <row r="481" spans="2:15">
      <c r="B481" s="230"/>
      <c r="C481" s="251"/>
      <c r="E481" s="222"/>
      <c r="I481" s="231"/>
    </row>
    <row r="482" spans="2:15">
      <c r="B482" s="230"/>
      <c r="C482" s="251"/>
      <c r="D482" s="282" t="s">
        <v>2660</v>
      </c>
      <c r="E482" s="263" t="s">
        <v>2633</v>
      </c>
      <c r="F482" s="265" t="s">
        <v>2626</v>
      </c>
      <c r="G482" s="212">
        <v>320</v>
      </c>
      <c r="H482" s="209" t="s">
        <v>44</v>
      </c>
      <c r="I482" s="231"/>
      <c r="J482" s="228">
        <f t="shared" ref="J482" si="132">G482*I482</f>
        <v>0</v>
      </c>
    </row>
    <row r="483" spans="2:15">
      <c r="B483" s="230"/>
      <c r="C483" s="251"/>
      <c r="D483" s="282"/>
      <c r="E483" s="263"/>
      <c r="F483" s="265"/>
      <c r="I483" s="231"/>
    </row>
    <row r="484" spans="2:15">
      <c r="B484" s="230"/>
      <c r="C484" s="251"/>
      <c r="D484" s="282" t="s">
        <v>2661</v>
      </c>
      <c r="E484" s="263" t="s">
        <v>2633</v>
      </c>
      <c r="F484" s="265" t="s">
        <v>2626</v>
      </c>
      <c r="G484" s="212">
        <v>30</v>
      </c>
      <c r="H484" s="209" t="s">
        <v>44</v>
      </c>
      <c r="I484" s="231"/>
      <c r="J484" s="228">
        <f t="shared" ref="J484" si="133">G484*I484</f>
        <v>0</v>
      </c>
    </row>
    <row r="485" spans="2:15">
      <c r="B485" s="230"/>
      <c r="C485" s="251"/>
      <c r="D485" s="282"/>
      <c r="E485" s="263"/>
      <c r="F485" s="265"/>
      <c r="I485" s="231"/>
    </row>
    <row r="486" spans="2:15">
      <c r="B486" s="230"/>
      <c r="C486" s="251"/>
      <c r="D486" s="282" t="s">
        <v>2662</v>
      </c>
      <c r="E486" s="263" t="s">
        <v>2633</v>
      </c>
      <c r="F486" s="265" t="s">
        <v>2626</v>
      </c>
      <c r="G486" s="212">
        <v>10</v>
      </c>
      <c r="H486" s="209" t="s">
        <v>44</v>
      </c>
      <c r="I486" s="231"/>
      <c r="J486" s="228">
        <f t="shared" ref="J486" si="134">G486*I486</f>
        <v>0</v>
      </c>
    </row>
    <row r="487" spans="2:15">
      <c r="B487" s="230"/>
      <c r="C487" s="251"/>
      <c r="D487" s="282"/>
      <c r="E487" s="263"/>
      <c r="F487" s="265"/>
      <c r="I487" s="231"/>
    </row>
    <row r="488" spans="2:15">
      <c r="B488" s="230"/>
      <c r="C488" s="251"/>
      <c r="D488" s="282" t="s">
        <v>2663</v>
      </c>
      <c r="E488" s="263" t="s">
        <v>2633</v>
      </c>
      <c r="F488" s="265" t="s">
        <v>2626</v>
      </c>
      <c r="G488" s="212">
        <v>50</v>
      </c>
      <c r="H488" s="209" t="s">
        <v>44</v>
      </c>
      <c r="I488" s="231"/>
      <c r="J488" s="228">
        <f t="shared" ref="J488" si="135">G488*I488</f>
        <v>0</v>
      </c>
    </row>
    <row r="489" spans="2:15">
      <c r="B489" s="230"/>
      <c r="C489" s="251"/>
      <c r="D489" s="282"/>
      <c r="E489" s="263"/>
      <c r="F489" s="265"/>
      <c r="I489" s="231"/>
    </row>
    <row r="490" spans="2:15">
      <c r="B490" s="230"/>
      <c r="C490" s="251"/>
      <c r="D490" s="282" t="s">
        <v>2664</v>
      </c>
      <c r="E490" s="263" t="s">
        <v>2633</v>
      </c>
      <c r="F490" s="265" t="s">
        <v>2626</v>
      </c>
      <c r="G490" s="212">
        <v>25</v>
      </c>
      <c r="H490" s="209" t="s">
        <v>44</v>
      </c>
      <c r="I490" s="231"/>
      <c r="J490" s="228">
        <f t="shared" ref="J490" si="136">G490*I490</f>
        <v>0</v>
      </c>
    </row>
    <row r="491" spans="2:15">
      <c r="B491" s="230"/>
      <c r="C491" s="251"/>
      <c r="D491" s="282"/>
      <c r="E491" s="263"/>
      <c r="F491" s="265"/>
      <c r="I491" s="231"/>
    </row>
    <row r="492" spans="2:15">
      <c r="B492" s="230"/>
      <c r="C492" s="229" t="s">
        <v>2665</v>
      </c>
      <c r="D492" s="251"/>
      <c r="E492" s="222" t="s">
        <v>2623</v>
      </c>
      <c r="G492" s="255">
        <v>1</v>
      </c>
      <c r="H492" s="211" t="s">
        <v>1252</v>
      </c>
      <c r="J492" s="228">
        <f t="shared" ref="J492" si="137">G492*I492</f>
        <v>0</v>
      </c>
      <c r="K492" s="342"/>
      <c r="L492" s="342"/>
      <c r="M492" s="342"/>
      <c r="N492" s="342"/>
      <c r="O492" s="342"/>
    </row>
    <row r="493" spans="2:15">
      <c r="B493" s="230"/>
      <c r="C493" s="236"/>
      <c r="D493" s="251"/>
      <c r="E493" s="251"/>
      <c r="F493" s="251"/>
      <c r="G493" s="274"/>
      <c r="H493" s="251"/>
      <c r="I493" s="231"/>
    </row>
    <row r="494" spans="2:15">
      <c r="B494" s="230"/>
      <c r="C494" s="236"/>
      <c r="D494" s="287" t="s">
        <v>2666</v>
      </c>
      <c r="E494" s="263" t="s">
        <v>2633</v>
      </c>
      <c r="F494" s="265" t="s">
        <v>2626</v>
      </c>
      <c r="G494" s="278" t="s">
        <v>2667</v>
      </c>
      <c r="H494" s="230" t="s">
        <v>44</v>
      </c>
      <c r="I494" s="231"/>
      <c r="J494" s="228">
        <f t="shared" ref="J494" si="138">G494*I494</f>
        <v>0</v>
      </c>
    </row>
    <row r="495" spans="2:15">
      <c r="B495" s="230"/>
      <c r="C495" s="236"/>
      <c r="D495" s="251"/>
      <c r="E495" s="251"/>
      <c r="F495" s="251"/>
      <c r="G495" s="274"/>
      <c r="H495" s="251"/>
      <c r="I495" s="231"/>
    </row>
    <row r="496" spans="2:15">
      <c r="B496" s="230"/>
      <c r="C496" s="236"/>
      <c r="D496" s="287" t="s">
        <v>2668</v>
      </c>
      <c r="E496" s="263" t="s">
        <v>2633</v>
      </c>
      <c r="F496" s="265" t="s">
        <v>2626</v>
      </c>
      <c r="G496" s="278" t="s">
        <v>2669</v>
      </c>
      <c r="H496" s="230" t="s">
        <v>44</v>
      </c>
      <c r="I496" s="231"/>
      <c r="J496" s="228">
        <f t="shared" ref="J496" si="139">G496*I496</f>
        <v>0</v>
      </c>
    </row>
    <row r="497" spans="2:10">
      <c r="B497" s="230"/>
      <c r="C497" s="236"/>
      <c r="D497" s="251"/>
      <c r="E497" s="251"/>
      <c r="F497" s="251"/>
      <c r="G497" s="274"/>
      <c r="H497" s="251"/>
      <c r="I497" s="231"/>
    </row>
    <row r="498" spans="2:10">
      <c r="B498" s="230"/>
      <c r="C498" s="236"/>
      <c r="D498" s="287" t="s">
        <v>2670</v>
      </c>
      <c r="E498" s="263" t="s">
        <v>2633</v>
      </c>
      <c r="F498" s="265" t="s">
        <v>2626</v>
      </c>
      <c r="G498" s="278" t="s">
        <v>2671</v>
      </c>
      <c r="H498" s="230" t="s">
        <v>44</v>
      </c>
      <c r="I498" s="231"/>
      <c r="J498" s="228">
        <f t="shared" ref="J498" si="140">G498*I498</f>
        <v>0</v>
      </c>
    </row>
    <row r="499" spans="2:10">
      <c r="B499" s="230"/>
      <c r="C499" s="236"/>
      <c r="D499" s="251"/>
      <c r="E499" s="251"/>
      <c r="F499" s="251"/>
      <c r="G499" s="274"/>
      <c r="H499" s="251"/>
      <c r="I499" s="231"/>
    </row>
    <row r="500" spans="2:10" ht="38.25">
      <c r="C500" s="270"/>
      <c r="D500" s="270"/>
      <c r="E500" s="291" t="s">
        <v>2672</v>
      </c>
      <c r="G500" s="223">
        <v>300</v>
      </c>
      <c r="H500" s="211" t="s">
        <v>44</v>
      </c>
      <c r="I500" s="231"/>
      <c r="J500" s="228">
        <f t="shared" ref="J500" si="141">G500*I500</f>
        <v>0</v>
      </c>
    </row>
    <row r="501" spans="2:10">
      <c r="C501" s="270"/>
      <c r="D501" s="292"/>
      <c r="E501" s="293"/>
      <c r="F501" s="270"/>
      <c r="G501" s="294"/>
      <c r="H501" s="292"/>
      <c r="I501" s="231"/>
    </row>
    <row r="502" spans="2:10">
      <c r="C502" s="270"/>
      <c r="D502" s="295"/>
      <c r="E502" s="240" t="s">
        <v>2673</v>
      </c>
      <c r="G502" s="223">
        <v>15</v>
      </c>
      <c r="H502" s="211" t="s">
        <v>1252</v>
      </c>
      <c r="I502" s="231"/>
      <c r="J502" s="228">
        <f t="shared" ref="J502" si="142">G502*I502</f>
        <v>0</v>
      </c>
    </row>
    <row r="503" spans="2:10">
      <c r="C503" s="270"/>
      <c r="D503" s="295"/>
      <c r="E503" s="259"/>
      <c r="F503" s="270"/>
      <c r="G503" s="296"/>
      <c r="H503" s="297"/>
      <c r="I503" s="231"/>
    </row>
    <row r="504" spans="2:10" ht="38.25">
      <c r="C504" s="270"/>
      <c r="D504" s="295"/>
      <c r="E504" s="254" t="s">
        <v>2674</v>
      </c>
      <c r="G504" s="223">
        <v>1</v>
      </c>
      <c r="H504" s="211" t="s">
        <v>1252</v>
      </c>
      <c r="I504" s="231"/>
      <c r="J504" s="228">
        <f t="shared" ref="J504" si="143">G504*I504</f>
        <v>0</v>
      </c>
    </row>
    <row r="505" spans="2:10">
      <c r="C505" s="270"/>
      <c r="D505" s="270"/>
      <c r="E505" s="270"/>
      <c r="F505" s="270"/>
      <c r="G505" s="271"/>
      <c r="H505" s="253"/>
      <c r="I505" s="231"/>
    </row>
    <row r="506" spans="2:10">
      <c r="C506" s="270"/>
      <c r="D506" s="270"/>
      <c r="E506" s="254" t="s">
        <v>2675</v>
      </c>
      <c r="I506" s="231"/>
    </row>
    <row r="507" spans="2:10">
      <c r="C507" s="270"/>
      <c r="D507" s="270"/>
      <c r="E507" s="257" t="s">
        <v>2676</v>
      </c>
      <c r="G507" s="223">
        <v>3</v>
      </c>
      <c r="H507" s="211" t="s">
        <v>1252</v>
      </c>
      <c r="I507" s="231"/>
      <c r="J507" s="228">
        <f t="shared" ref="J507:J508" si="144">G507*I507</f>
        <v>0</v>
      </c>
    </row>
    <row r="508" spans="2:10">
      <c r="C508" s="270"/>
      <c r="D508" s="270"/>
      <c r="E508" s="257" t="s">
        <v>2677</v>
      </c>
      <c r="G508" s="223">
        <v>3</v>
      </c>
      <c r="H508" s="211" t="s">
        <v>1252</v>
      </c>
      <c r="I508" s="231"/>
      <c r="J508" s="228">
        <f t="shared" si="144"/>
        <v>0</v>
      </c>
    </row>
    <row r="509" spans="2:10">
      <c r="C509" s="270"/>
      <c r="D509" s="270"/>
      <c r="E509" s="297"/>
      <c r="F509" s="270"/>
      <c r="G509" s="252"/>
      <c r="H509" s="270"/>
      <c r="I509" s="231"/>
    </row>
    <row r="510" spans="2:10" ht="51">
      <c r="C510" s="270"/>
      <c r="D510" s="270"/>
      <c r="E510" s="291" t="s">
        <v>2678</v>
      </c>
      <c r="F510" s="209"/>
      <c r="H510" s="211"/>
      <c r="I510" s="231"/>
    </row>
    <row r="511" spans="2:10">
      <c r="C511" s="270"/>
      <c r="D511" s="270"/>
      <c r="E511" s="291" t="s">
        <v>2679</v>
      </c>
      <c r="G511" s="212">
        <v>140</v>
      </c>
      <c r="H511" s="211" t="s">
        <v>44</v>
      </c>
      <c r="I511" s="231"/>
      <c r="J511" s="228">
        <f t="shared" ref="J511" si="145">G511*I511</f>
        <v>0</v>
      </c>
    </row>
    <row r="512" spans="2:10">
      <c r="C512" s="270"/>
      <c r="D512" s="270"/>
      <c r="G512" s="211"/>
      <c r="H512" s="211"/>
      <c r="I512" s="231"/>
    </row>
    <row r="513" spans="2:10" ht="38.25">
      <c r="C513" s="253"/>
      <c r="D513" s="253"/>
      <c r="E513" s="291" t="s">
        <v>2680</v>
      </c>
      <c r="F513" s="209"/>
      <c r="H513" s="211"/>
      <c r="I513" s="231"/>
    </row>
    <row r="514" spans="2:10">
      <c r="C514" s="253"/>
      <c r="D514" s="253"/>
      <c r="E514" s="291" t="s">
        <v>2681</v>
      </c>
      <c r="F514" s="211" t="s">
        <v>2682</v>
      </c>
      <c r="G514" s="212">
        <v>15</v>
      </c>
      <c r="H514" s="211" t="s">
        <v>44</v>
      </c>
      <c r="I514" s="231"/>
      <c r="J514" s="228">
        <f t="shared" ref="J514" si="146">G514*I514</f>
        <v>0</v>
      </c>
    </row>
    <row r="515" spans="2:10">
      <c r="C515" s="270"/>
      <c r="D515" s="270"/>
      <c r="G515" s="211"/>
      <c r="H515" s="211"/>
      <c r="I515" s="231"/>
    </row>
    <row r="516" spans="2:10" ht="25.5">
      <c r="C516" s="270"/>
      <c r="D516" s="270"/>
      <c r="E516" s="291" t="s">
        <v>2683</v>
      </c>
      <c r="G516" s="212">
        <v>15</v>
      </c>
      <c r="H516" s="211" t="s">
        <v>44</v>
      </c>
      <c r="I516" s="231"/>
      <c r="J516" s="228">
        <f t="shared" ref="J516" si="147">G516*I516</f>
        <v>0</v>
      </c>
    </row>
    <row r="517" spans="2:10">
      <c r="C517" s="270"/>
      <c r="D517" s="270"/>
      <c r="E517" s="279"/>
      <c r="F517" s="270"/>
      <c r="G517" s="271"/>
      <c r="H517" s="270"/>
      <c r="I517" s="231"/>
    </row>
    <row r="518" spans="2:10">
      <c r="C518" s="270"/>
      <c r="D518" s="270"/>
      <c r="E518" s="291" t="s">
        <v>2684</v>
      </c>
      <c r="F518" s="270"/>
      <c r="G518" s="212">
        <v>1</v>
      </c>
      <c r="H518" s="211" t="s">
        <v>1252</v>
      </c>
      <c r="I518" s="231"/>
      <c r="J518" s="228">
        <f t="shared" ref="J518" si="148">G518*I518</f>
        <v>0</v>
      </c>
    </row>
    <row r="519" spans="2:10">
      <c r="C519" s="270"/>
      <c r="D519" s="270"/>
      <c r="E519" s="291"/>
      <c r="F519" s="270"/>
      <c r="H519" s="211"/>
      <c r="I519" s="231"/>
    </row>
    <row r="520" spans="2:10">
      <c r="C520" s="270"/>
      <c r="D520" s="270"/>
      <c r="E520" s="291" t="s">
        <v>2685</v>
      </c>
      <c r="F520" s="270"/>
      <c r="H520" s="211"/>
      <c r="I520" s="231"/>
    </row>
    <row r="521" spans="2:10" ht="51">
      <c r="C521" s="270"/>
      <c r="D521" s="270"/>
      <c r="E521" s="291" t="s">
        <v>2686</v>
      </c>
      <c r="F521" s="277"/>
      <c r="G521" s="212">
        <v>1</v>
      </c>
      <c r="H521" s="211" t="s">
        <v>1252</v>
      </c>
      <c r="I521" s="231"/>
      <c r="J521" s="228">
        <f t="shared" ref="J521" si="149">G521*I521</f>
        <v>0</v>
      </c>
    </row>
    <row r="522" spans="2:10">
      <c r="B522" s="618"/>
      <c r="C522" s="270"/>
      <c r="D522" s="270"/>
      <c r="E522" s="291"/>
      <c r="F522" s="277"/>
      <c r="H522" s="211"/>
      <c r="I522" s="617"/>
      <c r="J522" s="228"/>
    </row>
    <row r="523" spans="2:10" ht="13.5" thickBot="1">
      <c r="E523" s="291"/>
      <c r="H523" s="211"/>
      <c r="I523" s="614"/>
      <c r="J523" s="623">
        <f>SUM(J431:J521)</f>
        <v>0</v>
      </c>
    </row>
    <row r="524" spans="2:10" ht="13.5" thickTop="1">
      <c r="B524" s="224" t="s">
        <v>1250</v>
      </c>
      <c r="C524" s="224" t="s">
        <v>2178</v>
      </c>
      <c r="D524" s="224"/>
      <c r="E524" s="224"/>
      <c r="F524" s="224"/>
      <c r="G524" s="225"/>
      <c r="H524" s="224"/>
      <c r="I524" s="328"/>
      <c r="J524" s="328"/>
    </row>
    <row r="525" spans="2:10">
      <c r="B525" s="251"/>
      <c r="C525" s="266"/>
      <c r="I525" s="231"/>
    </row>
    <row r="526" spans="2:10" ht="51">
      <c r="B526" s="251"/>
      <c r="C526" s="266"/>
      <c r="D526" s="264" t="s">
        <v>2687</v>
      </c>
      <c r="E526" s="264" t="s">
        <v>2688</v>
      </c>
      <c r="F526" s="264" t="s">
        <v>2689</v>
      </c>
      <c r="G526" s="298">
        <v>15</v>
      </c>
      <c r="H526" s="264" t="s">
        <v>23</v>
      </c>
      <c r="I526" s="231"/>
      <c r="J526" s="228">
        <f t="shared" ref="J526" si="150">G526*I526</f>
        <v>0</v>
      </c>
    </row>
    <row r="527" spans="2:10">
      <c r="B527" s="251"/>
      <c r="C527" s="266"/>
      <c r="D527" s="268"/>
      <c r="E527" s="268"/>
      <c r="F527" s="268"/>
      <c r="G527" s="299"/>
      <c r="H527" s="268"/>
      <c r="I527" s="231"/>
    </row>
    <row r="528" spans="2:10">
      <c r="B528" s="251"/>
      <c r="C528" s="262"/>
      <c r="D528" s="264"/>
      <c r="E528" s="264" t="s">
        <v>2690</v>
      </c>
      <c r="F528" s="264"/>
      <c r="G528" s="298">
        <v>100</v>
      </c>
      <c r="H528" s="264" t="s">
        <v>44</v>
      </c>
      <c r="I528" s="231"/>
      <c r="J528" s="228">
        <f t="shared" ref="J528" si="151">G528*I528</f>
        <v>0</v>
      </c>
    </row>
    <row r="529" spans="2:10">
      <c r="B529" s="251"/>
      <c r="C529" s="266"/>
      <c r="D529" s="268"/>
      <c r="E529" s="268"/>
      <c r="F529" s="268"/>
      <c r="G529" s="299"/>
      <c r="H529" s="268"/>
      <c r="I529" s="231"/>
    </row>
    <row r="530" spans="2:10">
      <c r="B530" s="251"/>
      <c r="C530" s="266"/>
      <c r="D530" s="264" t="s">
        <v>2691</v>
      </c>
      <c r="E530" s="264" t="s">
        <v>2692</v>
      </c>
      <c r="F530" s="264" t="s">
        <v>2693</v>
      </c>
      <c r="G530" s="298">
        <v>9</v>
      </c>
      <c r="H530" s="264" t="s">
        <v>23</v>
      </c>
      <c r="I530" s="231"/>
      <c r="J530" s="228">
        <f t="shared" ref="J530" si="152">G530*I530</f>
        <v>0</v>
      </c>
    </row>
    <row r="531" spans="2:10">
      <c r="B531" s="251"/>
      <c r="C531" s="266"/>
      <c r="D531" s="268"/>
      <c r="E531" s="268"/>
      <c r="F531" s="268"/>
      <c r="G531" s="299"/>
      <c r="H531" s="268"/>
      <c r="I531" s="231"/>
    </row>
    <row r="532" spans="2:10">
      <c r="B532" s="251"/>
      <c r="C532" s="266"/>
      <c r="D532" s="264" t="s">
        <v>2694</v>
      </c>
      <c r="E532" s="264" t="s">
        <v>2695</v>
      </c>
      <c r="F532" s="264" t="s">
        <v>2693</v>
      </c>
      <c r="G532" s="298">
        <v>2</v>
      </c>
      <c r="H532" s="264" t="s">
        <v>23</v>
      </c>
      <c r="I532" s="231"/>
      <c r="J532" s="228">
        <f t="shared" ref="J532" si="153">G532*I532</f>
        <v>0</v>
      </c>
    </row>
    <row r="533" spans="2:10">
      <c r="B533" s="251"/>
      <c r="C533" s="266"/>
      <c r="D533" s="268"/>
      <c r="E533" s="268"/>
      <c r="F533" s="268"/>
      <c r="G533" s="299"/>
      <c r="H533" s="268"/>
      <c r="I533" s="231"/>
    </row>
    <row r="534" spans="2:10">
      <c r="B534" s="251"/>
      <c r="C534" s="266"/>
      <c r="D534" s="264" t="s">
        <v>2696</v>
      </c>
      <c r="E534" s="264" t="s">
        <v>2697</v>
      </c>
      <c r="F534" s="264" t="s">
        <v>2693</v>
      </c>
      <c r="G534" s="298">
        <v>2</v>
      </c>
      <c r="H534" s="264" t="s">
        <v>23</v>
      </c>
      <c r="I534" s="231"/>
      <c r="J534" s="228">
        <f t="shared" ref="J534" si="154">G534*I534</f>
        <v>0</v>
      </c>
    </row>
    <row r="535" spans="2:10">
      <c r="B535" s="251"/>
      <c r="C535" s="266"/>
      <c r="D535" s="300"/>
      <c r="E535" s="300"/>
      <c r="F535" s="270"/>
      <c r="G535" s="252"/>
      <c r="H535" s="270"/>
      <c r="I535" s="231"/>
    </row>
    <row r="536" spans="2:10" ht="25.5">
      <c r="B536" s="251"/>
      <c r="C536" s="266"/>
      <c r="D536" s="270"/>
      <c r="E536" s="240" t="s">
        <v>2698</v>
      </c>
      <c r="F536" s="222"/>
      <c r="G536" s="212">
        <v>3</v>
      </c>
      <c r="H536" s="226" t="s">
        <v>23</v>
      </c>
      <c r="I536" s="231"/>
      <c r="J536" s="228">
        <f t="shared" ref="J536" si="155">G536*I536</f>
        <v>0</v>
      </c>
    </row>
    <row r="537" spans="2:10">
      <c r="B537" s="251"/>
      <c r="C537" s="266"/>
      <c r="D537" s="270"/>
      <c r="E537" s="259"/>
      <c r="F537" s="238"/>
      <c r="G537" s="271"/>
      <c r="H537" s="301"/>
      <c r="I537" s="231"/>
    </row>
    <row r="538" spans="2:10">
      <c r="B538" s="251"/>
      <c r="C538" s="266"/>
      <c r="D538" s="209">
        <v>23127</v>
      </c>
      <c r="E538" s="240" t="s">
        <v>2699</v>
      </c>
      <c r="F538" s="222" t="s">
        <v>2700</v>
      </c>
      <c r="G538" s="212">
        <v>9</v>
      </c>
      <c r="H538" s="226" t="s">
        <v>23</v>
      </c>
      <c r="I538" s="231"/>
      <c r="J538" s="228">
        <f t="shared" ref="J538" si="156">G538*I538</f>
        <v>0</v>
      </c>
    </row>
    <row r="539" spans="2:10">
      <c r="B539" s="251"/>
      <c r="C539" s="266"/>
      <c r="D539" s="270"/>
      <c r="E539" s="259"/>
      <c r="F539" s="238"/>
      <c r="G539" s="271"/>
      <c r="H539" s="301"/>
      <c r="I539" s="231"/>
    </row>
    <row r="540" spans="2:10">
      <c r="B540" s="251"/>
      <c r="C540" s="266"/>
      <c r="D540" s="238"/>
      <c r="E540" s="240" t="s">
        <v>2701</v>
      </c>
      <c r="F540" s="222"/>
      <c r="G540" s="212">
        <v>2</v>
      </c>
      <c r="H540" s="226" t="s">
        <v>23</v>
      </c>
      <c r="I540" s="231"/>
      <c r="J540" s="228">
        <f t="shared" ref="J540" si="157">G540*I540</f>
        <v>0</v>
      </c>
    </row>
    <row r="541" spans="2:10">
      <c r="B541" s="251"/>
      <c r="C541" s="266"/>
      <c r="D541" s="270"/>
      <c r="E541" s="259"/>
      <c r="F541" s="238"/>
      <c r="G541" s="271"/>
      <c r="H541" s="301"/>
      <c r="I541" s="231"/>
    </row>
    <row r="542" spans="2:10">
      <c r="B542" s="251"/>
      <c r="C542" s="266"/>
      <c r="D542" s="270"/>
      <c r="E542" s="240" t="s">
        <v>2702</v>
      </c>
      <c r="F542" s="238"/>
      <c r="G542" s="212">
        <v>1</v>
      </c>
      <c r="H542" s="226" t="s">
        <v>23</v>
      </c>
      <c r="I542" s="231"/>
      <c r="J542" s="228">
        <f t="shared" ref="J542" si="158">G542*I542</f>
        <v>0</v>
      </c>
    </row>
    <row r="543" spans="2:10">
      <c r="B543" s="251"/>
      <c r="C543" s="266"/>
      <c r="D543" s="270"/>
      <c r="E543" s="259"/>
      <c r="F543" s="238"/>
      <c r="G543" s="271"/>
      <c r="H543" s="301"/>
      <c r="I543" s="231"/>
    </row>
    <row r="544" spans="2:10">
      <c r="B544" s="251"/>
      <c r="C544" s="266"/>
      <c r="D544" s="211" t="s">
        <v>2703</v>
      </c>
      <c r="E544" s="240" t="s">
        <v>2704</v>
      </c>
      <c r="F544" s="222" t="s">
        <v>2705</v>
      </c>
      <c r="G544" s="212">
        <v>3</v>
      </c>
      <c r="H544" s="226" t="s">
        <v>23</v>
      </c>
      <c r="I544" s="231"/>
      <c r="J544" s="228">
        <f t="shared" ref="J544" si="159">G544*I544</f>
        <v>0</v>
      </c>
    </row>
    <row r="545" spans="2:10">
      <c r="B545" s="251"/>
      <c r="C545" s="266"/>
      <c r="D545" s="270"/>
      <c r="E545" s="259"/>
      <c r="F545" s="238"/>
      <c r="G545" s="271"/>
      <c r="H545" s="301"/>
      <c r="I545" s="231"/>
    </row>
    <row r="546" spans="2:10" ht="12.75" customHeight="1">
      <c r="B546" s="251"/>
      <c r="C546" s="266"/>
      <c r="D546" s="270"/>
      <c r="E546" s="244" t="s">
        <v>2706</v>
      </c>
      <c r="F546" s="238"/>
      <c r="G546" s="302">
        <v>4</v>
      </c>
      <c r="H546" s="240" t="s">
        <v>1252</v>
      </c>
      <c r="I546" s="231"/>
      <c r="J546" s="228">
        <f t="shared" ref="J546" si="160">G546*I546</f>
        <v>0</v>
      </c>
    </row>
    <row r="547" spans="2:10" ht="12.75" customHeight="1">
      <c r="B547" s="251"/>
      <c r="C547" s="266"/>
      <c r="D547" s="270"/>
      <c r="E547" s="277"/>
      <c r="F547" s="238"/>
      <c r="G547" s="303"/>
      <c r="H547" s="259"/>
      <c r="I547" s="231"/>
    </row>
    <row r="548" spans="2:10" ht="25.5" customHeight="1">
      <c r="C548" s="304"/>
      <c r="D548" s="222" t="s">
        <v>2707</v>
      </c>
      <c r="E548" s="264" t="s">
        <v>2708</v>
      </c>
      <c r="F548" s="240" t="s">
        <v>2709</v>
      </c>
      <c r="G548" s="212">
        <v>4</v>
      </c>
      <c r="H548" s="211" t="s">
        <v>23</v>
      </c>
      <c r="I548" s="231"/>
      <c r="J548" s="228">
        <f t="shared" ref="J548" si="161">G548*I548</f>
        <v>0</v>
      </c>
    </row>
    <row r="549" spans="2:10">
      <c r="C549" s="304"/>
      <c r="D549" s="238"/>
      <c r="E549" s="268"/>
      <c r="F549" s="259"/>
      <c r="G549" s="271"/>
      <c r="H549" s="270"/>
      <c r="I549" s="231"/>
    </row>
    <row r="550" spans="2:10">
      <c r="C550" s="304"/>
      <c r="D550" s="240" t="s">
        <v>2710</v>
      </c>
      <c r="E550" s="264" t="s">
        <v>2711</v>
      </c>
      <c r="F550" s="240" t="s">
        <v>2709</v>
      </c>
      <c r="G550" s="212">
        <v>4</v>
      </c>
      <c r="H550" s="211" t="s">
        <v>23</v>
      </c>
      <c r="I550" s="231"/>
      <c r="J550" s="228">
        <f t="shared" ref="J550" si="162">G550*I550</f>
        <v>0</v>
      </c>
    </row>
    <row r="551" spans="2:10">
      <c r="C551" s="304"/>
      <c r="D551" s="259"/>
      <c r="E551" s="268"/>
      <c r="F551" s="259"/>
      <c r="G551" s="271"/>
      <c r="H551" s="270"/>
      <c r="I551" s="231"/>
    </row>
    <row r="552" spans="2:10">
      <c r="C552" s="259"/>
      <c r="D552" s="240" t="s">
        <v>2712</v>
      </c>
      <c r="E552" s="264" t="s">
        <v>2713</v>
      </c>
      <c r="F552" s="254" t="s">
        <v>2191</v>
      </c>
      <c r="G552" s="302">
        <v>1</v>
      </c>
      <c r="H552" s="240" t="s">
        <v>23</v>
      </c>
      <c r="I552" s="231"/>
      <c r="J552" s="228">
        <f t="shared" ref="J552" si="163">G552*I552</f>
        <v>0</v>
      </c>
    </row>
    <row r="553" spans="2:10">
      <c r="C553" s="259"/>
      <c r="D553" s="259"/>
      <c r="E553" s="268"/>
      <c r="F553" s="258"/>
      <c r="G553" s="303"/>
      <c r="H553" s="259"/>
      <c r="I553" s="231"/>
    </row>
    <row r="554" spans="2:10">
      <c r="C554" s="259"/>
      <c r="D554" s="240" t="s">
        <v>2714</v>
      </c>
      <c r="E554" s="264" t="s">
        <v>2715</v>
      </c>
      <c r="F554" s="254" t="s">
        <v>2191</v>
      </c>
      <c r="G554" s="302">
        <v>2</v>
      </c>
      <c r="H554" s="240" t="s">
        <v>23</v>
      </c>
      <c r="I554" s="231"/>
      <c r="J554" s="228">
        <f t="shared" ref="J554" si="164">G554*I554</f>
        <v>0</v>
      </c>
    </row>
    <row r="555" spans="2:10">
      <c r="C555" s="259"/>
      <c r="D555" s="259"/>
      <c r="E555" s="268"/>
      <c r="F555" s="258"/>
      <c r="G555" s="303"/>
      <c r="H555" s="259"/>
      <c r="I555" s="231"/>
    </row>
    <row r="556" spans="2:10">
      <c r="C556" s="259"/>
      <c r="D556" s="240" t="s">
        <v>2716</v>
      </c>
      <c r="E556" s="264" t="s">
        <v>2717</v>
      </c>
      <c r="F556" s="254" t="s">
        <v>2191</v>
      </c>
      <c r="G556" s="302">
        <v>4</v>
      </c>
      <c r="H556" s="240" t="s">
        <v>23</v>
      </c>
      <c r="I556" s="231"/>
      <c r="J556" s="228">
        <f t="shared" ref="J556" si="165">G556*I556</f>
        <v>0</v>
      </c>
    </row>
    <row r="557" spans="2:10">
      <c r="C557" s="259"/>
      <c r="D557" s="259"/>
      <c r="E557" s="268"/>
      <c r="F557" s="258"/>
      <c r="G557" s="303"/>
      <c r="H557" s="259"/>
      <c r="I557" s="231"/>
    </row>
    <row r="558" spans="2:10" ht="38.25">
      <c r="C558" s="257" t="s">
        <v>2718</v>
      </c>
      <c r="D558" s="263" t="s">
        <v>2468</v>
      </c>
      <c r="E558" s="264" t="s">
        <v>2719</v>
      </c>
      <c r="F558" s="254" t="s">
        <v>2191</v>
      </c>
      <c r="G558" s="302">
        <v>4</v>
      </c>
      <c r="H558" s="240" t="s">
        <v>23</v>
      </c>
      <c r="I558" s="231"/>
      <c r="J558" s="228">
        <f t="shared" ref="J558" si="166">G558*I558</f>
        <v>0</v>
      </c>
    </row>
    <row r="559" spans="2:10">
      <c r="C559" s="297"/>
      <c r="D559" s="267"/>
      <c r="E559" s="268"/>
      <c r="F559" s="258"/>
      <c r="G559" s="303"/>
      <c r="H559" s="259"/>
      <c r="I559" s="231"/>
    </row>
    <row r="560" spans="2:10" ht="76.5">
      <c r="C560" s="257" t="s">
        <v>2720</v>
      </c>
      <c r="D560" s="263" t="s">
        <v>2367</v>
      </c>
      <c r="E560" s="264" t="s">
        <v>2368</v>
      </c>
      <c r="F560" s="254" t="s">
        <v>2191</v>
      </c>
      <c r="G560" s="302">
        <v>9</v>
      </c>
      <c r="H560" s="240" t="s">
        <v>23</v>
      </c>
      <c r="I560" s="231"/>
      <c r="J560" s="228">
        <f t="shared" ref="J560" si="167">G560*I560</f>
        <v>0</v>
      </c>
    </row>
    <row r="561" spans="2:10">
      <c r="C561" s="259"/>
      <c r="D561" s="267"/>
      <c r="E561" s="268"/>
      <c r="F561" s="258"/>
      <c r="G561" s="303"/>
      <c r="H561" s="259"/>
      <c r="I561" s="231"/>
    </row>
    <row r="562" spans="2:10" ht="38.25">
      <c r="C562" s="240" t="s">
        <v>2721</v>
      </c>
      <c r="D562" s="222" t="s">
        <v>2459</v>
      </c>
      <c r="E562" s="240" t="s">
        <v>2722</v>
      </c>
      <c r="F562" s="254" t="s">
        <v>2191</v>
      </c>
      <c r="G562" s="302">
        <v>5</v>
      </c>
      <c r="H562" s="240" t="s">
        <v>23</v>
      </c>
      <c r="I562" s="231"/>
      <c r="J562" s="228">
        <f t="shared" ref="J562" si="168">G562*I562</f>
        <v>0</v>
      </c>
    </row>
    <row r="563" spans="2:10">
      <c r="C563" s="238"/>
      <c r="D563" s="238"/>
      <c r="E563" s="259"/>
      <c r="F563" s="258"/>
      <c r="G563" s="303"/>
      <c r="H563" s="259"/>
      <c r="I563" s="231"/>
    </row>
    <row r="564" spans="2:10">
      <c r="C564" s="270"/>
      <c r="D564" s="222" t="s">
        <v>2723</v>
      </c>
      <c r="E564" s="240" t="s">
        <v>2724</v>
      </c>
      <c r="F564" s="240" t="s">
        <v>2709</v>
      </c>
      <c r="G564" s="302">
        <v>4</v>
      </c>
      <c r="H564" s="240" t="s">
        <v>23</v>
      </c>
      <c r="I564" s="231"/>
      <c r="J564" s="228">
        <f t="shared" ref="J564" si="169">G564*I564</f>
        <v>0</v>
      </c>
    </row>
    <row r="565" spans="2:10">
      <c r="C565" s="270"/>
      <c r="D565" s="238"/>
      <c r="E565" s="259"/>
      <c r="F565" s="259"/>
      <c r="G565" s="303"/>
      <c r="H565" s="259"/>
      <c r="I565" s="231"/>
    </row>
    <row r="566" spans="2:10">
      <c r="C566" s="270"/>
      <c r="D566" s="211" t="s">
        <v>2725</v>
      </c>
      <c r="E566" s="240" t="s">
        <v>2726</v>
      </c>
      <c r="F566" s="240" t="s">
        <v>2709</v>
      </c>
      <c r="G566" s="302">
        <v>8</v>
      </c>
      <c r="H566" s="240" t="s">
        <v>23</v>
      </c>
      <c r="I566" s="231"/>
      <c r="J566" s="228">
        <f t="shared" ref="J566" si="170">G566*I566</f>
        <v>0</v>
      </c>
    </row>
    <row r="567" spans="2:10">
      <c r="C567" s="270"/>
      <c r="D567" s="270"/>
      <c r="E567" s="259"/>
      <c r="F567" s="259"/>
      <c r="G567" s="303"/>
      <c r="H567" s="259"/>
      <c r="I567" s="231"/>
    </row>
    <row r="568" spans="2:10">
      <c r="C568" s="270"/>
      <c r="D568" s="222" t="s">
        <v>2727</v>
      </c>
      <c r="E568" s="240" t="s">
        <v>2728</v>
      </c>
      <c r="F568" s="240" t="s">
        <v>2709</v>
      </c>
      <c r="G568" s="302">
        <v>8</v>
      </c>
      <c r="H568" s="240" t="s">
        <v>23</v>
      </c>
      <c r="I568" s="231"/>
      <c r="J568" s="228">
        <f t="shared" ref="J568" si="171">G568*I568</f>
        <v>0</v>
      </c>
    </row>
    <row r="569" spans="2:10">
      <c r="C569" s="270"/>
      <c r="D569" s="238"/>
      <c r="E569" s="259"/>
      <c r="F569" s="259"/>
      <c r="G569" s="303"/>
      <c r="H569" s="259"/>
      <c r="I569" s="231"/>
    </row>
    <row r="570" spans="2:10">
      <c r="C570" s="270"/>
      <c r="D570" s="263" t="s">
        <v>2417</v>
      </c>
      <c r="E570" s="264" t="s">
        <v>2418</v>
      </c>
      <c r="F570" s="265" t="s">
        <v>2626</v>
      </c>
      <c r="G570" s="255">
        <v>7</v>
      </c>
      <c r="H570" s="256" t="s">
        <v>23</v>
      </c>
      <c r="I570" s="231"/>
      <c r="J570" s="228">
        <f t="shared" ref="J570" si="172">G570*I570</f>
        <v>0</v>
      </c>
    </row>
    <row r="571" spans="2:10">
      <c r="C571" s="270"/>
      <c r="D571" s="267"/>
      <c r="E571" s="268"/>
      <c r="F571" s="269"/>
      <c r="G571" s="260"/>
      <c r="H571" s="261"/>
      <c r="I571" s="231"/>
    </row>
    <row r="572" spans="2:10">
      <c r="C572" s="270"/>
      <c r="D572" s="263" t="s">
        <v>2419</v>
      </c>
      <c r="E572" s="264" t="s">
        <v>2729</v>
      </c>
      <c r="F572" s="265" t="s">
        <v>2626</v>
      </c>
      <c r="G572" s="255">
        <v>4</v>
      </c>
      <c r="H572" s="256" t="s">
        <v>23</v>
      </c>
      <c r="I572" s="231"/>
      <c r="J572" s="228">
        <f t="shared" ref="J572" si="173">G572*I572</f>
        <v>0</v>
      </c>
    </row>
    <row r="573" spans="2:10">
      <c r="C573" s="270"/>
      <c r="D573" s="267"/>
      <c r="E573" s="268"/>
      <c r="F573" s="269"/>
      <c r="G573" s="260"/>
      <c r="H573" s="261"/>
      <c r="I573" s="231"/>
    </row>
    <row r="574" spans="2:10">
      <c r="C574" s="270"/>
      <c r="D574" s="263" t="s">
        <v>2421</v>
      </c>
      <c r="E574" s="264" t="s">
        <v>2730</v>
      </c>
      <c r="F574" s="265" t="s">
        <v>2626</v>
      </c>
      <c r="G574" s="255">
        <v>5</v>
      </c>
      <c r="H574" s="256" t="s">
        <v>23</v>
      </c>
      <c r="I574" s="231"/>
      <c r="J574" s="228">
        <f t="shared" ref="J574" si="174">G574*I574</f>
        <v>0</v>
      </c>
    </row>
    <row r="575" spans="2:10">
      <c r="B575" s="618"/>
      <c r="C575" s="270"/>
      <c r="D575" s="263"/>
      <c r="E575" s="264"/>
      <c r="F575" s="265"/>
      <c r="G575" s="255"/>
      <c r="H575" s="256"/>
      <c r="I575" s="617"/>
      <c r="J575" s="228"/>
    </row>
    <row r="576" spans="2:10" ht="13.5" thickBot="1">
      <c r="C576" s="270"/>
      <c r="D576" s="267"/>
      <c r="E576" s="268"/>
      <c r="F576" s="269"/>
      <c r="G576" s="260"/>
      <c r="H576" s="261"/>
      <c r="I576" s="614"/>
      <c r="J576" s="623">
        <f>SUM(J526:J574)</f>
        <v>0</v>
      </c>
    </row>
    <row r="577" spans="2:10" ht="13.5" thickTop="1">
      <c r="B577" s="224" t="s">
        <v>1251</v>
      </c>
      <c r="C577" s="224" t="s">
        <v>2179</v>
      </c>
      <c r="D577" s="224"/>
      <c r="E577" s="305"/>
      <c r="F577" s="305"/>
      <c r="G577" s="306"/>
      <c r="H577" s="305"/>
      <c r="I577" s="328"/>
    </row>
    <row r="578" spans="2:10">
      <c r="B578" s="251"/>
      <c r="C578" s="266"/>
      <c r="D578" s="270"/>
      <c r="E578" s="270"/>
      <c r="F578" s="270"/>
      <c r="G578" s="271"/>
      <c r="H578" s="253"/>
      <c r="I578" s="231"/>
    </row>
    <row r="579" spans="2:10">
      <c r="B579" s="307"/>
      <c r="C579" s="277"/>
      <c r="D579" s="270"/>
      <c r="E579" s="211" t="s">
        <v>2731</v>
      </c>
      <c r="I579" s="231"/>
    </row>
    <row r="580" spans="2:10">
      <c r="B580" s="307"/>
      <c r="C580" s="277"/>
      <c r="D580" s="270"/>
      <c r="I580" s="231"/>
    </row>
    <row r="581" spans="2:10">
      <c r="B581" s="307"/>
      <c r="C581" s="277"/>
      <c r="D581" s="270"/>
      <c r="E581" s="291" t="s">
        <v>2732</v>
      </c>
      <c r="G581" s="212">
        <v>1</v>
      </c>
      <c r="H581" s="209" t="s">
        <v>1252</v>
      </c>
      <c r="I581" s="231"/>
      <c r="J581" s="228">
        <f t="shared" ref="J581" si="175">G581*I581</f>
        <v>0</v>
      </c>
    </row>
    <row r="582" spans="2:10">
      <c r="B582" s="307"/>
      <c r="C582" s="277"/>
      <c r="D582" s="270"/>
      <c r="E582" s="222" t="s">
        <v>2733</v>
      </c>
      <c r="I582" s="231"/>
    </row>
    <row r="583" spans="2:10">
      <c r="B583" s="307"/>
      <c r="C583" s="277"/>
      <c r="D583" s="270"/>
      <c r="E583" s="222" t="s">
        <v>2734</v>
      </c>
      <c r="I583" s="231"/>
    </row>
    <row r="584" spans="2:10">
      <c r="B584" s="307"/>
      <c r="C584" s="277"/>
      <c r="D584" s="270"/>
      <c r="E584" s="222" t="s">
        <v>2735</v>
      </c>
      <c r="I584" s="231"/>
    </row>
    <row r="585" spans="2:10">
      <c r="B585" s="307"/>
      <c r="C585" s="277"/>
      <c r="D585" s="270"/>
      <c r="E585" s="222" t="s">
        <v>2736</v>
      </c>
      <c r="I585" s="231"/>
    </row>
    <row r="586" spans="2:10">
      <c r="B586" s="307"/>
      <c r="C586" s="277"/>
      <c r="D586" s="270"/>
      <c r="I586" s="231"/>
    </row>
    <row r="587" spans="2:10" ht="25.5">
      <c r="B587" s="307"/>
      <c r="C587" s="277"/>
      <c r="D587" s="270"/>
      <c r="E587" s="291" t="s">
        <v>2737</v>
      </c>
      <c r="G587" s="212">
        <v>1</v>
      </c>
      <c r="H587" s="211" t="s">
        <v>1252</v>
      </c>
      <c r="I587" s="231"/>
      <c r="J587" s="228">
        <f t="shared" ref="J587" si="176">G587*I587</f>
        <v>0</v>
      </c>
    </row>
    <row r="588" spans="2:10">
      <c r="C588" s="270"/>
      <c r="D588" s="270"/>
      <c r="E588" s="270"/>
      <c r="F588" s="270"/>
      <c r="G588" s="271"/>
      <c r="H588" s="270"/>
      <c r="I588" s="231"/>
    </row>
    <row r="589" spans="2:10">
      <c r="C589" s="270"/>
      <c r="D589" s="270"/>
      <c r="E589" s="211" t="s">
        <v>2738</v>
      </c>
      <c r="G589" s="212">
        <v>10</v>
      </c>
      <c r="H589" s="211" t="s">
        <v>23</v>
      </c>
      <c r="I589" s="231"/>
      <c r="J589" s="228">
        <f t="shared" ref="J589" si="177">G589*I589</f>
        <v>0</v>
      </c>
    </row>
    <row r="590" spans="2:10">
      <c r="C590" s="270"/>
      <c r="D590" s="270"/>
      <c r="E590" s="270"/>
      <c r="F590" s="270"/>
      <c r="G590" s="271"/>
      <c r="H590" s="270"/>
      <c r="I590" s="231"/>
    </row>
    <row r="591" spans="2:10">
      <c r="C591" s="270"/>
      <c r="D591" s="211" t="s">
        <v>2739</v>
      </c>
      <c r="E591" s="211" t="s">
        <v>2740</v>
      </c>
      <c r="F591" s="211" t="s">
        <v>2626</v>
      </c>
      <c r="G591" s="212">
        <v>250</v>
      </c>
      <c r="H591" s="211" t="s">
        <v>44</v>
      </c>
      <c r="I591" s="231"/>
      <c r="J591" s="228">
        <f t="shared" ref="J591" si="178">G591*I591</f>
        <v>0</v>
      </c>
    </row>
    <row r="592" spans="2:10">
      <c r="C592" s="270"/>
      <c r="H592" s="211"/>
      <c r="I592" s="231"/>
    </row>
    <row r="593" spans="2:10">
      <c r="C593" s="270"/>
      <c r="D593" s="211" t="s">
        <v>2741</v>
      </c>
      <c r="E593" s="211" t="s">
        <v>2742</v>
      </c>
      <c r="F593" s="211" t="s">
        <v>2626</v>
      </c>
      <c r="G593" s="212">
        <v>150</v>
      </c>
      <c r="H593" s="211" t="s">
        <v>44</v>
      </c>
      <c r="I593" s="231"/>
      <c r="J593" s="228">
        <f t="shared" ref="J593" si="179">G593*I593</f>
        <v>0</v>
      </c>
    </row>
    <row r="594" spans="2:10">
      <c r="C594" s="270"/>
      <c r="H594" s="211"/>
      <c r="I594" s="231"/>
    </row>
    <row r="595" spans="2:10">
      <c r="C595" s="270"/>
      <c r="D595" s="211" t="s">
        <v>2743</v>
      </c>
      <c r="E595" s="211" t="s">
        <v>2744</v>
      </c>
      <c r="F595" s="211" t="s">
        <v>2626</v>
      </c>
      <c r="G595" s="212">
        <v>50</v>
      </c>
      <c r="H595" s="211" t="s">
        <v>44</v>
      </c>
      <c r="I595" s="231"/>
      <c r="J595" s="228">
        <f t="shared" ref="J595" si="180">G595*I595</f>
        <v>0</v>
      </c>
    </row>
    <row r="596" spans="2:10">
      <c r="B596" s="618"/>
      <c r="C596" s="270"/>
      <c r="H596" s="211"/>
      <c r="I596" s="617"/>
      <c r="J596" s="228"/>
    </row>
    <row r="597" spans="2:10" ht="13.5" thickBot="1">
      <c r="B597" s="251"/>
      <c r="C597" s="266"/>
      <c r="D597" s="270"/>
      <c r="E597" s="270"/>
      <c r="F597" s="270"/>
      <c r="G597" s="271"/>
      <c r="H597" s="253"/>
      <c r="I597" s="614"/>
      <c r="J597" s="623">
        <f>SUM(J580:J596)</f>
        <v>0</v>
      </c>
    </row>
    <row r="598" spans="2:10" ht="13.5" thickTop="1">
      <c r="B598" s="224" t="s">
        <v>1253</v>
      </c>
      <c r="C598" s="224" t="s">
        <v>2180</v>
      </c>
      <c r="D598" s="224"/>
      <c r="E598" s="305"/>
      <c r="F598" s="305"/>
      <c r="G598" s="306"/>
      <c r="H598" s="305"/>
      <c r="I598" s="328"/>
    </row>
    <row r="599" spans="2:10">
      <c r="B599" s="251"/>
      <c r="C599" s="266"/>
      <c r="D599" s="270"/>
      <c r="E599" s="270"/>
      <c r="F599" s="270"/>
      <c r="G599" s="271"/>
      <c r="H599" s="253"/>
      <c r="I599" s="231"/>
    </row>
    <row r="600" spans="2:10" ht="25.5">
      <c r="B600" s="221"/>
      <c r="C600" s="268"/>
      <c r="D600" s="264" t="s">
        <v>2745</v>
      </c>
      <c r="E600" s="264" t="s">
        <v>2746</v>
      </c>
      <c r="F600" s="264"/>
      <c r="G600" s="278" t="s">
        <v>2671</v>
      </c>
      <c r="H600" s="230" t="s">
        <v>44</v>
      </c>
      <c r="I600" s="231"/>
      <c r="J600" s="228">
        <f t="shared" ref="J600" si="181">G600*I600</f>
        <v>0</v>
      </c>
    </row>
    <row r="601" spans="2:10">
      <c r="B601" s="221"/>
      <c r="C601" s="268"/>
      <c r="D601" s="268"/>
      <c r="E601" s="268"/>
      <c r="F601" s="268"/>
      <c r="G601" s="274"/>
      <c r="H601" s="251"/>
      <c r="I601" s="231"/>
    </row>
    <row r="602" spans="2:10" ht="25.5">
      <c r="B602" s="221"/>
      <c r="C602" s="268"/>
      <c r="D602" s="264" t="s">
        <v>2747</v>
      </c>
      <c r="E602" s="264" t="s">
        <v>2748</v>
      </c>
      <c r="F602" s="264"/>
      <c r="G602" s="278" t="s">
        <v>2669</v>
      </c>
      <c r="H602" s="230" t="s">
        <v>44</v>
      </c>
      <c r="I602" s="231"/>
      <c r="J602" s="228">
        <f t="shared" ref="J602" si="182">G602*I602</f>
        <v>0</v>
      </c>
    </row>
    <row r="603" spans="2:10">
      <c r="B603" s="221"/>
      <c r="C603" s="268"/>
      <c r="D603" s="268"/>
      <c r="E603" s="268"/>
      <c r="F603" s="268"/>
      <c r="G603" s="274"/>
      <c r="H603" s="251"/>
      <c r="I603" s="231"/>
    </row>
    <row r="604" spans="2:10">
      <c r="B604" s="221"/>
      <c r="C604" s="268"/>
      <c r="D604" s="264" t="s">
        <v>2749</v>
      </c>
      <c r="E604" s="264" t="s">
        <v>2750</v>
      </c>
      <c r="F604" s="264" t="s">
        <v>2751</v>
      </c>
      <c r="G604" s="278">
        <v>20</v>
      </c>
      <c r="H604" s="230" t="s">
        <v>23</v>
      </c>
      <c r="I604" s="231"/>
      <c r="J604" s="228">
        <f t="shared" ref="J604:J628" si="183">G604*I604</f>
        <v>0</v>
      </c>
    </row>
    <row r="605" spans="2:10">
      <c r="B605" s="221"/>
      <c r="C605" s="268"/>
      <c r="D605" s="268"/>
      <c r="E605" s="268"/>
      <c r="F605" s="268"/>
      <c r="G605" s="274"/>
      <c r="H605" s="251"/>
      <c r="I605" s="231"/>
    </row>
    <row r="606" spans="2:10">
      <c r="B606" s="221"/>
      <c r="C606" s="268"/>
      <c r="D606" s="264" t="s">
        <v>2752</v>
      </c>
      <c r="E606" s="264" t="s">
        <v>2753</v>
      </c>
      <c r="F606" s="264" t="s">
        <v>2751</v>
      </c>
      <c r="G606" s="278" t="s">
        <v>1242</v>
      </c>
      <c r="H606" s="230" t="s">
        <v>23</v>
      </c>
      <c r="I606" s="231"/>
      <c r="J606" s="228">
        <f t="shared" si="183"/>
        <v>0</v>
      </c>
    </row>
    <row r="607" spans="2:10">
      <c r="B607" s="221"/>
      <c r="C607" s="268"/>
      <c r="D607" s="268"/>
      <c r="E607" s="268"/>
      <c r="F607" s="268"/>
      <c r="G607" s="274"/>
      <c r="H607" s="251"/>
      <c r="I607" s="231"/>
    </row>
    <row r="608" spans="2:10" ht="25.5">
      <c r="B608" s="221"/>
      <c r="C608" s="268"/>
      <c r="D608" s="264" t="s">
        <v>2754</v>
      </c>
      <c r="E608" s="264" t="s">
        <v>2755</v>
      </c>
      <c r="F608" s="264" t="s">
        <v>2751</v>
      </c>
      <c r="G608" s="278" t="s">
        <v>2756</v>
      </c>
      <c r="H608" s="230" t="s">
        <v>23</v>
      </c>
      <c r="I608" s="231"/>
      <c r="J608" s="228">
        <f t="shared" si="183"/>
        <v>0</v>
      </c>
    </row>
    <row r="609" spans="2:10">
      <c r="B609" s="221"/>
      <c r="C609" s="268"/>
      <c r="D609" s="264"/>
      <c r="E609" s="264"/>
      <c r="F609" s="264"/>
      <c r="G609" s="278"/>
      <c r="H609" s="230"/>
      <c r="I609" s="231"/>
    </row>
    <row r="610" spans="2:10" ht="25.5">
      <c r="B610" s="221"/>
      <c r="C610" s="268"/>
      <c r="D610" s="264" t="s">
        <v>2757</v>
      </c>
      <c r="E610" s="264" t="s">
        <v>2758</v>
      </c>
      <c r="F610" s="264" t="s">
        <v>2751</v>
      </c>
      <c r="G610" s="278" t="s">
        <v>1240</v>
      </c>
      <c r="H610" s="230" t="s">
        <v>23</v>
      </c>
      <c r="I610" s="231"/>
      <c r="J610" s="228">
        <f t="shared" si="183"/>
        <v>0</v>
      </c>
    </row>
    <row r="611" spans="2:10">
      <c r="B611" s="221"/>
      <c r="C611" s="268"/>
      <c r="D611" s="268"/>
      <c r="E611" s="268"/>
      <c r="F611" s="268"/>
      <c r="G611" s="274"/>
      <c r="H611" s="251"/>
      <c r="I611" s="231"/>
    </row>
    <row r="612" spans="2:10" ht="25.5">
      <c r="B612" s="221"/>
      <c r="C612" s="268"/>
      <c r="D612" s="264" t="s">
        <v>2759</v>
      </c>
      <c r="E612" s="264" t="s">
        <v>2760</v>
      </c>
      <c r="F612" s="264" t="s">
        <v>2751</v>
      </c>
      <c r="G612" s="278" t="s">
        <v>1239</v>
      </c>
      <c r="H612" s="230" t="s">
        <v>23</v>
      </c>
      <c r="I612" s="231"/>
      <c r="J612" s="228">
        <f t="shared" si="183"/>
        <v>0</v>
      </c>
    </row>
    <row r="613" spans="2:10">
      <c r="B613" s="221"/>
      <c r="C613" s="268"/>
      <c r="D613" s="268"/>
      <c r="E613" s="268"/>
      <c r="F613" s="268"/>
      <c r="G613" s="274"/>
      <c r="H613" s="251"/>
      <c r="I613" s="231"/>
    </row>
    <row r="614" spans="2:10" ht="25.5">
      <c r="B614" s="221"/>
      <c r="C614" s="268"/>
      <c r="D614" s="264" t="s">
        <v>2761</v>
      </c>
      <c r="E614" s="264" t="s">
        <v>2762</v>
      </c>
      <c r="F614" s="264" t="s">
        <v>2751</v>
      </c>
      <c r="G614" s="278" t="s">
        <v>1236</v>
      </c>
      <c r="H614" s="230" t="s">
        <v>23</v>
      </c>
      <c r="I614" s="231"/>
      <c r="J614" s="228">
        <f t="shared" si="183"/>
        <v>0</v>
      </c>
    </row>
    <row r="615" spans="2:10">
      <c r="B615" s="221"/>
      <c r="C615" s="268"/>
      <c r="D615" s="268"/>
      <c r="E615" s="268"/>
      <c r="F615" s="268"/>
      <c r="G615" s="274"/>
      <c r="H615" s="251"/>
      <c r="I615" s="231"/>
    </row>
    <row r="616" spans="2:10">
      <c r="B616" s="221"/>
      <c r="C616" s="268"/>
      <c r="D616" s="264" t="s">
        <v>2763</v>
      </c>
      <c r="E616" s="264" t="s">
        <v>2764</v>
      </c>
      <c r="F616" s="264" t="s">
        <v>2751</v>
      </c>
      <c r="G616" s="278" t="s">
        <v>1236</v>
      </c>
      <c r="H616" s="230" t="s">
        <v>23</v>
      </c>
      <c r="I616" s="231"/>
      <c r="J616" s="228">
        <f t="shared" si="183"/>
        <v>0</v>
      </c>
    </row>
    <row r="617" spans="2:10">
      <c r="B617" s="221"/>
      <c r="C617" s="268"/>
      <c r="D617" s="268"/>
      <c r="E617" s="268"/>
      <c r="F617" s="268"/>
      <c r="G617" s="274"/>
      <c r="H617" s="251"/>
      <c r="I617" s="231"/>
    </row>
    <row r="618" spans="2:10">
      <c r="B618" s="221"/>
      <c r="C618" s="268"/>
      <c r="D618" s="268"/>
      <c r="E618" s="308" t="s">
        <v>2765</v>
      </c>
      <c r="F618" s="282" t="s">
        <v>2751</v>
      </c>
      <c r="G618" s="283">
        <v>16</v>
      </c>
      <c r="H618" s="282" t="s">
        <v>23</v>
      </c>
      <c r="I618" s="231"/>
      <c r="J618" s="228">
        <f t="shared" si="183"/>
        <v>0</v>
      </c>
    </row>
    <row r="619" spans="2:10">
      <c r="B619" s="221"/>
      <c r="C619" s="268"/>
      <c r="D619" s="268"/>
      <c r="E619" s="309"/>
      <c r="F619" s="286"/>
      <c r="G619" s="285"/>
      <c r="H619" s="286"/>
      <c r="I619" s="231"/>
    </row>
    <row r="620" spans="2:10">
      <c r="B620" s="221"/>
      <c r="C620" s="268"/>
      <c r="D620" s="268"/>
      <c r="E620" s="264" t="s">
        <v>2766</v>
      </c>
      <c r="F620" s="264" t="s">
        <v>2751</v>
      </c>
      <c r="G620" s="278" t="s">
        <v>1242</v>
      </c>
      <c r="H620" s="230" t="s">
        <v>23</v>
      </c>
      <c r="I620" s="231"/>
      <c r="J620" s="228">
        <f t="shared" si="183"/>
        <v>0</v>
      </c>
    </row>
    <row r="621" spans="2:10">
      <c r="B621" s="221"/>
      <c r="C621" s="268"/>
      <c r="D621" s="268"/>
      <c r="E621" s="268"/>
      <c r="F621" s="268"/>
      <c r="G621" s="274"/>
      <c r="H621" s="251"/>
      <c r="I621" s="231"/>
    </row>
    <row r="622" spans="2:10" ht="25.5">
      <c r="B622" s="221"/>
      <c r="C622" s="268"/>
      <c r="D622" s="264" t="s">
        <v>2767</v>
      </c>
      <c r="E622" s="264" t="s">
        <v>2768</v>
      </c>
      <c r="F622" s="264" t="s">
        <v>2751</v>
      </c>
      <c r="G622" s="278" t="s">
        <v>1236</v>
      </c>
      <c r="H622" s="230" t="s">
        <v>1252</v>
      </c>
      <c r="I622" s="231"/>
      <c r="J622" s="228">
        <f t="shared" si="183"/>
        <v>0</v>
      </c>
    </row>
    <row r="623" spans="2:10">
      <c r="B623" s="221"/>
      <c r="C623" s="268"/>
      <c r="D623" s="268"/>
      <c r="E623" s="268"/>
      <c r="F623" s="268"/>
      <c r="G623" s="274"/>
      <c r="H623" s="251"/>
      <c r="I623" s="231"/>
    </row>
    <row r="624" spans="2:10" ht="25.5">
      <c r="B624" s="221"/>
      <c r="C624" s="268"/>
      <c r="D624" s="264" t="s">
        <v>2769</v>
      </c>
      <c r="E624" s="264" t="s">
        <v>2770</v>
      </c>
      <c r="F624" s="264" t="s">
        <v>2751</v>
      </c>
      <c r="G624" s="278" t="s">
        <v>1236</v>
      </c>
      <c r="H624" s="230" t="s">
        <v>23</v>
      </c>
      <c r="I624" s="231"/>
      <c r="J624" s="228">
        <f t="shared" si="183"/>
        <v>0</v>
      </c>
    </row>
    <row r="625" spans="2:10">
      <c r="B625" s="221"/>
      <c r="C625" s="268"/>
      <c r="D625" s="268"/>
      <c r="E625" s="268"/>
      <c r="F625" s="268"/>
      <c r="G625" s="274"/>
      <c r="H625" s="251"/>
      <c r="I625" s="231"/>
    </row>
    <row r="626" spans="2:10" ht="25.5">
      <c r="B626" s="221"/>
      <c r="C626" s="268"/>
      <c r="D626" s="268"/>
      <c r="E626" s="308" t="s">
        <v>2771</v>
      </c>
      <c r="G626" s="223">
        <v>1</v>
      </c>
      <c r="H626" s="211" t="s">
        <v>1252</v>
      </c>
      <c r="I626" s="231"/>
      <c r="J626" s="228">
        <f t="shared" si="183"/>
        <v>0</v>
      </c>
    </row>
    <row r="627" spans="2:10">
      <c r="B627" s="221"/>
      <c r="C627" s="268"/>
      <c r="D627" s="268"/>
      <c r="E627" s="310"/>
      <c r="G627" s="223"/>
      <c r="H627" s="211"/>
      <c r="I627" s="231"/>
    </row>
    <row r="628" spans="2:10">
      <c r="B628" s="221"/>
      <c r="C628" s="268"/>
      <c r="D628" s="268"/>
      <c r="E628" s="308" t="s">
        <v>2772</v>
      </c>
      <c r="G628" s="223">
        <v>1</v>
      </c>
      <c r="H628" s="211" t="s">
        <v>1252</v>
      </c>
      <c r="I628" s="231"/>
      <c r="J628" s="228">
        <f t="shared" si="183"/>
        <v>0</v>
      </c>
    </row>
    <row r="629" spans="2:10">
      <c r="B629" s="221"/>
      <c r="C629" s="268"/>
      <c r="D629" s="268"/>
      <c r="E629" s="308"/>
      <c r="G629" s="223"/>
      <c r="H629" s="211"/>
      <c r="I629" s="231"/>
    </row>
    <row r="630" spans="2:10">
      <c r="B630" s="221"/>
      <c r="C630" s="268"/>
      <c r="D630" s="268"/>
      <c r="E630" s="308" t="s">
        <v>2685</v>
      </c>
      <c r="G630" s="223"/>
      <c r="H630" s="211"/>
      <c r="I630" s="231"/>
    </row>
    <row r="631" spans="2:10" ht="51">
      <c r="B631" s="221"/>
      <c r="C631" s="268"/>
      <c r="D631" s="268"/>
      <c r="E631" s="308" t="s">
        <v>2686</v>
      </c>
      <c r="F631" s="308"/>
      <c r="G631" s="343">
        <v>1</v>
      </c>
      <c r="H631" s="308" t="s">
        <v>1252</v>
      </c>
      <c r="I631" s="231"/>
      <c r="J631" s="228">
        <f t="shared" ref="J631" si="184">G631*I631</f>
        <v>0</v>
      </c>
    </row>
    <row r="632" spans="2:10">
      <c r="B632" s="616"/>
      <c r="C632" s="268"/>
      <c r="D632" s="268"/>
      <c r="E632" s="308"/>
      <c r="F632" s="308"/>
      <c r="G632" s="343"/>
      <c r="H632" s="308"/>
      <c r="I632" s="617"/>
      <c r="J632" s="228"/>
    </row>
    <row r="633" spans="2:10" ht="13.5" thickBot="1">
      <c r="B633" s="221"/>
      <c r="C633" s="264"/>
      <c r="D633" s="264"/>
      <c r="E633" s="310"/>
      <c r="G633" s="312"/>
      <c r="H633" s="313"/>
      <c r="I633" s="614"/>
      <c r="J633" s="623">
        <f>SUM(J599:J631)</f>
        <v>0</v>
      </c>
    </row>
    <row r="634" spans="2:10" ht="13.5" thickTop="1">
      <c r="B634" s="224" t="s">
        <v>1254</v>
      </c>
      <c r="C634" s="224" t="s">
        <v>2181</v>
      </c>
      <c r="D634" s="224"/>
      <c r="E634" s="344"/>
      <c r="F634" s="224"/>
      <c r="G634" s="225"/>
      <c r="H634" s="224"/>
      <c r="I634" s="328"/>
    </row>
    <row r="635" spans="2:10">
      <c r="B635" s="313"/>
      <c r="C635" s="313"/>
      <c r="D635" s="313"/>
      <c r="E635" s="345"/>
      <c r="F635" s="313"/>
      <c r="H635" s="222"/>
      <c r="I635" s="231"/>
    </row>
    <row r="636" spans="2:10">
      <c r="B636" s="230" t="s">
        <v>2773</v>
      </c>
      <c r="C636" s="230" t="s">
        <v>2774</v>
      </c>
      <c r="D636" s="230"/>
      <c r="E636" s="317"/>
      <c r="F636" s="230"/>
      <c r="I636" s="231"/>
    </row>
    <row r="637" spans="2:10">
      <c r="B637" s="230"/>
      <c r="C637" s="262"/>
      <c r="D637" s="263"/>
      <c r="E637" s="291"/>
      <c r="I637" s="231"/>
    </row>
    <row r="638" spans="2:10" ht="178.5">
      <c r="E638" s="254" t="s">
        <v>2775</v>
      </c>
      <c r="F638" s="211" t="s">
        <v>2776</v>
      </c>
      <c r="G638" s="212">
        <v>1</v>
      </c>
      <c r="H638" s="222" t="s">
        <v>1252</v>
      </c>
      <c r="I638" s="231"/>
      <c r="J638" s="228">
        <f t="shared" ref="J638" si="185">G638*I638</f>
        <v>0</v>
      </c>
    </row>
    <row r="639" spans="2:10">
      <c r="B639" s="230"/>
      <c r="C639" s="262"/>
      <c r="D639" s="263"/>
      <c r="E639" s="264"/>
      <c r="F639" s="265"/>
      <c r="G639" s="255"/>
      <c r="H639" s="256"/>
      <c r="I639" s="231"/>
    </row>
    <row r="640" spans="2:10" ht="140.25">
      <c r="E640" s="315" t="s">
        <v>2777</v>
      </c>
      <c r="F640" s="211" t="s">
        <v>2778</v>
      </c>
      <c r="G640" s="212">
        <v>1</v>
      </c>
      <c r="H640" s="222" t="s">
        <v>1252</v>
      </c>
      <c r="I640" s="231"/>
      <c r="J640" s="228">
        <f t="shared" ref="J640" si="186">G640*I640</f>
        <v>0</v>
      </c>
    </row>
    <row r="641" spans="2:10">
      <c r="E641" s="291"/>
      <c r="H641" s="211"/>
      <c r="I641" s="231"/>
    </row>
    <row r="642" spans="2:10" ht="102">
      <c r="E642" s="291" t="s">
        <v>2779</v>
      </c>
      <c r="F642" s="211" t="s">
        <v>2776</v>
      </c>
      <c r="G642" s="212">
        <v>1</v>
      </c>
      <c r="H642" s="211" t="s">
        <v>1252</v>
      </c>
      <c r="I642" s="231"/>
      <c r="J642" s="228">
        <f t="shared" ref="J642" si="187">G642*I642</f>
        <v>0</v>
      </c>
    </row>
    <row r="643" spans="2:10">
      <c r="E643" s="291"/>
      <c r="I643" s="231"/>
    </row>
    <row r="644" spans="2:10">
      <c r="E644" s="291" t="s">
        <v>2780</v>
      </c>
      <c r="F644" s="211" t="s">
        <v>2776</v>
      </c>
      <c r="G644" s="212">
        <v>2</v>
      </c>
      <c r="H644" s="222" t="s">
        <v>23</v>
      </c>
      <c r="I644" s="231"/>
      <c r="J644" s="228">
        <f t="shared" ref="J644" si="188">G644*I644</f>
        <v>0</v>
      </c>
    </row>
    <row r="645" spans="2:10">
      <c r="E645" s="291"/>
      <c r="I645" s="231"/>
    </row>
    <row r="646" spans="2:10">
      <c r="E646" s="291" t="s">
        <v>2781</v>
      </c>
      <c r="F646" s="211" t="s">
        <v>2782</v>
      </c>
      <c r="G646" s="212">
        <v>1</v>
      </c>
      <c r="H646" s="222" t="s">
        <v>1252</v>
      </c>
      <c r="I646" s="231"/>
      <c r="J646" s="228">
        <f t="shared" ref="J646" si="189">G646*I646</f>
        <v>0</v>
      </c>
    </row>
    <row r="647" spans="2:10">
      <c r="B647" s="313"/>
      <c r="C647" s="313"/>
      <c r="D647" s="313"/>
      <c r="E647" s="345"/>
      <c r="F647" s="313"/>
      <c r="G647" s="312"/>
      <c r="H647" s="313"/>
      <c r="I647" s="231"/>
    </row>
    <row r="648" spans="2:10" ht="321.75" customHeight="1">
      <c r="B648" s="230" t="s">
        <v>2783</v>
      </c>
      <c r="C648" s="230" t="s">
        <v>2784</v>
      </c>
      <c r="D648" s="211" t="s">
        <v>2785</v>
      </c>
      <c r="E648" s="291" t="s">
        <v>2786</v>
      </c>
      <c r="F648" s="211" t="s">
        <v>2787</v>
      </c>
      <c r="G648" s="278" t="s">
        <v>1233</v>
      </c>
      <c r="H648" s="230" t="s">
        <v>1252</v>
      </c>
      <c r="I648" s="231"/>
      <c r="J648" s="228">
        <f t="shared" ref="J648" si="190">G648*I648</f>
        <v>0</v>
      </c>
    </row>
    <row r="649" spans="2:10" ht="409.5">
      <c r="E649" s="291" t="s">
        <v>2788</v>
      </c>
      <c r="I649" s="231"/>
    </row>
    <row r="650" spans="2:10" ht="151.5" customHeight="1">
      <c r="E650" s="291" t="s">
        <v>2789</v>
      </c>
      <c r="I650" s="231"/>
    </row>
    <row r="651" spans="2:10">
      <c r="E651" s="291"/>
      <c r="I651" s="231"/>
    </row>
    <row r="652" spans="2:10">
      <c r="E652" s="291" t="s">
        <v>2790</v>
      </c>
      <c r="F652" s="211" t="s">
        <v>2791</v>
      </c>
      <c r="G652" s="212">
        <v>1</v>
      </c>
      <c r="H652" s="209" t="s">
        <v>1252</v>
      </c>
      <c r="I652" s="231"/>
      <c r="J652" s="228">
        <f t="shared" ref="J652" si="191">G652*I652</f>
        <v>0</v>
      </c>
    </row>
    <row r="653" spans="2:10">
      <c r="E653" s="291"/>
      <c r="I653" s="231"/>
    </row>
    <row r="654" spans="2:10">
      <c r="E654" s="291" t="s">
        <v>2792</v>
      </c>
      <c r="F654" s="211" t="s">
        <v>2791</v>
      </c>
      <c r="G654" s="212">
        <v>1</v>
      </c>
      <c r="H654" s="209" t="s">
        <v>1252</v>
      </c>
      <c r="I654" s="231"/>
      <c r="J654" s="228">
        <f t="shared" ref="J654" si="192">G654*I654</f>
        <v>0</v>
      </c>
    </row>
    <row r="655" spans="2:10">
      <c r="B655" s="618"/>
      <c r="E655" s="291"/>
      <c r="H655" s="618"/>
      <c r="I655" s="617"/>
      <c r="J655" s="228"/>
    </row>
    <row r="656" spans="2:10" ht="13.5" thickBot="1">
      <c r="E656" s="291"/>
      <c r="I656" s="614"/>
      <c r="J656" s="623">
        <f>SUM(J637:J654)</f>
        <v>0</v>
      </c>
    </row>
    <row r="657" spans="2:10" ht="13.5" thickTop="1">
      <c r="B657" s="224" t="s">
        <v>1255</v>
      </c>
      <c r="C657" s="224" t="s">
        <v>2182</v>
      </c>
      <c r="D657" s="224"/>
      <c r="E657" s="224"/>
      <c r="F657" s="224"/>
      <c r="G657" s="225"/>
      <c r="H657" s="224"/>
      <c r="I657" s="328"/>
    </row>
    <row r="658" spans="2:10">
      <c r="B658" s="313"/>
      <c r="C658" s="313"/>
      <c r="D658" s="313"/>
      <c r="E658" s="313"/>
      <c r="F658" s="313"/>
      <c r="G658" s="271"/>
      <c r="H658" s="238"/>
      <c r="I658" s="231"/>
    </row>
    <row r="659" spans="2:10">
      <c r="B659" s="230" t="s">
        <v>2793</v>
      </c>
      <c r="C659" s="230" t="s">
        <v>2794</v>
      </c>
      <c r="D659" s="251"/>
      <c r="E659" s="251"/>
      <c r="F659" s="251"/>
      <c r="I659" s="231"/>
    </row>
    <row r="660" spans="2:10">
      <c r="B660" s="251"/>
      <c r="C660" s="266"/>
      <c r="D660" s="267"/>
      <c r="E660" s="279"/>
      <c r="F660" s="270"/>
      <c r="I660" s="231"/>
    </row>
    <row r="661" spans="2:10" ht="25.5">
      <c r="B661" s="253"/>
      <c r="C661" s="270"/>
      <c r="D661" s="270"/>
      <c r="E661" s="254" t="s">
        <v>2795</v>
      </c>
      <c r="G661" s="212">
        <v>1</v>
      </c>
      <c r="H661" s="222" t="s">
        <v>1252</v>
      </c>
      <c r="I661" s="231"/>
      <c r="J661" s="235">
        <f>G661*I661</f>
        <v>0</v>
      </c>
    </row>
    <row r="662" spans="2:10">
      <c r="B662" s="251"/>
      <c r="C662" s="266"/>
      <c r="D662" s="267"/>
      <c r="E662" s="264"/>
      <c r="F662" s="265"/>
      <c r="G662" s="255"/>
      <c r="H662" s="256"/>
      <c r="I662" s="231"/>
    </row>
    <row r="663" spans="2:10">
      <c r="B663" s="251"/>
      <c r="C663" s="266"/>
      <c r="D663" s="267"/>
      <c r="E663" s="291" t="s">
        <v>2796</v>
      </c>
      <c r="G663" s="212">
        <v>1</v>
      </c>
      <c r="H663" s="222" t="s">
        <v>1252</v>
      </c>
      <c r="I663" s="231"/>
      <c r="J663" s="235">
        <f>G663*I663</f>
        <v>0</v>
      </c>
    </row>
    <row r="664" spans="2:10">
      <c r="B664" s="253"/>
      <c r="C664" s="270"/>
      <c r="D664" s="270"/>
      <c r="E664" s="254"/>
      <c r="I664" s="231"/>
    </row>
    <row r="665" spans="2:10" ht="51">
      <c r="B665" s="253"/>
      <c r="C665" s="270"/>
      <c r="D665" s="270"/>
      <c r="E665" s="315" t="s">
        <v>2797</v>
      </c>
      <c r="G665" s="212">
        <v>1</v>
      </c>
      <c r="H665" s="222" t="s">
        <v>1252</v>
      </c>
      <c r="I665" s="231"/>
      <c r="J665" s="235">
        <f>G665*I665</f>
        <v>0</v>
      </c>
    </row>
    <row r="666" spans="2:10">
      <c r="B666" s="253"/>
      <c r="C666" s="270"/>
      <c r="D666" s="270"/>
      <c r="H666" s="211"/>
      <c r="I666" s="231"/>
    </row>
    <row r="667" spans="2:10">
      <c r="B667" s="253"/>
      <c r="C667" s="270"/>
      <c r="D667" s="270"/>
      <c r="E667" s="211" t="s">
        <v>2798</v>
      </c>
      <c r="G667" s="212">
        <v>1</v>
      </c>
      <c r="H667" s="211" t="s">
        <v>1252</v>
      </c>
      <c r="I667" s="231"/>
      <c r="J667" s="235">
        <f>G667*I667</f>
        <v>0</v>
      </c>
    </row>
    <row r="668" spans="2:10">
      <c r="B668" s="253"/>
      <c r="C668" s="270"/>
      <c r="D668" s="270"/>
      <c r="I668" s="231"/>
    </row>
    <row r="669" spans="2:10">
      <c r="B669" s="253"/>
      <c r="C669" s="270"/>
      <c r="D669" s="270"/>
      <c r="E669" s="291" t="s">
        <v>2799</v>
      </c>
      <c r="G669" s="212">
        <v>1</v>
      </c>
      <c r="H669" s="222" t="s">
        <v>1252</v>
      </c>
      <c r="I669" s="231"/>
      <c r="J669" s="235">
        <f>G669*I669</f>
        <v>0</v>
      </c>
    </row>
    <row r="670" spans="2:10">
      <c r="B670" s="253"/>
      <c r="C670" s="270"/>
      <c r="D670" s="270"/>
      <c r="I670" s="231"/>
    </row>
    <row r="671" spans="2:10" ht="38.25">
      <c r="B671" s="253"/>
      <c r="C671" s="270"/>
      <c r="D671" s="270"/>
      <c r="E671" s="291" t="s">
        <v>2800</v>
      </c>
      <c r="G671" s="212">
        <v>1</v>
      </c>
      <c r="H671" s="222" t="s">
        <v>1252</v>
      </c>
      <c r="I671" s="231"/>
      <c r="J671" s="235">
        <f>G671*I671</f>
        <v>0</v>
      </c>
    </row>
    <row r="672" spans="2:10">
      <c r="B672" s="300"/>
      <c r="C672" s="300"/>
      <c r="D672" s="300"/>
      <c r="E672" s="300"/>
      <c r="F672" s="300"/>
      <c r="G672" s="316"/>
      <c r="H672" s="300"/>
      <c r="I672" s="231"/>
    </row>
    <row r="673" spans="2:10">
      <c r="B673" s="230" t="s">
        <v>2801</v>
      </c>
      <c r="C673" s="230" t="s">
        <v>2802</v>
      </c>
      <c r="D673" s="251"/>
      <c r="E673" s="251"/>
      <c r="F673" s="251"/>
      <c r="G673" s="274"/>
      <c r="H673" s="251"/>
      <c r="I673" s="231"/>
    </row>
    <row r="674" spans="2:10">
      <c r="B674" s="253"/>
      <c r="C674" s="270"/>
      <c r="D674" s="270"/>
      <c r="E674" s="270"/>
      <c r="F674" s="270"/>
      <c r="G674" s="271"/>
      <c r="H674" s="253"/>
      <c r="I674" s="231"/>
    </row>
    <row r="675" spans="2:10" ht="25.5">
      <c r="B675" s="253"/>
      <c r="C675" s="270"/>
      <c r="D675" s="270"/>
      <c r="E675" s="291" t="s">
        <v>2803</v>
      </c>
      <c r="G675" s="212">
        <v>1</v>
      </c>
      <c r="H675" s="211" t="s">
        <v>1252</v>
      </c>
      <c r="I675" s="231"/>
      <c r="J675" s="235">
        <f>G675*I675</f>
        <v>0</v>
      </c>
    </row>
    <row r="676" spans="2:10">
      <c r="B676" s="253"/>
      <c r="C676" s="270"/>
      <c r="D676" s="270"/>
      <c r="E676" s="211" t="s">
        <v>2804</v>
      </c>
      <c r="G676" s="223"/>
      <c r="H676" s="211"/>
      <c r="I676" s="231"/>
    </row>
    <row r="677" spans="2:10">
      <c r="B677" s="253"/>
      <c r="C677" s="270"/>
      <c r="D677" s="270"/>
      <c r="E677" s="211" t="s">
        <v>2805</v>
      </c>
      <c r="H677" s="211"/>
      <c r="I677" s="231"/>
    </row>
    <row r="678" spans="2:10">
      <c r="B678" s="253"/>
      <c r="C678" s="270"/>
      <c r="D678" s="270"/>
      <c r="E678" s="211" t="s">
        <v>2806</v>
      </c>
      <c r="H678" s="211"/>
      <c r="I678" s="231"/>
    </row>
    <row r="679" spans="2:10">
      <c r="B679" s="253"/>
      <c r="C679" s="270"/>
      <c r="D679" s="270"/>
      <c r="E679" s="211" t="s">
        <v>2807</v>
      </c>
      <c r="I679" s="231"/>
    </row>
    <row r="680" spans="2:10">
      <c r="B680" s="253"/>
      <c r="C680" s="270"/>
      <c r="D680" s="270"/>
      <c r="E680" s="211" t="s">
        <v>2808</v>
      </c>
      <c r="I680" s="231"/>
    </row>
    <row r="681" spans="2:10">
      <c r="B681" s="253"/>
      <c r="C681" s="270"/>
      <c r="D681" s="270"/>
      <c r="E681" s="222" t="s">
        <v>2809</v>
      </c>
      <c r="G681" s="316"/>
      <c r="H681" s="300"/>
      <c r="I681" s="231"/>
    </row>
    <row r="682" spans="2:10">
      <c r="B682" s="253"/>
      <c r="C682" s="270"/>
      <c r="D682" s="270"/>
      <c r="E682" s="222" t="s">
        <v>2810</v>
      </c>
      <c r="G682" s="274"/>
      <c r="H682" s="251"/>
      <c r="I682" s="231"/>
    </row>
    <row r="683" spans="2:10">
      <c r="B683" s="300"/>
      <c r="C683" s="300"/>
      <c r="D683" s="300"/>
      <c r="E683" s="300"/>
      <c r="F683" s="300"/>
      <c r="G683" s="271"/>
      <c r="H683" s="253"/>
      <c r="I683" s="231"/>
    </row>
    <row r="684" spans="2:10" ht="38.25">
      <c r="B684" s="230" t="s">
        <v>2811</v>
      </c>
      <c r="C684" s="317" t="s">
        <v>2812</v>
      </c>
      <c r="D684" s="251"/>
      <c r="E684" s="251"/>
      <c r="F684" s="251"/>
      <c r="I684" s="231"/>
    </row>
    <row r="685" spans="2:10">
      <c r="B685" s="230"/>
      <c r="C685" s="317"/>
      <c r="D685" s="251"/>
      <c r="E685" s="251"/>
      <c r="F685" s="251"/>
      <c r="I685" s="231"/>
    </row>
    <row r="686" spans="2:10" ht="284.25" customHeight="1">
      <c r="B686" s="253"/>
      <c r="C686" s="270"/>
      <c r="D686" s="270"/>
      <c r="E686" s="291" t="s">
        <v>2813</v>
      </c>
      <c r="G686" s="212">
        <v>1</v>
      </c>
      <c r="H686" s="209" t="s">
        <v>1252</v>
      </c>
      <c r="I686" s="231"/>
      <c r="J686" s="235">
        <f>G686*I686</f>
        <v>0</v>
      </c>
    </row>
    <row r="687" spans="2:10">
      <c r="B687" s="319"/>
      <c r="C687" s="237"/>
      <c r="D687" s="270"/>
      <c r="E687" s="259"/>
      <c r="F687" s="270"/>
      <c r="G687" s="271"/>
      <c r="H687" s="253"/>
      <c r="I687" s="231"/>
    </row>
    <row r="688" spans="2:10" ht="25.5">
      <c r="B688" s="319"/>
      <c r="C688" s="237"/>
      <c r="D688" s="270"/>
      <c r="E688" s="291" t="s">
        <v>2814</v>
      </c>
      <c r="G688" s="212">
        <v>1</v>
      </c>
      <c r="H688" s="209" t="s">
        <v>1252</v>
      </c>
      <c r="I688" s="231"/>
      <c r="J688" s="235">
        <f>G688*I688</f>
        <v>0</v>
      </c>
    </row>
    <row r="689" spans="2:15">
      <c r="B689" s="319"/>
      <c r="C689" s="237"/>
      <c r="D689" s="270"/>
      <c r="E689" s="291"/>
      <c r="I689" s="231"/>
    </row>
    <row r="690" spans="2:15" ht="25.5">
      <c r="B690" s="319"/>
      <c r="C690" s="237"/>
      <c r="D690" s="270"/>
      <c r="E690" s="291" t="s">
        <v>2815</v>
      </c>
      <c r="G690" s="212">
        <v>1</v>
      </c>
      <c r="H690" s="209" t="s">
        <v>1252</v>
      </c>
      <c r="I690" s="231"/>
      <c r="J690" s="235">
        <f>G690*I690</f>
        <v>0</v>
      </c>
    </row>
    <row r="691" spans="2:15">
      <c r="B691" s="319"/>
      <c r="C691" s="237"/>
      <c r="D691" s="270"/>
      <c r="E691" s="291"/>
      <c r="I691" s="231"/>
    </row>
    <row r="692" spans="2:15" ht="25.5">
      <c r="B692" s="319"/>
      <c r="C692" s="237"/>
      <c r="D692" s="270"/>
      <c r="E692" s="291" t="s">
        <v>2816</v>
      </c>
      <c r="G692" s="212">
        <v>1</v>
      </c>
      <c r="H692" s="209" t="s">
        <v>1252</v>
      </c>
      <c r="I692" s="231"/>
      <c r="J692" s="235">
        <f>G692*I692</f>
        <v>0</v>
      </c>
    </row>
    <row r="693" spans="2:15">
      <c r="B693" s="319"/>
      <c r="C693" s="237"/>
      <c r="D693" s="270"/>
      <c r="E693" s="279"/>
      <c r="F693" s="270"/>
      <c r="G693" s="271"/>
      <c r="H693" s="253"/>
      <c r="I693" s="231"/>
    </row>
    <row r="694" spans="2:15">
      <c r="B694" s="230" t="s">
        <v>2817</v>
      </c>
      <c r="C694" s="230" t="s">
        <v>2818</v>
      </c>
      <c r="D694" s="230"/>
      <c r="E694" s="230"/>
      <c r="F694" s="230"/>
      <c r="G694" s="278"/>
      <c r="H694" s="230"/>
      <c r="I694" s="231"/>
    </row>
    <row r="695" spans="2:15">
      <c r="B695" s="307"/>
      <c r="C695" s="234"/>
      <c r="E695" s="291"/>
      <c r="I695" s="231"/>
    </row>
    <row r="696" spans="2:15" ht="51">
      <c r="E696" s="291" t="s">
        <v>2819</v>
      </c>
      <c r="G696" s="212">
        <v>1</v>
      </c>
      <c r="H696" s="222" t="s">
        <v>1252</v>
      </c>
      <c r="I696" s="231"/>
      <c r="J696" s="235">
        <f>G696*I696</f>
        <v>0</v>
      </c>
    </row>
    <row r="697" spans="2:15">
      <c r="B697" s="253"/>
      <c r="C697" s="270"/>
      <c r="D697" s="270"/>
      <c r="E697" s="279"/>
      <c r="F697" s="270"/>
      <c r="G697" s="278"/>
      <c r="H697" s="230"/>
      <c r="I697" s="231"/>
    </row>
    <row r="698" spans="2:15">
      <c r="B698" s="230" t="s">
        <v>2820</v>
      </c>
      <c r="C698" s="230" t="s">
        <v>2821</v>
      </c>
      <c r="D698" s="230"/>
      <c r="E698" s="230"/>
      <c r="F698" s="230"/>
      <c r="I698" s="231"/>
    </row>
    <row r="699" spans="2:15">
      <c r="B699" s="307"/>
      <c r="C699" s="234"/>
      <c r="E699" s="291"/>
      <c r="I699" s="231"/>
    </row>
    <row r="700" spans="2:15" ht="25.5">
      <c r="B700" s="307"/>
      <c r="C700" s="234"/>
      <c r="E700" s="291" t="s">
        <v>2822</v>
      </c>
      <c r="G700" s="212">
        <v>1</v>
      </c>
      <c r="H700" s="209" t="s">
        <v>1252</v>
      </c>
      <c r="I700" s="231"/>
      <c r="J700" s="235">
        <f>G700*I700</f>
        <v>0</v>
      </c>
    </row>
    <row r="701" spans="2:15">
      <c r="I701" s="231"/>
    </row>
    <row r="702" spans="2:15" ht="25.5">
      <c r="B702" s="230" t="s">
        <v>2823</v>
      </c>
      <c r="C702" s="230"/>
      <c r="D702" s="230"/>
      <c r="E702" s="317" t="s">
        <v>2824</v>
      </c>
      <c r="G702" s="212">
        <v>1</v>
      </c>
      <c r="H702" s="222" t="s">
        <v>23</v>
      </c>
      <c r="I702" s="231"/>
      <c r="J702" s="235">
        <f>G702*I702</f>
        <v>0</v>
      </c>
      <c r="K702" s="342"/>
      <c r="L702" s="342"/>
      <c r="M702" s="342"/>
      <c r="N702" s="342"/>
      <c r="O702" s="342"/>
    </row>
    <row r="703" spans="2:15">
      <c r="B703" s="230"/>
      <c r="C703" s="230"/>
      <c r="D703" s="230"/>
      <c r="E703" s="317"/>
      <c r="H703" s="222"/>
      <c r="I703" s="617"/>
      <c r="J703" s="235"/>
      <c r="K703" s="342"/>
      <c r="L703" s="342"/>
      <c r="M703" s="342"/>
      <c r="N703" s="342"/>
      <c r="O703" s="342"/>
    </row>
    <row r="704" spans="2:15" ht="13.5" thickBot="1">
      <c r="I704" s="614"/>
      <c r="J704" s="623">
        <f>SUM(J660:J702)</f>
        <v>0</v>
      </c>
    </row>
    <row r="705" spans="2:10" ht="13.5" thickTop="1">
      <c r="B705" s="224" t="s">
        <v>1256</v>
      </c>
      <c r="C705" s="224" t="s">
        <v>2183</v>
      </c>
      <c r="D705" s="224"/>
      <c r="E705" s="344"/>
      <c r="F705" s="224"/>
      <c r="G705" s="225"/>
      <c r="H705" s="224"/>
      <c r="I705" s="328"/>
    </row>
    <row r="706" spans="2:10">
      <c r="E706" s="291"/>
    </row>
    <row r="707" spans="2:10">
      <c r="B707" s="329" t="s">
        <v>2825</v>
      </c>
      <c r="C707" s="211" t="s">
        <v>2794</v>
      </c>
      <c r="E707" s="291"/>
    </row>
    <row r="708" spans="2:10" ht="190.5" customHeight="1">
      <c r="B708" s="226"/>
      <c r="E708" s="291" t="s">
        <v>2826</v>
      </c>
      <c r="G708" s="212">
        <v>1</v>
      </c>
      <c r="H708" s="209" t="s">
        <v>1252</v>
      </c>
      <c r="I708" s="231"/>
      <c r="J708" s="235">
        <f>G708*I708</f>
        <v>0</v>
      </c>
    </row>
    <row r="709" spans="2:10">
      <c r="E709" s="291"/>
      <c r="I709" s="231"/>
    </row>
    <row r="710" spans="2:10" ht="68.25" customHeight="1">
      <c r="E710" s="291" t="s">
        <v>2827</v>
      </c>
      <c r="F710" s="291" t="s">
        <v>2828</v>
      </c>
      <c r="G710" s="212">
        <v>1</v>
      </c>
      <c r="H710" s="209" t="s">
        <v>1252</v>
      </c>
      <c r="I710" s="235"/>
      <c r="J710" s="235">
        <f>G710*I710</f>
        <v>0</v>
      </c>
    </row>
    <row r="711" spans="2:10">
      <c r="E711" s="291"/>
      <c r="I711" s="231"/>
    </row>
    <row r="712" spans="2:10" ht="38.25">
      <c r="E712" s="291" t="s">
        <v>2829</v>
      </c>
      <c r="F712" s="291" t="s">
        <v>2830</v>
      </c>
      <c r="G712" s="212">
        <v>1</v>
      </c>
      <c r="H712" s="209" t="s">
        <v>1252</v>
      </c>
      <c r="I712" s="231"/>
      <c r="J712" s="235">
        <f>G712*I712</f>
        <v>0</v>
      </c>
    </row>
    <row r="713" spans="2:10">
      <c r="E713" s="291"/>
      <c r="I713" s="231"/>
    </row>
    <row r="714" spans="2:10" ht="25.5">
      <c r="E714" s="291" t="s">
        <v>2831</v>
      </c>
      <c r="F714" s="291" t="s">
        <v>2830</v>
      </c>
      <c r="G714" s="212">
        <v>1</v>
      </c>
      <c r="H714" s="209" t="s">
        <v>1252</v>
      </c>
      <c r="I714" s="231"/>
      <c r="J714" s="235">
        <f>G714*I714</f>
        <v>0</v>
      </c>
    </row>
    <row r="715" spans="2:10">
      <c r="E715" s="291"/>
      <c r="I715" s="231"/>
    </row>
    <row r="716" spans="2:10">
      <c r="E716" s="291" t="s">
        <v>2792</v>
      </c>
      <c r="F716" s="211" t="s">
        <v>2791</v>
      </c>
      <c r="G716" s="212">
        <v>1</v>
      </c>
      <c r="H716" s="209" t="s">
        <v>1252</v>
      </c>
      <c r="I716" s="231"/>
      <c r="J716" s="235">
        <f>G716*I716</f>
        <v>0</v>
      </c>
    </row>
    <row r="717" spans="2:10">
      <c r="E717" s="291"/>
      <c r="I717" s="231"/>
    </row>
    <row r="718" spans="2:10" ht="25.5">
      <c r="E718" s="291" t="s">
        <v>2832</v>
      </c>
      <c r="F718" s="211" t="s">
        <v>2791</v>
      </c>
      <c r="G718" s="212">
        <v>1</v>
      </c>
      <c r="H718" s="209" t="s">
        <v>1252</v>
      </c>
      <c r="I718" s="231"/>
      <c r="J718" s="235">
        <f>G718*I718</f>
        <v>0</v>
      </c>
    </row>
    <row r="719" spans="2:10">
      <c r="E719" s="291"/>
      <c r="I719" s="231"/>
    </row>
    <row r="720" spans="2:10" ht="89.25">
      <c r="B720" s="307"/>
      <c r="C720" s="234"/>
      <c r="E720" s="291" t="s">
        <v>2833</v>
      </c>
      <c r="G720" s="212">
        <v>1</v>
      </c>
      <c r="H720" s="209" t="s">
        <v>1252</v>
      </c>
      <c r="I720" s="231"/>
      <c r="J720" s="235">
        <f>G720*I720</f>
        <v>0</v>
      </c>
    </row>
    <row r="721" spans="2:10">
      <c r="E721" s="291"/>
      <c r="I721" s="231"/>
    </row>
    <row r="722" spans="2:10" ht="293.25">
      <c r="B722" s="307"/>
      <c r="C722" s="234"/>
      <c r="E722" s="291" t="s">
        <v>2834</v>
      </c>
      <c r="G722" s="212">
        <v>1</v>
      </c>
      <c r="H722" s="209" t="s">
        <v>1252</v>
      </c>
      <c r="I722" s="231"/>
      <c r="J722" s="235">
        <f>G722*I722</f>
        <v>0</v>
      </c>
    </row>
    <row r="723" spans="2:10">
      <c r="E723" s="291"/>
      <c r="I723" s="231"/>
    </row>
    <row r="724" spans="2:10">
      <c r="E724" s="291" t="s">
        <v>2835</v>
      </c>
      <c r="G724" s="212">
        <v>1</v>
      </c>
      <c r="H724" s="209" t="s">
        <v>1252</v>
      </c>
      <c r="I724" s="231"/>
      <c r="J724" s="235">
        <f>G724*I724</f>
        <v>0</v>
      </c>
    </row>
    <row r="725" spans="2:10">
      <c r="B725" s="618"/>
      <c r="E725" s="291"/>
      <c r="H725" s="618"/>
      <c r="I725" s="617"/>
      <c r="J725" s="235"/>
    </row>
    <row r="726" spans="2:10" ht="13.5" thickBot="1">
      <c r="E726" s="291"/>
      <c r="I726" s="614"/>
      <c r="J726" s="623">
        <f>SUM(J708:J724)</f>
        <v>0</v>
      </c>
    </row>
    <row r="727" spans="2:10" ht="13.5" thickTop="1">
      <c r="E727" s="291"/>
    </row>
    <row r="730" spans="2:10">
      <c r="I730" s="228"/>
    </row>
  </sheetData>
  <autoFilter ref="F2:F730" xr:uid="{542949A4-0BF2-47E7-9466-1A3D130E487B}"/>
  <pageMargins left="0.39370078740157483" right="0.39370078740157483" top="0.78740157480314965" bottom="0.39370078740157483" header="0.39370078740157483" footer="0.31496062992125984"/>
  <pageSetup paperSize="9" scale="81" fitToHeight="0" orientation="landscape" r:id="rId1"/>
  <headerFooter>
    <oddFooter>&amp;L&amp;"Arial,Navadno"&amp;8&amp;F&amp;C&amp;"Arial,Navadno"&amp;8Stran &amp;P / &amp;N</oddFooter>
  </headerFooter>
  <rowBreaks count="32" manualBreakCount="32">
    <brk id="33" min="1" max="9" man="1"/>
    <brk id="64" min="1" max="9" man="1"/>
    <brk id="93" min="1" max="9" man="1"/>
    <brk id="108" min="1" max="9" man="1"/>
    <brk id="138" min="1" max="9" man="1"/>
    <brk id="165" min="1" max="9" man="1"/>
    <brk id="179" min="1" max="9" man="1"/>
    <brk id="181" min="1" max="9" man="1"/>
    <brk id="203" min="1" max="9" man="1"/>
    <brk id="230" min="1" max="9" man="1"/>
    <brk id="248" min="1" max="9" man="1"/>
    <brk id="272" min="1" max="9" man="1"/>
    <brk id="325" min="1" max="9" man="1"/>
    <brk id="345" max="16383" man="1"/>
    <brk id="366" min="1" max="9" man="1"/>
    <brk id="385" min="1" max="9" man="1"/>
    <brk id="411" min="1" max="9" man="1"/>
    <brk id="428" min="1" max="9" man="1"/>
    <brk id="487" min="1" max="9" man="1"/>
    <brk id="505" min="1" max="9" man="1"/>
    <brk id="523" min="1" max="9" man="1"/>
    <brk id="550" min="1" max="9" man="1"/>
    <brk id="576" min="1" max="9" man="1"/>
    <brk id="597" min="1" max="9" man="1"/>
    <brk id="619" min="1" max="9" man="1"/>
    <brk id="633" min="1" max="9" man="1"/>
    <brk id="641" min="1" max="9" man="1"/>
    <brk id="655" min="1" max="9" man="1"/>
    <brk id="681" min="1" max="9" man="1"/>
    <brk id="690" min="1" max="9" man="1"/>
    <brk id="704" min="1" max="9" man="1"/>
    <brk id="716" min="1" max="9"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ED1D2-18C2-41D9-B235-C013846FD39F}">
  <dimension ref="A1:M748"/>
  <sheetViews>
    <sheetView topLeftCell="A13" zoomScaleNormal="100" workbookViewId="0">
      <selection activeCell="H59" sqref="H59:H64"/>
    </sheetView>
  </sheetViews>
  <sheetFormatPr defaultRowHeight="14.25"/>
  <cols>
    <col min="1" max="1" width="3.28515625" style="595" customWidth="1"/>
    <col min="2" max="2" width="1.140625" style="587" customWidth="1"/>
    <col min="3" max="3" width="4.140625" style="70" customWidth="1"/>
    <col min="4" max="4" width="0.85546875" style="69" customWidth="1"/>
    <col min="5" max="5" width="5.42578125" style="69" customWidth="1"/>
    <col min="6" max="6" width="35" style="594" customWidth="1"/>
    <col min="7" max="7" width="11.85546875" style="86" customWidth="1"/>
    <col min="8" max="8" width="15.28515625" style="87" customWidth="1"/>
    <col min="9" max="9" width="21.7109375" style="87" customWidth="1"/>
    <col min="10" max="10" width="26.7109375" style="594" customWidth="1"/>
    <col min="11" max="11" width="8.85546875" style="361" customWidth="1"/>
    <col min="12" max="13" width="9.140625" style="361"/>
    <col min="14" max="255" width="9.140625" style="61"/>
    <col min="256" max="256" width="3.28515625" style="61" customWidth="1"/>
    <col min="257" max="257" width="1.140625" style="61" customWidth="1"/>
    <col min="258" max="258" width="4.140625" style="61" customWidth="1"/>
    <col min="259" max="259" width="0.85546875" style="61" customWidth="1"/>
    <col min="260" max="260" width="3.28515625" style="61" customWidth="1"/>
    <col min="261" max="261" width="35" style="61" customWidth="1"/>
    <col min="262" max="262" width="11.85546875" style="61" customWidth="1"/>
    <col min="263" max="263" width="15.28515625" style="61" customWidth="1"/>
    <col min="264" max="264" width="21.7109375" style="61" customWidth="1"/>
    <col min="265" max="266" width="9.140625" style="61"/>
    <col min="267" max="267" width="70.28515625" style="61" customWidth="1"/>
    <col min="268" max="511" width="9.140625" style="61"/>
    <col min="512" max="512" width="3.28515625" style="61" customWidth="1"/>
    <col min="513" max="513" width="1.140625" style="61" customWidth="1"/>
    <col min="514" max="514" width="4.140625" style="61" customWidth="1"/>
    <col min="515" max="515" width="0.85546875" style="61" customWidth="1"/>
    <col min="516" max="516" width="3.28515625" style="61" customWidth="1"/>
    <col min="517" max="517" width="35" style="61" customWidth="1"/>
    <col min="518" max="518" width="11.85546875" style="61" customWidth="1"/>
    <col min="519" max="519" width="15.28515625" style="61" customWidth="1"/>
    <col min="520" max="520" width="21.7109375" style="61" customWidth="1"/>
    <col min="521" max="522" width="9.140625" style="61"/>
    <col min="523" max="523" width="70.28515625" style="61" customWidth="1"/>
    <col min="524" max="767" width="9.140625" style="61"/>
    <col min="768" max="768" width="3.28515625" style="61" customWidth="1"/>
    <col min="769" max="769" width="1.140625" style="61" customWidth="1"/>
    <col min="770" max="770" width="4.140625" style="61" customWidth="1"/>
    <col min="771" max="771" width="0.85546875" style="61" customWidth="1"/>
    <col min="772" max="772" width="3.28515625" style="61" customWidth="1"/>
    <col min="773" max="773" width="35" style="61" customWidth="1"/>
    <col min="774" max="774" width="11.85546875" style="61" customWidth="1"/>
    <col min="775" max="775" width="15.28515625" style="61" customWidth="1"/>
    <col min="776" max="776" width="21.7109375" style="61" customWidth="1"/>
    <col min="777" max="778" width="9.140625" style="61"/>
    <col min="779" max="779" width="70.28515625" style="61" customWidth="1"/>
    <col min="780" max="1023" width="9.140625" style="61"/>
    <col min="1024" max="1024" width="3.28515625" style="61" customWidth="1"/>
    <col min="1025" max="1025" width="1.140625" style="61" customWidth="1"/>
    <col min="1026" max="1026" width="4.140625" style="61" customWidth="1"/>
    <col min="1027" max="1027" width="0.85546875" style="61" customWidth="1"/>
    <col min="1028" max="1028" width="3.28515625" style="61" customWidth="1"/>
    <col min="1029" max="1029" width="35" style="61" customWidth="1"/>
    <col min="1030" max="1030" width="11.85546875" style="61" customWidth="1"/>
    <col min="1031" max="1031" width="15.28515625" style="61" customWidth="1"/>
    <col min="1032" max="1032" width="21.7109375" style="61" customWidth="1"/>
    <col min="1033" max="1034" width="9.140625" style="61"/>
    <col min="1035" max="1035" width="70.28515625" style="61" customWidth="1"/>
    <col min="1036" max="1279" width="9.140625" style="61"/>
    <col min="1280" max="1280" width="3.28515625" style="61" customWidth="1"/>
    <col min="1281" max="1281" width="1.140625" style="61" customWidth="1"/>
    <col min="1282" max="1282" width="4.140625" style="61" customWidth="1"/>
    <col min="1283" max="1283" width="0.85546875" style="61" customWidth="1"/>
    <col min="1284" max="1284" width="3.28515625" style="61" customWidth="1"/>
    <col min="1285" max="1285" width="35" style="61" customWidth="1"/>
    <col min="1286" max="1286" width="11.85546875" style="61" customWidth="1"/>
    <col min="1287" max="1287" width="15.28515625" style="61" customWidth="1"/>
    <col min="1288" max="1288" width="21.7109375" style="61" customWidth="1"/>
    <col min="1289" max="1290" width="9.140625" style="61"/>
    <col min="1291" max="1291" width="70.28515625" style="61" customWidth="1"/>
    <col min="1292" max="1535" width="9.140625" style="61"/>
    <col min="1536" max="1536" width="3.28515625" style="61" customWidth="1"/>
    <col min="1537" max="1537" width="1.140625" style="61" customWidth="1"/>
    <col min="1538" max="1538" width="4.140625" style="61" customWidth="1"/>
    <col min="1539" max="1539" width="0.85546875" style="61" customWidth="1"/>
    <col min="1540" max="1540" width="3.28515625" style="61" customWidth="1"/>
    <col min="1541" max="1541" width="35" style="61" customWidth="1"/>
    <col min="1542" max="1542" width="11.85546875" style="61" customWidth="1"/>
    <col min="1543" max="1543" width="15.28515625" style="61" customWidth="1"/>
    <col min="1544" max="1544" width="21.7109375" style="61" customWidth="1"/>
    <col min="1545" max="1546" width="9.140625" style="61"/>
    <col min="1547" max="1547" width="70.28515625" style="61" customWidth="1"/>
    <col min="1548" max="1791" width="9.140625" style="61"/>
    <col min="1792" max="1792" width="3.28515625" style="61" customWidth="1"/>
    <col min="1793" max="1793" width="1.140625" style="61" customWidth="1"/>
    <col min="1794" max="1794" width="4.140625" style="61" customWidth="1"/>
    <col min="1795" max="1795" width="0.85546875" style="61" customWidth="1"/>
    <col min="1796" max="1796" width="3.28515625" style="61" customWidth="1"/>
    <col min="1797" max="1797" width="35" style="61" customWidth="1"/>
    <col min="1798" max="1798" width="11.85546875" style="61" customWidth="1"/>
    <col min="1799" max="1799" width="15.28515625" style="61" customWidth="1"/>
    <col min="1800" max="1800" width="21.7109375" style="61" customWidth="1"/>
    <col min="1801" max="1802" width="9.140625" style="61"/>
    <col min="1803" max="1803" width="70.28515625" style="61" customWidth="1"/>
    <col min="1804" max="2047" width="9.140625" style="61"/>
    <col min="2048" max="2048" width="3.28515625" style="61" customWidth="1"/>
    <col min="2049" max="2049" width="1.140625" style="61" customWidth="1"/>
    <col min="2050" max="2050" width="4.140625" style="61" customWidth="1"/>
    <col min="2051" max="2051" width="0.85546875" style="61" customWidth="1"/>
    <col min="2052" max="2052" width="3.28515625" style="61" customWidth="1"/>
    <col min="2053" max="2053" width="35" style="61" customWidth="1"/>
    <col min="2054" max="2054" width="11.85546875" style="61" customWidth="1"/>
    <col min="2055" max="2055" width="15.28515625" style="61" customWidth="1"/>
    <col min="2056" max="2056" width="21.7109375" style="61" customWidth="1"/>
    <col min="2057" max="2058" width="9.140625" style="61"/>
    <col min="2059" max="2059" width="70.28515625" style="61" customWidth="1"/>
    <col min="2060" max="2303" width="9.140625" style="61"/>
    <col min="2304" max="2304" width="3.28515625" style="61" customWidth="1"/>
    <col min="2305" max="2305" width="1.140625" style="61" customWidth="1"/>
    <col min="2306" max="2306" width="4.140625" style="61" customWidth="1"/>
    <col min="2307" max="2307" width="0.85546875" style="61" customWidth="1"/>
    <col min="2308" max="2308" width="3.28515625" style="61" customWidth="1"/>
    <col min="2309" max="2309" width="35" style="61" customWidth="1"/>
    <col min="2310" max="2310" width="11.85546875" style="61" customWidth="1"/>
    <col min="2311" max="2311" width="15.28515625" style="61" customWidth="1"/>
    <col min="2312" max="2312" width="21.7109375" style="61" customWidth="1"/>
    <col min="2313" max="2314" width="9.140625" style="61"/>
    <col min="2315" max="2315" width="70.28515625" style="61" customWidth="1"/>
    <col min="2316" max="2559" width="9.140625" style="61"/>
    <col min="2560" max="2560" width="3.28515625" style="61" customWidth="1"/>
    <col min="2561" max="2561" width="1.140625" style="61" customWidth="1"/>
    <col min="2562" max="2562" width="4.140625" style="61" customWidth="1"/>
    <col min="2563" max="2563" width="0.85546875" style="61" customWidth="1"/>
    <col min="2564" max="2564" width="3.28515625" style="61" customWidth="1"/>
    <col min="2565" max="2565" width="35" style="61" customWidth="1"/>
    <col min="2566" max="2566" width="11.85546875" style="61" customWidth="1"/>
    <col min="2567" max="2567" width="15.28515625" style="61" customWidth="1"/>
    <col min="2568" max="2568" width="21.7109375" style="61" customWidth="1"/>
    <col min="2569" max="2570" width="9.140625" style="61"/>
    <col min="2571" max="2571" width="70.28515625" style="61" customWidth="1"/>
    <col min="2572" max="2815" width="9.140625" style="61"/>
    <col min="2816" max="2816" width="3.28515625" style="61" customWidth="1"/>
    <col min="2817" max="2817" width="1.140625" style="61" customWidth="1"/>
    <col min="2818" max="2818" width="4.140625" style="61" customWidth="1"/>
    <col min="2819" max="2819" width="0.85546875" style="61" customWidth="1"/>
    <col min="2820" max="2820" width="3.28515625" style="61" customWidth="1"/>
    <col min="2821" max="2821" width="35" style="61" customWidth="1"/>
    <col min="2822" max="2822" width="11.85546875" style="61" customWidth="1"/>
    <col min="2823" max="2823" width="15.28515625" style="61" customWidth="1"/>
    <col min="2824" max="2824" width="21.7109375" style="61" customWidth="1"/>
    <col min="2825" max="2826" width="9.140625" style="61"/>
    <col min="2827" max="2827" width="70.28515625" style="61" customWidth="1"/>
    <col min="2828" max="3071" width="9.140625" style="61"/>
    <col min="3072" max="3072" width="3.28515625" style="61" customWidth="1"/>
    <col min="3073" max="3073" width="1.140625" style="61" customWidth="1"/>
    <col min="3074" max="3074" width="4.140625" style="61" customWidth="1"/>
    <col min="3075" max="3075" width="0.85546875" style="61" customWidth="1"/>
    <col min="3076" max="3076" width="3.28515625" style="61" customWidth="1"/>
    <col min="3077" max="3077" width="35" style="61" customWidth="1"/>
    <col min="3078" max="3078" width="11.85546875" style="61" customWidth="1"/>
    <col min="3079" max="3079" width="15.28515625" style="61" customWidth="1"/>
    <col min="3080" max="3080" width="21.7109375" style="61" customWidth="1"/>
    <col min="3081" max="3082" width="9.140625" style="61"/>
    <col min="3083" max="3083" width="70.28515625" style="61" customWidth="1"/>
    <col min="3084" max="3327" width="9.140625" style="61"/>
    <col min="3328" max="3328" width="3.28515625" style="61" customWidth="1"/>
    <col min="3329" max="3329" width="1.140625" style="61" customWidth="1"/>
    <col min="3330" max="3330" width="4.140625" style="61" customWidth="1"/>
    <col min="3331" max="3331" width="0.85546875" style="61" customWidth="1"/>
    <col min="3332" max="3332" width="3.28515625" style="61" customWidth="1"/>
    <col min="3333" max="3333" width="35" style="61" customWidth="1"/>
    <col min="3334" max="3334" width="11.85546875" style="61" customWidth="1"/>
    <col min="3335" max="3335" width="15.28515625" style="61" customWidth="1"/>
    <col min="3336" max="3336" width="21.7109375" style="61" customWidth="1"/>
    <col min="3337" max="3338" width="9.140625" style="61"/>
    <col min="3339" max="3339" width="70.28515625" style="61" customWidth="1"/>
    <col min="3340" max="3583" width="9.140625" style="61"/>
    <col min="3584" max="3584" width="3.28515625" style="61" customWidth="1"/>
    <col min="3585" max="3585" width="1.140625" style="61" customWidth="1"/>
    <col min="3586" max="3586" width="4.140625" style="61" customWidth="1"/>
    <col min="3587" max="3587" width="0.85546875" style="61" customWidth="1"/>
    <col min="3588" max="3588" width="3.28515625" style="61" customWidth="1"/>
    <col min="3589" max="3589" width="35" style="61" customWidth="1"/>
    <col min="3590" max="3590" width="11.85546875" style="61" customWidth="1"/>
    <col min="3591" max="3591" width="15.28515625" style="61" customWidth="1"/>
    <col min="3592" max="3592" width="21.7109375" style="61" customWidth="1"/>
    <col min="3593" max="3594" width="9.140625" style="61"/>
    <col min="3595" max="3595" width="70.28515625" style="61" customWidth="1"/>
    <col min="3596" max="3839" width="9.140625" style="61"/>
    <col min="3840" max="3840" width="3.28515625" style="61" customWidth="1"/>
    <col min="3841" max="3841" width="1.140625" style="61" customWidth="1"/>
    <col min="3842" max="3842" width="4.140625" style="61" customWidth="1"/>
    <col min="3843" max="3843" width="0.85546875" style="61" customWidth="1"/>
    <col min="3844" max="3844" width="3.28515625" style="61" customWidth="1"/>
    <col min="3845" max="3845" width="35" style="61" customWidth="1"/>
    <col min="3846" max="3846" width="11.85546875" style="61" customWidth="1"/>
    <col min="3847" max="3847" width="15.28515625" style="61" customWidth="1"/>
    <col min="3848" max="3848" width="21.7109375" style="61" customWidth="1"/>
    <col min="3849" max="3850" width="9.140625" style="61"/>
    <col min="3851" max="3851" width="70.28515625" style="61" customWidth="1"/>
    <col min="3852" max="4095" width="9.140625" style="61"/>
    <col min="4096" max="4096" width="3.28515625" style="61" customWidth="1"/>
    <col min="4097" max="4097" width="1.140625" style="61" customWidth="1"/>
    <col min="4098" max="4098" width="4.140625" style="61" customWidth="1"/>
    <col min="4099" max="4099" width="0.85546875" style="61" customWidth="1"/>
    <col min="4100" max="4100" width="3.28515625" style="61" customWidth="1"/>
    <col min="4101" max="4101" width="35" style="61" customWidth="1"/>
    <col min="4102" max="4102" width="11.85546875" style="61" customWidth="1"/>
    <col min="4103" max="4103" width="15.28515625" style="61" customWidth="1"/>
    <col min="4104" max="4104" width="21.7109375" style="61" customWidth="1"/>
    <col min="4105" max="4106" width="9.140625" style="61"/>
    <col min="4107" max="4107" width="70.28515625" style="61" customWidth="1"/>
    <col min="4108" max="4351" width="9.140625" style="61"/>
    <col min="4352" max="4352" width="3.28515625" style="61" customWidth="1"/>
    <col min="4353" max="4353" width="1.140625" style="61" customWidth="1"/>
    <col min="4354" max="4354" width="4.140625" style="61" customWidth="1"/>
    <col min="4355" max="4355" width="0.85546875" style="61" customWidth="1"/>
    <col min="4356" max="4356" width="3.28515625" style="61" customWidth="1"/>
    <col min="4357" max="4357" width="35" style="61" customWidth="1"/>
    <col min="4358" max="4358" width="11.85546875" style="61" customWidth="1"/>
    <col min="4359" max="4359" width="15.28515625" style="61" customWidth="1"/>
    <col min="4360" max="4360" width="21.7109375" style="61" customWidth="1"/>
    <col min="4361" max="4362" width="9.140625" style="61"/>
    <col min="4363" max="4363" width="70.28515625" style="61" customWidth="1"/>
    <col min="4364" max="4607" width="9.140625" style="61"/>
    <col min="4608" max="4608" width="3.28515625" style="61" customWidth="1"/>
    <col min="4609" max="4609" width="1.140625" style="61" customWidth="1"/>
    <col min="4610" max="4610" width="4.140625" style="61" customWidth="1"/>
    <col min="4611" max="4611" width="0.85546875" style="61" customWidth="1"/>
    <col min="4612" max="4612" width="3.28515625" style="61" customWidth="1"/>
    <col min="4613" max="4613" width="35" style="61" customWidth="1"/>
    <col min="4614" max="4614" width="11.85546875" style="61" customWidth="1"/>
    <col min="4615" max="4615" width="15.28515625" style="61" customWidth="1"/>
    <col min="4616" max="4616" width="21.7109375" style="61" customWidth="1"/>
    <col min="4617" max="4618" width="9.140625" style="61"/>
    <col min="4619" max="4619" width="70.28515625" style="61" customWidth="1"/>
    <col min="4620" max="4863" width="9.140625" style="61"/>
    <col min="4864" max="4864" width="3.28515625" style="61" customWidth="1"/>
    <col min="4865" max="4865" width="1.140625" style="61" customWidth="1"/>
    <col min="4866" max="4866" width="4.140625" style="61" customWidth="1"/>
    <col min="4867" max="4867" width="0.85546875" style="61" customWidth="1"/>
    <col min="4868" max="4868" width="3.28515625" style="61" customWidth="1"/>
    <col min="4869" max="4869" width="35" style="61" customWidth="1"/>
    <col min="4870" max="4870" width="11.85546875" style="61" customWidth="1"/>
    <col min="4871" max="4871" width="15.28515625" style="61" customWidth="1"/>
    <col min="4872" max="4872" width="21.7109375" style="61" customWidth="1"/>
    <col min="4873" max="4874" width="9.140625" style="61"/>
    <col min="4875" max="4875" width="70.28515625" style="61" customWidth="1"/>
    <col min="4876" max="5119" width="9.140625" style="61"/>
    <col min="5120" max="5120" width="3.28515625" style="61" customWidth="1"/>
    <col min="5121" max="5121" width="1.140625" style="61" customWidth="1"/>
    <col min="5122" max="5122" width="4.140625" style="61" customWidth="1"/>
    <col min="5123" max="5123" width="0.85546875" style="61" customWidth="1"/>
    <col min="5124" max="5124" width="3.28515625" style="61" customWidth="1"/>
    <col min="5125" max="5125" width="35" style="61" customWidth="1"/>
    <col min="5126" max="5126" width="11.85546875" style="61" customWidth="1"/>
    <col min="5127" max="5127" width="15.28515625" style="61" customWidth="1"/>
    <col min="5128" max="5128" width="21.7109375" style="61" customWidth="1"/>
    <col min="5129" max="5130" width="9.140625" style="61"/>
    <col min="5131" max="5131" width="70.28515625" style="61" customWidth="1"/>
    <col min="5132" max="5375" width="9.140625" style="61"/>
    <col min="5376" max="5376" width="3.28515625" style="61" customWidth="1"/>
    <col min="5377" max="5377" width="1.140625" style="61" customWidth="1"/>
    <col min="5378" max="5378" width="4.140625" style="61" customWidth="1"/>
    <col min="5379" max="5379" width="0.85546875" style="61" customWidth="1"/>
    <col min="5380" max="5380" width="3.28515625" style="61" customWidth="1"/>
    <col min="5381" max="5381" width="35" style="61" customWidth="1"/>
    <col min="5382" max="5382" width="11.85546875" style="61" customWidth="1"/>
    <col min="5383" max="5383" width="15.28515625" style="61" customWidth="1"/>
    <col min="5384" max="5384" width="21.7109375" style="61" customWidth="1"/>
    <col min="5385" max="5386" width="9.140625" style="61"/>
    <col min="5387" max="5387" width="70.28515625" style="61" customWidth="1"/>
    <col min="5388" max="5631" width="9.140625" style="61"/>
    <col min="5632" max="5632" width="3.28515625" style="61" customWidth="1"/>
    <col min="5633" max="5633" width="1.140625" style="61" customWidth="1"/>
    <col min="5634" max="5634" width="4.140625" style="61" customWidth="1"/>
    <col min="5635" max="5635" width="0.85546875" style="61" customWidth="1"/>
    <col min="5636" max="5636" width="3.28515625" style="61" customWidth="1"/>
    <col min="5637" max="5637" width="35" style="61" customWidth="1"/>
    <col min="5638" max="5638" width="11.85546875" style="61" customWidth="1"/>
    <col min="5639" max="5639" width="15.28515625" style="61" customWidth="1"/>
    <col min="5640" max="5640" width="21.7109375" style="61" customWidth="1"/>
    <col min="5641" max="5642" width="9.140625" style="61"/>
    <col min="5643" max="5643" width="70.28515625" style="61" customWidth="1"/>
    <col min="5644" max="5887" width="9.140625" style="61"/>
    <col min="5888" max="5888" width="3.28515625" style="61" customWidth="1"/>
    <col min="5889" max="5889" width="1.140625" style="61" customWidth="1"/>
    <col min="5890" max="5890" width="4.140625" style="61" customWidth="1"/>
    <col min="5891" max="5891" width="0.85546875" style="61" customWidth="1"/>
    <col min="5892" max="5892" width="3.28515625" style="61" customWidth="1"/>
    <col min="5893" max="5893" width="35" style="61" customWidth="1"/>
    <col min="5894" max="5894" width="11.85546875" style="61" customWidth="1"/>
    <col min="5895" max="5895" width="15.28515625" style="61" customWidth="1"/>
    <col min="5896" max="5896" width="21.7109375" style="61" customWidth="1"/>
    <col min="5897" max="5898" width="9.140625" style="61"/>
    <col min="5899" max="5899" width="70.28515625" style="61" customWidth="1"/>
    <col min="5900" max="6143" width="9.140625" style="61"/>
    <col min="6144" max="6144" width="3.28515625" style="61" customWidth="1"/>
    <col min="6145" max="6145" width="1.140625" style="61" customWidth="1"/>
    <col min="6146" max="6146" width="4.140625" style="61" customWidth="1"/>
    <col min="6147" max="6147" width="0.85546875" style="61" customWidth="1"/>
    <col min="6148" max="6148" width="3.28515625" style="61" customWidth="1"/>
    <col min="6149" max="6149" width="35" style="61" customWidth="1"/>
    <col min="6150" max="6150" width="11.85546875" style="61" customWidth="1"/>
    <col min="6151" max="6151" width="15.28515625" style="61" customWidth="1"/>
    <col min="6152" max="6152" width="21.7109375" style="61" customWidth="1"/>
    <col min="6153" max="6154" width="9.140625" style="61"/>
    <col min="6155" max="6155" width="70.28515625" style="61" customWidth="1"/>
    <col min="6156" max="6399" width="9.140625" style="61"/>
    <col min="6400" max="6400" width="3.28515625" style="61" customWidth="1"/>
    <col min="6401" max="6401" width="1.140625" style="61" customWidth="1"/>
    <col min="6402" max="6402" width="4.140625" style="61" customWidth="1"/>
    <col min="6403" max="6403" width="0.85546875" style="61" customWidth="1"/>
    <col min="6404" max="6404" width="3.28515625" style="61" customWidth="1"/>
    <col min="6405" max="6405" width="35" style="61" customWidth="1"/>
    <col min="6406" max="6406" width="11.85546875" style="61" customWidth="1"/>
    <col min="6407" max="6407" width="15.28515625" style="61" customWidth="1"/>
    <col min="6408" max="6408" width="21.7109375" style="61" customWidth="1"/>
    <col min="6409" max="6410" width="9.140625" style="61"/>
    <col min="6411" max="6411" width="70.28515625" style="61" customWidth="1"/>
    <col min="6412" max="6655" width="9.140625" style="61"/>
    <col min="6656" max="6656" width="3.28515625" style="61" customWidth="1"/>
    <col min="6657" max="6657" width="1.140625" style="61" customWidth="1"/>
    <col min="6658" max="6658" width="4.140625" style="61" customWidth="1"/>
    <col min="6659" max="6659" width="0.85546875" style="61" customWidth="1"/>
    <col min="6660" max="6660" width="3.28515625" style="61" customWidth="1"/>
    <col min="6661" max="6661" width="35" style="61" customWidth="1"/>
    <col min="6662" max="6662" width="11.85546875" style="61" customWidth="1"/>
    <col min="6663" max="6663" width="15.28515625" style="61" customWidth="1"/>
    <col min="6664" max="6664" width="21.7109375" style="61" customWidth="1"/>
    <col min="6665" max="6666" width="9.140625" style="61"/>
    <col min="6667" max="6667" width="70.28515625" style="61" customWidth="1"/>
    <col min="6668" max="6911" width="9.140625" style="61"/>
    <col min="6912" max="6912" width="3.28515625" style="61" customWidth="1"/>
    <col min="6913" max="6913" width="1.140625" style="61" customWidth="1"/>
    <col min="6914" max="6914" width="4.140625" style="61" customWidth="1"/>
    <col min="6915" max="6915" width="0.85546875" style="61" customWidth="1"/>
    <col min="6916" max="6916" width="3.28515625" style="61" customWidth="1"/>
    <col min="6917" max="6917" width="35" style="61" customWidth="1"/>
    <col min="6918" max="6918" width="11.85546875" style="61" customWidth="1"/>
    <col min="6919" max="6919" width="15.28515625" style="61" customWidth="1"/>
    <col min="6920" max="6920" width="21.7109375" style="61" customWidth="1"/>
    <col min="6921" max="6922" width="9.140625" style="61"/>
    <col min="6923" max="6923" width="70.28515625" style="61" customWidth="1"/>
    <col min="6924" max="7167" width="9.140625" style="61"/>
    <col min="7168" max="7168" width="3.28515625" style="61" customWidth="1"/>
    <col min="7169" max="7169" width="1.140625" style="61" customWidth="1"/>
    <col min="7170" max="7170" width="4.140625" style="61" customWidth="1"/>
    <col min="7171" max="7171" width="0.85546875" style="61" customWidth="1"/>
    <col min="7172" max="7172" width="3.28515625" style="61" customWidth="1"/>
    <col min="7173" max="7173" width="35" style="61" customWidth="1"/>
    <col min="7174" max="7174" width="11.85546875" style="61" customWidth="1"/>
    <col min="7175" max="7175" width="15.28515625" style="61" customWidth="1"/>
    <col min="7176" max="7176" width="21.7109375" style="61" customWidth="1"/>
    <col min="7177" max="7178" width="9.140625" style="61"/>
    <col min="7179" max="7179" width="70.28515625" style="61" customWidth="1"/>
    <col min="7180" max="7423" width="9.140625" style="61"/>
    <col min="7424" max="7424" width="3.28515625" style="61" customWidth="1"/>
    <col min="7425" max="7425" width="1.140625" style="61" customWidth="1"/>
    <col min="7426" max="7426" width="4.140625" style="61" customWidth="1"/>
    <col min="7427" max="7427" width="0.85546875" style="61" customWidth="1"/>
    <col min="7428" max="7428" width="3.28515625" style="61" customWidth="1"/>
    <col min="7429" max="7429" width="35" style="61" customWidth="1"/>
    <col min="7430" max="7430" width="11.85546875" style="61" customWidth="1"/>
    <col min="7431" max="7431" width="15.28515625" style="61" customWidth="1"/>
    <col min="7432" max="7432" width="21.7109375" style="61" customWidth="1"/>
    <col min="7433" max="7434" width="9.140625" style="61"/>
    <col min="7435" max="7435" width="70.28515625" style="61" customWidth="1"/>
    <col min="7436" max="7679" width="9.140625" style="61"/>
    <col min="7680" max="7680" width="3.28515625" style="61" customWidth="1"/>
    <col min="7681" max="7681" width="1.140625" style="61" customWidth="1"/>
    <col min="7682" max="7682" width="4.140625" style="61" customWidth="1"/>
    <col min="7683" max="7683" width="0.85546875" style="61" customWidth="1"/>
    <col min="7684" max="7684" width="3.28515625" style="61" customWidth="1"/>
    <col min="7685" max="7685" width="35" style="61" customWidth="1"/>
    <col min="7686" max="7686" width="11.85546875" style="61" customWidth="1"/>
    <col min="7687" max="7687" width="15.28515625" style="61" customWidth="1"/>
    <col min="7688" max="7688" width="21.7109375" style="61" customWidth="1"/>
    <col min="7689" max="7690" width="9.140625" style="61"/>
    <col min="7691" max="7691" width="70.28515625" style="61" customWidth="1"/>
    <col min="7692" max="7935" width="9.140625" style="61"/>
    <col min="7936" max="7936" width="3.28515625" style="61" customWidth="1"/>
    <col min="7937" max="7937" width="1.140625" style="61" customWidth="1"/>
    <col min="7938" max="7938" width="4.140625" style="61" customWidth="1"/>
    <col min="7939" max="7939" width="0.85546875" style="61" customWidth="1"/>
    <col min="7940" max="7940" width="3.28515625" style="61" customWidth="1"/>
    <col min="7941" max="7941" width="35" style="61" customWidth="1"/>
    <col min="7942" max="7942" width="11.85546875" style="61" customWidth="1"/>
    <col min="7943" max="7943" width="15.28515625" style="61" customWidth="1"/>
    <col min="7944" max="7944" width="21.7109375" style="61" customWidth="1"/>
    <col min="7945" max="7946" width="9.140625" style="61"/>
    <col min="7947" max="7947" width="70.28515625" style="61" customWidth="1"/>
    <col min="7948" max="8191" width="9.140625" style="61"/>
    <col min="8192" max="8192" width="3.28515625" style="61" customWidth="1"/>
    <col min="8193" max="8193" width="1.140625" style="61" customWidth="1"/>
    <col min="8194" max="8194" width="4.140625" style="61" customWidth="1"/>
    <col min="8195" max="8195" width="0.85546875" style="61" customWidth="1"/>
    <col min="8196" max="8196" width="3.28515625" style="61" customWidth="1"/>
    <col min="8197" max="8197" width="35" style="61" customWidth="1"/>
    <col min="8198" max="8198" width="11.85546875" style="61" customWidth="1"/>
    <col min="8199" max="8199" width="15.28515625" style="61" customWidth="1"/>
    <col min="8200" max="8200" width="21.7109375" style="61" customWidth="1"/>
    <col min="8201" max="8202" width="9.140625" style="61"/>
    <col min="8203" max="8203" width="70.28515625" style="61" customWidth="1"/>
    <col min="8204" max="8447" width="9.140625" style="61"/>
    <col min="8448" max="8448" width="3.28515625" style="61" customWidth="1"/>
    <col min="8449" max="8449" width="1.140625" style="61" customWidth="1"/>
    <col min="8450" max="8450" width="4.140625" style="61" customWidth="1"/>
    <col min="8451" max="8451" width="0.85546875" style="61" customWidth="1"/>
    <col min="8452" max="8452" width="3.28515625" style="61" customWidth="1"/>
    <col min="8453" max="8453" width="35" style="61" customWidth="1"/>
    <col min="8454" max="8454" width="11.85546875" style="61" customWidth="1"/>
    <col min="8455" max="8455" width="15.28515625" style="61" customWidth="1"/>
    <col min="8456" max="8456" width="21.7109375" style="61" customWidth="1"/>
    <col min="8457" max="8458" width="9.140625" style="61"/>
    <col min="8459" max="8459" width="70.28515625" style="61" customWidth="1"/>
    <col min="8460" max="8703" width="9.140625" style="61"/>
    <col min="8704" max="8704" width="3.28515625" style="61" customWidth="1"/>
    <col min="8705" max="8705" width="1.140625" style="61" customWidth="1"/>
    <col min="8706" max="8706" width="4.140625" style="61" customWidth="1"/>
    <col min="8707" max="8707" width="0.85546875" style="61" customWidth="1"/>
    <col min="8708" max="8708" width="3.28515625" style="61" customWidth="1"/>
    <col min="8709" max="8709" width="35" style="61" customWidth="1"/>
    <col min="8710" max="8710" width="11.85546875" style="61" customWidth="1"/>
    <col min="8711" max="8711" width="15.28515625" style="61" customWidth="1"/>
    <col min="8712" max="8712" width="21.7109375" style="61" customWidth="1"/>
    <col min="8713" max="8714" width="9.140625" style="61"/>
    <col min="8715" max="8715" width="70.28515625" style="61" customWidth="1"/>
    <col min="8716" max="8959" width="9.140625" style="61"/>
    <col min="8960" max="8960" width="3.28515625" style="61" customWidth="1"/>
    <col min="8961" max="8961" width="1.140625" style="61" customWidth="1"/>
    <col min="8962" max="8962" width="4.140625" style="61" customWidth="1"/>
    <col min="8963" max="8963" width="0.85546875" style="61" customWidth="1"/>
    <col min="8964" max="8964" width="3.28515625" style="61" customWidth="1"/>
    <col min="8965" max="8965" width="35" style="61" customWidth="1"/>
    <col min="8966" max="8966" width="11.85546875" style="61" customWidth="1"/>
    <col min="8967" max="8967" width="15.28515625" style="61" customWidth="1"/>
    <col min="8968" max="8968" width="21.7109375" style="61" customWidth="1"/>
    <col min="8969" max="8970" width="9.140625" style="61"/>
    <col min="8971" max="8971" width="70.28515625" style="61" customWidth="1"/>
    <col min="8972" max="9215" width="9.140625" style="61"/>
    <col min="9216" max="9216" width="3.28515625" style="61" customWidth="1"/>
    <col min="9217" max="9217" width="1.140625" style="61" customWidth="1"/>
    <col min="9218" max="9218" width="4.140625" style="61" customWidth="1"/>
    <col min="9219" max="9219" width="0.85546875" style="61" customWidth="1"/>
    <col min="9220" max="9220" width="3.28515625" style="61" customWidth="1"/>
    <col min="9221" max="9221" width="35" style="61" customWidth="1"/>
    <col min="9222" max="9222" width="11.85546875" style="61" customWidth="1"/>
    <col min="9223" max="9223" width="15.28515625" style="61" customWidth="1"/>
    <col min="9224" max="9224" width="21.7109375" style="61" customWidth="1"/>
    <col min="9225" max="9226" width="9.140625" style="61"/>
    <col min="9227" max="9227" width="70.28515625" style="61" customWidth="1"/>
    <col min="9228" max="9471" width="9.140625" style="61"/>
    <col min="9472" max="9472" width="3.28515625" style="61" customWidth="1"/>
    <col min="9473" max="9473" width="1.140625" style="61" customWidth="1"/>
    <col min="9474" max="9474" width="4.140625" style="61" customWidth="1"/>
    <col min="9475" max="9475" width="0.85546875" style="61" customWidth="1"/>
    <col min="9476" max="9476" width="3.28515625" style="61" customWidth="1"/>
    <col min="9477" max="9477" width="35" style="61" customWidth="1"/>
    <col min="9478" max="9478" width="11.85546875" style="61" customWidth="1"/>
    <col min="9479" max="9479" width="15.28515625" style="61" customWidth="1"/>
    <col min="9480" max="9480" width="21.7109375" style="61" customWidth="1"/>
    <col min="9481" max="9482" width="9.140625" style="61"/>
    <col min="9483" max="9483" width="70.28515625" style="61" customWidth="1"/>
    <col min="9484" max="9727" width="9.140625" style="61"/>
    <col min="9728" max="9728" width="3.28515625" style="61" customWidth="1"/>
    <col min="9729" max="9729" width="1.140625" style="61" customWidth="1"/>
    <col min="9730" max="9730" width="4.140625" style="61" customWidth="1"/>
    <col min="9731" max="9731" width="0.85546875" style="61" customWidth="1"/>
    <col min="9732" max="9732" width="3.28515625" style="61" customWidth="1"/>
    <col min="9733" max="9733" width="35" style="61" customWidth="1"/>
    <col min="9734" max="9734" width="11.85546875" style="61" customWidth="1"/>
    <col min="9735" max="9735" width="15.28515625" style="61" customWidth="1"/>
    <col min="9736" max="9736" width="21.7109375" style="61" customWidth="1"/>
    <col min="9737" max="9738" width="9.140625" style="61"/>
    <col min="9739" max="9739" width="70.28515625" style="61" customWidth="1"/>
    <col min="9740" max="9983" width="9.140625" style="61"/>
    <col min="9984" max="9984" width="3.28515625" style="61" customWidth="1"/>
    <col min="9985" max="9985" width="1.140625" style="61" customWidth="1"/>
    <col min="9986" max="9986" width="4.140625" style="61" customWidth="1"/>
    <col min="9987" max="9987" width="0.85546875" style="61" customWidth="1"/>
    <col min="9988" max="9988" width="3.28515625" style="61" customWidth="1"/>
    <col min="9989" max="9989" width="35" style="61" customWidth="1"/>
    <col min="9990" max="9990" width="11.85546875" style="61" customWidth="1"/>
    <col min="9991" max="9991" width="15.28515625" style="61" customWidth="1"/>
    <col min="9992" max="9992" width="21.7109375" style="61" customWidth="1"/>
    <col min="9993" max="9994" width="9.140625" style="61"/>
    <col min="9995" max="9995" width="70.28515625" style="61" customWidth="1"/>
    <col min="9996" max="10239" width="9.140625" style="61"/>
    <col min="10240" max="10240" width="3.28515625" style="61" customWidth="1"/>
    <col min="10241" max="10241" width="1.140625" style="61" customWidth="1"/>
    <col min="10242" max="10242" width="4.140625" style="61" customWidth="1"/>
    <col min="10243" max="10243" width="0.85546875" style="61" customWidth="1"/>
    <col min="10244" max="10244" width="3.28515625" style="61" customWidth="1"/>
    <col min="10245" max="10245" width="35" style="61" customWidth="1"/>
    <col min="10246" max="10246" width="11.85546875" style="61" customWidth="1"/>
    <col min="10247" max="10247" width="15.28515625" style="61" customWidth="1"/>
    <col min="10248" max="10248" width="21.7109375" style="61" customWidth="1"/>
    <col min="10249" max="10250" width="9.140625" style="61"/>
    <col min="10251" max="10251" width="70.28515625" style="61" customWidth="1"/>
    <col min="10252" max="10495" width="9.140625" style="61"/>
    <col min="10496" max="10496" width="3.28515625" style="61" customWidth="1"/>
    <col min="10497" max="10497" width="1.140625" style="61" customWidth="1"/>
    <col min="10498" max="10498" width="4.140625" style="61" customWidth="1"/>
    <col min="10499" max="10499" width="0.85546875" style="61" customWidth="1"/>
    <col min="10500" max="10500" width="3.28515625" style="61" customWidth="1"/>
    <col min="10501" max="10501" width="35" style="61" customWidth="1"/>
    <col min="10502" max="10502" width="11.85546875" style="61" customWidth="1"/>
    <col min="10503" max="10503" width="15.28515625" style="61" customWidth="1"/>
    <col min="10504" max="10504" width="21.7109375" style="61" customWidth="1"/>
    <col min="10505" max="10506" width="9.140625" style="61"/>
    <col min="10507" max="10507" width="70.28515625" style="61" customWidth="1"/>
    <col min="10508" max="10751" width="9.140625" style="61"/>
    <col min="10752" max="10752" width="3.28515625" style="61" customWidth="1"/>
    <col min="10753" max="10753" width="1.140625" style="61" customWidth="1"/>
    <col min="10754" max="10754" width="4.140625" style="61" customWidth="1"/>
    <col min="10755" max="10755" width="0.85546875" style="61" customWidth="1"/>
    <col min="10756" max="10756" width="3.28515625" style="61" customWidth="1"/>
    <col min="10757" max="10757" width="35" style="61" customWidth="1"/>
    <col min="10758" max="10758" width="11.85546875" style="61" customWidth="1"/>
    <col min="10759" max="10759" width="15.28515625" style="61" customWidth="1"/>
    <col min="10760" max="10760" width="21.7109375" style="61" customWidth="1"/>
    <col min="10761" max="10762" width="9.140625" style="61"/>
    <col min="10763" max="10763" width="70.28515625" style="61" customWidth="1"/>
    <col min="10764" max="11007" width="9.140625" style="61"/>
    <col min="11008" max="11008" width="3.28515625" style="61" customWidth="1"/>
    <col min="11009" max="11009" width="1.140625" style="61" customWidth="1"/>
    <col min="11010" max="11010" width="4.140625" style="61" customWidth="1"/>
    <col min="11011" max="11011" width="0.85546875" style="61" customWidth="1"/>
    <col min="11012" max="11012" width="3.28515625" style="61" customWidth="1"/>
    <col min="11013" max="11013" width="35" style="61" customWidth="1"/>
    <col min="11014" max="11014" width="11.85546875" style="61" customWidth="1"/>
    <col min="11015" max="11015" width="15.28515625" style="61" customWidth="1"/>
    <col min="11016" max="11016" width="21.7109375" style="61" customWidth="1"/>
    <col min="11017" max="11018" width="9.140625" style="61"/>
    <col min="11019" max="11019" width="70.28515625" style="61" customWidth="1"/>
    <col min="11020" max="11263" width="9.140625" style="61"/>
    <col min="11264" max="11264" width="3.28515625" style="61" customWidth="1"/>
    <col min="11265" max="11265" width="1.140625" style="61" customWidth="1"/>
    <col min="11266" max="11266" width="4.140625" style="61" customWidth="1"/>
    <col min="11267" max="11267" width="0.85546875" style="61" customWidth="1"/>
    <col min="11268" max="11268" width="3.28515625" style="61" customWidth="1"/>
    <col min="11269" max="11269" width="35" style="61" customWidth="1"/>
    <col min="11270" max="11270" width="11.85546875" style="61" customWidth="1"/>
    <col min="11271" max="11271" width="15.28515625" style="61" customWidth="1"/>
    <col min="11272" max="11272" width="21.7109375" style="61" customWidth="1"/>
    <col min="11273" max="11274" width="9.140625" style="61"/>
    <col min="11275" max="11275" width="70.28515625" style="61" customWidth="1"/>
    <col min="11276" max="11519" width="9.140625" style="61"/>
    <col min="11520" max="11520" width="3.28515625" style="61" customWidth="1"/>
    <col min="11521" max="11521" width="1.140625" style="61" customWidth="1"/>
    <col min="11522" max="11522" width="4.140625" style="61" customWidth="1"/>
    <col min="11523" max="11523" width="0.85546875" style="61" customWidth="1"/>
    <col min="11524" max="11524" width="3.28515625" style="61" customWidth="1"/>
    <col min="11525" max="11525" width="35" style="61" customWidth="1"/>
    <col min="11526" max="11526" width="11.85546875" style="61" customWidth="1"/>
    <col min="11527" max="11527" width="15.28515625" style="61" customWidth="1"/>
    <col min="11528" max="11528" width="21.7109375" style="61" customWidth="1"/>
    <col min="11529" max="11530" width="9.140625" style="61"/>
    <col min="11531" max="11531" width="70.28515625" style="61" customWidth="1"/>
    <col min="11532" max="11775" width="9.140625" style="61"/>
    <col min="11776" max="11776" width="3.28515625" style="61" customWidth="1"/>
    <col min="11777" max="11777" width="1.140625" style="61" customWidth="1"/>
    <col min="11778" max="11778" width="4.140625" style="61" customWidth="1"/>
    <col min="11779" max="11779" width="0.85546875" style="61" customWidth="1"/>
    <col min="11780" max="11780" width="3.28515625" style="61" customWidth="1"/>
    <col min="11781" max="11781" width="35" style="61" customWidth="1"/>
    <col min="11782" max="11782" width="11.85546875" style="61" customWidth="1"/>
    <col min="11783" max="11783" width="15.28515625" style="61" customWidth="1"/>
    <col min="11784" max="11784" width="21.7109375" style="61" customWidth="1"/>
    <col min="11785" max="11786" width="9.140625" style="61"/>
    <col min="11787" max="11787" width="70.28515625" style="61" customWidth="1"/>
    <col min="11788" max="12031" width="9.140625" style="61"/>
    <col min="12032" max="12032" width="3.28515625" style="61" customWidth="1"/>
    <col min="12033" max="12033" width="1.140625" style="61" customWidth="1"/>
    <col min="12034" max="12034" width="4.140625" style="61" customWidth="1"/>
    <col min="12035" max="12035" width="0.85546875" style="61" customWidth="1"/>
    <col min="12036" max="12036" width="3.28515625" style="61" customWidth="1"/>
    <col min="12037" max="12037" width="35" style="61" customWidth="1"/>
    <col min="12038" max="12038" width="11.85546875" style="61" customWidth="1"/>
    <col min="12039" max="12039" width="15.28515625" style="61" customWidth="1"/>
    <col min="12040" max="12040" width="21.7109375" style="61" customWidth="1"/>
    <col min="12041" max="12042" width="9.140625" style="61"/>
    <col min="12043" max="12043" width="70.28515625" style="61" customWidth="1"/>
    <col min="12044" max="12287" width="9.140625" style="61"/>
    <col min="12288" max="12288" width="3.28515625" style="61" customWidth="1"/>
    <col min="12289" max="12289" width="1.140625" style="61" customWidth="1"/>
    <col min="12290" max="12290" width="4.140625" style="61" customWidth="1"/>
    <col min="12291" max="12291" width="0.85546875" style="61" customWidth="1"/>
    <col min="12292" max="12292" width="3.28515625" style="61" customWidth="1"/>
    <col min="12293" max="12293" width="35" style="61" customWidth="1"/>
    <col min="12294" max="12294" width="11.85546875" style="61" customWidth="1"/>
    <col min="12295" max="12295" width="15.28515625" style="61" customWidth="1"/>
    <col min="12296" max="12296" width="21.7109375" style="61" customWidth="1"/>
    <col min="12297" max="12298" width="9.140625" style="61"/>
    <col min="12299" max="12299" width="70.28515625" style="61" customWidth="1"/>
    <col min="12300" max="12543" width="9.140625" style="61"/>
    <col min="12544" max="12544" width="3.28515625" style="61" customWidth="1"/>
    <col min="12545" max="12545" width="1.140625" style="61" customWidth="1"/>
    <col min="12546" max="12546" width="4.140625" style="61" customWidth="1"/>
    <col min="12547" max="12547" width="0.85546875" style="61" customWidth="1"/>
    <col min="12548" max="12548" width="3.28515625" style="61" customWidth="1"/>
    <col min="12549" max="12549" width="35" style="61" customWidth="1"/>
    <col min="12550" max="12550" width="11.85546875" style="61" customWidth="1"/>
    <col min="12551" max="12551" width="15.28515625" style="61" customWidth="1"/>
    <col min="12552" max="12552" width="21.7109375" style="61" customWidth="1"/>
    <col min="12553" max="12554" width="9.140625" style="61"/>
    <col min="12555" max="12555" width="70.28515625" style="61" customWidth="1"/>
    <col min="12556" max="12799" width="9.140625" style="61"/>
    <col min="12800" max="12800" width="3.28515625" style="61" customWidth="1"/>
    <col min="12801" max="12801" width="1.140625" style="61" customWidth="1"/>
    <col min="12802" max="12802" width="4.140625" style="61" customWidth="1"/>
    <col min="12803" max="12803" width="0.85546875" style="61" customWidth="1"/>
    <col min="12804" max="12804" width="3.28515625" style="61" customWidth="1"/>
    <col min="12805" max="12805" width="35" style="61" customWidth="1"/>
    <col min="12806" max="12806" width="11.85546875" style="61" customWidth="1"/>
    <col min="12807" max="12807" width="15.28515625" style="61" customWidth="1"/>
    <col min="12808" max="12808" width="21.7109375" style="61" customWidth="1"/>
    <col min="12809" max="12810" width="9.140625" style="61"/>
    <col min="12811" max="12811" width="70.28515625" style="61" customWidth="1"/>
    <col min="12812" max="13055" width="9.140625" style="61"/>
    <col min="13056" max="13056" width="3.28515625" style="61" customWidth="1"/>
    <col min="13057" max="13057" width="1.140625" style="61" customWidth="1"/>
    <col min="13058" max="13058" width="4.140625" style="61" customWidth="1"/>
    <col min="13059" max="13059" width="0.85546875" style="61" customWidth="1"/>
    <col min="13060" max="13060" width="3.28515625" style="61" customWidth="1"/>
    <col min="13061" max="13061" width="35" style="61" customWidth="1"/>
    <col min="13062" max="13062" width="11.85546875" style="61" customWidth="1"/>
    <col min="13063" max="13063" width="15.28515625" style="61" customWidth="1"/>
    <col min="13064" max="13064" width="21.7109375" style="61" customWidth="1"/>
    <col min="13065" max="13066" width="9.140625" style="61"/>
    <col min="13067" max="13067" width="70.28515625" style="61" customWidth="1"/>
    <col min="13068" max="13311" width="9.140625" style="61"/>
    <col min="13312" max="13312" width="3.28515625" style="61" customWidth="1"/>
    <col min="13313" max="13313" width="1.140625" style="61" customWidth="1"/>
    <col min="13314" max="13314" width="4.140625" style="61" customWidth="1"/>
    <col min="13315" max="13315" width="0.85546875" style="61" customWidth="1"/>
    <col min="13316" max="13316" width="3.28515625" style="61" customWidth="1"/>
    <col min="13317" max="13317" width="35" style="61" customWidth="1"/>
    <col min="13318" max="13318" width="11.85546875" style="61" customWidth="1"/>
    <col min="13319" max="13319" width="15.28515625" style="61" customWidth="1"/>
    <col min="13320" max="13320" width="21.7109375" style="61" customWidth="1"/>
    <col min="13321" max="13322" width="9.140625" style="61"/>
    <col min="13323" max="13323" width="70.28515625" style="61" customWidth="1"/>
    <col min="13324" max="13567" width="9.140625" style="61"/>
    <col min="13568" max="13568" width="3.28515625" style="61" customWidth="1"/>
    <col min="13569" max="13569" width="1.140625" style="61" customWidth="1"/>
    <col min="13570" max="13570" width="4.140625" style="61" customWidth="1"/>
    <col min="13571" max="13571" width="0.85546875" style="61" customWidth="1"/>
    <col min="13572" max="13572" width="3.28515625" style="61" customWidth="1"/>
    <col min="13573" max="13573" width="35" style="61" customWidth="1"/>
    <col min="13574" max="13574" width="11.85546875" style="61" customWidth="1"/>
    <col min="13575" max="13575" width="15.28515625" style="61" customWidth="1"/>
    <col min="13576" max="13576" width="21.7109375" style="61" customWidth="1"/>
    <col min="13577" max="13578" width="9.140625" style="61"/>
    <col min="13579" max="13579" width="70.28515625" style="61" customWidth="1"/>
    <col min="13580" max="13823" width="9.140625" style="61"/>
    <col min="13824" max="13824" width="3.28515625" style="61" customWidth="1"/>
    <col min="13825" max="13825" width="1.140625" style="61" customWidth="1"/>
    <col min="13826" max="13826" width="4.140625" style="61" customWidth="1"/>
    <col min="13827" max="13827" width="0.85546875" style="61" customWidth="1"/>
    <col min="13828" max="13828" width="3.28515625" style="61" customWidth="1"/>
    <col min="13829" max="13829" width="35" style="61" customWidth="1"/>
    <col min="13830" max="13830" width="11.85546875" style="61" customWidth="1"/>
    <col min="13831" max="13831" width="15.28515625" style="61" customWidth="1"/>
    <col min="13832" max="13832" width="21.7109375" style="61" customWidth="1"/>
    <col min="13833" max="13834" width="9.140625" style="61"/>
    <col min="13835" max="13835" width="70.28515625" style="61" customWidth="1"/>
    <col min="13836" max="14079" width="9.140625" style="61"/>
    <col min="14080" max="14080" width="3.28515625" style="61" customWidth="1"/>
    <col min="14081" max="14081" width="1.140625" style="61" customWidth="1"/>
    <col min="14082" max="14082" width="4.140625" style="61" customWidth="1"/>
    <col min="14083" max="14083" width="0.85546875" style="61" customWidth="1"/>
    <col min="14084" max="14084" width="3.28515625" style="61" customWidth="1"/>
    <col min="14085" max="14085" width="35" style="61" customWidth="1"/>
    <col min="14086" max="14086" width="11.85546875" style="61" customWidth="1"/>
    <col min="14087" max="14087" width="15.28515625" style="61" customWidth="1"/>
    <col min="14088" max="14088" width="21.7109375" style="61" customWidth="1"/>
    <col min="14089" max="14090" width="9.140625" style="61"/>
    <col min="14091" max="14091" width="70.28515625" style="61" customWidth="1"/>
    <col min="14092" max="14335" width="9.140625" style="61"/>
    <col min="14336" max="14336" width="3.28515625" style="61" customWidth="1"/>
    <col min="14337" max="14337" width="1.140625" style="61" customWidth="1"/>
    <col min="14338" max="14338" width="4.140625" style="61" customWidth="1"/>
    <col min="14339" max="14339" width="0.85546875" style="61" customWidth="1"/>
    <col min="14340" max="14340" width="3.28515625" style="61" customWidth="1"/>
    <col min="14341" max="14341" width="35" style="61" customWidth="1"/>
    <col min="14342" max="14342" width="11.85546875" style="61" customWidth="1"/>
    <col min="14343" max="14343" width="15.28515625" style="61" customWidth="1"/>
    <col min="14344" max="14344" width="21.7109375" style="61" customWidth="1"/>
    <col min="14345" max="14346" width="9.140625" style="61"/>
    <col min="14347" max="14347" width="70.28515625" style="61" customWidth="1"/>
    <col min="14348" max="14591" width="9.140625" style="61"/>
    <col min="14592" max="14592" width="3.28515625" style="61" customWidth="1"/>
    <col min="14593" max="14593" width="1.140625" style="61" customWidth="1"/>
    <col min="14594" max="14594" width="4.140625" style="61" customWidth="1"/>
    <col min="14595" max="14595" width="0.85546875" style="61" customWidth="1"/>
    <col min="14596" max="14596" width="3.28515625" style="61" customWidth="1"/>
    <col min="14597" max="14597" width="35" style="61" customWidth="1"/>
    <col min="14598" max="14598" width="11.85546875" style="61" customWidth="1"/>
    <col min="14599" max="14599" width="15.28515625" style="61" customWidth="1"/>
    <col min="14600" max="14600" width="21.7109375" style="61" customWidth="1"/>
    <col min="14601" max="14602" width="9.140625" style="61"/>
    <col min="14603" max="14603" width="70.28515625" style="61" customWidth="1"/>
    <col min="14604" max="14847" width="9.140625" style="61"/>
    <col min="14848" max="14848" width="3.28515625" style="61" customWidth="1"/>
    <col min="14849" max="14849" width="1.140625" style="61" customWidth="1"/>
    <col min="14850" max="14850" width="4.140625" style="61" customWidth="1"/>
    <col min="14851" max="14851" width="0.85546875" style="61" customWidth="1"/>
    <col min="14852" max="14852" width="3.28515625" style="61" customWidth="1"/>
    <col min="14853" max="14853" width="35" style="61" customWidth="1"/>
    <col min="14854" max="14854" width="11.85546875" style="61" customWidth="1"/>
    <col min="14855" max="14855" width="15.28515625" style="61" customWidth="1"/>
    <col min="14856" max="14856" width="21.7109375" style="61" customWidth="1"/>
    <col min="14857" max="14858" width="9.140625" style="61"/>
    <col min="14859" max="14859" width="70.28515625" style="61" customWidth="1"/>
    <col min="14860" max="15103" width="9.140625" style="61"/>
    <col min="15104" max="15104" width="3.28515625" style="61" customWidth="1"/>
    <col min="15105" max="15105" width="1.140625" style="61" customWidth="1"/>
    <col min="15106" max="15106" width="4.140625" style="61" customWidth="1"/>
    <col min="15107" max="15107" width="0.85546875" style="61" customWidth="1"/>
    <col min="15108" max="15108" width="3.28515625" style="61" customWidth="1"/>
    <col min="15109" max="15109" width="35" style="61" customWidth="1"/>
    <col min="15110" max="15110" width="11.85546875" style="61" customWidth="1"/>
    <col min="15111" max="15111" width="15.28515625" style="61" customWidth="1"/>
    <col min="15112" max="15112" width="21.7109375" style="61" customWidth="1"/>
    <col min="15113" max="15114" width="9.140625" style="61"/>
    <col min="15115" max="15115" width="70.28515625" style="61" customWidth="1"/>
    <col min="15116" max="15359" width="9.140625" style="61"/>
    <col min="15360" max="15360" width="3.28515625" style="61" customWidth="1"/>
    <col min="15361" max="15361" width="1.140625" style="61" customWidth="1"/>
    <col min="15362" max="15362" width="4.140625" style="61" customWidth="1"/>
    <col min="15363" max="15363" width="0.85546875" style="61" customWidth="1"/>
    <col min="15364" max="15364" width="3.28515625" style="61" customWidth="1"/>
    <col min="15365" max="15365" width="35" style="61" customWidth="1"/>
    <col min="15366" max="15366" width="11.85546875" style="61" customWidth="1"/>
    <col min="15367" max="15367" width="15.28515625" style="61" customWidth="1"/>
    <col min="15368" max="15368" width="21.7109375" style="61" customWidth="1"/>
    <col min="15369" max="15370" width="9.140625" style="61"/>
    <col min="15371" max="15371" width="70.28515625" style="61" customWidth="1"/>
    <col min="15372" max="15615" width="9.140625" style="61"/>
    <col min="15616" max="15616" width="3.28515625" style="61" customWidth="1"/>
    <col min="15617" max="15617" width="1.140625" style="61" customWidth="1"/>
    <col min="15618" max="15618" width="4.140625" style="61" customWidth="1"/>
    <col min="15619" max="15619" width="0.85546875" style="61" customWidth="1"/>
    <col min="15620" max="15620" width="3.28515625" style="61" customWidth="1"/>
    <col min="15621" max="15621" width="35" style="61" customWidth="1"/>
    <col min="15622" max="15622" width="11.85546875" style="61" customWidth="1"/>
    <col min="15623" max="15623" width="15.28515625" style="61" customWidth="1"/>
    <col min="15624" max="15624" width="21.7109375" style="61" customWidth="1"/>
    <col min="15625" max="15626" width="9.140625" style="61"/>
    <col min="15627" max="15627" width="70.28515625" style="61" customWidth="1"/>
    <col min="15628" max="15871" width="9.140625" style="61"/>
    <col min="15872" max="15872" width="3.28515625" style="61" customWidth="1"/>
    <col min="15873" max="15873" width="1.140625" style="61" customWidth="1"/>
    <col min="15874" max="15874" width="4.140625" style="61" customWidth="1"/>
    <col min="15875" max="15875" width="0.85546875" style="61" customWidth="1"/>
    <col min="15876" max="15876" width="3.28515625" style="61" customWidth="1"/>
    <col min="15877" max="15877" width="35" style="61" customWidth="1"/>
    <col min="15878" max="15878" width="11.85546875" style="61" customWidth="1"/>
    <col min="15879" max="15879" width="15.28515625" style="61" customWidth="1"/>
    <col min="15880" max="15880" width="21.7109375" style="61" customWidth="1"/>
    <col min="15881" max="15882" width="9.140625" style="61"/>
    <col min="15883" max="15883" width="70.28515625" style="61" customWidth="1"/>
    <col min="15884" max="16127" width="9.140625" style="61"/>
    <col min="16128" max="16128" width="3.28515625" style="61" customWidth="1"/>
    <col min="16129" max="16129" width="1.140625" style="61" customWidth="1"/>
    <col min="16130" max="16130" width="4.140625" style="61" customWidth="1"/>
    <col min="16131" max="16131" width="0.85546875" style="61" customWidth="1"/>
    <col min="16132" max="16132" width="3.28515625" style="61" customWidth="1"/>
    <col min="16133" max="16133" width="35" style="61" customWidth="1"/>
    <col min="16134" max="16134" width="11.85546875" style="61" customWidth="1"/>
    <col min="16135" max="16135" width="15.28515625" style="61" customWidth="1"/>
    <col min="16136" max="16136" width="21.7109375" style="61" customWidth="1"/>
    <col min="16137" max="16138" width="9.140625" style="61"/>
    <col min="16139" max="16139" width="70.28515625" style="61" customWidth="1"/>
    <col min="16140" max="16384" width="9.140625" style="61"/>
  </cols>
  <sheetData>
    <row r="1" spans="1:13">
      <c r="A1" s="634"/>
      <c r="B1" s="634"/>
      <c r="C1" s="635"/>
      <c r="D1" s="635"/>
      <c r="E1" s="635"/>
      <c r="F1" s="636"/>
      <c r="G1" s="637"/>
      <c r="H1" s="638"/>
      <c r="I1" s="638"/>
    </row>
    <row r="2" spans="1:13">
      <c r="A2" s="634"/>
      <c r="B2" s="634"/>
      <c r="C2" s="635"/>
      <c r="D2" s="635"/>
      <c r="E2" s="635"/>
      <c r="F2" s="636"/>
      <c r="G2" s="637"/>
      <c r="H2" s="638"/>
      <c r="I2" s="638"/>
    </row>
    <row r="3" spans="1:13">
      <c r="A3" s="639"/>
      <c r="B3" s="639"/>
      <c r="C3" s="639"/>
      <c r="D3" s="639"/>
      <c r="E3" s="639"/>
      <c r="F3" s="639"/>
      <c r="G3" s="639"/>
      <c r="H3" s="639"/>
      <c r="I3" s="639"/>
    </row>
    <row r="4" spans="1:13">
      <c r="A4" s="571"/>
      <c r="B4" s="595"/>
      <c r="C4" s="596"/>
      <c r="D4" s="596"/>
      <c r="E4" s="596"/>
      <c r="F4" s="573"/>
      <c r="G4" s="75"/>
      <c r="H4" s="597"/>
      <c r="I4" s="597"/>
    </row>
    <row r="5" spans="1:13">
      <c r="A5" s="571"/>
      <c r="B5" s="595"/>
      <c r="C5" s="596"/>
      <c r="D5" s="596"/>
      <c r="E5" s="596"/>
      <c r="F5" s="573"/>
      <c r="G5" s="75"/>
      <c r="H5" s="597"/>
      <c r="I5" s="597"/>
    </row>
    <row r="6" spans="1:13">
      <c r="A6" s="571"/>
      <c r="B6" s="595"/>
      <c r="C6" s="596"/>
      <c r="D6" s="596"/>
      <c r="E6" s="596"/>
      <c r="F6" s="633" t="s">
        <v>1232</v>
      </c>
      <c r="G6" s="633"/>
      <c r="H6" s="633"/>
      <c r="I6" s="597"/>
    </row>
    <row r="7" spans="1:13">
      <c r="A7" s="571"/>
      <c r="B7" s="595"/>
      <c r="C7" s="596"/>
      <c r="D7" s="596"/>
      <c r="E7" s="596"/>
      <c r="F7" s="573"/>
      <c r="G7" s="75"/>
      <c r="H7" s="597"/>
      <c r="I7" s="597"/>
    </row>
    <row r="9" spans="1:13" s="72" customFormat="1" ht="46.5" customHeight="1">
      <c r="A9" s="92"/>
      <c r="B9" s="93"/>
      <c r="C9" s="605"/>
      <c r="D9" s="574"/>
      <c r="E9" s="574"/>
      <c r="F9" s="640" t="s">
        <v>3136</v>
      </c>
      <c r="G9" s="641"/>
      <c r="H9" s="642"/>
      <c r="I9" s="642"/>
      <c r="J9" s="600"/>
      <c r="K9" s="364"/>
      <c r="L9" s="364"/>
      <c r="M9" s="364"/>
    </row>
    <row r="10" spans="1:13" s="72" customFormat="1" ht="18">
      <c r="A10" s="92"/>
      <c r="B10" s="93"/>
      <c r="C10" s="605"/>
      <c r="D10" s="574"/>
      <c r="E10" s="574"/>
      <c r="F10" s="606"/>
      <c r="G10" s="607"/>
      <c r="H10" s="608"/>
      <c r="I10" s="608"/>
      <c r="J10" s="600"/>
      <c r="K10" s="376"/>
      <c r="L10" s="376"/>
      <c r="M10" s="376"/>
    </row>
    <row r="12" spans="1:13" s="71" customFormat="1" ht="20.25">
      <c r="A12" s="576"/>
      <c r="B12" s="577"/>
      <c r="C12" s="609"/>
      <c r="D12" s="114"/>
      <c r="E12" s="114"/>
      <c r="F12" s="643" t="s">
        <v>1231</v>
      </c>
      <c r="G12" s="643"/>
      <c r="H12" s="643"/>
      <c r="I12" s="643"/>
      <c r="J12" s="601"/>
      <c r="K12" s="362"/>
      <c r="L12" s="362"/>
      <c r="M12" s="362"/>
    </row>
    <row r="13" spans="1:13" s="71" customFormat="1" ht="20.25">
      <c r="A13" s="576"/>
      <c r="B13" s="577"/>
      <c r="C13" s="609"/>
      <c r="D13" s="114"/>
      <c r="E13" s="114"/>
      <c r="F13" s="599"/>
      <c r="G13" s="78"/>
      <c r="H13" s="79"/>
      <c r="I13" s="79" t="s">
        <v>3182</v>
      </c>
      <c r="J13" s="601"/>
      <c r="K13" s="362"/>
      <c r="L13" s="362"/>
      <c r="M13" s="362"/>
    </row>
    <row r="14" spans="1:13" s="72" customFormat="1" ht="18">
      <c r="A14" s="579" t="s">
        <v>1233</v>
      </c>
      <c r="B14" s="94" t="s">
        <v>1219</v>
      </c>
      <c r="C14" s="94"/>
      <c r="D14" s="95"/>
      <c r="E14" s="95"/>
      <c r="F14" s="644" t="s">
        <v>21</v>
      </c>
      <c r="G14" s="644"/>
      <c r="H14" s="644"/>
      <c r="I14" s="80">
        <f>I49</f>
        <v>0</v>
      </c>
      <c r="J14" s="600"/>
      <c r="K14" s="364"/>
      <c r="L14" s="364"/>
      <c r="M14" s="364"/>
    </row>
    <row r="15" spans="1:13" s="72" customFormat="1" ht="18">
      <c r="A15" s="579"/>
      <c r="B15" s="94"/>
      <c r="C15" s="94"/>
      <c r="D15" s="95"/>
      <c r="E15" s="95"/>
      <c r="F15" s="600"/>
      <c r="G15" s="600"/>
      <c r="H15" s="600"/>
      <c r="I15" s="80"/>
      <c r="J15" s="600"/>
      <c r="K15" s="364"/>
      <c r="L15" s="364"/>
      <c r="M15" s="364"/>
    </row>
    <row r="16" spans="1:13" s="72" customFormat="1" ht="18">
      <c r="A16" s="579">
        <f>A14+1</f>
        <v>2</v>
      </c>
      <c r="B16" s="94" t="s">
        <v>1219</v>
      </c>
      <c r="C16" s="94"/>
      <c r="D16" s="95"/>
      <c r="E16" s="95"/>
      <c r="F16" s="644" t="s">
        <v>1257</v>
      </c>
      <c r="G16" s="644"/>
      <c r="H16" s="644"/>
      <c r="I16" s="80">
        <f>I147</f>
        <v>0</v>
      </c>
      <c r="J16" s="600"/>
      <c r="K16" s="364"/>
      <c r="L16" s="364"/>
      <c r="M16" s="364"/>
    </row>
    <row r="17" spans="1:13" s="72" customFormat="1" ht="18.75" customHeight="1">
      <c r="A17" s="92"/>
      <c r="B17" s="93"/>
      <c r="C17" s="94"/>
      <c r="D17" s="95"/>
      <c r="E17" s="95"/>
      <c r="F17" s="600"/>
      <c r="G17" s="82"/>
      <c r="H17" s="80"/>
      <c r="I17" s="80"/>
      <c r="J17" s="600"/>
      <c r="K17" s="364"/>
      <c r="L17" s="364"/>
      <c r="M17" s="364"/>
    </row>
    <row r="18" spans="1:13" s="72" customFormat="1" ht="24" customHeight="1">
      <c r="A18" s="92">
        <f>A16+1</f>
        <v>3</v>
      </c>
      <c r="B18" s="93" t="s">
        <v>1219</v>
      </c>
      <c r="C18" s="94"/>
      <c r="D18" s="95"/>
      <c r="E18" s="95"/>
      <c r="F18" s="600" t="s">
        <v>1244</v>
      </c>
      <c r="G18" s="82"/>
      <c r="H18" s="80"/>
      <c r="I18" s="82">
        <f>'EI obstoj.del'!F40</f>
        <v>0</v>
      </c>
      <c r="J18" s="600"/>
      <c r="K18" s="364"/>
      <c r="L18" s="364"/>
      <c r="M18" s="364"/>
    </row>
    <row r="19" spans="1:13" s="72" customFormat="1" ht="14.25" customHeight="1">
      <c r="A19" s="92"/>
      <c r="B19" s="93"/>
      <c r="C19" s="94"/>
      <c r="D19" s="95"/>
      <c r="E19" s="95"/>
      <c r="F19" s="600"/>
      <c r="G19" s="82"/>
      <c r="H19" s="80"/>
      <c r="I19" s="80"/>
      <c r="J19" s="600"/>
      <c r="K19" s="364"/>
      <c r="L19" s="364"/>
      <c r="M19" s="364"/>
    </row>
    <row r="20" spans="1:13" s="72" customFormat="1" ht="21.75" customHeight="1">
      <c r="A20" s="92">
        <f>A18+1</f>
        <v>4</v>
      </c>
      <c r="B20" s="93" t="s">
        <v>1219</v>
      </c>
      <c r="C20" s="94"/>
      <c r="D20" s="95"/>
      <c r="E20" s="95"/>
      <c r="F20" s="600" t="s">
        <v>1258</v>
      </c>
      <c r="G20" s="82"/>
      <c r="H20" s="80"/>
      <c r="I20" s="80">
        <f>I270</f>
        <v>0</v>
      </c>
      <c r="J20" s="600"/>
      <c r="K20" s="364"/>
      <c r="L20" s="364"/>
      <c r="M20" s="364"/>
    </row>
    <row r="21" spans="1:13" s="72" customFormat="1" ht="14.25" customHeight="1">
      <c r="A21" s="92"/>
      <c r="B21" s="93"/>
      <c r="C21" s="94"/>
      <c r="D21" s="95"/>
      <c r="E21" s="95"/>
      <c r="F21" s="600"/>
      <c r="G21" s="82"/>
      <c r="H21" s="80"/>
      <c r="I21" s="80"/>
      <c r="J21" s="600"/>
      <c r="K21" s="364"/>
      <c r="L21" s="364"/>
      <c r="M21" s="364"/>
    </row>
    <row r="22" spans="1:13" s="72" customFormat="1" ht="18">
      <c r="A22" s="92">
        <f>A20+1</f>
        <v>5</v>
      </c>
      <c r="B22" s="93" t="s">
        <v>1219</v>
      </c>
      <c r="C22" s="94"/>
      <c r="D22" s="95"/>
      <c r="E22" s="95"/>
      <c r="F22" s="600" t="s">
        <v>1224</v>
      </c>
      <c r="G22" s="82"/>
      <c r="H22" s="80"/>
      <c r="I22" s="80">
        <f>I432</f>
        <v>0</v>
      </c>
      <c r="J22" s="600"/>
      <c r="K22" s="364"/>
      <c r="L22" s="364"/>
      <c r="M22" s="364"/>
    </row>
    <row r="23" spans="1:13" s="85" customFormat="1" ht="15" thickBot="1">
      <c r="A23" s="596"/>
      <c r="B23" s="110"/>
      <c r="C23" s="70"/>
      <c r="D23" s="69"/>
      <c r="E23" s="69"/>
      <c r="F23" s="117"/>
      <c r="G23" s="83"/>
      <c r="H23" s="84"/>
      <c r="I23" s="84"/>
      <c r="J23" s="594"/>
      <c r="K23" s="361"/>
      <c r="L23" s="361"/>
      <c r="M23" s="361"/>
    </row>
    <row r="24" spans="1:13" s="85" customFormat="1" ht="15" thickTop="1">
      <c r="A24" s="596"/>
      <c r="B24" s="110"/>
      <c r="C24" s="70"/>
      <c r="D24" s="69"/>
      <c r="E24" s="69"/>
      <c r="F24" s="594"/>
      <c r="G24" s="86"/>
      <c r="H24" s="87"/>
      <c r="I24" s="87"/>
      <c r="J24" s="594"/>
      <c r="K24" s="361"/>
      <c r="L24" s="361"/>
      <c r="M24" s="361"/>
    </row>
    <row r="25" spans="1:13" s="90" customFormat="1" ht="18">
      <c r="A25" s="580"/>
      <c r="B25" s="581"/>
      <c r="C25" s="605"/>
      <c r="D25" s="574"/>
      <c r="E25" s="574"/>
      <c r="F25" s="640" t="s">
        <v>1261</v>
      </c>
      <c r="G25" s="640"/>
      <c r="H25" s="640"/>
      <c r="I25" s="88">
        <f>SUM(I14:I23)</f>
        <v>0</v>
      </c>
      <c r="J25" s="598"/>
      <c r="K25" s="363"/>
      <c r="L25" s="363"/>
      <c r="M25" s="363"/>
    </row>
    <row r="26" spans="1:13" s="91" customFormat="1" ht="15" customHeight="1">
      <c r="A26" s="582"/>
      <c r="B26" s="583"/>
      <c r="C26" s="113"/>
      <c r="D26" s="114"/>
      <c r="E26" s="114"/>
      <c r="F26" s="601"/>
      <c r="G26" s="78"/>
      <c r="H26" s="79"/>
      <c r="I26" s="79"/>
      <c r="J26" s="601"/>
      <c r="K26" s="362"/>
      <c r="L26" s="362"/>
      <c r="M26" s="362"/>
    </row>
    <row r="27" spans="1:13" s="98" customFormat="1" ht="18">
      <c r="A27" s="92"/>
      <c r="B27" s="93"/>
      <c r="C27" s="94"/>
      <c r="D27" s="95"/>
      <c r="E27" s="95"/>
      <c r="F27" s="598" t="s">
        <v>1230</v>
      </c>
      <c r="G27" s="82"/>
      <c r="H27" s="80"/>
      <c r="I27" s="97">
        <f>I25*0.22</f>
        <v>0</v>
      </c>
      <c r="J27" s="600"/>
      <c r="K27" s="81"/>
      <c r="L27" s="81"/>
      <c r="M27" s="81"/>
    </row>
    <row r="29" spans="1:13" s="98" customFormat="1" ht="18.75" thickBot="1">
      <c r="A29" s="99"/>
      <c r="B29" s="100"/>
      <c r="C29" s="101"/>
      <c r="D29" s="102"/>
      <c r="E29" s="102"/>
      <c r="F29" s="103" t="s">
        <v>1229</v>
      </c>
      <c r="G29" s="104"/>
      <c r="H29" s="105"/>
      <c r="I29" s="106">
        <f>SUM(I25:I28)</f>
        <v>0</v>
      </c>
      <c r="J29" s="600"/>
      <c r="K29" s="81"/>
      <c r="L29" s="81"/>
      <c r="M29" s="81"/>
    </row>
    <row r="30" spans="1:13" s="91" customFormat="1" ht="15" customHeight="1" thickTop="1">
      <c r="A30" s="582"/>
      <c r="B30" s="583"/>
      <c r="C30" s="113"/>
      <c r="D30" s="114"/>
      <c r="E30" s="114"/>
      <c r="F30" s="601"/>
      <c r="G30" s="78"/>
      <c r="H30" s="79"/>
      <c r="I30" s="79"/>
      <c r="J30" s="601"/>
      <c r="K30" s="362"/>
      <c r="L30" s="362"/>
      <c r="M30" s="362"/>
    </row>
    <row r="31" spans="1:13" s="91" customFormat="1" ht="15" customHeight="1">
      <c r="A31" s="582"/>
      <c r="B31" s="583"/>
      <c r="C31" s="113"/>
      <c r="D31" s="114"/>
      <c r="E31" s="114"/>
      <c r="F31" s="601" t="s">
        <v>3125</v>
      </c>
      <c r="G31" s="78"/>
      <c r="H31" s="79"/>
      <c r="I31" s="79">
        <f>I25*0.1</f>
        <v>0</v>
      </c>
      <c r="J31" s="601"/>
      <c r="K31" s="427"/>
      <c r="L31" s="427"/>
      <c r="M31" s="427"/>
    </row>
    <row r="32" spans="1:13" s="91" customFormat="1" ht="28.5" customHeight="1">
      <c r="A32" s="582"/>
      <c r="B32" s="583"/>
      <c r="C32" s="113"/>
      <c r="D32" s="114"/>
      <c r="E32" s="114"/>
      <c r="F32" s="601" t="s">
        <v>1218</v>
      </c>
      <c r="G32" s="78"/>
      <c r="H32" s="79"/>
      <c r="I32" s="610">
        <f>I25+I31</f>
        <v>0</v>
      </c>
      <c r="J32" s="601"/>
      <c r="K32" s="427"/>
      <c r="L32" s="427"/>
      <c r="M32" s="427"/>
    </row>
    <row r="33" spans="1:13" s="85" customFormat="1">
      <c r="A33" s="596"/>
      <c r="B33" s="110"/>
      <c r="C33" s="70"/>
      <c r="D33" s="69"/>
      <c r="E33" s="69"/>
      <c r="F33" s="594"/>
      <c r="G33" s="86"/>
      <c r="H33" s="87"/>
      <c r="I33" s="87"/>
      <c r="J33" s="594"/>
      <c r="K33" s="361"/>
      <c r="L33" s="361"/>
      <c r="M33" s="361"/>
    </row>
    <row r="34" spans="1:13" s="63" customFormat="1" ht="20.25">
      <c r="A34" s="576" t="s">
        <v>1233</v>
      </c>
      <c r="B34" s="577" t="s">
        <v>1219</v>
      </c>
      <c r="C34" s="609"/>
      <c r="D34" s="584"/>
      <c r="E34" s="584"/>
      <c r="F34" s="643" t="s">
        <v>21</v>
      </c>
      <c r="G34" s="643"/>
      <c r="H34" s="643"/>
      <c r="I34" s="643"/>
      <c r="J34" s="585"/>
      <c r="K34" s="64"/>
      <c r="L34" s="64"/>
      <c r="M34" s="64"/>
    </row>
    <row r="35" spans="1:13" s="71" customFormat="1" ht="10.5" customHeight="1">
      <c r="A35" s="576"/>
      <c r="B35" s="577"/>
      <c r="C35" s="609"/>
      <c r="D35" s="114"/>
      <c r="E35" s="114"/>
      <c r="F35" s="599"/>
      <c r="G35" s="78"/>
      <c r="H35" s="79"/>
      <c r="I35" s="79"/>
      <c r="J35" s="601"/>
      <c r="K35" s="362"/>
      <c r="L35" s="362"/>
      <c r="M35" s="362"/>
    </row>
    <row r="36" spans="1:13" s="62" customFormat="1">
      <c r="A36" s="586" t="s">
        <v>1233</v>
      </c>
      <c r="B36" s="70" t="s">
        <v>1219</v>
      </c>
      <c r="C36" s="70">
        <f>1</f>
        <v>1</v>
      </c>
      <c r="D36" s="69"/>
      <c r="E36" s="69"/>
      <c r="F36" s="633" t="s">
        <v>1228</v>
      </c>
      <c r="G36" s="633"/>
      <c r="H36" s="633"/>
      <c r="I36" s="87">
        <f>I79</f>
        <v>0</v>
      </c>
      <c r="J36" s="681"/>
      <c r="K36" s="681"/>
      <c r="L36" s="361"/>
      <c r="M36" s="361"/>
    </row>
    <row r="37" spans="1:13" s="62" customFormat="1">
      <c r="A37" s="586"/>
      <c r="B37" s="70"/>
      <c r="C37" s="70"/>
      <c r="D37" s="69"/>
      <c r="E37" s="69"/>
      <c r="F37" s="594"/>
      <c r="G37" s="594"/>
      <c r="H37" s="594"/>
      <c r="I37" s="87"/>
      <c r="J37" s="594"/>
      <c r="K37" s="361"/>
      <c r="L37" s="361"/>
      <c r="M37" s="361"/>
    </row>
    <row r="38" spans="1:13" s="62" customFormat="1">
      <c r="A38" s="586" t="s">
        <v>1233</v>
      </c>
      <c r="B38" s="70" t="s">
        <v>1219</v>
      </c>
      <c r="C38" s="70">
        <f>C36+1</f>
        <v>2</v>
      </c>
      <c r="D38" s="69"/>
      <c r="E38" s="69"/>
      <c r="F38" s="633" t="s">
        <v>20</v>
      </c>
      <c r="G38" s="633"/>
      <c r="H38" s="633"/>
      <c r="I38" s="87">
        <f>I100</f>
        <v>0</v>
      </c>
      <c r="J38" s="594"/>
      <c r="K38" s="361"/>
      <c r="L38" s="361"/>
      <c r="M38" s="361"/>
    </row>
    <row r="40" spans="1:13" s="85" customFormat="1">
      <c r="A40" s="596">
        <v>1</v>
      </c>
      <c r="B40" s="110" t="s">
        <v>1219</v>
      </c>
      <c r="C40" s="70">
        <f>C38+1</f>
        <v>3</v>
      </c>
      <c r="D40" s="69"/>
      <c r="E40" s="69"/>
      <c r="F40" s="594" t="s">
        <v>1262</v>
      </c>
      <c r="G40" s="86"/>
      <c r="H40" s="87"/>
      <c r="I40" s="87">
        <f>I113</f>
        <v>0</v>
      </c>
      <c r="J40" s="594"/>
      <c r="K40" s="361"/>
      <c r="L40" s="361"/>
      <c r="M40" s="361"/>
    </row>
    <row r="41" spans="1:13" s="85" customFormat="1">
      <c r="A41" s="596"/>
      <c r="B41" s="110"/>
      <c r="C41" s="70"/>
      <c r="D41" s="69"/>
      <c r="E41" s="69"/>
      <c r="F41" s="594"/>
      <c r="G41" s="86"/>
      <c r="H41" s="87"/>
      <c r="I41" s="87"/>
      <c r="J41" s="594"/>
      <c r="K41" s="361"/>
      <c r="L41" s="361"/>
      <c r="M41" s="361"/>
    </row>
    <row r="42" spans="1:13" s="85" customFormat="1">
      <c r="A42" s="596">
        <v>1</v>
      </c>
      <c r="B42" s="110" t="s">
        <v>1219</v>
      </c>
      <c r="C42" s="70">
        <f>C40+1</f>
        <v>4</v>
      </c>
      <c r="D42" s="69"/>
      <c r="E42" s="69"/>
      <c r="F42" s="594" t="s">
        <v>1263</v>
      </c>
      <c r="G42" s="86"/>
      <c r="H42" s="87"/>
      <c r="I42" s="87">
        <f>I120</f>
        <v>0</v>
      </c>
      <c r="J42" s="594"/>
      <c r="K42" s="361"/>
      <c r="L42" s="361"/>
      <c r="M42" s="361"/>
    </row>
    <row r="43" spans="1:13" s="85" customFormat="1">
      <c r="A43" s="596"/>
      <c r="B43" s="110"/>
      <c r="C43" s="70"/>
      <c r="D43" s="69"/>
      <c r="E43" s="69"/>
      <c r="F43" s="594"/>
      <c r="G43" s="86"/>
      <c r="H43" s="87"/>
      <c r="I43" s="87"/>
      <c r="J43" s="594"/>
      <c r="K43" s="361"/>
      <c r="L43" s="361"/>
      <c r="M43" s="361"/>
    </row>
    <row r="44" spans="1:13" s="85" customFormat="1">
      <c r="A44" s="596">
        <v>1</v>
      </c>
      <c r="B44" s="110" t="s">
        <v>1219</v>
      </c>
      <c r="C44" s="70">
        <f>C42+1</f>
        <v>5</v>
      </c>
      <c r="D44" s="69"/>
      <c r="E44" s="69"/>
      <c r="F44" s="594" t="s">
        <v>1264</v>
      </c>
      <c r="G44" s="86"/>
      <c r="H44" s="87"/>
      <c r="I44" s="87">
        <f>I127</f>
        <v>0</v>
      </c>
      <c r="J44" s="594"/>
      <c r="K44" s="361"/>
      <c r="L44" s="361"/>
      <c r="M44" s="361"/>
    </row>
    <row r="45" spans="1:13" s="85" customFormat="1">
      <c r="A45" s="596"/>
      <c r="B45" s="110"/>
      <c r="C45" s="70"/>
      <c r="D45" s="69"/>
      <c r="E45" s="69"/>
      <c r="F45" s="594"/>
      <c r="G45" s="86"/>
      <c r="H45" s="87"/>
      <c r="I45" s="87"/>
      <c r="J45" s="594"/>
      <c r="K45" s="361"/>
      <c r="L45" s="361"/>
      <c r="M45" s="361"/>
    </row>
    <row r="46" spans="1:13" s="85" customFormat="1">
      <c r="A46" s="596">
        <v>1</v>
      </c>
      <c r="B46" s="110" t="s">
        <v>1219</v>
      </c>
      <c r="C46" s="70">
        <f>C44+1</f>
        <v>6</v>
      </c>
      <c r="D46" s="69"/>
      <c r="E46" s="69"/>
      <c r="F46" s="594" t="s">
        <v>1265</v>
      </c>
      <c r="G46" s="86"/>
      <c r="H46" s="87"/>
      <c r="I46" s="87">
        <f>I134</f>
        <v>0</v>
      </c>
      <c r="J46" s="594"/>
      <c r="K46" s="361"/>
      <c r="L46" s="361"/>
      <c r="M46" s="361"/>
    </row>
    <row r="47" spans="1:13" s="85" customFormat="1" ht="15" thickBot="1">
      <c r="A47" s="596"/>
      <c r="B47" s="110"/>
      <c r="C47" s="70"/>
      <c r="D47" s="69"/>
      <c r="E47" s="69"/>
      <c r="F47" s="117"/>
      <c r="G47" s="83"/>
      <c r="H47" s="84"/>
      <c r="I47" s="84"/>
      <c r="J47" s="594"/>
      <c r="K47" s="361"/>
      <c r="L47" s="361"/>
      <c r="M47" s="361"/>
    </row>
    <row r="48" spans="1:13" s="85" customFormat="1" ht="15" thickTop="1">
      <c r="A48" s="596"/>
      <c r="B48" s="110"/>
      <c r="C48" s="70"/>
      <c r="D48" s="69"/>
      <c r="E48" s="69"/>
      <c r="F48" s="594"/>
      <c r="G48" s="86"/>
      <c r="H48" s="87"/>
      <c r="I48" s="87"/>
      <c r="J48" s="594"/>
      <c r="K48" s="361"/>
      <c r="L48" s="361"/>
      <c r="M48" s="361"/>
    </row>
    <row r="49" spans="1:13" s="90" customFormat="1" ht="18">
      <c r="A49" s="580"/>
      <c r="B49" s="581"/>
      <c r="C49" s="605"/>
      <c r="D49" s="574"/>
      <c r="E49" s="574"/>
      <c r="F49" s="640" t="s">
        <v>30</v>
      </c>
      <c r="G49" s="640"/>
      <c r="H49" s="640"/>
      <c r="I49" s="88">
        <f>SUM(I36:I47)</f>
        <v>0</v>
      </c>
      <c r="J49" s="598"/>
      <c r="K49" s="363"/>
      <c r="L49" s="363"/>
      <c r="M49" s="363"/>
    </row>
    <row r="50" spans="1:13" s="63" customFormat="1" ht="20.25">
      <c r="A50" s="576"/>
      <c r="B50" s="577"/>
      <c r="C50" s="609"/>
      <c r="D50" s="584"/>
      <c r="E50" s="584"/>
      <c r="F50" s="599"/>
      <c r="G50" s="107"/>
      <c r="H50" s="108"/>
      <c r="I50" s="108"/>
      <c r="J50" s="585"/>
      <c r="K50" s="64"/>
      <c r="L50" s="64"/>
      <c r="M50" s="64"/>
    </row>
    <row r="51" spans="1:13" s="71" customFormat="1" ht="15">
      <c r="A51" s="112" t="s">
        <v>1233</v>
      </c>
      <c r="B51" s="113" t="s">
        <v>1219</v>
      </c>
      <c r="C51" s="113">
        <f>1</f>
        <v>1</v>
      </c>
      <c r="D51" s="114"/>
      <c r="E51" s="69"/>
      <c r="F51" s="645" t="s">
        <v>1228</v>
      </c>
      <c r="G51" s="645"/>
      <c r="H51" s="645"/>
      <c r="I51" s="79"/>
      <c r="J51" s="601"/>
      <c r="K51" s="362"/>
      <c r="L51" s="362"/>
      <c r="M51" s="362"/>
    </row>
    <row r="52" spans="1:13" s="71" customFormat="1" ht="15">
      <c r="A52" s="112"/>
      <c r="B52" s="113"/>
      <c r="C52" s="113"/>
      <c r="D52" s="114"/>
      <c r="E52" s="69"/>
      <c r="F52" s="601"/>
      <c r="G52" s="601"/>
      <c r="H52" s="601"/>
      <c r="I52" s="79"/>
      <c r="J52" s="601"/>
      <c r="K52" s="362"/>
      <c r="L52" s="362"/>
      <c r="M52" s="362"/>
    </row>
    <row r="53" spans="1:13" s="71" customFormat="1" ht="75" customHeight="1">
      <c r="A53" s="112"/>
      <c r="B53" s="113"/>
      <c r="C53" s="113"/>
      <c r="D53" s="114"/>
      <c r="E53" s="69"/>
      <c r="F53" s="646" t="s">
        <v>1267</v>
      </c>
      <c r="G53" s="646"/>
      <c r="H53" s="646"/>
      <c r="I53" s="646"/>
      <c r="J53" s="601"/>
      <c r="K53" s="362"/>
      <c r="L53" s="362"/>
      <c r="M53" s="362"/>
    </row>
    <row r="54" spans="1:13" s="71" customFormat="1" ht="46.5" customHeight="1">
      <c r="A54" s="112"/>
      <c r="B54" s="113"/>
      <c r="C54" s="113"/>
      <c r="D54" s="114"/>
      <c r="E54" s="69"/>
      <c r="F54" s="646" t="s">
        <v>1268</v>
      </c>
      <c r="G54" s="646"/>
      <c r="H54" s="646"/>
      <c r="I54" s="646"/>
      <c r="J54" s="601"/>
      <c r="K54" s="362"/>
      <c r="L54" s="362"/>
      <c r="M54" s="362"/>
    </row>
    <row r="55" spans="1:13" s="71" customFormat="1" ht="46.5" customHeight="1">
      <c r="A55" s="112"/>
      <c r="B55" s="113"/>
      <c r="C55" s="113"/>
      <c r="D55" s="114"/>
      <c r="E55" s="69"/>
      <c r="F55" s="646" t="s">
        <v>1269</v>
      </c>
      <c r="G55" s="646"/>
      <c r="H55" s="646"/>
      <c r="I55" s="646"/>
      <c r="J55" s="601"/>
      <c r="K55" s="362"/>
      <c r="L55" s="362"/>
      <c r="M55" s="362"/>
    </row>
    <row r="56" spans="1:13" s="71" customFormat="1" ht="49.5" customHeight="1">
      <c r="A56" s="112"/>
      <c r="B56" s="113"/>
      <c r="C56" s="113"/>
      <c r="D56" s="114"/>
      <c r="E56" s="69"/>
      <c r="F56" s="645" t="s">
        <v>1270</v>
      </c>
      <c r="G56" s="645"/>
      <c r="H56" s="645"/>
      <c r="I56" s="645"/>
      <c r="J56" s="601"/>
      <c r="K56" s="362"/>
      <c r="L56" s="362"/>
      <c r="M56" s="362"/>
    </row>
    <row r="57" spans="1:13" s="71" customFormat="1" ht="15">
      <c r="A57" s="112"/>
      <c r="B57" s="113"/>
      <c r="C57" s="113"/>
      <c r="D57" s="114"/>
      <c r="E57" s="69"/>
      <c r="F57" s="601"/>
      <c r="G57" s="78"/>
      <c r="H57" s="79"/>
      <c r="I57" s="79"/>
      <c r="J57" s="601"/>
      <c r="K57" s="362"/>
      <c r="L57" s="362"/>
      <c r="M57" s="362"/>
    </row>
    <row r="58" spans="1:13" s="361" customFormat="1" ht="71.25">
      <c r="A58" s="596">
        <v>1</v>
      </c>
      <c r="B58" s="110" t="s">
        <v>1219</v>
      </c>
      <c r="C58" s="70">
        <f>C51</f>
        <v>1</v>
      </c>
      <c r="D58" s="69" t="s">
        <v>1219</v>
      </c>
      <c r="E58" s="69">
        <f>1</f>
        <v>1</v>
      </c>
      <c r="F58" s="594" t="s">
        <v>2855</v>
      </c>
      <c r="G58" s="86"/>
      <c r="H58" s="87"/>
      <c r="I58" s="87"/>
      <c r="J58" s="594"/>
    </row>
    <row r="59" spans="1:13" s="365" customFormat="1">
      <c r="A59" s="596"/>
      <c r="B59" s="110"/>
      <c r="C59" s="70"/>
      <c r="D59" s="69"/>
      <c r="E59" s="69"/>
      <c r="F59" s="594" t="s">
        <v>2841</v>
      </c>
      <c r="G59" s="86"/>
      <c r="H59" s="87"/>
      <c r="I59" s="87"/>
      <c r="J59" s="594"/>
    </row>
    <row r="60" spans="1:13" s="365" customFormat="1">
      <c r="A60" s="596"/>
      <c r="B60" s="110"/>
      <c r="C60" s="70"/>
      <c r="D60" s="69"/>
      <c r="E60" s="69"/>
      <c r="F60" s="594" t="s">
        <v>23</v>
      </c>
      <c r="G60" s="86">
        <v>13</v>
      </c>
      <c r="H60" s="87"/>
      <c r="I60" s="87">
        <f>G60*H60</f>
        <v>0</v>
      </c>
      <c r="J60" s="594"/>
    </row>
    <row r="61" spans="1:13" s="365" customFormat="1">
      <c r="A61" s="596"/>
      <c r="B61" s="110"/>
      <c r="C61" s="70"/>
      <c r="D61" s="69"/>
      <c r="E61" s="69"/>
      <c r="F61" s="594" t="s">
        <v>2842</v>
      </c>
      <c r="G61" s="86"/>
      <c r="H61" s="87"/>
      <c r="I61" s="87"/>
      <c r="J61" s="594"/>
    </row>
    <row r="62" spans="1:13" s="365" customFormat="1">
      <c r="A62" s="596"/>
      <c r="B62" s="110"/>
      <c r="C62" s="70"/>
      <c r="D62" s="69"/>
      <c r="E62" s="69"/>
      <c r="F62" s="594" t="s">
        <v>23</v>
      </c>
      <c r="G62" s="86">
        <v>5</v>
      </c>
      <c r="H62" s="87"/>
      <c r="I62" s="87">
        <f>G62*H62</f>
        <v>0</v>
      </c>
      <c r="J62" s="594"/>
    </row>
    <row r="63" spans="1:13" s="361" customFormat="1">
      <c r="A63" s="596"/>
      <c r="B63" s="110"/>
      <c r="C63" s="70"/>
      <c r="D63" s="69"/>
      <c r="E63" s="69"/>
      <c r="F63" s="594"/>
      <c r="G63" s="86"/>
      <c r="H63" s="87"/>
      <c r="I63" s="87"/>
      <c r="J63" s="594"/>
    </row>
    <row r="64" spans="1:13" s="361" customFormat="1" ht="71.25">
      <c r="A64" s="596">
        <v>1</v>
      </c>
      <c r="B64" s="110" t="s">
        <v>1219</v>
      </c>
      <c r="C64" s="70">
        <f>C58</f>
        <v>1</v>
      </c>
      <c r="D64" s="69" t="s">
        <v>1219</v>
      </c>
      <c r="E64" s="69">
        <f>E58+1</f>
        <v>2</v>
      </c>
      <c r="F64" s="594" t="s">
        <v>2853</v>
      </c>
      <c r="G64" s="86"/>
      <c r="H64" s="87"/>
      <c r="I64" s="87"/>
      <c r="J64" s="594"/>
    </row>
    <row r="65" spans="1:13" s="361" customFormat="1">
      <c r="A65" s="596"/>
      <c r="B65" s="110"/>
      <c r="C65" s="70"/>
      <c r="D65" s="69"/>
      <c r="E65" s="69"/>
      <c r="F65" s="594" t="s">
        <v>29</v>
      </c>
      <c r="G65" s="86">
        <v>1</v>
      </c>
      <c r="H65" s="87"/>
      <c r="I65" s="87">
        <f>G65*H65</f>
        <v>0</v>
      </c>
      <c r="J65" s="594"/>
    </row>
    <row r="66" spans="1:13" s="361" customFormat="1">
      <c r="A66" s="596"/>
      <c r="B66" s="110"/>
      <c r="C66" s="70"/>
      <c r="D66" s="69"/>
      <c r="E66" s="69"/>
      <c r="F66" s="594"/>
      <c r="G66" s="86"/>
      <c r="H66" s="87"/>
      <c r="I66" s="87"/>
      <c r="J66" s="594"/>
    </row>
    <row r="67" spans="1:13" s="361" customFormat="1" ht="42.75">
      <c r="A67" s="596">
        <v>1</v>
      </c>
      <c r="B67" s="110" t="s">
        <v>1219</v>
      </c>
      <c r="C67" s="70">
        <f>C64</f>
        <v>1</v>
      </c>
      <c r="D67" s="69" t="s">
        <v>1219</v>
      </c>
      <c r="E67" s="69">
        <f>E64+1</f>
        <v>3</v>
      </c>
      <c r="F67" s="594" t="s">
        <v>2845</v>
      </c>
      <c r="G67" s="86"/>
      <c r="H67" s="87"/>
      <c r="I67" s="87"/>
      <c r="J67" s="594"/>
    </row>
    <row r="68" spans="1:13" s="365" customFormat="1">
      <c r="A68" s="596"/>
      <c r="B68" s="110"/>
      <c r="C68" s="70"/>
      <c r="D68" s="69"/>
      <c r="E68" s="69"/>
      <c r="F68" s="594" t="s">
        <v>2846</v>
      </c>
      <c r="G68" s="86"/>
      <c r="H68" s="87"/>
      <c r="I68" s="87"/>
      <c r="J68" s="594"/>
    </row>
    <row r="69" spans="1:13" s="365" customFormat="1">
      <c r="A69" s="596"/>
      <c r="B69" s="110"/>
      <c r="C69" s="70"/>
      <c r="D69" s="69"/>
      <c r="E69" s="69"/>
      <c r="F69" s="594" t="s">
        <v>28</v>
      </c>
      <c r="G69" s="86">
        <v>10</v>
      </c>
      <c r="H69" s="87"/>
      <c r="I69" s="87">
        <f>G69*H69</f>
        <v>0</v>
      </c>
      <c r="J69" s="594"/>
    </row>
    <row r="70" spans="1:13" s="365" customFormat="1">
      <c r="A70" s="596"/>
      <c r="B70" s="110"/>
      <c r="C70" s="70"/>
      <c r="D70" s="69"/>
      <c r="E70" s="69"/>
      <c r="F70" s="594" t="s">
        <v>2847</v>
      </c>
      <c r="G70" s="86"/>
      <c r="H70" s="87"/>
      <c r="I70" s="87"/>
      <c r="J70" s="594"/>
    </row>
    <row r="71" spans="1:13" s="365" customFormat="1">
      <c r="A71" s="596"/>
      <c r="B71" s="110"/>
      <c r="C71" s="70"/>
      <c r="D71" s="69"/>
      <c r="E71" s="69"/>
      <c r="F71" s="594" t="s">
        <v>28</v>
      </c>
      <c r="G71" s="86">
        <v>15</v>
      </c>
      <c r="H71" s="87"/>
      <c r="I71" s="87">
        <f>G71*H71</f>
        <v>0</v>
      </c>
      <c r="J71" s="594"/>
    </row>
    <row r="73" spans="1:13" s="361" customFormat="1" ht="57.75" customHeight="1">
      <c r="A73" s="596">
        <v>1</v>
      </c>
      <c r="B73" s="587" t="s">
        <v>1219</v>
      </c>
      <c r="C73" s="70">
        <f>C51</f>
        <v>1</v>
      </c>
      <c r="D73" s="69" t="s">
        <v>1219</v>
      </c>
      <c r="E73" s="69">
        <f>E67+1</f>
        <v>4</v>
      </c>
      <c r="F73" s="594" t="s">
        <v>2848</v>
      </c>
      <c r="G73" s="588"/>
      <c r="H73" s="87"/>
      <c r="I73" s="87"/>
      <c r="J73" s="594"/>
    </row>
    <row r="74" spans="1:13" s="361" customFormat="1">
      <c r="A74" s="595"/>
      <c r="B74" s="587"/>
      <c r="C74" s="70"/>
      <c r="D74" s="69"/>
      <c r="E74" s="69"/>
      <c r="F74" s="594" t="s">
        <v>28</v>
      </c>
      <c r="G74" s="86">
        <v>195</v>
      </c>
      <c r="H74" s="87"/>
      <c r="I74" s="87">
        <f>G74*H74</f>
        <v>0</v>
      </c>
      <c r="J74" s="594"/>
    </row>
    <row r="75" spans="1:13" s="365" customFormat="1">
      <c r="A75" s="595"/>
      <c r="B75" s="587"/>
      <c r="C75" s="70"/>
      <c r="D75" s="69"/>
      <c r="E75" s="69"/>
      <c r="F75" s="594"/>
      <c r="G75" s="86"/>
      <c r="H75" s="87"/>
      <c r="I75" s="87"/>
      <c r="J75" s="594"/>
    </row>
    <row r="76" spans="1:13" s="365" customFormat="1" ht="57">
      <c r="A76" s="596">
        <v>1</v>
      </c>
      <c r="B76" s="587" t="s">
        <v>1219</v>
      </c>
      <c r="C76" s="70">
        <f>C73</f>
        <v>1</v>
      </c>
      <c r="D76" s="69" t="s">
        <v>1219</v>
      </c>
      <c r="E76" s="69">
        <f>E73+1</f>
        <v>5</v>
      </c>
      <c r="F76" s="594" t="s">
        <v>2849</v>
      </c>
      <c r="G76" s="588"/>
      <c r="H76" s="87"/>
      <c r="I76" s="87"/>
      <c r="J76" s="594"/>
    </row>
    <row r="77" spans="1:13" s="365" customFormat="1">
      <c r="A77" s="595"/>
      <c r="B77" s="587"/>
      <c r="C77" s="70"/>
      <c r="D77" s="69"/>
      <c r="E77" s="69"/>
      <c r="F77" s="594" t="s">
        <v>28</v>
      </c>
      <c r="G77" s="86">
        <v>18</v>
      </c>
      <c r="H77" s="87"/>
      <c r="I77" s="87">
        <f>G77*H77</f>
        <v>0</v>
      </c>
      <c r="J77" s="594"/>
    </row>
    <row r="78" spans="1:13" s="67" customFormat="1" ht="15" thickBot="1">
      <c r="A78" s="595"/>
      <c r="B78" s="587"/>
      <c r="C78" s="70"/>
      <c r="D78" s="69"/>
      <c r="E78" s="69"/>
      <c r="F78" s="117"/>
      <c r="G78" s="83"/>
      <c r="H78" s="84"/>
      <c r="I78" s="84"/>
      <c r="J78" s="594"/>
      <c r="K78" s="68"/>
      <c r="L78" s="68"/>
      <c r="M78" s="68"/>
    </row>
    <row r="79" spans="1:13" ht="15.75" thickTop="1">
      <c r="F79" s="601" t="s">
        <v>1218</v>
      </c>
      <c r="G79" s="78"/>
      <c r="H79" s="79"/>
      <c r="I79" s="79">
        <f>SUM(I58:I78)</f>
        <v>0</v>
      </c>
    </row>
    <row r="80" spans="1:13" ht="15">
      <c r="F80" s="601"/>
      <c r="G80" s="78"/>
      <c r="H80" s="79"/>
      <c r="I80" s="79"/>
    </row>
    <row r="81" spans="1:13" s="71" customFormat="1" ht="15">
      <c r="A81" s="112" t="s">
        <v>1233</v>
      </c>
      <c r="B81" s="113" t="s">
        <v>1219</v>
      </c>
      <c r="C81" s="113">
        <f>C51+1</f>
        <v>2</v>
      </c>
      <c r="D81" s="114"/>
      <c r="E81" s="69"/>
      <c r="F81" s="601" t="s">
        <v>20</v>
      </c>
      <c r="G81" s="78"/>
      <c r="H81" s="79"/>
      <c r="I81" s="79"/>
      <c r="J81" s="601"/>
      <c r="K81" s="362"/>
      <c r="L81" s="362"/>
      <c r="M81" s="362"/>
    </row>
    <row r="82" spans="1:13" s="71" customFormat="1" ht="15">
      <c r="A82" s="112"/>
      <c r="B82" s="113"/>
      <c r="C82" s="113"/>
      <c r="D82" s="114"/>
      <c r="E82" s="69"/>
      <c r="F82" s="601"/>
      <c r="G82" s="78"/>
      <c r="H82" s="79"/>
      <c r="I82" s="79"/>
      <c r="J82" s="601"/>
      <c r="K82" s="362"/>
      <c r="L82" s="362"/>
      <c r="M82" s="362"/>
    </row>
    <row r="83" spans="1:13" s="71" customFormat="1" ht="212.25" customHeight="1">
      <c r="A83" s="112"/>
      <c r="B83" s="113"/>
      <c r="C83" s="113"/>
      <c r="D83" s="114"/>
      <c r="E83" s="69"/>
      <c r="F83" s="645" t="s">
        <v>2929</v>
      </c>
      <c r="G83" s="645"/>
      <c r="H83" s="645"/>
      <c r="I83" s="645"/>
      <c r="J83" s="601"/>
      <c r="K83" s="362"/>
      <c r="L83" s="362"/>
      <c r="M83" s="362"/>
    </row>
    <row r="84" spans="1:13" ht="15">
      <c r="C84" s="113"/>
      <c r="D84" s="114"/>
      <c r="F84" s="601"/>
    </row>
    <row r="85" spans="1:13" s="361" customFormat="1" ht="99.75">
      <c r="A85" s="596">
        <v>1</v>
      </c>
      <c r="B85" s="587" t="s">
        <v>1219</v>
      </c>
      <c r="C85" s="70">
        <f>C81</f>
        <v>2</v>
      </c>
      <c r="D85" s="69" t="s">
        <v>1219</v>
      </c>
      <c r="E85" s="69">
        <f>1</f>
        <v>1</v>
      </c>
      <c r="F85" s="594" t="s">
        <v>1299</v>
      </c>
      <c r="G85" s="588"/>
      <c r="H85" s="87"/>
      <c r="I85" s="87"/>
      <c r="J85" s="594"/>
    </row>
    <row r="86" spans="1:13" s="361" customFormat="1">
      <c r="A86" s="595"/>
      <c r="B86" s="587"/>
      <c r="C86" s="70"/>
      <c r="D86" s="69"/>
      <c r="E86" s="69"/>
      <c r="F86" s="594" t="s">
        <v>29</v>
      </c>
      <c r="G86" s="86">
        <v>20</v>
      </c>
      <c r="H86" s="87"/>
      <c r="I86" s="87">
        <f>G86*H86</f>
        <v>0</v>
      </c>
      <c r="J86" s="594"/>
    </row>
    <row r="87" spans="1:13" s="361" customFormat="1">
      <c r="A87" s="595"/>
      <c r="B87" s="587"/>
      <c r="C87" s="70"/>
      <c r="D87" s="69"/>
      <c r="E87" s="69"/>
      <c r="F87" s="594"/>
      <c r="G87" s="86"/>
      <c r="H87" s="87"/>
      <c r="I87" s="87"/>
      <c r="J87" s="594"/>
    </row>
    <row r="88" spans="1:13" s="361" customFormat="1" ht="72.75" customHeight="1">
      <c r="A88" s="596">
        <v>1</v>
      </c>
      <c r="B88" s="587" t="s">
        <v>1219</v>
      </c>
      <c r="C88" s="70">
        <f>C85</f>
        <v>2</v>
      </c>
      <c r="D88" s="69" t="s">
        <v>1219</v>
      </c>
      <c r="E88" s="69">
        <f>E85+1</f>
        <v>2</v>
      </c>
      <c r="F88" s="594" t="s">
        <v>1300</v>
      </c>
      <c r="G88" s="588"/>
      <c r="H88" s="87"/>
      <c r="I88" s="87"/>
      <c r="J88" s="594"/>
    </row>
    <row r="89" spans="1:13" s="361" customFormat="1">
      <c r="A89" s="595"/>
      <c r="B89" s="587"/>
      <c r="C89" s="70"/>
      <c r="D89" s="69"/>
      <c r="E89" s="69"/>
      <c r="F89" s="594" t="s">
        <v>29</v>
      </c>
      <c r="G89" s="86">
        <v>45</v>
      </c>
      <c r="H89" s="87"/>
      <c r="I89" s="87">
        <f>G89*H89</f>
        <v>0</v>
      </c>
      <c r="J89" s="594"/>
    </row>
    <row r="90" spans="1:13" s="361" customFormat="1">
      <c r="A90" s="595"/>
      <c r="B90" s="587"/>
      <c r="C90" s="70"/>
      <c r="D90" s="69"/>
      <c r="E90" s="69"/>
      <c r="F90" s="594"/>
      <c r="G90" s="86"/>
      <c r="H90" s="87"/>
      <c r="I90" s="87"/>
      <c r="J90" s="594"/>
    </row>
    <row r="91" spans="1:13" s="361" customFormat="1" ht="174.75" customHeight="1">
      <c r="A91" s="596">
        <v>1</v>
      </c>
      <c r="B91" s="110" t="s">
        <v>1219</v>
      </c>
      <c r="C91" s="70">
        <f>C88</f>
        <v>2</v>
      </c>
      <c r="D91" s="69" t="s">
        <v>1219</v>
      </c>
      <c r="E91" s="69">
        <f>E88+1</f>
        <v>3</v>
      </c>
      <c r="F91" s="594" t="s">
        <v>2928</v>
      </c>
      <c r="G91" s="86"/>
      <c r="H91" s="87"/>
      <c r="I91" s="87"/>
      <c r="J91" s="594"/>
    </row>
    <row r="92" spans="1:13" s="361" customFormat="1">
      <c r="A92" s="595"/>
      <c r="B92" s="587"/>
      <c r="C92" s="70"/>
      <c r="D92" s="69"/>
      <c r="E92" s="69"/>
      <c r="F92" s="594" t="s">
        <v>29</v>
      </c>
      <c r="G92" s="86">
        <v>18</v>
      </c>
      <c r="H92" s="87"/>
      <c r="I92" s="87">
        <f>G92*H92</f>
        <v>0</v>
      </c>
      <c r="J92" s="594"/>
    </row>
    <row r="93" spans="1:13" s="361" customFormat="1">
      <c r="A93" s="595"/>
      <c r="B93" s="587"/>
      <c r="C93" s="70"/>
      <c r="D93" s="69"/>
      <c r="E93" s="69"/>
      <c r="F93" s="594"/>
      <c r="G93" s="86"/>
      <c r="H93" s="87"/>
      <c r="I93" s="87"/>
      <c r="J93" s="594"/>
    </row>
    <row r="94" spans="1:13" s="361" customFormat="1" ht="158.25" customHeight="1">
      <c r="A94" s="596">
        <v>1</v>
      </c>
      <c r="B94" s="110" t="s">
        <v>1219</v>
      </c>
      <c r="C94" s="70">
        <f>C91</f>
        <v>2</v>
      </c>
      <c r="D94" s="69" t="s">
        <v>1219</v>
      </c>
      <c r="E94" s="69">
        <f>E91+1</f>
        <v>4</v>
      </c>
      <c r="F94" s="594" t="s">
        <v>2945</v>
      </c>
      <c r="G94" s="86"/>
      <c r="H94" s="87"/>
      <c r="I94" s="87"/>
      <c r="J94" s="594"/>
    </row>
    <row r="95" spans="1:13" s="361" customFormat="1">
      <c r="A95" s="595"/>
      <c r="B95" s="587"/>
      <c r="C95" s="70"/>
      <c r="D95" s="69"/>
      <c r="E95" s="69"/>
      <c r="F95" s="594" t="s">
        <v>29</v>
      </c>
      <c r="G95" s="86">
        <v>27</v>
      </c>
      <c r="H95" s="87"/>
      <c r="I95" s="87">
        <f>G95*H95</f>
        <v>0</v>
      </c>
      <c r="J95" s="594"/>
    </row>
    <row r="96" spans="1:13" s="361" customFormat="1">
      <c r="A96" s="595"/>
      <c r="B96" s="587"/>
      <c r="C96" s="70"/>
      <c r="D96" s="69"/>
      <c r="E96" s="69"/>
      <c r="F96" s="594"/>
      <c r="G96" s="86"/>
      <c r="H96" s="87"/>
      <c r="I96" s="87"/>
      <c r="J96" s="594"/>
    </row>
    <row r="97" spans="1:10" s="361" customFormat="1" ht="59.25" customHeight="1">
      <c r="A97" s="596">
        <f>A91</f>
        <v>1</v>
      </c>
      <c r="B97" s="110" t="s">
        <v>1219</v>
      </c>
      <c r="C97" s="70">
        <f>C91</f>
        <v>2</v>
      </c>
      <c r="D97" s="69" t="s">
        <v>1219</v>
      </c>
      <c r="E97" s="69">
        <f>E94+1</f>
        <v>5</v>
      </c>
      <c r="F97" s="594" t="s">
        <v>1308</v>
      </c>
      <c r="G97" s="86"/>
      <c r="H97" s="87"/>
      <c r="I97" s="87"/>
      <c r="J97" s="594"/>
    </row>
    <row r="98" spans="1:10" s="361" customFormat="1">
      <c r="A98" s="595"/>
      <c r="B98" s="587"/>
      <c r="C98" s="70"/>
      <c r="D98" s="69"/>
      <c r="E98" s="69"/>
      <c r="F98" s="594" t="s">
        <v>29</v>
      </c>
      <c r="G98" s="86">
        <v>45</v>
      </c>
      <c r="H98" s="87"/>
      <c r="I98" s="87">
        <f>G98*H98</f>
        <v>0</v>
      </c>
      <c r="J98" s="594"/>
    </row>
    <row r="99" spans="1:10" s="361" customFormat="1" ht="15" thickBot="1">
      <c r="A99" s="595"/>
      <c r="B99" s="587"/>
      <c r="C99" s="70"/>
      <c r="D99" s="69"/>
      <c r="E99" s="69"/>
      <c r="F99" s="117"/>
      <c r="G99" s="83"/>
      <c r="H99" s="84"/>
      <c r="I99" s="84"/>
      <c r="J99" s="594"/>
    </row>
    <row r="100" spans="1:10" s="361" customFormat="1" ht="15.75" thickTop="1">
      <c r="A100" s="595"/>
      <c r="B100" s="587"/>
      <c r="C100" s="70"/>
      <c r="D100" s="69"/>
      <c r="E100" s="69"/>
      <c r="F100" s="601" t="s">
        <v>1218</v>
      </c>
      <c r="G100" s="78"/>
      <c r="H100" s="79"/>
      <c r="I100" s="79">
        <f>SUM(I85:I99)</f>
        <v>0</v>
      </c>
      <c r="J100" s="594"/>
    </row>
    <row r="101" spans="1:10" s="361" customFormat="1" ht="15">
      <c r="A101" s="595"/>
      <c r="B101" s="587"/>
      <c r="C101" s="70"/>
      <c r="D101" s="69"/>
      <c r="E101" s="69"/>
      <c r="F101" s="601"/>
      <c r="G101" s="78"/>
      <c r="H101" s="79"/>
      <c r="I101" s="79"/>
      <c r="J101" s="589"/>
    </row>
    <row r="102" spans="1:10" s="361" customFormat="1" ht="15">
      <c r="A102" s="112" t="s">
        <v>1233</v>
      </c>
      <c r="B102" s="113" t="s">
        <v>1219</v>
      </c>
      <c r="C102" s="113">
        <f>C81+1</f>
        <v>3</v>
      </c>
      <c r="D102" s="114"/>
      <c r="E102" s="69"/>
      <c r="F102" s="601" t="s">
        <v>1309</v>
      </c>
      <c r="G102" s="78"/>
      <c r="H102" s="79"/>
      <c r="I102" s="79"/>
      <c r="J102" s="589"/>
    </row>
    <row r="103" spans="1:10" s="361" customFormat="1" ht="15">
      <c r="A103" s="112"/>
      <c r="B103" s="113"/>
      <c r="C103" s="113"/>
      <c r="D103" s="114"/>
      <c r="E103" s="69"/>
      <c r="F103" s="601"/>
      <c r="G103" s="78"/>
      <c r="H103" s="79"/>
      <c r="I103" s="79"/>
      <c r="J103" s="589"/>
    </row>
    <row r="104" spans="1:10" s="361" customFormat="1" ht="114">
      <c r="A104" s="596" t="str">
        <f>A102</f>
        <v>1</v>
      </c>
      <c r="B104" s="110" t="s">
        <v>1219</v>
      </c>
      <c r="C104" s="70">
        <f>C102</f>
        <v>3</v>
      </c>
      <c r="D104" s="69" t="s">
        <v>1219</v>
      </c>
      <c r="E104" s="69">
        <f>1</f>
        <v>1</v>
      </c>
      <c r="F104" s="594" t="s">
        <v>2851</v>
      </c>
      <c r="G104" s="86"/>
      <c r="H104" s="87"/>
      <c r="I104" s="87"/>
      <c r="J104" s="589"/>
    </row>
    <row r="105" spans="1:10" s="361" customFormat="1">
      <c r="A105" s="595"/>
      <c r="B105" s="587"/>
      <c r="C105" s="70"/>
      <c r="D105" s="69"/>
      <c r="E105" s="69"/>
      <c r="F105" s="594" t="s">
        <v>28</v>
      </c>
      <c r="G105" s="86">
        <v>142</v>
      </c>
      <c r="H105" s="87"/>
      <c r="I105" s="87">
        <f>G105*H105</f>
        <v>0</v>
      </c>
      <c r="J105" s="589"/>
    </row>
    <row r="106" spans="1:10" s="361" customFormat="1">
      <c r="A106" s="595"/>
      <c r="B106" s="587"/>
      <c r="C106" s="70"/>
      <c r="D106" s="69"/>
      <c r="E106" s="69"/>
      <c r="F106" s="594"/>
      <c r="G106" s="86"/>
      <c r="H106" s="87"/>
      <c r="I106" s="87"/>
      <c r="J106" s="589"/>
    </row>
    <row r="107" spans="1:10" s="361" customFormat="1" ht="114">
      <c r="A107" s="596" t="str">
        <f>A104</f>
        <v>1</v>
      </c>
      <c r="B107" s="110" t="s">
        <v>1219</v>
      </c>
      <c r="C107" s="70">
        <f>C104</f>
        <v>3</v>
      </c>
      <c r="D107" s="69" t="s">
        <v>1219</v>
      </c>
      <c r="E107" s="69">
        <f>E104+1</f>
        <v>2</v>
      </c>
      <c r="F107" s="594" t="s">
        <v>2856</v>
      </c>
      <c r="G107" s="86"/>
      <c r="H107" s="87"/>
      <c r="I107" s="87"/>
      <c r="J107" s="589"/>
    </row>
    <row r="108" spans="1:10" s="361" customFormat="1">
      <c r="A108" s="595"/>
      <c r="B108" s="587"/>
      <c r="C108" s="70"/>
      <c r="D108" s="69"/>
      <c r="E108" s="69"/>
      <c r="F108" s="594" t="s">
        <v>29</v>
      </c>
      <c r="G108" s="86">
        <v>1.35</v>
      </c>
      <c r="H108" s="87"/>
      <c r="I108" s="87">
        <f>G108*H108</f>
        <v>0</v>
      </c>
      <c r="J108" s="589"/>
    </row>
    <row r="109" spans="1:10" s="361" customFormat="1">
      <c r="A109" s="595"/>
      <c r="B109" s="587"/>
      <c r="C109" s="70"/>
      <c r="D109" s="69"/>
      <c r="E109" s="69"/>
      <c r="F109" s="594"/>
      <c r="G109" s="86"/>
      <c r="H109" s="87"/>
      <c r="I109" s="87"/>
      <c r="J109" s="589"/>
    </row>
    <row r="110" spans="1:10" s="361" customFormat="1" ht="57">
      <c r="A110" s="596" t="str">
        <f>A107</f>
        <v>1</v>
      </c>
      <c r="B110" s="110" t="s">
        <v>1219</v>
      </c>
      <c r="C110" s="70">
        <f>C107</f>
        <v>3</v>
      </c>
      <c r="D110" s="69" t="s">
        <v>1219</v>
      </c>
      <c r="E110" s="69">
        <f>E107+1</f>
        <v>3</v>
      </c>
      <c r="F110" s="594" t="s">
        <v>2857</v>
      </c>
      <c r="G110" s="86"/>
      <c r="H110" s="87"/>
      <c r="I110" s="87"/>
      <c r="J110" s="589"/>
    </row>
    <row r="111" spans="1:10" s="361" customFormat="1">
      <c r="A111" s="595"/>
      <c r="B111" s="587"/>
      <c r="C111" s="70"/>
      <c r="D111" s="69"/>
      <c r="E111" s="69"/>
      <c r="F111" s="594" t="s">
        <v>27</v>
      </c>
      <c r="G111" s="86">
        <v>60</v>
      </c>
      <c r="H111" s="87"/>
      <c r="I111" s="87">
        <f>G111*H111</f>
        <v>0</v>
      </c>
      <c r="J111" s="589"/>
    </row>
    <row r="112" spans="1:10" s="361" customFormat="1" ht="15" thickBot="1">
      <c r="A112" s="595"/>
      <c r="B112" s="587"/>
      <c r="C112" s="70"/>
      <c r="D112" s="69"/>
      <c r="E112" s="69"/>
      <c r="F112" s="117"/>
      <c r="G112" s="83"/>
      <c r="H112" s="84"/>
      <c r="I112" s="84"/>
      <c r="J112" s="589"/>
    </row>
    <row r="113" spans="1:10" s="361" customFormat="1" ht="15.75" thickTop="1">
      <c r="A113" s="595"/>
      <c r="B113" s="587"/>
      <c r="C113" s="70"/>
      <c r="D113" s="69"/>
      <c r="E113" s="69"/>
      <c r="F113" s="601" t="s">
        <v>1218</v>
      </c>
      <c r="G113" s="78"/>
      <c r="H113" s="79"/>
      <c r="I113" s="79">
        <f>SUM(I104:I112)</f>
        <v>0</v>
      </c>
      <c r="J113" s="589"/>
    </row>
    <row r="114" spans="1:10" s="361" customFormat="1" ht="15">
      <c r="A114" s="595"/>
      <c r="B114" s="587"/>
      <c r="C114" s="70"/>
      <c r="D114" s="69"/>
      <c r="E114" s="69"/>
      <c r="F114" s="601"/>
      <c r="G114" s="78"/>
      <c r="H114" s="79"/>
      <c r="I114" s="79"/>
      <c r="J114" s="589"/>
    </row>
    <row r="115" spans="1:10" s="361" customFormat="1" ht="15">
      <c r="A115" s="112" t="s">
        <v>1233</v>
      </c>
      <c r="B115" s="113" t="s">
        <v>1219</v>
      </c>
      <c r="C115" s="113">
        <f>C102+1</f>
        <v>4</v>
      </c>
      <c r="D115" s="114"/>
      <c r="E115" s="69"/>
      <c r="F115" s="601" t="s">
        <v>1263</v>
      </c>
      <c r="G115" s="78"/>
      <c r="H115" s="79"/>
      <c r="I115" s="79"/>
      <c r="J115" s="589"/>
    </row>
    <row r="116" spans="1:10" s="361" customFormat="1" ht="15">
      <c r="A116" s="112"/>
      <c r="B116" s="113"/>
      <c r="C116" s="113"/>
      <c r="D116" s="114"/>
      <c r="E116" s="69"/>
      <c r="F116" s="601"/>
      <c r="G116" s="78"/>
      <c r="H116" s="79"/>
      <c r="I116" s="79"/>
      <c r="J116" s="589"/>
    </row>
    <row r="117" spans="1:10" s="520" customFormat="1" ht="42.75">
      <c r="A117" s="596" t="str">
        <f>A115</f>
        <v>1</v>
      </c>
      <c r="B117" s="110" t="s">
        <v>1219</v>
      </c>
      <c r="C117" s="70">
        <f>C115</f>
        <v>4</v>
      </c>
      <c r="D117" s="69" t="s">
        <v>1219</v>
      </c>
      <c r="E117" s="69">
        <f>1</f>
        <v>1</v>
      </c>
      <c r="F117" s="594" t="s">
        <v>1330</v>
      </c>
      <c r="G117" s="86"/>
      <c r="H117" s="87"/>
      <c r="I117" s="87"/>
      <c r="J117" s="589"/>
    </row>
    <row r="118" spans="1:10" s="520" customFormat="1">
      <c r="A118" s="595"/>
      <c r="B118" s="587"/>
      <c r="C118" s="70"/>
      <c r="D118" s="69"/>
      <c r="E118" s="69"/>
      <c r="F118" s="594" t="s">
        <v>28</v>
      </c>
      <c r="G118" s="86">
        <v>50</v>
      </c>
      <c r="H118" s="87"/>
      <c r="I118" s="87">
        <f>G118*H118</f>
        <v>0</v>
      </c>
      <c r="J118" s="589"/>
    </row>
    <row r="119" spans="1:10" s="361" customFormat="1" ht="15" thickBot="1">
      <c r="A119" s="595"/>
      <c r="B119" s="587"/>
      <c r="C119" s="70"/>
      <c r="D119" s="69"/>
      <c r="E119" s="69"/>
      <c r="F119" s="117"/>
      <c r="G119" s="83"/>
      <c r="H119" s="84"/>
      <c r="I119" s="84"/>
      <c r="J119" s="589"/>
    </row>
    <row r="120" spans="1:10" s="361" customFormat="1" ht="15.75" thickTop="1">
      <c r="A120" s="595"/>
      <c r="B120" s="587"/>
      <c r="C120" s="70"/>
      <c r="D120" s="69"/>
      <c r="E120" s="69"/>
      <c r="F120" s="601" t="s">
        <v>1218</v>
      </c>
      <c r="G120" s="78"/>
      <c r="H120" s="79"/>
      <c r="I120" s="79">
        <f>SUM(I117:I119)</f>
        <v>0</v>
      </c>
      <c r="J120" s="589"/>
    </row>
    <row r="121" spans="1:10" s="361" customFormat="1">
      <c r="A121" s="590"/>
      <c r="B121" s="590"/>
      <c r="C121" s="590"/>
      <c r="D121" s="590"/>
      <c r="E121" s="590"/>
      <c r="F121" s="591"/>
      <c r="G121" s="588"/>
      <c r="H121" s="589"/>
      <c r="I121" s="589"/>
      <c r="J121" s="589"/>
    </row>
    <row r="122" spans="1:10" s="361" customFormat="1" ht="15">
      <c r="A122" s="112">
        <v>1</v>
      </c>
      <c r="B122" s="113" t="s">
        <v>1219</v>
      </c>
      <c r="C122" s="113">
        <f>C115+1</f>
        <v>5</v>
      </c>
      <c r="D122" s="114"/>
      <c r="E122" s="69"/>
      <c r="F122" s="601" t="s">
        <v>1264</v>
      </c>
      <c r="G122" s="78"/>
      <c r="H122" s="79"/>
      <c r="I122" s="79"/>
      <c r="J122" s="589"/>
    </row>
    <row r="123" spans="1:10" s="361" customFormat="1" ht="15">
      <c r="A123" s="112"/>
      <c r="B123" s="113"/>
      <c r="C123" s="113"/>
      <c r="D123" s="114"/>
      <c r="E123" s="69"/>
      <c r="F123" s="601"/>
      <c r="G123" s="78"/>
      <c r="H123" s="79"/>
      <c r="I123" s="79"/>
      <c r="J123" s="589"/>
    </row>
    <row r="124" spans="1:10" s="520" customFormat="1" ht="57">
      <c r="A124" s="596">
        <f>A122</f>
        <v>1</v>
      </c>
      <c r="B124" s="110" t="s">
        <v>1219</v>
      </c>
      <c r="C124" s="70">
        <f>C122</f>
        <v>5</v>
      </c>
      <c r="D124" s="69" t="s">
        <v>1219</v>
      </c>
      <c r="E124" s="69">
        <f>1</f>
        <v>1</v>
      </c>
      <c r="F124" s="594" t="s">
        <v>1344</v>
      </c>
      <c r="G124" s="86"/>
      <c r="H124" s="87"/>
      <c r="I124" s="87"/>
      <c r="J124" s="589"/>
    </row>
    <row r="125" spans="1:10" s="520" customFormat="1">
      <c r="A125" s="595"/>
      <c r="B125" s="587"/>
      <c r="C125" s="70"/>
      <c r="D125" s="69"/>
      <c r="E125" s="69"/>
      <c r="F125" s="594" t="s">
        <v>28</v>
      </c>
      <c r="G125" s="86">
        <v>50</v>
      </c>
      <c r="H125" s="87"/>
      <c r="I125" s="87">
        <f>G125*H125</f>
        <v>0</v>
      </c>
      <c r="J125" s="589"/>
    </row>
    <row r="126" spans="1:10" s="361" customFormat="1" ht="15" thickBot="1">
      <c r="A126" s="595"/>
      <c r="B126" s="587"/>
      <c r="C126" s="70"/>
      <c r="D126" s="69"/>
      <c r="E126" s="69"/>
      <c r="F126" s="117"/>
      <c r="G126" s="83"/>
      <c r="H126" s="84"/>
      <c r="I126" s="84"/>
      <c r="J126" s="589"/>
    </row>
    <row r="127" spans="1:10" s="361" customFormat="1" ht="15.75" thickTop="1">
      <c r="A127" s="590"/>
      <c r="B127" s="590"/>
      <c r="C127" s="590"/>
      <c r="D127" s="590"/>
      <c r="E127" s="590"/>
      <c r="F127" s="601" t="s">
        <v>1218</v>
      </c>
      <c r="G127" s="78"/>
      <c r="H127" s="79"/>
      <c r="I127" s="79">
        <f>SUM(I124:I126)</f>
        <v>0</v>
      </c>
      <c r="J127" s="589"/>
    </row>
    <row r="128" spans="1:10" s="361" customFormat="1" ht="15">
      <c r="A128" s="590"/>
      <c r="B128" s="590"/>
      <c r="C128" s="590"/>
      <c r="D128" s="590"/>
      <c r="E128" s="590"/>
      <c r="F128" s="601"/>
      <c r="G128" s="78"/>
      <c r="H128" s="79"/>
      <c r="I128" s="79"/>
      <c r="J128" s="589"/>
    </row>
    <row r="129" spans="1:13" s="361" customFormat="1" ht="15">
      <c r="A129" s="112">
        <v>1</v>
      </c>
      <c r="B129" s="113" t="s">
        <v>1219</v>
      </c>
      <c r="C129" s="113">
        <f>C122+1</f>
        <v>6</v>
      </c>
      <c r="D129" s="114"/>
      <c r="E129" s="69"/>
      <c r="F129" s="601" t="s">
        <v>1265</v>
      </c>
      <c r="G129" s="78"/>
      <c r="H129" s="79"/>
      <c r="I129" s="79"/>
      <c r="J129" s="589"/>
    </row>
    <row r="130" spans="1:13" s="361" customFormat="1" ht="15">
      <c r="A130" s="112"/>
      <c r="B130" s="113"/>
      <c r="C130" s="113"/>
      <c r="D130" s="114"/>
      <c r="E130" s="69"/>
      <c r="F130" s="601"/>
      <c r="G130" s="78"/>
      <c r="H130" s="79"/>
      <c r="I130" s="79"/>
      <c r="J130" s="589"/>
    </row>
    <row r="131" spans="1:13" s="62" customFormat="1" ht="75" customHeight="1">
      <c r="A131" s="596">
        <f>A129</f>
        <v>1</v>
      </c>
      <c r="B131" s="110" t="s">
        <v>1219</v>
      </c>
      <c r="C131" s="70">
        <f>C129</f>
        <v>6</v>
      </c>
      <c r="D131" s="69" t="s">
        <v>1219</v>
      </c>
      <c r="E131" s="69">
        <f>1</f>
        <v>1</v>
      </c>
      <c r="F131" s="592" t="s">
        <v>2947</v>
      </c>
      <c r="G131" s="115"/>
      <c r="H131" s="87"/>
      <c r="I131" s="87"/>
      <c r="J131" s="589"/>
      <c r="K131" s="519"/>
      <c r="L131" s="519"/>
      <c r="M131" s="519"/>
    </row>
    <row r="132" spans="1:13" s="62" customFormat="1">
      <c r="A132" s="596"/>
      <c r="B132" s="110"/>
      <c r="C132" s="70"/>
      <c r="D132" s="69"/>
      <c r="E132" s="69"/>
      <c r="F132" s="594" t="s">
        <v>27</v>
      </c>
      <c r="G132" s="115">
        <v>40</v>
      </c>
      <c r="H132" s="87"/>
      <c r="I132" s="87">
        <f>G132*H132</f>
        <v>0</v>
      </c>
      <c r="J132" s="589"/>
      <c r="K132" s="519"/>
      <c r="L132" s="519"/>
      <c r="M132" s="519"/>
    </row>
    <row r="133" spans="1:13" s="519" customFormat="1" ht="15" thickBot="1">
      <c r="A133" s="595"/>
      <c r="B133" s="587"/>
      <c r="C133" s="70"/>
      <c r="D133" s="69"/>
      <c r="E133" s="69"/>
      <c r="F133" s="117"/>
      <c r="G133" s="83"/>
      <c r="H133" s="84"/>
      <c r="I133" s="84"/>
      <c r="J133" s="589"/>
    </row>
    <row r="134" spans="1:13" s="361" customFormat="1" ht="15.75" thickTop="1">
      <c r="A134" s="590"/>
      <c r="B134" s="590"/>
      <c r="C134" s="590"/>
      <c r="D134" s="590"/>
      <c r="E134" s="590"/>
      <c r="F134" s="601" t="s">
        <v>1218</v>
      </c>
      <c r="G134" s="78"/>
      <c r="H134" s="79"/>
      <c r="I134" s="79">
        <f>SUM(I131:I133)</f>
        <v>0</v>
      </c>
      <c r="J134" s="589"/>
    </row>
    <row r="135" spans="1:13" s="361" customFormat="1" ht="15">
      <c r="A135" s="590"/>
      <c r="B135" s="590"/>
      <c r="C135" s="590"/>
      <c r="D135" s="590"/>
      <c r="E135" s="590"/>
      <c r="F135" s="601"/>
      <c r="G135" s="78"/>
      <c r="H135" s="79"/>
      <c r="I135" s="79"/>
      <c r="J135" s="589"/>
    </row>
    <row r="136" spans="1:13" s="63" customFormat="1" ht="20.25">
      <c r="A136" s="576">
        <f>2</f>
        <v>2</v>
      </c>
      <c r="B136" s="577" t="s">
        <v>1219</v>
      </c>
      <c r="C136" s="609"/>
      <c r="D136" s="584"/>
      <c r="E136" s="584"/>
      <c r="F136" s="643" t="s">
        <v>1257</v>
      </c>
      <c r="G136" s="643"/>
      <c r="H136" s="643"/>
      <c r="I136" s="643"/>
      <c r="J136" s="585"/>
      <c r="K136" s="64"/>
      <c r="L136" s="64"/>
      <c r="M136" s="64"/>
    </row>
    <row r="137" spans="1:13" s="71" customFormat="1" ht="10.5" customHeight="1">
      <c r="A137" s="576"/>
      <c r="B137" s="577"/>
      <c r="C137" s="609"/>
      <c r="D137" s="114"/>
      <c r="E137" s="114"/>
      <c r="F137" s="599"/>
      <c r="G137" s="78"/>
      <c r="H137" s="79"/>
      <c r="I137" s="79"/>
      <c r="J137" s="601"/>
      <c r="K137" s="362"/>
      <c r="L137" s="362"/>
      <c r="M137" s="362"/>
    </row>
    <row r="138" spans="1:13" s="62" customFormat="1" ht="14.25" customHeight="1">
      <c r="A138" s="586">
        <f>A136</f>
        <v>2</v>
      </c>
      <c r="B138" s="70" t="s">
        <v>1219</v>
      </c>
      <c r="C138" s="70">
        <f>1</f>
        <v>1</v>
      </c>
      <c r="D138" s="69"/>
      <c r="E138" s="69"/>
      <c r="F138" s="633" t="s">
        <v>1412</v>
      </c>
      <c r="G138" s="633"/>
      <c r="H138" s="633"/>
      <c r="I138" s="87">
        <f>I163</f>
        <v>0</v>
      </c>
      <c r="J138" s="681"/>
      <c r="K138" s="681"/>
      <c r="L138" s="361"/>
      <c r="M138" s="361"/>
    </row>
    <row r="139" spans="1:13" s="62" customFormat="1">
      <c r="A139" s="586"/>
      <c r="B139" s="70"/>
      <c r="C139" s="70"/>
      <c r="D139" s="69"/>
      <c r="E139" s="69"/>
      <c r="F139" s="594"/>
      <c r="G139" s="594"/>
      <c r="H139" s="594"/>
      <c r="I139" s="87"/>
      <c r="J139" s="594"/>
      <c r="K139" s="361"/>
      <c r="L139" s="361"/>
      <c r="M139" s="361"/>
    </row>
    <row r="140" spans="1:13" s="62" customFormat="1">
      <c r="A140" s="586">
        <f>A136</f>
        <v>2</v>
      </c>
      <c r="B140" s="70" t="s">
        <v>1219</v>
      </c>
      <c r="C140" s="70">
        <f>C138+1</f>
        <v>2</v>
      </c>
      <c r="D140" s="69"/>
      <c r="E140" s="69"/>
      <c r="F140" s="633" t="s">
        <v>1413</v>
      </c>
      <c r="G140" s="633"/>
      <c r="H140" s="633"/>
      <c r="I140" s="87">
        <f>I223</f>
        <v>0</v>
      </c>
      <c r="J140" s="594"/>
      <c r="K140" s="361"/>
      <c r="L140" s="361"/>
      <c r="M140" s="361"/>
    </row>
    <row r="142" spans="1:13" s="85" customFormat="1" ht="15" customHeight="1">
      <c r="A142" s="596">
        <f>A136</f>
        <v>2</v>
      </c>
      <c r="B142" s="110" t="s">
        <v>1219</v>
      </c>
      <c r="C142" s="70">
        <f>C140+1</f>
        <v>3</v>
      </c>
      <c r="D142" s="69"/>
      <c r="E142" s="69"/>
      <c r="F142" s="633" t="s">
        <v>1414</v>
      </c>
      <c r="G142" s="633"/>
      <c r="H142" s="633"/>
      <c r="I142" s="87">
        <f>I244</f>
        <v>0</v>
      </c>
      <c r="J142" s="594"/>
      <c r="K142" s="361"/>
      <c r="L142" s="361"/>
      <c r="M142" s="361"/>
    </row>
    <row r="143" spans="1:13" s="85" customFormat="1">
      <c r="A143" s="596"/>
      <c r="B143" s="110"/>
      <c r="C143" s="70"/>
      <c r="D143" s="69"/>
      <c r="E143" s="69"/>
      <c r="F143" s="594"/>
      <c r="G143" s="86"/>
      <c r="H143" s="87"/>
      <c r="I143" s="87"/>
      <c r="J143" s="594"/>
      <c r="K143" s="361"/>
      <c r="L143" s="361"/>
      <c r="M143" s="361"/>
    </row>
    <row r="144" spans="1:13" s="85" customFormat="1" ht="15" customHeight="1">
      <c r="A144" s="596">
        <f>A136</f>
        <v>2</v>
      </c>
      <c r="B144" s="110" t="s">
        <v>1219</v>
      </c>
      <c r="C144" s="70">
        <f>C142+1</f>
        <v>4</v>
      </c>
      <c r="D144" s="69"/>
      <c r="E144" s="69"/>
      <c r="F144" s="633" t="s">
        <v>1415</v>
      </c>
      <c r="G144" s="633"/>
      <c r="H144" s="633"/>
      <c r="I144" s="87">
        <f>I260</f>
        <v>0</v>
      </c>
      <c r="J144" s="594"/>
      <c r="K144" s="361"/>
      <c r="L144" s="361"/>
      <c r="M144" s="361"/>
    </row>
    <row r="145" spans="1:13" s="85" customFormat="1" ht="15" thickBot="1">
      <c r="A145" s="596"/>
      <c r="B145" s="110"/>
      <c r="C145" s="70"/>
      <c r="D145" s="69"/>
      <c r="E145" s="69"/>
      <c r="F145" s="117"/>
      <c r="G145" s="83"/>
      <c r="H145" s="84"/>
      <c r="I145" s="84"/>
      <c r="J145" s="594"/>
      <c r="K145" s="361"/>
      <c r="L145" s="361"/>
      <c r="M145" s="361"/>
    </row>
    <row r="146" spans="1:13" s="85" customFormat="1" ht="15" thickTop="1">
      <c r="A146" s="596"/>
      <c r="B146" s="110"/>
      <c r="C146" s="70"/>
      <c r="D146" s="69"/>
      <c r="E146" s="69"/>
      <c r="F146" s="594"/>
      <c r="G146" s="86"/>
      <c r="H146" s="87"/>
      <c r="I146" s="87"/>
      <c r="J146" s="594"/>
      <c r="K146" s="361"/>
      <c r="L146" s="361"/>
      <c r="M146" s="361"/>
    </row>
    <row r="147" spans="1:13" s="90" customFormat="1" ht="18" customHeight="1">
      <c r="A147" s="580"/>
      <c r="B147" s="581"/>
      <c r="C147" s="605"/>
      <c r="D147" s="574"/>
      <c r="E147" s="574"/>
      <c r="F147" s="640" t="s">
        <v>1416</v>
      </c>
      <c r="G147" s="640"/>
      <c r="H147" s="640"/>
      <c r="I147" s="88">
        <f>SUM(I138:I145)</f>
        <v>0</v>
      </c>
      <c r="J147" s="598"/>
      <c r="K147" s="363"/>
      <c r="L147" s="363"/>
      <c r="M147" s="363"/>
    </row>
    <row r="148" spans="1:13" s="361" customFormat="1" ht="15">
      <c r="A148" s="590"/>
      <c r="B148" s="590"/>
      <c r="C148" s="590"/>
      <c r="D148" s="590"/>
      <c r="E148" s="590"/>
      <c r="F148" s="601"/>
      <c r="G148" s="78"/>
      <c r="H148" s="79"/>
      <c r="I148" s="79"/>
      <c r="J148" s="589"/>
    </row>
    <row r="149" spans="1:13" s="361" customFormat="1" ht="15">
      <c r="A149" s="112">
        <f>A136</f>
        <v>2</v>
      </c>
      <c r="B149" s="113" t="s">
        <v>1219</v>
      </c>
      <c r="C149" s="113">
        <f>1</f>
        <v>1</v>
      </c>
      <c r="D149" s="114"/>
      <c r="E149" s="69"/>
      <c r="F149" s="645" t="s">
        <v>1412</v>
      </c>
      <c r="G149" s="645"/>
      <c r="H149" s="645"/>
      <c r="I149" s="79"/>
      <c r="J149" s="589"/>
    </row>
    <row r="150" spans="1:13" s="361" customFormat="1" ht="12" customHeight="1">
      <c r="A150" s="112"/>
      <c r="B150" s="113"/>
      <c r="C150" s="113"/>
      <c r="D150" s="114"/>
      <c r="E150" s="69"/>
      <c r="F150" s="601"/>
      <c r="G150" s="78"/>
      <c r="H150" s="79"/>
      <c r="I150" s="79"/>
      <c r="J150" s="589"/>
    </row>
    <row r="151" spans="1:13" s="361" customFormat="1" ht="90.75" customHeight="1">
      <c r="A151" s="596">
        <f>A149</f>
        <v>2</v>
      </c>
      <c r="B151" s="110" t="s">
        <v>1219</v>
      </c>
      <c r="C151" s="70">
        <f>C149</f>
        <v>1</v>
      </c>
      <c r="D151" s="69" t="s">
        <v>1219</v>
      </c>
      <c r="E151" s="69">
        <f>1</f>
        <v>1</v>
      </c>
      <c r="F151" s="594" t="s">
        <v>2936</v>
      </c>
      <c r="G151" s="86"/>
      <c r="H151" s="87"/>
      <c r="I151" s="87"/>
      <c r="J151" s="589"/>
      <c r="K151" s="120"/>
    </row>
    <row r="152" spans="1:13" s="361" customFormat="1" ht="16.5">
      <c r="A152" s="596"/>
      <c r="B152" s="110"/>
      <c r="C152" s="70"/>
      <c r="D152" s="69"/>
      <c r="E152" s="69"/>
      <c r="F152" s="594" t="s">
        <v>2937</v>
      </c>
      <c r="G152" s="86"/>
      <c r="H152" s="87"/>
      <c r="I152" s="87"/>
      <c r="J152" s="589"/>
      <c r="K152" s="120"/>
    </row>
    <row r="153" spans="1:13" s="361" customFormat="1" ht="16.5">
      <c r="A153" s="595"/>
      <c r="B153" s="587"/>
      <c r="C153" s="70"/>
      <c r="D153" s="69"/>
      <c r="E153" s="69"/>
      <c r="F153" s="594" t="s">
        <v>23</v>
      </c>
      <c r="G153" s="86">
        <v>4</v>
      </c>
      <c r="H153" s="87"/>
      <c r="I153" s="87">
        <f>G153*H153</f>
        <v>0</v>
      </c>
      <c r="J153" s="589"/>
      <c r="K153" s="120"/>
    </row>
    <row r="154" spans="1:13" s="375" customFormat="1" ht="16.5">
      <c r="A154" s="596"/>
      <c r="B154" s="110"/>
      <c r="C154" s="70"/>
      <c r="D154" s="69"/>
      <c r="E154" s="69"/>
      <c r="F154" s="594" t="s">
        <v>2852</v>
      </c>
      <c r="G154" s="86"/>
      <c r="H154" s="87"/>
      <c r="I154" s="87"/>
      <c r="J154" s="589"/>
      <c r="K154" s="120"/>
    </row>
    <row r="155" spans="1:13" s="375" customFormat="1" ht="16.5">
      <c r="A155" s="595"/>
      <c r="B155" s="587"/>
      <c r="C155" s="70"/>
      <c r="D155" s="69"/>
      <c r="E155" s="69"/>
      <c r="F155" s="594" t="s">
        <v>23</v>
      </c>
      <c r="G155" s="86">
        <v>5</v>
      </c>
      <c r="H155" s="87"/>
      <c r="I155" s="87">
        <f>G155*H155</f>
        <v>0</v>
      </c>
      <c r="J155" s="589"/>
      <c r="K155" s="120"/>
    </row>
    <row r="156" spans="1:13" s="361" customFormat="1" ht="16.5">
      <c r="A156" s="595"/>
      <c r="B156" s="587"/>
      <c r="C156" s="70"/>
      <c r="D156" s="69"/>
      <c r="E156" s="69"/>
      <c r="F156" s="594"/>
      <c r="G156" s="86"/>
      <c r="H156" s="87"/>
      <c r="I156" s="87"/>
      <c r="J156" s="589"/>
      <c r="K156" s="120"/>
    </row>
    <row r="157" spans="1:13" s="366" customFormat="1" ht="142.5">
      <c r="A157" s="596">
        <f>A151</f>
        <v>2</v>
      </c>
      <c r="B157" s="110" t="s">
        <v>1219</v>
      </c>
      <c r="C157" s="70">
        <f>C151</f>
        <v>1</v>
      </c>
      <c r="D157" s="69" t="s">
        <v>1219</v>
      </c>
      <c r="E157" s="69">
        <f>E151+1</f>
        <v>2</v>
      </c>
      <c r="F157" s="594" t="s">
        <v>2932</v>
      </c>
      <c r="G157" s="86"/>
      <c r="H157" s="87"/>
      <c r="I157" s="87"/>
      <c r="J157" s="589"/>
      <c r="K157" s="120"/>
    </row>
    <row r="158" spans="1:13" s="366" customFormat="1" ht="16.5">
      <c r="A158" s="595"/>
      <c r="B158" s="587"/>
      <c r="C158" s="70"/>
      <c r="D158" s="69"/>
      <c r="E158" s="69"/>
      <c r="F158" s="594" t="s">
        <v>23</v>
      </c>
      <c r="G158" s="86">
        <v>1</v>
      </c>
      <c r="H158" s="87"/>
      <c r="I158" s="87">
        <f>G158*H158</f>
        <v>0</v>
      </c>
      <c r="J158" s="589"/>
      <c r="K158" s="120"/>
    </row>
    <row r="159" spans="1:13" s="366" customFormat="1" ht="16.5">
      <c r="A159" s="595"/>
      <c r="B159" s="587"/>
      <c r="C159" s="70"/>
      <c r="D159" s="69"/>
      <c r="E159" s="69"/>
      <c r="F159" s="594"/>
      <c r="G159" s="86"/>
      <c r="H159" s="87"/>
      <c r="I159" s="87"/>
      <c r="J159" s="589"/>
      <c r="K159" s="120"/>
    </row>
    <row r="160" spans="1:13" s="366" customFormat="1" ht="99.75">
      <c r="A160" s="596">
        <f>A157</f>
        <v>2</v>
      </c>
      <c r="B160" s="110" t="s">
        <v>1219</v>
      </c>
      <c r="C160" s="70">
        <f>C157</f>
        <v>1</v>
      </c>
      <c r="D160" s="69" t="s">
        <v>1219</v>
      </c>
      <c r="E160" s="69">
        <f>E157+1</f>
        <v>3</v>
      </c>
      <c r="F160" s="594" t="s">
        <v>2938</v>
      </c>
      <c r="G160" s="86"/>
      <c r="H160" s="87"/>
      <c r="I160" s="87"/>
      <c r="J160" s="589"/>
      <c r="K160" s="120"/>
    </row>
    <row r="161" spans="1:11" s="366" customFormat="1" ht="16.5">
      <c r="A161" s="595"/>
      <c r="B161" s="587"/>
      <c r="C161" s="70"/>
      <c r="D161" s="69"/>
      <c r="E161" s="69"/>
      <c r="F161" s="594" t="s">
        <v>1323</v>
      </c>
      <c r="G161" s="86">
        <v>300</v>
      </c>
      <c r="H161" s="87"/>
      <c r="I161" s="87">
        <f>G161*H161</f>
        <v>0</v>
      </c>
      <c r="J161" s="589"/>
      <c r="K161" s="120"/>
    </row>
    <row r="162" spans="1:11" s="361" customFormat="1" ht="15" thickBot="1">
      <c r="A162" s="595"/>
      <c r="B162" s="587"/>
      <c r="C162" s="70"/>
      <c r="D162" s="69"/>
      <c r="E162" s="69"/>
      <c r="F162" s="117"/>
      <c r="G162" s="83"/>
      <c r="H162" s="84"/>
      <c r="I162" s="84"/>
      <c r="J162" s="589"/>
    </row>
    <row r="163" spans="1:11" s="361" customFormat="1" ht="15.75" thickTop="1">
      <c r="A163" s="590"/>
      <c r="B163" s="590"/>
      <c r="C163" s="590"/>
      <c r="D163" s="590"/>
      <c r="E163" s="590"/>
      <c r="F163" s="601" t="s">
        <v>1218</v>
      </c>
      <c r="G163" s="78"/>
      <c r="H163" s="79"/>
      <c r="I163" s="79">
        <f>SUM(I151:I162)</f>
        <v>0</v>
      </c>
      <c r="J163" s="589"/>
    </row>
    <row r="164" spans="1:11" s="361" customFormat="1" ht="15">
      <c r="A164" s="590"/>
      <c r="B164" s="590"/>
      <c r="C164" s="590"/>
      <c r="D164" s="590"/>
      <c r="E164" s="590"/>
      <c r="F164" s="601"/>
      <c r="G164" s="78"/>
      <c r="H164" s="79"/>
      <c r="I164" s="79"/>
      <c r="J164" s="589"/>
    </row>
    <row r="165" spans="1:11" s="361" customFormat="1" ht="15">
      <c r="A165" s="112">
        <f>A136</f>
        <v>2</v>
      </c>
      <c r="B165" s="113" t="s">
        <v>1219</v>
      </c>
      <c r="C165" s="113">
        <f>C149+1</f>
        <v>2</v>
      </c>
      <c r="D165" s="114"/>
      <c r="E165" s="69"/>
      <c r="F165" s="645" t="s">
        <v>1425</v>
      </c>
      <c r="G165" s="645"/>
      <c r="H165" s="645"/>
      <c r="I165" s="79"/>
      <c r="J165" s="589"/>
    </row>
    <row r="166" spans="1:11" s="361" customFormat="1" ht="15">
      <c r="A166" s="112"/>
      <c r="B166" s="113"/>
      <c r="C166" s="113"/>
      <c r="D166" s="114"/>
      <c r="E166" s="69"/>
      <c r="F166" s="601"/>
      <c r="G166" s="601"/>
      <c r="H166" s="601"/>
      <c r="I166" s="79"/>
      <c r="J166" s="589"/>
    </row>
    <row r="167" spans="1:11" s="361" customFormat="1" ht="68.25" customHeight="1">
      <c r="A167" s="112"/>
      <c r="B167" s="113"/>
      <c r="C167" s="113"/>
      <c r="D167" s="114"/>
      <c r="E167" s="69"/>
      <c r="F167" s="645" t="s">
        <v>2920</v>
      </c>
      <c r="G167" s="645"/>
      <c r="H167" s="645"/>
      <c r="I167" s="645"/>
      <c r="J167" s="589"/>
    </row>
    <row r="168" spans="1:11" s="361" customFormat="1" ht="11.25" customHeight="1">
      <c r="A168" s="112"/>
      <c r="B168" s="113"/>
      <c r="C168" s="113"/>
      <c r="D168" s="114"/>
      <c r="E168" s="69"/>
      <c r="F168" s="601"/>
      <c r="G168" s="78"/>
      <c r="H168" s="79"/>
      <c r="I168" s="79"/>
      <c r="J168" s="589"/>
    </row>
    <row r="169" spans="1:11" s="66" customFormat="1" ht="244.5" customHeight="1">
      <c r="A169" s="596">
        <f>A165</f>
        <v>2</v>
      </c>
      <c r="B169" s="110" t="s">
        <v>1219</v>
      </c>
      <c r="C169" s="70">
        <f>C165</f>
        <v>2</v>
      </c>
      <c r="D169" s="69" t="s">
        <v>1219</v>
      </c>
      <c r="E169" s="69">
        <f>1</f>
        <v>1</v>
      </c>
      <c r="F169" s="121" t="s">
        <v>3173</v>
      </c>
      <c r="G169" s="86"/>
      <c r="H169" s="87"/>
      <c r="I169" s="87"/>
      <c r="J169" s="589"/>
    </row>
    <row r="170" spans="1:11" s="66" customFormat="1">
      <c r="A170" s="595"/>
      <c r="B170" s="587"/>
      <c r="C170" s="70"/>
      <c r="D170" s="69"/>
      <c r="E170" s="69"/>
      <c r="F170" s="594" t="s">
        <v>23</v>
      </c>
      <c r="G170" s="86">
        <v>1</v>
      </c>
      <c r="H170" s="87"/>
      <c r="I170" s="87">
        <f>G170*H170</f>
        <v>0</v>
      </c>
      <c r="J170" s="589"/>
    </row>
    <row r="171" spans="1:11" s="361" customFormat="1">
      <c r="A171" s="595"/>
      <c r="B171" s="587"/>
      <c r="C171" s="70"/>
      <c r="D171" s="69"/>
      <c r="E171" s="69"/>
      <c r="F171" s="594"/>
      <c r="G171" s="86"/>
      <c r="H171" s="87"/>
      <c r="I171" s="87"/>
      <c r="J171" s="589"/>
    </row>
    <row r="172" spans="1:11" s="66" customFormat="1" ht="162.75" customHeight="1">
      <c r="A172" s="596">
        <f>A169</f>
        <v>2</v>
      </c>
      <c r="B172" s="110" t="s">
        <v>1219</v>
      </c>
      <c r="C172" s="70">
        <f>C169</f>
        <v>2</v>
      </c>
      <c r="D172" s="69" t="s">
        <v>1219</v>
      </c>
      <c r="E172" s="69">
        <f>E169+1</f>
        <v>2</v>
      </c>
      <c r="F172" s="121" t="s">
        <v>2905</v>
      </c>
      <c r="G172" s="86"/>
      <c r="H172" s="87"/>
      <c r="I172" s="87"/>
      <c r="J172" s="589"/>
    </row>
    <row r="173" spans="1:11" s="66" customFormat="1">
      <c r="A173" s="595"/>
      <c r="B173" s="587"/>
      <c r="C173" s="70"/>
      <c r="D173" s="69"/>
      <c r="E173" s="69"/>
      <c r="F173" s="594" t="s">
        <v>23</v>
      </c>
      <c r="G173" s="86">
        <v>1</v>
      </c>
      <c r="H173" s="87"/>
      <c r="I173" s="87">
        <f>G173*H173</f>
        <v>0</v>
      </c>
      <c r="J173" s="589"/>
    </row>
    <row r="174" spans="1:11" s="66" customFormat="1">
      <c r="A174" s="595"/>
      <c r="B174" s="587"/>
      <c r="C174" s="70"/>
      <c r="D174" s="69"/>
      <c r="E174" s="69"/>
      <c r="F174" s="594"/>
      <c r="G174" s="86"/>
      <c r="H174" s="87"/>
      <c r="I174" s="87"/>
      <c r="J174" s="589"/>
    </row>
    <row r="175" spans="1:11" s="66" customFormat="1" ht="244.5" customHeight="1">
      <c r="A175" s="596">
        <f>A169</f>
        <v>2</v>
      </c>
      <c r="B175" s="110" t="s">
        <v>1219</v>
      </c>
      <c r="C175" s="70">
        <f>C169</f>
        <v>2</v>
      </c>
      <c r="D175" s="69" t="s">
        <v>1219</v>
      </c>
      <c r="E175" s="69">
        <f>E172+1</f>
        <v>3</v>
      </c>
      <c r="F175" s="121" t="s">
        <v>2906</v>
      </c>
      <c r="G175" s="86"/>
      <c r="H175" s="87"/>
      <c r="I175" s="87"/>
      <c r="J175" s="589"/>
      <c r="K175" s="121" t="s">
        <v>1432</v>
      </c>
    </row>
    <row r="176" spans="1:11" s="66" customFormat="1" ht="16.5">
      <c r="A176" s="595"/>
      <c r="B176" s="587"/>
      <c r="C176" s="70"/>
      <c r="D176" s="69"/>
      <c r="E176" s="69"/>
      <c r="F176" s="123" t="s">
        <v>23</v>
      </c>
      <c r="G176" s="86">
        <v>1</v>
      </c>
      <c r="H176" s="87"/>
      <c r="I176" s="87">
        <f>G176*H176</f>
        <v>0</v>
      </c>
      <c r="J176" s="589"/>
    </row>
    <row r="177" spans="1:11" s="66" customFormat="1" ht="16.5">
      <c r="A177" s="595"/>
      <c r="B177" s="587"/>
      <c r="C177" s="70"/>
      <c r="D177" s="69"/>
      <c r="E177" s="69"/>
      <c r="F177" s="123"/>
      <c r="G177" s="86"/>
      <c r="H177" s="87"/>
      <c r="I177" s="87"/>
      <c r="J177" s="589"/>
    </row>
    <row r="178" spans="1:11" s="66" customFormat="1" ht="247.5" customHeight="1">
      <c r="A178" s="596">
        <f>A175</f>
        <v>2</v>
      </c>
      <c r="B178" s="110" t="s">
        <v>1219</v>
      </c>
      <c r="C178" s="70">
        <f>C175</f>
        <v>2</v>
      </c>
      <c r="D178" s="69" t="s">
        <v>1219</v>
      </c>
      <c r="E178" s="69">
        <f>E175+1</f>
        <v>4</v>
      </c>
      <c r="F178" s="121" t="s">
        <v>2907</v>
      </c>
      <c r="G178" s="86"/>
      <c r="H178" s="87"/>
      <c r="I178" s="87"/>
      <c r="J178" s="589"/>
      <c r="K178" s="124" t="s">
        <v>1434</v>
      </c>
    </row>
    <row r="179" spans="1:11" s="66" customFormat="1" ht="16.5">
      <c r="A179" s="595"/>
      <c r="B179" s="587"/>
      <c r="C179" s="70"/>
      <c r="D179" s="69"/>
      <c r="E179" s="69"/>
      <c r="F179" s="123" t="s">
        <v>23</v>
      </c>
      <c r="G179" s="86">
        <v>1</v>
      </c>
      <c r="H179" s="87"/>
      <c r="I179" s="87">
        <f>G179*H179</f>
        <v>0</v>
      </c>
      <c r="J179" s="589"/>
    </row>
    <row r="180" spans="1:11" s="361" customFormat="1" ht="16.5">
      <c r="A180" s="595"/>
      <c r="B180" s="587"/>
      <c r="C180" s="70"/>
      <c r="D180" s="69"/>
      <c r="E180" s="69"/>
      <c r="F180" s="123"/>
      <c r="G180" s="86"/>
      <c r="H180" s="87"/>
      <c r="I180" s="87"/>
      <c r="J180" s="589"/>
    </row>
    <row r="181" spans="1:11" s="66" customFormat="1" ht="134.25" customHeight="1">
      <c r="A181" s="596">
        <f>A175</f>
        <v>2</v>
      </c>
      <c r="B181" s="110" t="s">
        <v>1219</v>
      </c>
      <c r="C181" s="70">
        <f>C178</f>
        <v>2</v>
      </c>
      <c r="D181" s="69" t="s">
        <v>1219</v>
      </c>
      <c r="E181" s="69">
        <f>E178+1</f>
        <v>5</v>
      </c>
      <c r="F181" s="121" t="s">
        <v>2908</v>
      </c>
      <c r="G181" s="86"/>
      <c r="H181" s="87"/>
      <c r="I181" s="87"/>
      <c r="J181" s="589"/>
    </row>
    <row r="182" spans="1:11" s="66" customFormat="1" ht="16.5">
      <c r="A182" s="595"/>
      <c r="B182" s="587"/>
      <c r="C182" s="70"/>
      <c r="D182" s="69"/>
      <c r="E182" s="69"/>
      <c r="F182" s="123" t="s">
        <v>23</v>
      </c>
      <c r="G182" s="86">
        <v>1</v>
      </c>
      <c r="H182" s="87"/>
      <c r="I182" s="87">
        <f>G182*H182</f>
        <v>0</v>
      </c>
      <c r="J182" s="589"/>
    </row>
    <row r="183" spans="1:11" s="361" customFormat="1">
      <c r="A183" s="595"/>
      <c r="B183" s="587"/>
      <c r="C183" s="70"/>
      <c r="D183" s="69"/>
      <c r="E183" s="69"/>
      <c r="F183" s="594"/>
      <c r="G183" s="86"/>
      <c r="H183" s="87"/>
      <c r="I183" s="87"/>
      <c r="J183" s="589"/>
    </row>
    <row r="184" spans="1:11" s="66" customFormat="1" ht="148.5" customHeight="1">
      <c r="A184" s="596">
        <f>A175</f>
        <v>2</v>
      </c>
      <c r="B184" s="110" t="s">
        <v>1219</v>
      </c>
      <c r="C184" s="70">
        <f>C175</f>
        <v>2</v>
      </c>
      <c r="D184" s="69" t="s">
        <v>1219</v>
      </c>
      <c r="E184" s="69">
        <f>E181+1</f>
        <v>6</v>
      </c>
      <c r="F184" s="121" t="s">
        <v>2909</v>
      </c>
      <c r="G184" s="86"/>
      <c r="H184" s="87"/>
      <c r="I184" s="87"/>
      <c r="J184" s="589"/>
    </row>
    <row r="185" spans="1:11" s="66" customFormat="1" ht="16.5">
      <c r="A185" s="595"/>
      <c r="B185" s="587"/>
      <c r="C185" s="70"/>
      <c r="D185" s="69"/>
      <c r="E185" s="69"/>
      <c r="F185" s="123" t="s">
        <v>23</v>
      </c>
      <c r="G185" s="86">
        <v>1</v>
      </c>
      <c r="H185" s="87"/>
      <c r="I185" s="87">
        <f>G185*H185</f>
        <v>0</v>
      </c>
      <c r="J185" s="589"/>
      <c r="K185" s="120"/>
    </row>
    <row r="186" spans="1:11" s="361" customFormat="1">
      <c r="A186" s="595"/>
      <c r="B186" s="587"/>
      <c r="C186" s="70"/>
      <c r="D186" s="69"/>
      <c r="E186" s="69"/>
      <c r="F186" s="594"/>
      <c r="G186" s="86"/>
      <c r="H186" s="87"/>
      <c r="I186" s="87"/>
      <c r="J186" s="589"/>
    </row>
    <row r="187" spans="1:11" s="66" customFormat="1" ht="147.75" customHeight="1">
      <c r="A187" s="596">
        <f>A184</f>
        <v>2</v>
      </c>
      <c r="B187" s="110" t="s">
        <v>1219</v>
      </c>
      <c r="C187" s="70">
        <f>C184</f>
        <v>2</v>
      </c>
      <c r="D187" s="69" t="s">
        <v>1219</v>
      </c>
      <c r="E187" s="69">
        <f>E184+1</f>
        <v>7</v>
      </c>
      <c r="F187" s="121" t="s">
        <v>2910</v>
      </c>
      <c r="G187" s="86"/>
      <c r="H187" s="87"/>
      <c r="I187" s="87"/>
      <c r="J187" s="589"/>
      <c r="K187" s="124"/>
    </row>
    <row r="188" spans="1:11" s="66" customFormat="1" ht="16.5">
      <c r="A188" s="595"/>
      <c r="B188" s="587"/>
      <c r="C188" s="70"/>
      <c r="D188" s="69"/>
      <c r="E188" s="69"/>
      <c r="F188" s="123" t="s">
        <v>23</v>
      </c>
      <c r="G188" s="86">
        <v>1</v>
      </c>
      <c r="H188" s="87"/>
      <c r="I188" s="87">
        <f>G188*H188</f>
        <v>0</v>
      </c>
      <c r="J188" s="589"/>
    </row>
    <row r="189" spans="1:11" s="361" customFormat="1" ht="16.5">
      <c r="A189" s="595"/>
      <c r="B189" s="587"/>
      <c r="C189" s="70"/>
      <c r="D189" s="69"/>
      <c r="E189" s="69"/>
      <c r="F189" s="123"/>
      <c r="G189" s="86"/>
      <c r="H189" s="87"/>
      <c r="I189" s="87"/>
      <c r="J189" s="589"/>
    </row>
    <row r="190" spans="1:11" s="66" customFormat="1" ht="147.75" customHeight="1">
      <c r="A190" s="596">
        <f>A184</f>
        <v>2</v>
      </c>
      <c r="B190" s="110" t="s">
        <v>1219</v>
      </c>
      <c r="C190" s="70">
        <f>C184</f>
        <v>2</v>
      </c>
      <c r="D190" s="69" t="s">
        <v>1219</v>
      </c>
      <c r="E190" s="69">
        <f>E187+1</f>
        <v>8</v>
      </c>
      <c r="F190" s="121" t="s">
        <v>2911</v>
      </c>
      <c r="G190" s="86"/>
      <c r="H190" s="87"/>
      <c r="I190" s="87"/>
      <c r="J190" s="589"/>
      <c r="K190" s="124"/>
    </row>
    <row r="191" spans="1:11" s="66" customFormat="1" ht="16.5">
      <c r="A191" s="595"/>
      <c r="B191" s="587"/>
      <c r="C191" s="70"/>
      <c r="D191" s="69"/>
      <c r="E191" s="69"/>
      <c r="F191" s="123" t="s">
        <v>23</v>
      </c>
      <c r="G191" s="86">
        <v>1</v>
      </c>
      <c r="H191" s="87"/>
      <c r="I191" s="87">
        <f>G191*H191</f>
        <v>0</v>
      </c>
      <c r="J191" s="589"/>
      <c r="K191" s="120"/>
    </row>
    <row r="192" spans="1:11" s="66" customFormat="1">
      <c r="A192" s="595"/>
      <c r="B192" s="587"/>
      <c r="C192" s="70"/>
      <c r="D192" s="69"/>
      <c r="E192" s="69"/>
      <c r="F192" s="594"/>
      <c r="G192" s="86"/>
      <c r="H192" s="87"/>
      <c r="I192" s="87"/>
      <c r="J192" s="589"/>
    </row>
    <row r="193" spans="1:11" s="66" customFormat="1" ht="246.75" customHeight="1">
      <c r="A193" s="596">
        <f>A187</f>
        <v>2</v>
      </c>
      <c r="B193" s="110" t="s">
        <v>1219</v>
      </c>
      <c r="C193" s="70">
        <f>C187</f>
        <v>2</v>
      </c>
      <c r="D193" s="69" t="s">
        <v>1219</v>
      </c>
      <c r="E193" s="69">
        <f>E190+1</f>
        <v>9</v>
      </c>
      <c r="F193" s="121" t="s">
        <v>2912</v>
      </c>
      <c r="G193" s="86"/>
      <c r="H193" s="87"/>
      <c r="I193" s="87"/>
      <c r="J193" s="589"/>
      <c r="K193" s="124" t="s">
        <v>1432</v>
      </c>
    </row>
    <row r="194" spans="1:11" s="66" customFormat="1" ht="16.5">
      <c r="A194" s="595"/>
      <c r="B194" s="587"/>
      <c r="C194" s="70"/>
      <c r="D194" s="69"/>
      <c r="E194" s="69"/>
      <c r="F194" s="123" t="s">
        <v>23</v>
      </c>
      <c r="G194" s="86">
        <v>1</v>
      </c>
      <c r="H194" s="87"/>
      <c r="I194" s="87">
        <f>G194*H194</f>
        <v>0</v>
      </c>
      <c r="J194" s="589"/>
    </row>
    <row r="195" spans="1:11" s="66" customFormat="1" ht="16.5">
      <c r="A195" s="595"/>
      <c r="B195" s="587"/>
      <c r="C195" s="70"/>
      <c r="D195" s="69"/>
      <c r="E195" s="69"/>
      <c r="F195" s="123"/>
      <c r="G195" s="86"/>
      <c r="H195" s="87"/>
      <c r="I195" s="87"/>
      <c r="J195" s="589"/>
    </row>
    <row r="196" spans="1:11" s="66" customFormat="1" ht="235.5" customHeight="1">
      <c r="A196" s="596">
        <f>A193</f>
        <v>2</v>
      </c>
      <c r="B196" s="110" t="s">
        <v>1219</v>
      </c>
      <c r="C196" s="70">
        <f>C193</f>
        <v>2</v>
      </c>
      <c r="D196" s="69" t="s">
        <v>1219</v>
      </c>
      <c r="E196" s="69">
        <f>E193+1</f>
        <v>10</v>
      </c>
      <c r="F196" s="121" t="s">
        <v>2913</v>
      </c>
      <c r="G196" s="86"/>
      <c r="H196" s="87"/>
      <c r="I196" s="87"/>
      <c r="J196" s="589"/>
      <c r="K196" s="124" t="s">
        <v>1434</v>
      </c>
    </row>
    <row r="197" spans="1:11" s="66" customFormat="1" ht="16.5">
      <c r="A197" s="595"/>
      <c r="B197" s="587"/>
      <c r="C197" s="70"/>
      <c r="D197" s="69"/>
      <c r="E197" s="69"/>
      <c r="F197" s="123" t="s">
        <v>23</v>
      </c>
      <c r="G197" s="86">
        <v>2</v>
      </c>
      <c r="H197" s="87"/>
      <c r="I197" s="87">
        <f>G197*H197</f>
        <v>0</v>
      </c>
      <c r="J197" s="589"/>
    </row>
    <row r="198" spans="1:11" s="66" customFormat="1" ht="16.5">
      <c r="A198" s="595"/>
      <c r="B198" s="587"/>
      <c r="C198" s="70"/>
      <c r="D198" s="69"/>
      <c r="E198" s="69"/>
      <c r="F198" s="123"/>
      <c r="G198" s="86"/>
      <c r="H198" s="87"/>
      <c r="I198" s="87"/>
      <c r="J198" s="589"/>
    </row>
    <row r="199" spans="1:11" s="66" customFormat="1" ht="148.5" customHeight="1">
      <c r="A199" s="596">
        <f>A196</f>
        <v>2</v>
      </c>
      <c r="B199" s="110" t="s">
        <v>1219</v>
      </c>
      <c r="C199" s="70">
        <f>C196</f>
        <v>2</v>
      </c>
      <c r="D199" s="69" t="s">
        <v>1219</v>
      </c>
      <c r="E199" s="69">
        <f>E196+1</f>
        <v>11</v>
      </c>
      <c r="F199" s="121" t="s">
        <v>2914</v>
      </c>
      <c r="G199" s="86"/>
      <c r="H199" s="87"/>
      <c r="I199" s="87"/>
      <c r="J199" s="589"/>
      <c r="K199" s="124"/>
    </row>
    <row r="200" spans="1:11" s="66" customFormat="1" ht="16.5">
      <c r="A200" s="595"/>
      <c r="B200" s="587"/>
      <c r="C200" s="70"/>
      <c r="D200" s="69"/>
      <c r="E200" s="69"/>
      <c r="F200" s="123" t="s">
        <v>23</v>
      </c>
      <c r="G200" s="86">
        <v>1</v>
      </c>
      <c r="H200" s="87"/>
      <c r="I200" s="87">
        <f>G200*H200</f>
        <v>0</v>
      </c>
      <c r="J200" s="589"/>
      <c r="K200" s="120"/>
    </row>
    <row r="201" spans="1:11" s="66" customFormat="1" ht="16.5">
      <c r="A201" s="595"/>
      <c r="B201" s="587"/>
      <c r="C201" s="70"/>
      <c r="D201" s="69"/>
      <c r="E201" s="69"/>
      <c r="F201" s="123"/>
      <c r="G201" s="86"/>
      <c r="H201" s="87"/>
      <c r="I201" s="87"/>
      <c r="J201" s="589"/>
      <c r="K201" s="120"/>
    </row>
    <row r="202" spans="1:11" s="66" customFormat="1" ht="148.5" customHeight="1">
      <c r="A202" s="596">
        <f>A196</f>
        <v>2</v>
      </c>
      <c r="B202" s="110" t="s">
        <v>1219</v>
      </c>
      <c r="C202" s="70">
        <f>C196</f>
        <v>2</v>
      </c>
      <c r="D202" s="69" t="s">
        <v>1219</v>
      </c>
      <c r="E202" s="69">
        <f>E199+1</f>
        <v>12</v>
      </c>
      <c r="F202" s="121" t="s">
        <v>2915</v>
      </c>
      <c r="G202" s="86"/>
      <c r="H202" s="87"/>
      <c r="I202" s="87"/>
      <c r="J202" s="589"/>
      <c r="K202" s="124"/>
    </row>
    <row r="203" spans="1:11" s="66" customFormat="1" ht="16.5">
      <c r="A203" s="595"/>
      <c r="B203" s="587"/>
      <c r="C203" s="70"/>
      <c r="D203" s="69"/>
      <c r="E203" s="69"/>
      <c r="F203" s="123" t="s">
        <v>23</v>
      </c>
      <c r="G203" s="86">
        <v>3</v>
      </c>
      <c r="H203" s="87"/>
      <c r="I203" s="87">
        <f>G203*H203</f>
        <v>0</v>
      </c>
      <c r="J203" s="589"/>
      <c r="K203" s="120"/>
    </row>
    <row r="204" spans="1:11" s="66" customFormat="1" ht="16.5">
      <c r="A204" s="595"/>
      <c r="B204" s="587"/>
      <c r="C204" s="70"/>
      <c r="D204" s="69"/>
      <c r="E204" s="69"/>
      <c r="F204" s="123"/>
      <c r="G204" s="86"/>
      <c r="H204" s="87"/>
      <c r="I204" s="87"/>
      <c r="J204" s="589"/>
      <c r="K204" s="120"/>
    </row>
    <row r="205" spans="1:11" s="66" customFormat="1" ht="144" customHeight="1">
      <c r="A205" s="596">
        <f>A202</f>
        <v>2</v>
      </c>
      <c r="B205" s="110" t="s">
        <v>1219</v>
      </c>
      <c r="C205" s="70">
        <f>C202</f>
        <v>2</v>
      </c>
      <c r="D205" s="69" t="s">
        <v>1219</v>
      </c>
      <c r="E205" s="69">
        <f>E202+1</f>
        <v>13</v>
      </c>
      <c r="F205" s="121" t="s">
        <v>2916</v>
      </c>
      <c r="G205" s="86"/>
      <c r="H205" s="87"/>
      <c r="I205" s="87"/>
      <c r="J205" s="589"/>
      <c r="K205" s="124" t="s">
        <v>1434</v>
      </c>
    </row>
    <row r="206" spans="1:11" s="66" customFormat="1" ht="16.5">
      <c r="A206" s="595"/>
      <c r="B206" s="587"/>
      <c r="C206" s="70"/>
      <c r="D206" s="69"/>
      <c r="E206" s="69"/>
      <c r="F206" s="123" t="s">
        <v>23</v>
      </c>
      <c r="G206" s="86">
        <v>1</v>
      </c>
      <c r="H206" s="87"/>
      <c r="I206" s="87">
        <f>G206*H206</f>
        <v>0</v>
      </c>
      <c r="J206" s="589"/>
    </row>
    <row r="207" spans="1:11" s="66" customFormat="1" ht="16.5">
      <c r="A207" s="595"/>
      <c r="B207" s="587"/>
      <c r="C207" s="70"/>
      <c r="D207" s="69"/>
      <c r="E207" s="69"/>
      <c r="F207" s="123"/>
      <c r="G207" s="86"/>
      <c r="H207" s="87"/>
      <c r="I207" s="87"/>
      <c r="J207" s="589"/>
    </row>
    <row r="208" spans="1:11" s="66" customFormat="1" ht="144" customHeight="1">
      <c r="A208" s="596">
        <f>A205</f>
        <v>2</v>
      </c>
      <c r="B208" s="110" t="s">
        <v>1219</v>
      </c>
      <c r="C208" s="70">
        <f>C205</f>
        <v>2</v>
      </c>
      <c r="D208" s="69" t="s">
        <v>1219</v>
      </c>
      <c r="E208" s="69">
        <f>E205+1</f>
        <v>14</v>
      </c>
      <c r="F208" s="121" t="s">
        <v>2917</v>
      </c>
      <c r="G208" s="86"/>
      <c r="H208" s="87"/>
      <c r="I208" s="87"/>
      <c r="J208" s="589"/>
      <c r="K208" s="124" t="s">
        <v>1434</v>
      </c>
    </row>
    <row r="209" spans="1:11" s="66" customFormat="1" ht="16.5">
      <c r="A209" s="595"/>
      <c r="B209" s="587"/>
      <c r="C209" s="70"/>
      <c r="D209" s="69"/>
      <c r="E209" s="69"/>
      <c r="F209" s="123" t="s">
        <v>23</v>
      </c>
      <c r="G209" s="86">
        <v>1</v>
      </c>
      <c r="H209" s="87"/>
      <c r="I209" s="87">
        <f>G209*H209</f>
        <v>0</v>
      </c>
      <c r="J209" s="589"/>
    </row>
    <row r="210" spans="1:11" s="66" customFormat="1" ht="16.5">
      <c r="A210" s="595"/>
      <c r="B210" s="587"/>
      <c r="C210" s="70"/>
      <c r="D210" s="69"/>
      <c r="E210" s="69"/>
      <c r="F210" s="123"/>
      <c r="G210" s="86"/>
      <c r="H210" s="87"/>
      <c r="I210" s="87"/>
      <c r="J210" s="589"/>
    </row>
    <row r="211" spans="1:11" s="66" customFormat="1" ht="247.5" customHeight="1">
      <c r="A211" s="596">
        <f>A208</f>
        <v>2</v>
      </c>
      <c r="B211" s="110" t="s">
        <v>1219</v>
      </c>
      <c r="C211" s="70">
        <f>C208</f>
        <v>2</v>
      </c>
      <c r="D211" s="69" t="s">
        <v>1219</v>
      </c>
      <c r="E211" s="69">
        <f>E208+1</f>
        <v>15</v>
      </c>
      <c r="F211" s="121" t="s">
        <v>2918</v>
      </c>
      <c r="G211" s="86"/>
      <c r="H211" s="87"/>
      <c r="I211" s="87"/>
      <c r="J211" s="589"/>
      <c r="K211" s="124" t="s">
        <v>1434</v>
      </c>
    </row>
    <row r="212" spans="1:11" s="66" customFormat="1" ht="16.5">
      <c r="A212" s="595"/>
      <c r="B212" s="587"/>
      <c r="C212" s="70"/>
      <c r="D212" s="69"/>
      <c r="E212" s="69"/>
      <c r="F212" s="123" t="s">
        <v>23</v>
      </c>
      <c r="G212" s="86">
        <v>1</v>
      </c>
      <c r="H212" s="87"/>
      <c r="I212" s="87">
        <f>G212*H212</f>
        <v>0</v>
      </c>
      <c r="J212" s="589"/>
    </row>
    <row r="213" spans="1:11" s="66" customFormat="1" ht="16.5">
      <c r="A213" s="595"/>
      <c r="B213" s="587"/>
      <c r="C213" s="70"/>
      <c r="D213" s="69"/>
      <c r="E213" s="69"/>
      <c r="F213" s="123"/>
      <c r="G213" s="86"/>
      <c r="H213" s="87"/>
      <c r="I213" s="87"/>
      <c r="J213" s="589"/>
    </row>
    <row r="214" spans="1:11" s="66" customFormat="1" ht="247.5" customHeight="1">
      <c r="A214" s="596">
        <f>A211</f>
        <v>2</v>
      </c>
      <c r="B214" s="110" t="s">
        <v>1219</v>
      </c>
      <c r="C214" s="70">
        <f>C211</f>
        <v>2</v>
      </c>
      <c r="D214" s="69" t="s">
        <v>1219</v>
      </c>
      <c r="E214" s="69">
        <f>E211+1</f>
        <v>16</v>
      </c>
      <c r="F214" s="121" t="s">
        <v>2919</v>
      </c>
      <c r="G214" s="86"/>
      <c r="H214" s="87"/>
      <c r="I214" s="87"/>
      <c r="J214" s="589"/>
      <c r="K214" s="124" t="s">
        <v>1434</v>
      </c>
    </row>
    <row r="215" spans="1:11" s="66" customFormat="1" ht="16.5">
      <c r="A215" s="595"/>
      <c r="B215" s="587"/>
      <c r="C215" s="70"/>
      <c r="D215" s="69"/>
      <c r="E215" s="69"/>
      <c r="F215" s="123" t="s">
        <v>23</v>
      </c>
      <c r="G215" s="86">
        <v>1</v>
      </c>
      <c r="H215" s="87"/>
      <c r="I215" s="87">
        <f>G215*H215</f>
        <v>0</v>
      </c>
      <c r="J215" s="589"/>
    </row>
    <row r="216" spans="1:11" s="361" customFormat="1" ht="16.5">
      <c r="A216" s="595"/>
      <c r="B216" s="587"/>
      <c r="C216" s="70"/>
      <c r="D216" s="69"/>
      <c r="E216" s="69"/>
      <c r="F216" s="123"/>
      <c r="G216" s="86"/>
      <c r="H216" s="87"/>
      <c r="I216" s="87"/>
      <c r="J216" s="589"/>
    </row>
    <row r="217" spans="1:11" s="66" customFormat="1" ht="199.5">
      <c r="A217" s="596">
        <f>A187</f>
        <v>2</v>
      </c>
      <c r="B217" s="110" t="s">
        <v>1219</v>
      </c>
      <c r="C217" s="70">
        <f>C187</f>
        <v>2</v>
      </c>
      <c r="D217" s="69" t="s">
        <v>1219</v>
      </c>
      <c r="E217" s="69">
        <f>E214+1</f>
        <v>17</v>
      </c>
      <c r="F217" s="121" t="s">
        <v>2940</v>
      </c>
      <c r="G217" s="86"/>
      <c r="H217" s="87"/>
      <c r="I217" s="87"/>
      <c r="J217" s="589"/>
      <c r="K217" s="124"/>
    </row>
    <row r="218" spans="1:11" s="66" customFormat="1" ht="16.5">
      <c r="A218" s="595"/>
      <c r="B218" s="587"/>
      <c r="C218" s="70"/>
      <c r="D218" s="69"/>
      <c r="E218" s="69"/>
      <c r="F218" s="123" t="s">
        <v>23</v>
      </c>
      <c r="G218" s="86">
        <v>1</v>
      </c>
      <c r="H218" s="87"/>
      <c r="I218" s="87">
        <f>G218*H218</f>
        <v>0</v>
      </c>
      <c r="J218" s="589"/>
    </row>
    <row r="219" spans="1:11" s="361" customFormat="1" ht="16.5">
      <c r="A219" s="595"/>
      <c r="B219" s="587"/>
      <c r="C219" s="70"/>
      <c r="D219" s="69"/>
      <c r="E219" s="69"/>
      <c r="F219" s="123"/>
      <c r="G219" s="86"/>
      <c r="H219" s="87"/>
      <c r="I219" s="87"/>
      <c r="J219" s="589"/>
      <c r="K219" s="66"/>
    </row>
    <row r="220" spans="1:11" s="361" customFormat="1" ht="113.25" customHeight="1">
      <c r="A220" s="596">
        <f>A190</f>
        <v>2</v>
      </c>
      <c r="B220" s="110" t="s">
        <v>1219</v>
      </c>
      <c r="C220" s="70">
        <f>C190</f>
        <v>2</v>
      </c>
      <c r="D220" s="69" t="s">
        <v>1219</v>
      </c>
      <c r="E220" s="69">
        <f>E217+1</f>
        <v>18</v>
      </c>
      <c r="F220" s="121" t="s">
        <v>1438</v>
      </c>
      <c r="G220" s="86"/>
      <c r="H220" s="87"/>
      <c r="I220" s="87"/>
      <c r="J220" s="589"/>
    </row>
    <row r="221" spans="1:11" s="361" customFormat="1" ht="16.5">
      <c r="A221" s="595"/>
      <c r="B221" s="587"/>
      <c r="C221" s="70"/>
      <c r="D221" s="69"/>
      <c r="E221" s="69"/>
      <c r="F221" s="123" t="s">
        <v>23</v>
      </c>
      <c r="G221" s="86">
        <v>3</v>
      </c>
      <c r="H221" s="87"/>
      <c r="I221" s="87">
        <f>G221*H221</f>
        <v>0</v>
      </c>
      <c r="J221" s="589"/>
      <c r="K221" s="66"/>
    </row>
    <row r="222" spans="1:11" s="361" customFormat="1" ht="15" thickBot="1">
      <c r="A222" s="595"/>
      <c r="B222" s="587"/>
      <c r="C222" s="70"/>
      <c r="D222" s="69"/>
      <c r="E222" s="69"/>
      <c r="F222" s="117"/>
      <c r="G222" s="83"/>
      <c r="H222" s="84"/>
      <c r="I222" s="84"/>
      <c r="J222" s="589"/>
      <c r="K222" s="66"/>
    </row>
    <row r="223" spans="1:11" s="361" customFormat="1" ht="15.75" thickTop="1">
      <c r="A223" s="590"/>
      <c r="B223" s="590"/>
      <c r="C223" s="590"/>
      <c r="D223" s="590"/>
      <c r="E223" s="590"/>
      <c r="F223" s="601" t="s">
        <v>1218</v>
      </c>
      <c r="G223" s="78"/>
      <c r="H223" s="79"/>
      <c r="I223" s="79">
        <f>SUM(I169:I222)</f>
        <v>0</v>
      </c>
      <c r="J223" s="589"/>
    </row>
    <row r="224" spans="1:11" s="361" customFormat="1" ht="15">
      <c r="A224" s="590"/>
      <c r="B224" s="590"/>
      <c r="C224" s="590"/>
      <c r="D224" s="590"/>
      <c r="E224" s="590"/>
      <c r="F224" s="601"/>
      <c r="G224" s="78"/>
      <c r="H224" s="79"/>
      <c r="I224" s="79"/>
      <c r="J224" s="589"/>
      <c r="K224" s="66"/>
    </row>
    <row r="225" spans="1:11" s="361" customFormat="1" ht="15">
      <c r="A225" s="112">
        <f>A136</f>
        <v>2</v>
      </c>
      <c r="B225" s="113" t="s">
        <v>1219</v>
      </c>
      <c r="C225" s="113">
        <f>C165+1</f>
        <v>3</v>
      </c>
      <c r="D225" s="114"/>
      <c r="E225" s="69"/>
      <c r="F225" s="645" t="s">
        <v>1414</v>
      </c>
      <c r="G225" s="645"/>
      <c r="H225" s="645"/>
      <c r="I225" s="79"/>
      <c r="J225" s="589"/>
    </row>
    <row r="226" spans="1:11" s="361" customFormat="1" ht="15">
      <c r="A226" s="112"/>
      <c r="B226" s="113"/>
      <c r="C226" s="113"/>
      <c r="D226" s="114"/>
      <c r="E226" s="69"/>
      <c r="F226" s="601"/>
      <c r="G226" s="78"/>
      <c r="H226" s="79"/>
      <c r="I226" s="79"/>
      <c r="J226" s="589"/>
      <c r="K226" s="66"/>
    </row>
    <row r="227" spans="1:11" s="361" customFormat="1" ht="72" customHeight="1">
      <c r="A227" s="596">
        <f>A225</f>
        <v>2</v>
      </c>
      <c r="B227" s="110" t="s">
        <v>1219</v>
      </c>
      <c r="C227" s="70">
        <f>C225</f>
        <v>3</v>
      </c>
      <c r="D227" s="69" t="s">
        <v>1219</v>
      </c>
      <c r="E227" s="69">
        <f>1</f>
        <v>1</v>
      </c>
      <c r="F227" s="121" t="s">
        <v>2925</v>
      </c>
      <c r="G227" s="86"/>
      <c r="H227" s="87"/>
      <c r="I227" s="87"/>
      <c r="J227" s="589"/>
    </row>
    <row r="228" spans="1:11" s="361" customFormat="1">
      <c r="A228" s="595"/>
      <c r="B228" s="587"/>
      <c r="C228" s="70"/>
      <c r="D228" s="69"/>
      <c r="E228" s="69"/>
      <c r="F228" s="594" t="s">
        <v>28</v>
      </c>
      <c r="G228" s="86">
        <v>327.10000000000002</v>
      </c>
      <c r="H228" s="87"/>
      <c r="I228" s="87">
        <f>G228*H228</f>
        <v>0</v>
      </c>
      <c r="J228" s="589"/>
    </row>
    <row r="229" spans="1:11" s="366" customFormat="1">
      <c r="A229" s="595"/>
      <c r="B229" s="587"/>
      <c r="C229" s="70"/>
      <c r="D229" s="69"/>
      <c r="E229" s="69"/>
      <c r="F229" s="594"/>
      <c r="G229" s="86"/>
      <c r="H229" s="87"/>
      <c r="I229" s="87"/>
      <c r="J229" s="589"/>
    </row>
    <row r="230" spans="1:11" s="366" customFormat="1" ht="85.5">
      <c r="A230" s="596">
        <f>A227</f>
        <v>2</v>
      </c>
      <c r="B230" s="110" t="s">
        <v>1219</v>
      </c>
      <c r="C230" s="70">
        <f>C227</f>
        <v>3</v>
      </c>
      <c r="D230" s="69" t="s">
        <v>1219</v>
      </c>
      <c r="E230" s="69">
        <f>E227+1</f>
        <v>2</v>
      </c>
      <c r="F230" s="121" t="s">
        <v>2924</v>
      </c>
      <c r="G230" s="86"/>
      <c r="H230" s="87"/>
      <c r="I230" s="87"/>
      <c r="J230" s="589"/>
    </row>
    <row r="231" spans="1:11" s="366" customFormat="1">
      <c r="A231" s="595"/>
      <c r="B231" s="587"/>
      <c r="C231" s="70"/>
      <c r="D231" s="69"/>
      <c r="E231" s="69"/>
      <c r="F231" s="594" t="s">
        <v>28</v>
      </c>
      <c r="G231" s="86">
        <v>304</v>
      </c>
      <c r="H231" s="87"/>
      <c r="I231" s="87">
        <f>G231*H231</f>
        <v>0</v>
      </c>
      <c r="J231" s="589"/>
    </row>
    <row r="232" spans="1:11" s="375" customFormat="1">
      <c r="A232" s="595"/>
      <c r="B232" s="587"/>
      <c r="C232" s="70"/>
      <c r="D232" s="69"/>
      <c r="E232" s="69"/>
      <c r="F232" s="594" t="s">
        <v>2942</v>
      </c>
      <c r="G232" s="86"/>
      <c r="H232" s="87"/>
      <c r="I232" s="87"/>
      <c r="J232" s="589"/>
    </row>
    <row r="233" spans="1:11" s="375" customFormat="1">
      <c r="A233" s="595"/>
      <c r="B233" s="587"/>
      <c r="C233" s="70"/>
      <c r="D233" s="69"/>
      <c r="E233" s="69"/>
      <c r="F233" s="594" t="s">
        <v>28</v>
      </c>
      <c r="G233" s="86">
        <v>72</v>
      </c>
      <c r="H233" s="87"/>
      <c r="I233" s="87">
        <f>G233*H233</f>
        <v>0</v>
      </c>
      <c r="J233" s="589"/>
    </row>
    <row r="234" spans="1:11" s="366" customFormat="1">
      <c r="A234" s="595"/>
      <c r="B234" s="587"/>
      <c r="C234" s="70"/>
      <c r="D234" s="69"/>
      <c r="E234" s="69"/>
      <c r="F234" s="594"/>
      <c r="G234" s="86"/>
      <c r="H234" s="87"/>
      <c r="I234" s="87"/>
      <c r="J234" s="589"/>
    </row>
    <row r="235" spans="1:11" s="366" customFormat="1" ht="114">
      <c r="A235" s="596">
        <f>A230</f>
        <v>2</v>
      </c>
      <c r="B235" s="110" t="s">
        <v>1219</v>
      </c>
      <c r="C235" s="70">
        <f>C230</f>
        <v>3</v>
      </c>
      <c r="D235" s="69" t="s">
        <v>1219</v>
      </c>
      <c r="E235" s="69">
        <f>E230+1</f>
        <v>3</v>
      </c>
      <c r="F235" s="121" t="s">
        <v>2941</v>
      </c>
      <c r="G235" s="86"/>
      <c r="H235" s="87"/>
      <c r="I235" s="87"/>
      <c r="J235" s="589"/>
      <c r="K235" s="378"/>
    </row>
    <row r="236" spans="1:11" s="366" customFormat="1" ht="42.75">
      <c r="A236" s="596"/>
      <c r="B236" s="110"/>
      <c r="C236" s="70"/>
      <c r="D236" s="69"/>
      <c r="E236" s="69"/>
      <c r="F236" s="121" t="s">
        <v>2948</v>
      </c>
      <c r="G236" s="86"/>
      <c r="H236" s="87"/>
      <c r="I236" s="87"/>
      <c r="J236" s="589"/>
    </row>
    <row r="237" spans="1:11" s="366" customFormat="1">
      <c r="A237" s="595"/>
      <c r="B237" s="587"/>
      <c r="C237" s="70"/>
      <c r="D237" s="69"/>
      <c r="E237" s="69"/>
      <c r="F237" s="594" t="s">
        <v>23</v>
      </c>
      <c r="G237" s="86">
        <v>2</v>
      </c>
      <c r="H237" s="87"/>
      <c r="I237" s="87">
        <f>G237*H237</f>
        <v>0</v>
      </c>
      <c r="J237" s="589"/>
    </row>
    <row r="238" spans="1:11" s="375" customFormat="1" ht="76.5" customHeight="1">
      <c r="A238" s="596"/>
      <c r="B238" s="110"/>
      <c r="C238" s="70"/>
      <c r="D238" s="69"/>
      <c r="E238" s="69"/>
      <c r="F238" s="121" t="s">
        <v>2949</v>
      </c>
      <c r="G238" s="86"/>
      <c r="H238" s="87"/>
      <c r="I238" s="87"/>
      <c r="J238" s="589"/>
    </row>
    <row r="239" spans="1:11" s="375" customFormat="1">
      <c r="A239" s="595"/>
      <c r="B239" s="587"/>
      <c r="C239" s="70"/>
      <c r="D239" s="69"/>
      <c r="E239" s="69"/>
      <c r="F239" s="594" t="s">
        <v>23</v>
      </c>
      <c r="G239" s="86">
        <v>2</v>
      </c>
      <c r="H239" s="87"/>
      <c r="I239" s="87">
        <f>G239*H239</f>
        <v>0</v>
      </c>
      <c r="J239" s="589"/>
    </row>
    <row r="240" spans="1:11" s="366" customFormat="1">
      <c r="A240" s="595"/>
      <c r="B240" s="587"/>
      <c r="C240" s="70"/>
      <c r="D240" s="69"/>
      <c r="E240" s="69"/>
      <c r="F240" s="594"/>
      <c r="G240" s="86"/>
      <c r="H240" s="87"/>
      <c r="I240" s="87"/>
      <c r="J240" s="589"/>
    </row>
    <row r="241" spans="1:11" s="361" customFormat="1" ht="174.75" customHeight="1">
      <c r="A241" s="596">
        <f>A225</f>
        <v>2</v>
      </c>
      <c r="B241" s="110" t="s">
        <v>1219</v>
      </c>
      <c r="C241" s="70">
        <f>C225</f>
        <v>3</v>
      </c>
      <c r="D241" s="69" t="s">
        <v>1219</v>
      </c>
      <c r="E241" s="69">
        <f>E235+1</f>
        <v>4</v>
      </c>
      <c r="F241" s="594" t="s">
        <v>2923</v>
      </c>
      <c r="G241" s="86"/>
      <c r="H241" s="87"/>
      <c r="I241" s="87"/>
      <c r="J241" s="589"/>
    </row>
    <row r="242" spans="1:11" s="361" customFormat="1">
      <c r="A242" s="595"/>
      <c r="B242" s="587"/>
      <c r="C242" s="70"/>
      <c r="D242" s="69"/>
      <c r="E242" s="69"/>
      <c r="F242" s="594" t="s">
        <v>23</v>
      </c>
      <c r="G242" s="86">
        <v>24</v>
      </c>
      <c r="H242" s="87"/>
      <c r="I242" s="87">
        <f>G242*H242</f>
        <v>0</v>
      </c>
      <c r="J242" s="589"/>
    </row>
    <row r="243" spans="1:11" s="361" customFormat="1" ht="15" thickBot="1">
      <c r="A243" s="595"/>
      <c r="B243" s="587"/>
      <c r="C243" s="70"/>
      <c r="D243" s="69"/>
      <c r="E243" s="69"/>
      <c r="F243" s="117"/>
      <c r="G243" s="83"/>
      <c r="H243" s="84"/>
      <c r="I243" s="84"/>
      <c r="J243" s="589"/>
    </row>
    <row r="244" spans="1:11" s="361" customFormat="1" ht="15.75" thickTop="1">
      <c r="A244" s="590"/>
      <c r="B244" s="590"/>
      <c r="C244" s="590"/>
      <c r="D244" s="590"/>
      <c r="E244" s="590"/>
      <c r="F244" s="601" t="s">
        <v>1218</v>
      </c>
      <c r="G244" s="78"/>
      <c r="H244" s="79"/>
      <c r="I244" s="79">
        <f>SUM(I227:I243)</f>
        <v>0</v>
      </c>
      <c r="J244" s="589"/>
    </row>
    <row r="245" spans="1:11" s="361" customFormat="1" ht="15">
      <c r="A245" s="590"/>
      <c r="B245" s="590"/>
      <c r="C245" s="590"/>
      <c r="D245" s="590"/>
      <c r="E245" s="590"/>
      <c r="F245" s="601"/>
      <c r="G245" s="78"/>
      <c r="H245" s="79"/>
      <c r="I245" s="79"/>
      <c r="J245" s="589"/>
    </row>
    <row r="246" spans="1:11" s="361" customFormat="1" ht="15">
      <c r="A246" s="112">
        <f>A136</f>
        <v>2</v>
      </c>
      <c r="B246" s="113" t="s">
        <v>1219</v>
      </c>
      <c r="C246" s="113">
        <f>C225+1</f>
        <v>4</v>
      </c>
      <c r="D246" s="114"/>
      <c r="E246" s="69"/>
      <c r="F246" s="645" t="s">
        <v>1415</v>
      </c>
      <c r="G246" s="645"/>
      <c r="H246" s="645"/>
      <c r="I246" s="79"/>
      <c r="J246" s="589"/>
    </row>
    <row r="247" spans="1:11" s="361" customFormat="1" ht="15">
      <c r="A247" s="112"/>
      <c r="B247" s="113"/>
      <c r="C247" s="113"/>
      <c r="D247" s="114"/>
      <c r="E247" s="69"/>
      <c r="F247" s="601"/>
      <c r="G247" s="78"/>
      <c r="H247" s="79"/>
      <c r="I247" s="79"/>
      <c r="J247" s="589"/>
    </row>
    <row r="248" spans="1:11" s="361" customFormat="1" ht="99.75">
      <c r="A248" s="596">
        <f>A246</f>
        <v>2</v>
      </c>
      <c r="B248" s="110" t="s">
        <v>1219</v>
      </c>
      <c r="C248" s="70">
        <f>C246</f>
        <v>4</v>
      </c>
      <c r="D248" s="69" t="s">
        <v>1219</v>
      </c>
      <c r="E248" s="69">
        <f>1</f>
        <v>1</v>
      </c>
      <c r="F248" s="594" t="s">
        <v>2922</v>
      </c>
      <c r="G248" s="86"/>
      <c r="H248" s="87"/>
      <c r="I248" s="87"/>
      <c r="J248" s="589"/>
      <c r="K248" s="116"/>
    </row>
    <row r="249" spans="1:11" s="361" customFormat="1" ht="16.5">
      <c r="A249" s="596"/>
      <c r="B249" s="110"/>
      <c r="C249" s="70"/>
      <c r="D249" s="69"/>
      <c r="E249" s="69"/>
      <c r="F249" s="594" t="s">
        <v>1442</v>
      </c>
      <c r="G249" s="86"/>
      <c r="H249" s="87"/>
      <c r="I249" s="87"/>
      <c r="J249" s="589"/>
      <c r="K249" s="116"/>
    </row>
    <row r="250" spans="1:11" s="361" customFormat="1">
      <c r="A250" s="595"/>
      <c r="B250" s="587"/>
      <c r="C250" s="70"/>
      <c r="D250" s="69"/>
      <c r="E250" s="69"/>
      <c r="F250" s="594" t="s">
        <v>28</v>
      </c>
      <c r="G250" s="86">
        <v>16</v>
      </c>
      <c r="H250" s="87"/>
      <c r="I250" s="87">
        <f>G250*H250</f>
        <v>0</v>
      </c>
      <c r="J250" s="589"/>
    </row>
    <row r="251" spans="1:11" s="361" customFormat="1" ht="16.5">
      <c r="A251" s="596"/>
      <c r="B251" s="110"/>
      <c r="C251" s="70"/>
      <c r="D251" s="69"/>
      <c r="E251" s="69"/>
      <c r="F251" s="594" t="s">
        <v>1443</v>
      </c>
      <c r="G251" s="86"/>
      <c r="H251" s="87"/>
      <c r="I251" s="87"/>
      <c r="J251" s="589"/>
      <c r="K251" s="116"/>
    </row>
    <row r="252" spans="1:11" s="361" customFormat="1">
      <c r="A252" s="595"/>
      <c r="B252" s="587"/>
      <c r="C252" s="70"/>
      <c r="D252" s="69"/>
      <c r="E252" s="69"/>
      <c r="F252" s="594" t="s">
        <v>28</v>
      </c>
      <c r="G252" s="86">
        <v>1189.0999999999999</v>
      </c>
      <c r="H252" s="87"/>
      <c r="I252" s="87">
        <f>G252*H252</f>
        <v>0</v>
      </c>
      <c r="J252" s="589"/>
    </row>
    <row r="253" spans="1:11" s="366" customFormat="1">
      <c r="A253" s="595"/>
      <c r="B253" s="587"/>
      <c r="C253" s="70"/>
      <c r="D253" s="69"/>
      <c r="E253" s="69"/>
      <c r="F253" s="594"/>
      <c r="G253" s="86"/>
      <c r="H253" s="87"/>
      <c r="I253" s="87"/>
      <c r="J253" s="589"/>
    </row>
    <row r="254" spans="1:11" s="366" customFormat="1" ht="99.75">
      <c r="A254" s="596">
        <f>A248</f>
        <v>2</v>
      </c>
      <c r="B254" s="110" t="s">
        <v>1219</v>
      </c>
      <c r="C254" s="70">
        <f>C248</f>
        <v>4</v>
      </c>
      <c r="D254" s="69" t="s">
        <v>1219</v>
      </c>
      <c r="E254" s="69">
        <f>E248+1</f>
        <v>2</v>
      </c>
      <c r="F254" s="594" t="s">
        <v>2933</v>
      </c>
      <c r="G254" s="86"/>
      <c r="H254" s="87"/>
      <c r="I254" s="87"/>
      <c r="J254" s="589"/>
      <c r="K254" s="116"/>
    </row>
    <row r="255" spans="1:11" s="366" customFormat="1">
      <c r="A255" s="595"/>
      <c r="B255" s="587"/>
      <c r="C255" s="70"/>
      <c r="D255" s="69"/>
      <c r="E255" s="69"/>
      <c r="F255" s="594" t="s">
        <v>28</v>
      </c>
      <c r="G255" s="86">
        <v>610.5</v>
      </c>
      <c r="H255" s="87"/>
      <c r="I255" s="87">
        <f>G255*H255</f>
        <v>0</v>
      </c>
      <c r="J255" s="589"/>
    </row>
    <row r="256" spans="1:11" s="361" customFormat="1">
      <c r="A256" s="595"/>
      <c r="B256" s="587"/>
      <c r="C256" s="70"/>
      <c r="D256" s="69"/>
      <c r="E256" s="69"/>
      <c r="F256" s="594"/>
      <c r="G256" s="86"/>
      <c r="H256" s="87"/>
      <c r="I256" s="87"/>
      <c r="J256" s="589"/>
    </row>
    <row r="257" spans="1:13" s="360" customFormat="1" ht="99.75">
      <c r="A257" s="596">
        <f>A254</f>
        <v>2</v>
      </c>
      <c r="B257" s="110" t="s">
        <v>1219</v>
      </c>
      <c r="C257" s="70">
        <f>C254</f>
        <v>4</v>
      </c>
      <c r="D257" s="69" t="s">
        <v>1219</v>
      </c>
      <c r="E257" s="69">
        <f>E254+1</f>
        <v>3</v>
      </c>
      <c r="F257" s="594" t="s">
        <v>2943</v>
      </c>
      <c r="G257" s="86"/>
      <c r="H257" s="87"/>
      <c r="I257" s="87"/>
      <c r="J257" s="589"/>
      <c r="K257" s="116"/>
    </row>
    <row r="258" spans="1:13" s="360" customFormat="1">
      <c r="A258" s="595"/>
      <c r="B258" s="587"/>
      <c r="C258" s="70"/>
      <c r="D258" s="69"/>
      <c r="E258" s="69"/>
      <c r="F258" s="594" t="s">
        <v>28</v>
      </c>
      <c r="G258" s="86">
        <v>120</v>
      </c>
      <c r="H258" s="87"/>
      <c r="I258" s="87">
        <f>G258*H258</f>
        <v>0</v>
      </c>
      <c r="J258" s="589"/>
    </row>
    <row r="259" spans="1:13" s="361" customFormat="1" ht="15" thickBot="1">
      <c r="A259" s="595"/>
      <c r="B259" s="587"/>
      <c r="C259" s="70"/>
      <c r="D259" s="69"/>
      <c r="E259" s="69"/>
      <c r="F259" s="117"/>
      <c r="G259" s="83"/>
      <c r="H259" s="84"/>
      <c r="I259" s="84"/>
      <c r="J259" s="589"/>
    </row>
    <row r="260" spans="1:13" s="361" customFormat="1" ht="15.75" thickTop="1">
      <c r="A260" s="590"/>
      <c r="B260" s="590"/>
      <c r="C260" s="590"/>
      <c r="D260" s="590"/>
      <c r="E260" s="590"/>
      <c r="F260" s="601" t="s">
        <v>1218</v>
      </c>
      <c r="G260" s="78"/>
      <c r="H260" s="79"/>
      <c r="I260" s="79">
        <f>SUM(I248:I259)</f>
        <v>0</v>
      </c>
      <c r="J260" s="589"/>
    </row>
    <row r="261" spans="1:13" s="375" customFormat="1" ht="15">
      <c r="A261" s="590"/>
      <c r="B261" s="590"/>
      <c r="C261" s="590"/>
      <c r="D261" s="590"/>
      <c r="E261" s="590"/>
      <c r="F261" s="601"/>
      <c r="G261" s="78"/>
      <c r="H261" s="79"/>
      <c r="I261" s="79"/>
      <c r="J261" s="589"/>
    </row>
    <row r="262" spans="1:13" s="63" customFormat="1" ht="20.25">
      <c r="A262" s="576">
        <f>A136+1</f>
        <v>3</v>
      </c>
      <c r="B262" s="577" t="s">
        <v>1219</v>
      </c>
      <c r="C262" s="609"/>
      <c r="D262" s="584"/>
      <c r="E262" s="584"/>
      <c r="F262" s="643" t="s">
        <v>1266</v>
      </c>
      <c r="G262" s="643"/>
      <c r="H262" s="643"/>
      <c r="I262" s="643"/>
      <c r="J262" s="585"/>
      <c r="K262" s="64"/>
      <c r="L262" s="64"/>
      <c r="M262" s="64"/>
    </row>
    <row r="263" spans="1:13" s="375" customFormat="1" ht="15">
      <c r="A263" s="112"/>
      <c r="B263" s="113"/>
      <c r="C263" s="113"/>
      <c r="D263" s="114"/>
      <c r="E263" s="69"/>
      <c r="F263" s="601"/>
      <c r="G263" s="78"/>
      <c r="H263" s="79"/>
      <c r="I263" s="79"/>
      <c r="J263" s="589"/>
    </row>
    <row r="264" spans="1:13" s="375" customFormat="1" ht="15">
      <c r="A264" s="112"/>
      <c r="B264" s="113"/>
      <c r="C264" s="113"/>
      <c r="D264" s="114"/>
      <c r="E264" s="69"/>
      <c r="F264" s="601" t="s">
        <v>2903</v>
      </c>
      <c r="G264" s="78"/>
      <c r="H264" s="79"/>
      <c r="I264" s="79"/>
      <c r="J264" s="589"/>
    </row>
    <row r="265" spans="1:13" s="375" customFormat="1" ht="15">
      <c r="A265" s="112"/>
      <c r="B265" s="113"/>
      <c r="C265" s="113"/>
      <c r="D265" s="114"/>
      <c r="E265" s="69"/>
      <c r="F265" s="601"/>
      <c r="G265" s="78"/>
      <c r="H265" s="79"/>
      <c r="I265" s="79"/>
      <c r="J265" s="589"/>
    </row>
    <row r="266" spans="1:13" s="375" customFormat="1" ht="15">
      <c r="A266" s="112">
        <f>A262</f>
        <v>3</v>
      </c>
      <c r="B266" s="113" t="s">
        <v>1219</v>
      </c>
      <c r="C266" s="113">
        <f>1</f>
        <v>1</v>
      </c>
      <c r="D266" s="113" t="s">
        <v>1219</v>
      </c>
      <c r="E266" s="113">
        <f>1</f>
        <v>1</v>
      </c>
      <c r="F266" s="601" t="s">
        <v>2880</v>
      </c>
      <c r="G266" s="601"/>
      <c r="H266" s="601"/>
      <c r="I266" s="79">
        <f>I344</f>
        <v>0</v>
      </c>
      <c r="J266" s="589"/>
    </row>
    <row r="267" spans="1:13" s="375" customFormat="1" ht="15">
      <c r="A267" s="112">
        <f>A262</f>
        <v>3</v>
      </c>
      <c r="B267" s="113" t="s">
        <v>1219</v>
      </c>
      <c r="C267" s="113">
        <f>C266+1</f>
        <v>2</v>
      </c>
      <c r="D267" s="113" t="s">
        <v>1219</v>
      </c>
      <c r="E267" s="113">
        <f>E266+1</f>
        <v>2</v>
      </c>
      <c r="F267" s="601" t="s">
        <v>2881</v>
      </c>
      <c r="G267" s="601"/>
      <c r="H267" s="601"/>
      <c r="I267" s="79">
        <f>I377</f>
        <v>0</v>
      </c>
      <c r="J267" s="589"/>
      <c r="K267" s="373"/>
    </row>
    <row r="268" spans="1:13" s="375" customFormat="1" ht="15">
      <c r="A268" s="112">
        <f>A262</f>
        <v>3</v>
      </c>
      <c r="B268" s="113" t="s">
        <v>1219</v>
      </c>
      <c r="C268" s="113">
        <f>C267+1</f>
        <v>3</v>
      </c>
      <c r="D268" s="113" t="s">
        <v>1219</v>
      </c>
      <c r="E268" s="113">
        <f>E267+1</f>
        <v>3</v>
      </c>
      <c r="F268" s="601" t="s">
        <v>2891</v>
      </c>
      <c r="G268" s="601"/>
      <c r="H268" s="601"/>
      <c r="I268" s="79">
        <f>I416</f>
        <v>0</v>
      </c>
      <c r="J268" s="589"/>
      <c r="K268" s="374"/>
    </row>
    <row r="269" spans="1:13" s="375" customFormat="1" ht="15" thickBot="1">
      <c r="A269" s="595"/>
      <c r="B269" s="587"/>
      <c r="C269" s="70"/>
      <c r="D269" s="69"/>
      <c r="E269" s="69"/>
      <c r="F269" s="117"/>
      <c r="G269" s="83"/>
      <c r="H269" s="84"/>
      <c r="I269" s="84"/>
      <c r="J269" s="589"/>
    </row>
    <row r="270" spans="1:13" s="375" customFormat="1" ht="15.75" thickTop="1">
      <c r="A270" s="590"/>
      <c r="B270" s="590"/>
      <c r="C270" s="590"/>
      <c r="D270" s="590"/>
      <c r="E270" s="590"/>
      <c r="F270" s="601" t="s">
        <v>2904</v>
      </c>
      <c r="G270" s="78"/>
      <c r="H270" s="79"/>
      <c r="I270" s="79">
        <f>SUM(I266:I269)</f>
        <v>0</v>
      </c>
      <c r="J270" s="589"/>
    </row>
    <row r="271" spans="1:13" s="375" customFormat="1" ht="15">
      <c r="A271" s="112"/>
      <c r="B271" s="113"/>
      <c r="C271" s="113"/>
      <c r="D271" s="114"/>
      <c r="E271" s="69"/>
      <c r="F271" s="601"/>
      <c r="G271" s="78"/>
      <c r="H271" s="79"/>
      <c r="I271" s="79"/>
      <c r="J271" s="589"/>
    </row>
    <row r="272" spans="1:13" s="375" customFormat="1" ht="15">
      <c r="A272" s="112"/>
      <c r="B272" s="113"/>
      <c r="C272" s="113"/>
      <c r="D272" s="114"/>
      <c r="E272" s="69"/>
      <c r="F272" s="601"/>
      <c r="G272" s="78"/>
      <c r="H272" s="79"/>
      <c r="I272" s="79"/>
      <c r="J272" s="589"/>
    </row>
    <row r="273" spans="1:13" s="375" customFormat="1" ht="46.5" customHeight="1">
      <c r="A273" s="112"/>
      <c r="B273" s="113"/>
      <c r="C273" s="113"/>
      <c r="D273" s="114"/>
      <c r="E273" s="69"/>
      <c r="F273" s="647" t="s">
        <v>1393</v>
      </c>
      <c r="G273" s="647"/>
      <c r="H273" s="647"/>
      <c r="I273" s="647"/>
      <c r="J273" s="589"/>
    </row>
    <row r="274" spans="1:13" s="375" customFormat="1" ht="78" customHeight="1">
      <c r="A274" s="112"/>
      <c r="B274" s="113"/>
      <c r="C274" s="113"/>
      <c r="D274" s="114"/>
      <c r="E274" s="69"/>
      <c r="F274" s="647" t="s">
        <v>1394</v>
      </c>
      <c r="G274" s="647"/>
      <c r="H274" s="647"/>
      <c r="I274" s="647"/>
      <c r="J274" s="589"/>
    </row>
    <row r="275" spans="1:13" s="375" customFormat="1" ht="207" customHeight="1">
      <c r="A275" s="112"/>
      <c r="B275" s="113"/>
      <c r="C275" s="113"/>
      <c r="D275" s="114"/>
      <c r="E275" s="69"/>
      <c r="F275" s="645" t="s">
        <v>1395</v>
      </c>
      <c r="G275" s="645"/>
      <c r="H275" s="645"/>
      <c r="I275" s="645"/>
      <c r="J275" s="589"/>
    </row>
    <row r="276" spans="1:13" s="375" customFormat="1" ht="15">
      <c r="A276" s="112"/>
      <c r="B276" s="113"/>
      <c r="C276" s="113"/>
      <c r="D276" s="114"/>
      <c r="E276" s="69"/>
      <c r="F276" s="601"/>
      <c r="G276" s="601"/>
      <c r="H276" s="601"/>
      <c r="I276" s="601"/>
      <c r="J276" s="589"/>
    </row>
    <row r="277" spans="1:13" s="375" customFormat="1" ht="15">
      <c r="A277" s="112">
        <f>A262</f>
        <v>3</v>
      </c>
      <c r="B277" s="113" t="s">
        <v>1219</v>
      </c>
      <c r="C277" s="113">
        <f>C266</f>
        <v>1</v>
      </c>
      <c r="D277" s="113" t="s">
        <v>1219</v>
      </c>
      <c r="E277" s="113">
        <v>1</v>
      </c>
      <c r="F277" s="601" t="s">
        <v>2880</v>
      </c>
      <c r="G277" s="601"/>
      <c r="H277" s="601"/>
      <c r="I277" s="601"/>
      <c r="J277" s="589"/>
    </row>
    <row r="278" spans="1:13" s="375" customFormat="1" ht="15">
      <c r="A278" s="112"/>
      <c r="B278" s="113"/>
      <c r="C278" s="113"/>
      <c r="D278" s="114"/>
      <c r="E278" s="69"/>
      <c r="F278" s="601"/>
      <c r="G278" s="78"/>
      <c r="H278" s="79"/>
      <c r="I278" s="79"/>
      <c r="J278" s="589"/>
      <c r="K278" s="368"/>
    </row>
    <row r="279" spans="1:13" s="375" customFormat="1" ht="114">
      <c r="A279" s="596">
        <f>A277</f>
        <v>3</v>
      </c>
      <c r="B279" s="596" t="s">
        <v>1219</v>
      </c>
      <c r="C279" s="70">
        <f>C277</f>
        <v>1</v>
      </c>
      <c r="D279" s="69" t="s">
        <v>1219</v>
      </c>
      <c r="E279" s="69">
        <f>1</f>
        <v>1</v>
      </c>
      <c r="F279" s="367" t="s">
        <v>2860</v>
      </c>
      <c r="G279" s="86"/>
      <c r="H279" s="87"/>
      <c r="I279" s="87"/>
      <c r="J279" s="589"/>
      <c r="K279" s="377"/>
    </row>
    <row r="280" spans="1:13" s="375" customFormat="1">
      <c r="A280" s="595"/>
      <c r="B280" s="587"/>
      <c r="C280" s="70"/>
      <c r="D280" s="69"/>
      <c r="E280" s="69"/>
      <c r="F280" s="594" t="s">
        <v>23</v>
      </c>
      <c r="G280" s="86">
        <v>2</v>
      </c>
      <c r="H280" s="87"/>
      <c r="I280" s="87">
        <f>G280*H280</f>
        <v>0</v>
      </c>
      <c r="J280" s="589"/>
    </row>
    <row r="281" spans="1:13" s="375" customFormat="1">
      <c r="A281" s="595"/>
      <c r="B281" s="587"/>
      <c r="C281" s="70"/>
      <c r="D281" s="69"/>
      <c r="E281" s="69"/>
      <c r="F281" s="594"/>
      <c r="G281" s="86"/>
      <c r="H281" s="87"/>
      <c r="I281" s="87"/>
      <c r="J281" s="589"/>
    </row>
    <row r="282" spans="1:13" s="375" customFormat="1" ht="114">
      <c r="A282" s="596">
        <f>A277</f>
        <v>3</v>
      </c>
      <c r="B282" s="596" t="s">
        <v>1219</v>
      </c>
      <c r="C282" s="70">
        <f>C279</f>
        <v>1</v>
      </c>
      <c r="D282" s="69" t="s">
        <v>1219</v>
      </c>
      <c r="E282" s="69">
        <f>E279+1</f>
        <v>2</v>
      </c>
      <c r="F282" s="367" t="s">
        <v>2934</v>
      </c>
      <c r="G282" s="86"/>
      <c r="H282" s="87"/>
      <c r="I282" s="87"/>
      <c r="J282" s="589"/>
      <c r="K282" s="367"/>
    </row>
    <row r="283" spans="1:13" s="375" customFormat="1">
      <c r="A283" s="595"/>
      <c r="B283" s="587"/>
      <c r="C283" s="70"/>
      <c r="D283" s="69"/>
      <c r="E283" s="69"/>
      <c r="F283" s="594" t="s">
        <v>23</v>
      </c>
      <c r="G283" s="86">
        <v>1</v>
      </c>
      <c r="H283" s="87"/>
      <c r="I283" s="87">
        <f>G283*H283</f>
        <v>0</v>
      </c>
      <c r="J283" s="589"/>
    </row>
    <row r="284" spans="1:13" s="375" customFormat="1">
      <c r="A284" s="595"/>
      <c r="B284" s="587"/>
      <c r="C284" s="70"/>
      <c r="D284" s="69"/>
      <c r="E284" s="69"/>
      <c r="F284" s="594"/>
      <c r="G284" s="86"/>
      <c r="H284" s="87"/>
      <c r="I284" s="87"/>
      <c r="J284" s="589"/>
      <c r="K284" s="367"/>
    </row>
    <row r="285" spans="1:13" s="375" customFormat="1" ht="130.5">
      <c r="A285" s="596">
        <f>A277</f>
        <v>3</v>
      </c>
      <c r="B285" s="587" t="s">
        <v>1219</v>
      </c>
      <c r="C285" s="70">
        <f>C279</f>
        <v>1</v>
      </c>
      <c r="D285" s="69" t="s">
        <v>1219</v>
      </c>
      <c r="E285" s="69">
        <f>E282+1</f>
        <v>3</v>
      </c>
      <c r="F285" s="369" t="s">
        <v>2861</v>
      </c>
      <c r="G285" s="588"/>
      <c r="H285" s="87"/>
      <c r="I285" s="87"/>
      <c r="J285" s="594"/>
    </row>
    <row r="286" spans="1:13" s="375" customFormat="1">
      <c r="A286" s="595"/>
      <c r="B286" s="587"/>
      <c r="C286" s="70"/>
      <c r="D286" s="69"/>
      <c r="E286" s="69"/>
      <c r="F286" s="594" t="s">
        <v>23</v>
      </c>
      <c r="G286" s="86">
        <v>1</v>
      </c>
      <c r="H286" s="87"/>
      <c r="I286" s="87">
        <f>G286*H286</f>
        <v>0</v>
      </c>
      <c r="J286" s="594"/>
      <c r="K286" s="367"/>
    </row>
    <row r="287" spans="1:13">
      <c r="K287" s="375"/>
      <c r="L287" s="375"/>
      <c r="M287" s="375"/>
    </row>
    <row r="288" spans="1:13" s="375" customFormat="1" ht="41.25" customHeight="1">
      <c r="A288" s="596">
        <f>A282</f>
        <v>3</v>
      </c>
      <c r="B288" s="110" t="s">
        <v>1219</v>
      </c>
      <c r="C288" s="70">
        <f>C279</f>
        <v>1</v>
      </c>
      <c r="D288" s="69" t="s">
        <v>1219</v>
      </c>
      <c r="E288" s="69">
        <f>E285+1</f>
        <v>4</v>
      </c>
      <c r="F288" s="611" t="s">
        <v>2862</v>
      </c>
      <c r="G288" s="86"/>
      <c r="H288" s="87"/>
      <c r="I288" s="87"/>
      <c r="J288" s="594"/>
    </row>
    <row r="289" spans="1:11" s="375" customFormat="1">
      <c r="A289" s="595"/>
      <c r="B289" s="587"/>
      <c r="C289" s="70"/>
      <c r="D289" s="69"/>
      <c r="E289" s="69"/>
      <c r="F289" s="594" t="s">
        <v>23</v>
      </c>
      <c r="G289" s="86">
        <v>1</v>
      </c>
      <c r="H289" s="87"/>
      <c r="I289" s="87">
        <f>G289*H289</f>
        <v>0</v>
      </c>
      <c r="J289" s="594"/>
    </row>
    <row r="290" spans="1:11" s="375" customFormat="1">
      <c r="A290" s="595"/>
      <c r="B290" s="587"/>
      <c r="C290" s="70"/>
      <c r="D290" s="69"/>
      <c r="E290" s="69"/>
      <c r="F290" s="594"/>
      <c r="G290" s="86"/>
      <c r="H290" s="87"/>
      <c r="I290" s="87"/>
      <c r="J290" s="594"/>
    </row>
    <row r="291" spans="1:11" s="375" customFormat="1" ht="88.5" customHeight="1">
      <c r="A291" s="596">
        <f>A282</f>
        <v>3</v>
      </c>
      <c r="B291" s="110" t="s">
        <v>1219</v>
      </c>
      <c r="C291" s="70">
        <f>C282</f>
        <v>1</v>
      </c>
      <c r="D291" s="69" t="s">
        <v>1219</v>
      </c>
      <c r="E291" s="69">
        <f>E288+1</f>
        <v>5</v>
      </c>
      <c r="F291" s="611" t="s">
        <v>2863</v>
      </c>
      <c r="G291" s="86"/>
      <c r="H291" s="87"/>
      <c r="I291" s="87"/>
      <c r="J291" s="594"/>
    </row>
    <row r="292" spans="1:11" s="375" customFormat="1">
      <c r="A292" s="596"/>
      <c r="B292" s="110"/>
      <c r="C292" s="70"/>
      <c r="D292" s="69"/>
      <c r="E292" s="69"/>
      <c r="F292" s="370" t="s">
        <v>2864</v>
      </c>
      <c r="G292" s="86"/>
      <c r="H292" s="87"/>
      <c r="I292" s="87"/>
      <c r="J292" s="594"/>
    </row>
    <row r="293" spans="1:11" s="375" customFormat="1">
      <c r="A293" s="595"/>
      <c r="B293" s="587"/>
      <c r="C293" s="70"/>
      <c r="D293" s="69"/>
      <c r="E293" s="69"/>
      <c r="F293" s="594" t="s">
        <v>27</v>
      </c>
      <c r="G293" s="86">
        <v>8</v>
      </c>
      <c r="H293" s="87"/>
      <c r="I293" s="87">
        <f>G293*H293</f>
        <v>0</v>
      </c>
      <c r="J293" s="594"/>
    </row>
    <row r="294" spans="1:11" s="375" customFormat="1">
      <c r="A294" s="596"/>
      <c r="B294" s="110"/>
      <c r="C294" s="70"/>
      <c r="D294" s="69"/>
      <c r="E294" s="69"/>
      <c r="F294" s="370" t="s">
        <v>2865</v>
      </c>
      <c r="G294" s="86"/>
      <c r="H294" s="87"/>
      <c r="I294" s="87"/>
      <c r="J294" s="594"/>
    </row>
    <row r="295" spans="1:11" s="375" customFormat="1">
      <c r="A295" s="595"/>
      <c r="B295" s="587"/>
      <c r="C295" s="70"/>
      <c r="D295" s="69"/>
      <c r="E295" s="69"/>
      <c r="F295" s="594" t="s">
        <v>27</v>
      </c>
      <c r="G295" s="86">
        <v>6</v>
      </c>
      <c r="H295" s="87"/>
      <c r="I295" s="87">
        <f>G295*H295</f>
        <v>0</v>
      </c>
      <c r="J295" s="594"/>
    </row>
    <row r="296" spans="1:11" s="375" customFormat="1">
      <c r="A296" s="595"/>
      <c r="B296" s="587"/>
      <c r="C296" s="70"/>
      <c r="D296" s="69"/>
      <c r="E296" s="69"/>
      <c r="F296" s="594"/>
      <c r="G296" s="86"/>
      <c r="H296" s="87"/>
      <c r="I296" s="87"/>
      <c r="J296" s="594"/>
    </row>
    <row r="297" spans="1:11" s="375" customFormat="1" ht="85.5">
      <c r="A297" s="596">
        <f>A285</f>
        <v>3</v>
      </c>
      <c r="B297" s="110" t="s">
        <v>1219</v>
      </c>
      <c r="C297" s="70">
        <f>C285</f>
        <v>1</v>
      </c>
      <c r="D297" s="69" t="s">
        <v>1219</v>
      </c>
      <c r="E297" s="69">
        <f>E291+1</f>
        <v>6</v>
      </c>
      <c r="F297" s="367" t="s">
        <v>2866</v>
      </c>
      <c r="G297" s="86"/>
      <c r="H297" s="87"/>
      <c r="I297" s="87"/>
      <c r="J297" s="594"/>
    </row>
    <row r="298" spans="1:11" s="375" customFormat="1">
      <c r="A298" s="596"/>
      <c r="B298" s="110"/>
      <c r="C298" s="70"/>
      <c r="D298" s="69"/>
      <c r="E298" s="69"/>
      <c r="F298" s="367" t="s">
        <v>2867</v>
      </c>
      <c r="G298" s="86"/>
      <c r="H298" s="87"/>
      <c r="I298" s="87"/>
      <c r="J298" s="594"/>
    </row>
    <row r="299" spans="1:11" s="375" customFormat="1">
      <c r="A299" s="595"/>
      <c r="B299" s="587"/>
      <c r="C299" s="70"/>
      <c r="D299" s="69"/>
      <c r="E299" s="69"/>
      <c r="F299" s="594" t="s">
        <v>27</v>
      </c>
      <c r="G299" s="86">
        <v>6</v>
      </c>
      <c r="H299" s="87"/>
      <c r="I299" s="87">
        <f>G299*H299</f>
        <v>0</v>
      </c>
      <c r="J299" s="594"/>
    </row>
    <row r="300" spans="1:11" s="375" customFormat="1">
      <c r="A300" s="596"/>
      <c r="B300" s="110"/>
      <c r="C300" s="70"/>
      <c r="D300" s="69"/>
      <c r="E300" s="69"/>
      <c r="F300" s="367" t="s">
        <v>1827</v>
      </c>
      <c r="G300" s="86"/>
      <c r="H300" s="87"/>
      <c r="I300" s="87"/>
      <c r="J300" s="594"/>
      <c r="K300" s="367"/>
    </row>
    <row r="301" spans="1:11" s="375" customFormat="1">
      <c r="A301" s="595"/>
      <c r="B301" s="587"/>
      <c r="C301" s="70"/>
      <c r="D301" s="69"/>
      <c r="E301" s="69"/>
      <c r="F301" s="594" t="s">
        <v>27</v>
      </c>
      <c r="G301" s="86">
        <v>3</v>
      </c>
      <c r="H301" s="87"/>
      <c r="I301" s="87">
        <f>G301*H301</f>
        <v>0</v>
      </c>
      <c r="J301" s="594"/>
    </row>
    <row r="302" spans="1:11" s="375" customFormat="1">
      <c r="A302" s="595"/>
      <c r="B302" s="587"/>
      <c r="C302" s="70"/>
      <c r="D302" s="69"/>
      <c r="E302" s="69"/>
      <c r="F302" s="594"/>
      <c r="G302" s="86"/>
      <c r="H302" s="87"/>
      <c r="I302" s="87"/>
      <c r="J302" s="594"/>
    </row>
    <row r="303" spans="1:11" s="375" customFormat="1" ht="57">
      <c r="A303" s="596">
        <f>A288</f>
        <v>3</v>
      </c>
      <c r="B303" s="110" t="s">
        <v>1219</v>
      </c>
      <c r="C303" s="70">
        <f>C288</f>
        <v>1</v>
      </c>
      <c r="D303" s="69" t="s">
        <v>1219</v>
      </c>
      <c r="E303" s="69">
        <f>E297+1</f>
        <v>7</v>
      </c>
      <c r="F303" s="367" t="s">
        <v>2868</v>
      </c>
      <c r="G303" s="86"/>
      <c r="H303" s="87"/>
      <c r="I303" s="87"/>
      <c r="J303" s="594"/>
      <c r="K303" s="367"/>
    </row>
    <row r="304" spans="1:11" s="375" customFormat="1">
      <c r="A304" s="595"/>
      <c r="B304" s="587"/>
      <c r="C304" s="70"/>
      <c r="D304" s="69"/>
      <c r="E304" s="69"/>
      <c r="F304" s="594" t="s">
        <v>23</v>
      </c>
      <c r="G304" s="86">
        <v>2</v>
      </c>
      <c r="H304" s="87"/>
      <c r="I304" s="87">
        <f>G304*H304</f>
        <v>0</v>
      </c>
      <c r="J304" s="594"/>
    </row>
    <row r="305" spans="1:13" s="375" customFormat="1">
      <c r="A305" s="595"/>
      <c r="B305" s="587"/>
      <c r="C305" s="70"/>
      <c r="D305" s="69"/>
      <c r="E305" s="69"/>
      <c r="F305" s="594"/>
      <c r="G305" s="86"/>
      <c r="H305" s="87"/>
      <c r="I305" s="87"/>
      <c r="J305" s="594"/>
      <c r="K305" s="367"/>
    </row>
    <row r="306" spans="1:13" s="375" customFormat="1" ht="85.5">
      <c r="A306" s="596">
        <f>A303</f>
        <v>3</v>
      </c>
      <c r="B306" s="110" t="s">
        <v>1219</v>
      </c>
      <c r="C306" s="70">
        <f>C303</f>
        <v>1</v>
      </c>
      <c r="D306" s="69" t="s">
        <v>1219</v>
      </c>
      <c r="E306" s="69">
        <f>E303+1</f>
        <v>8</v>
      </c>
      <c r="F306" s="367" t="s">
        <v>2869</v>
      </c>
      <c r="G306" s="86"/>
      <c r="H306" s="87"/>
      <c r="I306" s="87"/>
      <c r="J306" s="594"/>
      <c r="K306" s="367"/>
    </row>
    <row r="307" spans="1:13" s="375" customFormat="1">
      <c r="A307" s="595"/>
      <c r="B307" s="587"/>
      <c r="C307" s="70"/>
      <c r="D307" s="69"/>
      <c r="E307" s="69"/>
      <c r="F307" s="594" t="s">
        <v>23</v>
      </c>
      <c r="G307" s="86">
        <v>1</v>
      </c>
      <c r="H307" s="87"/>
      <c r="I307" s="87">
        <f>G307*H307</f>
        <v>0</v>
      </c>
      <c r="J307" s="594"/>
    </row>
    <row r="308" spans="1:13">
      <c r="K308" s="367"/>
      <c r="L308" s="375"/>
      <c r="M308" s="375"/>
    </row>
    <row r="309" spans="1:13" s="62" customFormat="1" ht="85.5">
      <c r="A309" s="596">
        <f>A303</f>
        <v>3</v>
      </c>
      <c r="B309" s="110" t="s">
        <v>1219</v>
      </c>
      <c r="C309" s="70">
        <f>C303</f>
        <v>1</v>
      </c>
      <c r="D309" s="69" t="s">
        <v>1219</v>
      </c>
      <c r="E309" s="69">
        <f>E306+1</f>
        <v>9</v>
      </c>
      <c r="F309" s="367" t="s">
        <v>2870</v>
      </c>
      <c r="G309" s="86"/>
      <c r="H309" s="87"/>
      <c r="I309" s="87"/>
      <c r="J309" s="594"/>
      <c r="L309" s="375"/>
      <c r="M309" s="375"/>
    </row>
    <row r="310" spans="1:13">
      <c r="F310" s="594" t="s">
        <v>23</v>
      </c>
      <c r="G310" s="86">
        <v>1</v>
      </c>
      <c r="I310" s="87">
        <f>G310*H310</f>
        <v>0</v>
      </c>
      <c r="K310" s="367"/>
      <c r="L310" s="375"/>
      <c r="M310" s="375"/>
    </row>
    <row r="311" spans="1:13" s="375" customFormat="1">
      <c r="A311" s="595"/>
      <c r="B311" s="587"/>
      <c r="C311" s="70"/>
      <c r="D311" s="69"/>
      <c r="E311" s="69"/>
      <c r="F311" s="594"/>
      <c r="G311" s="86"/>
      <c r="H311" s="87"/>
      <c r="I311" s="87"/>
      <c r="J311" s="594"/>
      <c r="K311" s="367"/>
    </row>
    <row r="312" spans="1:13" s="375" customFormat="1" ht="44.25" customHeight="1">
      <c r="A312" s="596">
        <f>A309</f>
        <v>3</v>
      </c>
      <c r="B312" s="110" t="s">
        <v>1219</v>
      </c>
      <c r="C312" s="70">
        <f>C262</f>
        <v>0</v>
      </c>
      <c r="D312" s="69" t="s">
        <v>1219</v>
      </c>
      <c r="E312" s="69">
        <f>E309+1</f>
        <v>10</v>
      </c>
      <c r="F312" s="367" t="s">
        <v>2871</v>
      </c>
      <c r="G312" s="86"/>
      <c r="H312" s="87"/>
      <c r="I312" s="87"/>
      <c r="J312" s="589"/>
    </row>
    <row r="313" spans="1:13" s="375" customFormat="1">
      <c r="A313" s="595"/>
      <c r="B313" s="587"/>
      <c r="C313" s="70"/>
      <c r="D313" s="69"/>
      <c r="E313" s="69"/>
      <c r="F313" s="594" t="s">
        <v>23</v>
      </c>
      <c r="G313" s="86">
        <v>1</v>
      </c>
      <c r="H313" s="87"/>
      <c r="I313" s="87">
        <f>G313*H313</f>
        <v>0</v>
      </c>
      <c r="J313" s="589"/>
    </row>
    <row r="314" spans="1:13" s="375" customFormat="1">
      <c r="A314" s="595"/>
      <c r="B314" s="587"/>
      <c r="C314" s="70"/>
      <c r="D314" s="69"/>
      <c r="E314" s="69"/>
      <c r="F314" s="594"/>
      <c r="G314" s="86"/>
      <c r="H314" s="87"/>
      <c r="I314" s="87"/>
      <c r="J314" s="589"/>
    </row>
    <row r="315" spans="1:13" s="375" customFormat="1" ht="42.75">
      <c r="A315" s="596">
        <f>A312</f>
        <v>3</v>
      </c>
      <c r="B315" s="110" t="s">
        <v>1219</v>
      </c>
      <c r="C315" s="70">
        <f>C279</f>
        <v>1</v>
      </c>
      <c r="D315" s="69" t="s">
        <v>1219</v>
      </c>
      <c r="E315" s="69">
        <f>E312+1</f>
        <v>11</v>
      </c>
      <c r="F315" s="367" t="s">
        <v>2872</v>
      </c>
      <c r="G315" s="86"/>
      <c r="H315" s="87"/>
      <c r="I315" s="87"/>
      <c r="J315" s="589"/>
    </row>
    <row r="316" spans="1:13" s="375" customFormat="1">
      <c r="A316" s="596"/>
      <c r="B316" s="110"/>
      <c r="C316" s="70"/>
      <c r="D316" s="69"/>
      <c r="E316" s="69"/>
      <c r="F316" s="367" t="s">
        <v>1804</v>
      </c>
      <c r="G316" s="86"/>
      <c r="H316" s="87"/>
      <c r="I316" s="87"/>
      <c r="J316" s="589"/>
    </row>
    <row r="317" spans="1:13" s="375" customFormat="1">
      <c r="A317" s="595"/>
      <c r="B317" s="587"/>
      <c r="C317" s="70"/>
      <c r="D317" s="69"/>
      <c r="E317" s="69"/>
      <c r="F317" s="594" t="s">
        <v>23</v>
      </c>
      <c r="G317" s="86">
        <v>1</v>
      </c>
      <c r="H317" s="87"/>
      <c r="I317" s="87">
        <f>G317*H317</f>
        <v>0</v>
      </c>
      <c r="J317" s="589"/>
    </row>
    <row r="318" spans="1:13" s="375" customFormat="1">
      <c r="A318" s="596"/>
      <c r="B318" s="110"/>
      <c r="C318" s="70"/>
      <c r="D318" s="69"/>
      <c r="E318" s="69"/>
      <c r="F318" s="119"/>
      <c r="G318" s="86"/>
      <c r="H318" s="87"/>
      <c r="I318" s="87"/>
      <c r="J318" s="589"/>
    </row>
    <row r="319" spans="1:13" s="375" customFormat="1" ht="57">
      <c r="A319" s="596">
        <f>A309</f>
        <v>3</v>
      </c>
      <c r="B319" s="110" t="s">
        <v>1219</v>
      </c>
      <c r="C319" s="70">
        <f>C315</f>
        <v>1</v>
      </c>
      <c r="D319" s="69" t="s">
        <v>1219</v>
      </c>
      <c r="E319" s="69">
        <f>E315+1</f>
        <v>12</v>
      </c>
      <c r="F319" s="367" t="s">
        <v>2873</v>
      </c>
      <c r="G319" s="86"/>
      <c r="H319" s="87"/>
      <c r="I319" s="87"/>
      <c r="J319" s="589"/>
    </row>
    <row r="320" spans="1:13" s="375" customFormat="1">
      <c r="A320" s="596"/>
      <c r="B320" s="110"/>
      <c r="C320" s="70"/>
      <c r="D320" s="69"/>
      <c r="E320" s="69"/>
      <c r="F320" s="367" t="s">
        <v>1804</v>
      </c>
      <c r="G320" s="86"/>
      <c r="H320" s="87"/>
      <c r="I320" s="87"/>
      <c r="J320" s="589"/>
    </row>
    <row r="321" spans="1:11" s="375" customFormat="1">
      <c r="A321" s="595"/>
      <c r="B321" s="587"/>
      <c r="C321" s="70"/>
      <c r="D321" s="69"/>
      <c r="E321" s="69"/>
      <c r="F321" s="594" t="s">
        <v>23</v>
      </c>
      <c r="G321" s="86">
        <v>2</v>
      </c>
      <c r="H321" s="87"/>
      <c r="I321" s="87">
        <f>G321*H321</f>
        <v>0</v>
      </c>
      <c r="J321" s="589"/>
    </row>
    <row r="322" spans="1:11" s="375" customFormat="1">
      <c r="A322" s="596"/>
      <c r="B322" s="110"/>
      <c r="C322" s="70"/>
      <c r="D322" s="69"/>
      <c r="E322" s="69"/>
      <c r="F322" s="119"/>
      <c r="G322" s="86"/>
      <c r="H322" s="87"/>
      <c r="I322" s="87"/>
      <c r="J322" s="589"/>
    </row>
    <row r="323" spans="1:11" s="375" customFormat="1" ht="85.5">
      <c r="A323" s="596">
        <f>A319</f>
        <v>3</v>
      </c>
      <c r="B323" s="110" t="s">
        <v>1219</v>
      </c>
      <c r="C323" s="70">
        <f>C319</f>
        <v>1</v>
      </c>
      <c r="D323" s="69" t="s">
        <v>1219</v>
      </c>
      <c r="E323" s="69">
        <f>E319+1</f>
        <v>13</v>
      </c>
      <c r="F323" s="367" t="s">
        <v>2874</v>
      </c>
      <c r="G323" s="86"/>
      <c r="H323" s="87"/>
      <c r="I323" s="87"/>
      <c r="J323" s="589"/>
    </row>
    <row r="324" spans="1:11" s="375" customFormat="1">
      <c r="A324" s="595"/>
      <c r="B324" s="587"/>
      <c r="C324" s="70"/>
      <c r="D324" s="69"/>
      <c r="E324" s="69"/>
      <c r="F324" s="594" t="s">
        <v>23</v>
      </c>
      <c r="G324" s="86">
        <v>1</v>
      </c>
      <c r="H324" s="87"/>
      <c r="I324" s="87">
        <f>G324*H324</f>
        <v>0</v>
      </c>
      <c r="J324" s="589"/>
      <c r="K324" s="367"/>
    </row>
    <row r="325" spans="1:11" s="375" customFormat="1">
      <c r="A325" s="595"/>
      <c r="B325" s="587"/>
      <c r="C325" s="70"/>
      <c r="D325" s="69"/>
      <c r="E325" s="69"/>
      <c r="F325" s="594"/>
      <c r="G325" s="86"/>
      <c r="H325" s="87"/>
      <c r="I325" s="87"/>
      <c r="J325" s="589"/>
    </row>
    <row r="326" spans="1:11" s="375" customFormat="1" ht="75" customHeight="1">
      <c r="A326" s="596">
        <f>A323</f>
        <v>3</v>
      </c>
      <c r="B326" s="110" t="s">
        <v>1219</v>
      </c>
      <c r="C326" s="70">
        <f>C323</f>
        <v>1</v>
      </c>
      <c r="D326" s="69" t="s">
        <v>1219</v>
      </c>
      <c r="E326" s="69">
        <f>E323+1</f>
        <v>14</v>
      </c>
      <c r="F326" s="367" t="s">
        <v>2875</v>
      </c>
      <c r="G326" s="86"/>
      <c r="H326" s="87"/>
      <c r="I326" s="87"/>
      <c r="J326" s="589"/>
      <c r="K326" s="367"/>
    </row>
    <row r="327" spans="1:11" s="375" customFormat="1">
      <c r="A327" s="595"/>
      <c r="B327" s="587"/>
      <c r="C327" s="70"/>
      <c r="D327" s="69"/>
      <c r="E327" s="69"/>
      <c r="F327" s="594" t="s">
        <v>23</v>
      </c>
      <c r="G327" s="86">
        <v>2</v>
      </c>
      <c r="H327" s="87"/>
      <c r="I327" s="87">
        <f>G327*H327</f>
        <v>0</v>
      </c>
      <c r="J327" s="589"/>
    </row>
    <row r="328" spans="1:11" s="375" customFormat="1">
      <c r="A328" s="595"/>
      <c r="B328" s="587"/>
      <c r="C328" s="70"/>
      <c r="D328" s="69"/>
      <c r="E328" s="69"/>
      <c r="F328" s="594"/>
      <c r="G328" s="86"/>
      <c r="H328" s="87"/>
      <c r="I328" s="87"/>
      <c r="J328" s="589"/>
      <c r="K328" s="367"/>
    </row>
    <row r="329" spans="1:11" s="375" customFormat="1" ht="71.25">
      <c r="A329" s="596">
        <f>A326</f>
        <v>3</v>
      </c>
      <c r="B329" s="110" t="s">
        <v>1219</v>
      </c>
      <c r="C329" s="70">
        <f>C315</f>
        <v>1</v>
      </c>
      <c r="D329" s="69" t="s">
        <v>1219</v>
      </c>
      <c r="E329" s="69">
        <f>E326+1</f>
        <v>15</v>
      </c>
      <c r="F329" s="367" t="s">
        <v>2876</v>
      </c>
      <c r="G329" s="86"/>
      <c r="H329" s="87"/>
      <c r="I329" s="87"/>
      <c r="J329" s="589"/>
    </row>
    <row r="330" spans="1:11" s="375" customFormat="1">
      <c r="A330" s="595"/>
      <c r="B330" s="587"/>
      <c r="C330" s="70"/>
      <c r="D330" s="69"/>
      <c r="E330" s="69"/>
      <c r="F330" s="594" t="s">
        <v>23</v>
      </c>
      <c r="G330" s="86">
        <v>1</v>
      </c>
      <c r="H330" s="87"/>
      <c r="I330" s="87">
        <f>G330*H330</f>
        <v>0</v>
      </c>
      <c r="J330" s="589"/>
      <c r="K330" s="367"/>
    </row>
    <row r="331" spans="1:11" s="375" customFormat="1">
      <c r="A331" s="595"/>
      <c r="B331" s="587"/>
      <c r="C331" s="70"/>
      <c r="D331" s="69"/>
      <c r="E331" s="69"/>
      <c r="F331" s="594"/>
      <c r="G331" s="86"/>
      <c r="H331" s="87"/>
      <c r="I331" s="87"/>
      <c r="J331" s="589"/>
      <c r="K331" s="367"/>
    </row>
    <row r="332" spans="1:11" s="375" customFormat="1" ht="85.5">
      <c r="A332" s="596">
        <f>A329</f>
        <v>3</v>
      </c>
      <c r="B332" s="110" t="s">
        <v>1219</v>
      </c>
      <c r="C332" s="70">
        <f>C329</f>
        <v>1</v>
      </c>
      <c r="D332" s="69" t="s">
        <v>1219</v>
      </c>
      <c r="E332" s="69">
        <f>E329+1</f>
        <v>16</v>
      </c>
      <c r="F332" s="367" t="s">
        <v>2935</v>
      </c>
      <c r="G332" s="86"/>
      <c r="H332" s="87"/>
      <c r="I332" s="87"/>
      <c r="J332" s="589"/>
    </row>
    <row r="333" spans="1:11" s="375" customFormat="1">
      <c r="A333" s="595"/>
      <c r="B333" s="587"/>
      <c r="C333" s="70"/>
      <c r="D333" s="69"/>
      <c r="E333" s="69"/>
      <c r="F333" s="594" t="s">
        <v>23</v>
      </c>
      <c r="G333" s="86">
        <v>5</v>
      </c>
      <c r="H333" s="87"/>
      <c r="I333" s="87">
        <f>G333*H333</f>
        <v>0</v>
      </c>
      <c r="J333" s="589"/>
      <c r="K333" s="367"/>
    </row>
    <row r="334" spans="1:11" s="375" customFormat="1">
      <c r="A334" s="595"/>
      <c r="B334" s="587"/>
      <c r="C334" s="70"/>
      <c r="D334" s="69"/>
      <c r="E334" s="69"/>
      <c r="F334" s="594"/>
      <c r="G334" s="86"/>
      <c r="H334" s="87"/>
      <c r="I334" s="87"/>
      <c r="J334" s="589"/>
    </row>
    <row r="335" spans="1:11" s="375" customFormat="1" ht="85.5">
      <c r="A335" s="596">
        <f>A332</f>
        <v>3</v>
      </c>
      <c r="B335" s="110" t="s">
        <v>1219</v>
      </c>
      <c r="C335" s="70">
        <f>C332</f>
        <v>1</v>
      </c>
      <c r="D335" s="69" t="s">
        <v>1219</v>
      </c>
      <c r="E335" s="69">
        <f>E332+1</f>
        <v>17</v>
      </c>
      <c r="F335" s="367" t="s">
        <v>2877</v>
      </c>
      <c r="G335" s="86"/>
      <c r="H335" s="87"/>
      <c r="I335" s="87"/>
      <c r="J335" s="589"/>
    </row>
    <row r="336" spans="1:11" s="375" customFormat="1">
      <c r="A336" s="595"/>
      <c r="B336" s="587"/>
      <c r="C336" s="70"/>
      <c r="D336" s="69"/>
      <c r="E336" s="69"/>
      <c r="F336" s="594" t="s">
        <v>1252</v>
      </c>
      <c r="G336" s="86">
        <v>1</v>
      </c>
      <c r="H336" s="87"/>
      <c r="I336" s="87">
        <f>G336*H336</f>
        <v>0</v>
      </c>
      <c r="J336" s="589"/>
      <c r="K336" s="371"/>
    </row>
    <row r="337" spans="1:11" s="375" customFormat="1">
      <c r="A337" s="595"/>
      <c r="B337" s="587"/>
      <c r="C337" s="70"/>
      <c r="D337" s="69"/>
      <c r="E337" s="69"/>
      <c r="F337" s="594"/>
      <c r="G337" s="86"/>
      <c r="H337" s="87"/>
      <c r="I337" s="87"/>
      <c r="J337" s="589"/>
      <c r="K337" s="371"/>
    </row>
    <row r="338" spans="1:11" s="375" customFormat="1" ht="28.5">
      <c r="A338" s="596">
        <f>A332</f>
        <v>3</v>
      </c>
      <c r="B338" s="110" t="s">
        <v>1219</v>
      </c>
      <c r="C338" s="70">
        <f>C335</f>
        <v>1</v>
      </c>
      <c r="D338" s="69" t="s">
        <v>1219</v>
      </c>
      <c r="E338" s="69">
        <f>E335+1</f>
        <v>18</v>
      </c>
      <c r="F338" s="367" t="s">
        <v>2878</v>
      </c>
      <c r="G338" s="86"/>
      <c r="H338" s="87"/>
      <c r="I338" s="87"/>
      <c r="J338" s="589"/>
    </row>
    <row r="339" spans="1:11" s="375" customFormat="1">
      <c r="A339" s="595"/>
      <c r="B339" s="587"/>
      <c r="C339" s="70"/>
      <c r="D339" s="69"/>
      <c r="E339" s="69"/>
      <c r="F339" s="594" t="s">
        <v>23</v>
      </c>
      <c r="G339" s="86">
        <v>1</v>
      </c>
      <c r="H339" s="87"/>
      <c r="I339" s="87">
        <f>G339*H339</f>
        <v>0</v>
      </c>
      <c r="J339" s="589"/>
    </row>
    <row r="340" spans="1:11" s="375" customFormat="1">
      <c r="A340" s="595"/>
      <c r="B340" s="587"/>
      <c r="C340" s="70"/>
      <c r="D340" s="69"/>
      <c r="E340" s="69"/>
      <c r="F340" s="594"/>
      <c r="G340" s="86"/>
      <c r="H340" s="87"/>
      <c r="I340" s="87"/>
      <c r="J340" s="589"/>
      <c r="K340" s="372"/>
    </row>
    <row r="341" spans="1:11" s="375" customFormat="1">
      <c r="A341" s="596">
        <f>A332</f>
        <v>3</v>
      </c>
      <c r="B341" s="110" t="s">
        <v>1219</v>
      </c>
      <c r="C341" s="70">
        <f>C338</f>
        <v>1</v>
      </c>
      <c r="D341" s="69" t="s">
        <v>1219</v>
      </c>
      <c r="E341" s="69">
        <f>E338+1</f>
        <v>19</v>
      </c>
      <c r="F341" s="367" t="s">
        <v>2879</v>
      </c>
      <c r="G341" s="86"/>
      <c r="H341" s="87"/>
      <c r="I341" s="87"/>
      <c r="J341" s="589"/>
    </row>
    <row r="342" spans="1:11" s="375" customFormat="1">
      <c r="A342" s="595"/>
      <c r="B342" s="587"/>
      <c r="C342" s="70"/>
      <c r="D342" s="69"/>
      <c r="E342" s="69"/>
      <c r="F342" s="594" t="s">
        <v>23</v>
      </c>
      <c r="G342" s="86">
        <v>1</v>
      </c>
      <c r="H342" s="87"/>
      <c r="I342" s="87">
        <f>G342*H342</f>
        <v>0</v>
      </c>
      <c r="J342" s="589"/>
    </row>
    <row r="343" spans="1:11" s="375" customFormat="1" ht="15" thickBot="1">
      <c r="A343" s="595"/>
      <c r="B343" s="587"/>
      <c r="C343" s="70"/>
      <c r="D343" s="69"/>
      <c r="E343" s="69"/>
      <c r="F343" s="117"/>
      <c r="G343" s="83"/>
      <c r="H343" s="84"/>
      <c r="I343" s="84"/>
      <c r="J343" s="589"/>
      <c r="K343" s="373"/>
    </row>
    <row r="344" spans="1:11" s="375" customFormat="1" ht="15.75" thickTop="1">
      <c r="A344" s="590"/>
      <c r="B344" s="590"/>
      <c r="C344" s="590"/>
      <c r="D344" s="590"/>
      <c r="E344" s="590"/>
      <c r="F344" s="601" t="s">
        <v>1218</v>
      </c>
      <c r="G344" s="78"/>
      <c r="H344" s="79"/>
      <c r="I344" s="79">
        <f>SUM(I279:I343)</f>
        <v>0</v>
      </c>
      <c r="J344" s="589"/>
    </row>
    <row r="345" spans="1:11" s="375" customFormat="1" ht="15">
      <c r="A345" s="590"/>
      <c r="B345" s="590"/>
      <c r="C345" s="590"/>
      <c r="D345" s="590"/>
      <c r="E345" s="590"/>
      <c r="F345" s="601"/>
      <c r="G345" s="78"/>
      <c r="H345" s="79"/>
      <c r="I345" s="79"/>
      <c r="J345" s="589"/>
      <c r="K345" s="373"/>
    </row>
    <row r="346" spans="1:11" s="375" customFormat="1" ht="15">
      <c r="A346" s="112">
        <f>A262</f>
        <v>3</v>
      </c>
      <c r="B346" s="113" t="s">
        <v>1219</v>
      </c>
      <c r="C346" s="113">
        <f>C267</f>
        <v>2</v>
      </c>
      <c r="D346" s="113" t="s">
        <v>1219</v>
      </c>
      <c r="E346" s="113">
        <f>E277+1</f>
        <v>2</v>
      </c>
      <c r="F346" s="601" t="s">
        <v>2881</v>
      </c>
      <c r="G346" s="601"/>
      <c r="H346" s="601"/>
      <c r="I346" s="601"/>
      <c r="J346" s="589"/>
      <c r="K346" s="373"/>
    </row>
    <row r="347" spans="1:11" s="375" customFormat="1" ht="15">
      <c r="A347" s="112"/>
      <c r="B347" s="113"/>
      <c r="C347" s="113"/>
      <c r="D347" s="114"/>
      <c r="E347" s="69"/>
      <c r="F347" s="601"/>
      <c r="G347" s="78"/>
      <c r="H347" s="79"/>
      <c r="I347" s="79"/>
      <c r="J347" s="589"/>
    </row>
    <row r="348" spans="1:11" s="375" customFormat="1" ht="85.5">
      <c r="A348" s="596">
        <f>A346</f>
        <v>3</v>
      </c>
      <c r="B348" s="596" t="s">
        <v>1219</v>
      </c>
      <c r="C348" s="70">
        <f>C346</f>
        <v>2</v>
      </c>
      <c r="D348" s="69" t="s">
        <v>1219</v>
      </c>
      <c r="E348" s="69">
        <f>1</f>
        <v>1</v>
      </c>
      <c r="F348" s="612" t="s">
        <v>2888</v>
      </c>
      <c r="G348" s="86"/>
      <c r="H348" s="87"/>
      <c r="I348" s="87"/>
      <c r="J348" s="589"/>
    </row>
    <row r="349" spans="1:11" s="375" customFormat="1">
      <c r="A349" s="595"/>
      <c r="B349" s="587"/>
      <c r="C349" s="70"/>
      <c r="D349" s="69"/>
      <c r="E349" s="69"/>
      <c r="F349" s="594" t="s">
        <v>23</v>
      </c>
      <c r="G349" s="86">
        <v>2</v>
      </c>
      <c r="H349" s="87"/>
      <c r="I349" s="87">
        <f>G349*H349</f>
        <v>0</v>
      </c>
      <c r="J349" s="589"/>
    </row>
    <row r="350" spans="1:11" s="375" customFormat="1">
      <c r="A350" s="595"/>
      <c r="B350" s="587"/>
      <c r="C350" s="70"/>
      <c r="D350" s="69"/>
      <c r="E350" s="69"/>
      <c r="F350" s="594"/>
      <c r="G350" s="86"/>
      <c r="H350" s="87"/>
      <c r="I350" s="87"/>
      <c r="J350" s="589"/>
    </row>
    <row r="351" spans="1:11" s="375" customFormat="1" ht="117.75" customHeight="1">
      <c r="A351" s="596">
        <f>A346</f>
        <v>3</v>
      </c>
      <c r="B351" s="596" t="s">
        <v>1219</v>
      </c>
      <c r="C351" s="70">
        <f>C348</f>
        <v>2</v>
      </c>
      <c r="D351" s="69" t="s">
        <v>1219</v>
      </c>
      <c r="E351" s="69">
        <f>E348+1</f>
        <v>2</v>
      </c>
      <c r="F351" s="612" t="s">
        <v>2882</v>
      </c>
      <c r="G351" s="86"/>
      <c r="H351" s="87"/>
      <c r="I351" s="87"/>
      <c r="J351" s="589"/>
      <c r="K351" s="367"/>
    </row>
    <row r="352" spans="1:11" s="375" customFormat="1">
      <c r="A352" s="596"/>
      <c r="B352" s="596"/>
      <c r="C352" s="70"/>
      <c r="D352" s="69"/>
      <c r="E352" s="69"/>
      <c r="F352" s="372" t="s">
        <v>2883</v>
      </c>
      <c r="G352" s="86"/>
      <c r="H352" s="87"/>
      <c r="I352" s="87"/>
      <c r="J352" s="589"/>
      <c r="K352" s="367"/>
    </row>
    <row r="353" spans="1:13" s="375" customFormat="1">
      <c r="A353" s="595"/>
      <c r="B353" s="587"/>
      <c r="C353" s="70"/>
      <c r="D353" s="69"/>
      <c r="E353" s="69"/>
      <c r="F353" s="594" t="s">
        <v>27</v>
      </c>
      <c r="G353" s="86">
        <v>1</v>
      </c>
      <c r="H353" s="87"/>
      <c r="I353" s="87">
        <f>G353*H353</f>
        <v>0</v>
      </c>
      <c r="J353" s="589"/>
    </row>
    <row r="354" spans="1:13" s="375" customFormat="1">
      <c r="A354" s="595"/>
      <c r="B354" s="587"/>
      <c r="C354" s="70"/>
      <c r="D354" s="69"/>
      <c r="E354" s="69"/>
      <c r="F354" s="594"/>
      <c r="G354" s="86"/>
      <c r="H354" s="87"/>
      <c r="I354" s="87"/>
      <c r="J354" s="589"/>
      <c r="K354" s="367"/>
    </row>
    <row r="355" spans="1:13" s="375" customFormat="1" ht="57">
      <c r="A355" s="596">
        <f>A346</f>
        <v>3</v>
      </c>
      <c r="B355" s="587" t="s">
        <v>1219</v>
      </c>
      <c r="C355" s="70">
        <f>C348</f>
        <v>2</v>
      </c>
      <c r="D355" s="69" t="s">
        <v>1219</v>
      </c>
      <c r="E355" s="69">
        <f>E351+1</f>
        <v>3</v>
      </c>
      <c r="F355" s="373" t="s">
        <v>2884</v>
      </c>
      <c r="G355" s="588"/>
      <c r="H355" s="87"/>
      <c r="I355" s="87"/>
      <c r="J355" s="594"/>
    </row>
    <row r="356" spans="1:13" s="375" customFormat="1">
      <c r="A356" s="596"/>
      <c r="B356" s="587"/>
      <c r="C356" s="70"/>
      <c r="D356" s="69"/>
      <c r="E356" s="69"/>
      <c r="F356" s="373" t="s">
        <v>2885</v>
      </c>
      <c r="G356" s="588"/>
      <c r="H356" s="87"/>
      <c r="I356" s="87"/>
      <c r="J356" s="594"/>
    </row>
    <row r="357" spans="1:13" s="375" customFormat="1">
      <c r="A357" s="595"/>
      <c r="B357" s="587"/>
      <c r="C357" s="70"/>
      <c r="D357" s="69"/>
      <c r="E357" s="69"/>
      <c r="F357" s="594" t="s">
        <v>23</v>
      </c>
      <c r="G357" s="86">
        <v>2</v>
      </c>
      <c r="H357" s="87"/>
      <c r="I357" s="87">
        <f>G357*H357</f>
        <v>0</v>
      </c>
      <c r="J357" s="594"/>
      <c r="K357" s="367"/>
    </row>
    <row r="358" spans="1:13">
      <c r="K358" s="375"/>
      <c r="L358" s="375"/>
      <c r="M358" s="375"/>
    </row>
    <row r="359" spans="1:13" s="375" customFormat="1" ht="114">
      <c r="A359" s="596">
        <f>A355</f>
        <v>3</v>
      </c>
      <c r="B359" s="110" t="s">
        <v>1219</v>
      </c>
      <c r="C359" s="70">
        <f>C348</f>
        <v>2</v>
      </c>
      <c r="D359" s="69" t="s">
        <v>1219</v>
      </c>
      <c r="E359" s="69">
        <f>E355+1</f>
        <v>4</v>
      </c>
      <c r="F359" s="373" t="s">
        <v>2886</v>
      </c>
      <c r="G359" s="86"/>
      <c r="H359" s="87"/>
      <c r="I359" s="87"/>
      <c r="J359" s="594"/>
    </row>
    <row r="360" spans="1:13" s="375" customFormat="1">
      <c r="A360" s="595"/>
      <c r="B360" s="587"/>
      <c r="C360" s="70"/>
      <c r="D360" s="69"/>
      <c r="E360" s="69"/>
      <c r="F360" s="594" t="s">
        <v>1323</v>
      </c>
      <c r="G360" s="86">
        <v>3</v>
      </c>
      <c r="H360" s="87"/>
      <c r="I360" s="87">
        <f>G360*H360</f>
        <v>0</v>
      </c>
      <c r="J360" s="594"/>
      <c r="K360" s="373"/>
    </row>
    <row r="361" spans="1:13" s="375" customFormat="1">
      <c r="A361" s="595"/>
      <c r="B361" s="587"/>
      <c r="C361" s="70"/>
      <c r="D361" s="69"/>
      <c r="E361" s="69"/>
      <c r="F361" s="594"/>
      <c r="G361" s="86"/>
      <c r="H361" s="87"/>
      <c r="I361" s="87"/>
      <c r="J361" s="594"/>
      <c r="K361" s="373"/>
    </row>
    <row r="362" spans="1:13" s="375" customFormat="1" ht="71.25">
      <c r="A362" s="596">
        <f>A359</f>
        <v>3</v>
      </c>
      <c r="B362" s="110" t="s">
        <v>1219</v>
      </c>
      <c r="C362" s="70">
        <f>C351</f>
        <v>2</v>
      </c>
      <c r="D362" s="69" t="s">
        <v>1219</v>
      </c>
      <c r="E362" s="69">
        <f>E359+1</f>
        <v>5</v>
      </c>
      <c r="F362" s="373" t="s">
        <v>2887</v>
      </c>
      <c r="G362" s="86"/>
      <c r="H362" s="87"/>
      <c r="I362" s="87"/>
      <c r="J362" s="594"/>
    </row>
    <row r="363" spans="1:13" s="375" customFormat="1">
      <c r="A363" s="595"/>
      <c r="B363" s="587"/>
      <c r="C363" s="70"/>
      <c r="D363" s="69"/>
      <c r="E363" s="69"/>
      <c r="F363" s="594" t="s">
        <v>23</v>
      </c>
      <c r="G363" s="86">
        <v>2</v>
      </c>
      <c r="H363" s="87"/>
      <c r="I363" s="87">
        <f>G363*H363</f>
        <v>0</v>
      </c>
      <c r="J363" s="594"/>
    </row>
    <row r="364" spans="1:13" s="375" customFormat="1">
      <c r="A364" s="595"/>
      <c r="B364" s="587"/>
      <c r="C364" s="70"/>
      <c r="D364" s="69"/>
      <c r="E364" s="69"/>
      <c r="F364" s="594"/>
      <c r="G364" s="86"/>
      <c r="H364" s="87"/>
      <c r="I364" s="87"/>
      <c r="J364" s="594"/>
    </row>
    <row r="365" spans="1:13" s="375" customFormat="1" ht="114">
      <c r="A365" s="596">
        <f>A362</f>
        <v>3</v>
      </c>
      <c r="B365" s="110" t="s">
        <v>1219</v>
      </c>
      <c r="C365" s="70">
        <f>C355</f>
        <v>2</v>
      </c>
      <c r="D365" s="69" t="s">
        <v>1219</v>
      </c>
      <c r="E365" s="69">
        <f>E362+1</f>
        <v>6</v>
      </c>
      <c r="F365" s="373" t="s">
        <v>2889</v>
      </c>
      <c r="G365" s="86"/>
      <c r="H365" s="87"/>
      <c r="I365" s="87"/>
      <c r="J365" s="594"/>
    </row>
    <row r="366" spans="1:13" s="375" customFormat="1">
      <c r="A366" s="595"/>
      <c r="B366" s="587"/>
      <c r="C366" s="70"/>
      <c r="D366" s="69"/>
      <c r="E366" s="69"/>
      <c r="F366" s="594" t="s">
        <v>23</v>
      </c>
      <c r="G366" s="86">
        <v>1</v>
      </c>
      <c r="H366" s="87"/>
      <c r="I366" s="87">
        <f>G366*H366</f>
        <v>0</v>
      </c>
      <c r="J366" s="594"/>
    </row>
    <row r="367" spans="1:13" s="375" customFormat="1">
      <c r="A367" s="595"/>
      <c r="B367" s="587"/>
      <c r="C367" s="70"/>
      <c r="D367" s="69"/>
      <c r="E367" s="69"/>
      <c r="F367" s="594"/>
      <c r="G367" s="86"/>
      <c r="H367" s="87"/>
      <c r="I367" s="87"/>
      <c r="J367" s="594"/>
    </row>
    <row r="368" spans="1:13" s="375" customFormat="1" ht="99.75">
      <c r="A368" s="596">
        <f>A365</f>
        <v>3</v>
      </c>
      <c r="B368" s="110" t="s">
        <v>1219</v>
      </c>
      <c r="C368" s="70">
        <f>C359</f>
        <v>2</v>
      </c>
      <c r="D368" s="69" t="s">
        <v>1219</v>
      </c>
      <c r="E368" s="69">
        <f>E365+1</f>
        <v>7</v>
      </c>
      <c r="F368" s="373" t="s">
        <v>2890</v>
      </c>
      <c r="G368" s="86"/>
      <c r="H368" s="87"/>
      <c r="I368" s="87"/>
      <c r="J368" s="594"/>
      <c r="K368" s="367"/>
    </row>
    <row r="369" spans="1:11" s="375" customFormat="1">
      <c r="A369" s="595"/>
      <c r="B369" s="587"/>
      <c r="C369" s="70"/>
      <c r="D369" s="69"/>
      <c r="E369" s="69"/>
      <c r="F369" s="594" t="s">
        <v>23</v>
      </c>
      <c r="G369" s="86">
        <v>1</v>
      </c>
      <c r="H369" s="87"/>
      <c r="I369" s="87">
        <f>G369*H369</f>
        <v>0</v>
      </c>
      <c r="J369" s="594"/>
    </row>
    <row r="370" spans="1:11" s="375" customFormat="1">
      <c r="A370" s="595"/>
      <c r="B370" s="587"/>
      <c r="C370" s="70"/>
      <c r="D370" s="69"/>
      <c r="E370" s="69"/>
      <c r="F370" s="594"/>
      <c r="G370" s="86"/>
      <c r="H370" s="87"/>
      <c r="I370" s="87"/>
      <c r="J370" s="594"/>
      <c r="K370" s="367"/>
    </row>
    <row r="371" spans="1:11" s="375" customFormat="1" ht="28.5">
      <c r="A371" s="596">
        <f>A368</f>
        <v>3</v>
      </c>
      <c r="B371" s="110" t="s">
        <v>1219</v>
      </c>
      <c r="C371" s="70">
        <f>C368</f>
        <v>2</v>
      </c>
      <c r="D371" s="69" t="s">
        <v>1219</v>
      </c>
      <c r="E371" s="69">
        <f>E368+1</f>
        <v>8</v>
      </c>
      <c r="F371" s="367" t="s">
        <v>2878</v>
      </c>
      <c r="G371" s="86"/>
      <c r="H371" s="87"/>
      <c r="I371" s="87"/>
      <c r="J371" s="589"/>
    </row>
    <row r="372" spans="1:11" s="375" customFormat="1">
      <c r="A372" s="595"/>
      <c r="B372" s="587"/>
      <c r="C372" s="70"/>
      <c r="D372" s="69"/>
      <c r="E372" s="69"/>
      <c r="F372" s="594" t="s">
        <v>23</v>
      </c>
      <c r="G372" s="86">
        <v>1</v>
      </c>
      <c r="H372" s="87"/>
      <c r="I372" s="87">
        <f>G372*H372</f>
        <v>0</v>
      </c>
      <c r="J372" s="589"/>
    </row>
    <row r="373" spans="1:11" s="375" customFormat="1">
      <c r="A373" s="595"/>
      <c r="B373" s="587"/>
      <c r="C373" s="70"/>
      <c r="D373" s="69"/>
      <c r="E373" s="69"/>
      <c r="F373" s="594"/>
      <c r="G373" s="86"/>
      <c r="H373" s="87"/>
      <c r="I373" s="87"/>
      <c r="J373" s="589"/>
      <c r="K373" s="373"/>
    </row>
    <row r="374" spans="1:11" s="375" customFormat="1">
      <c r="A374" s="596">
        <f>A371</f>
        <v>3</v>
      </c>
      <c r="B374" s="110" t="s">
        <v>1219</v>
      </c>
      <c r="C374" s="70">
        <f>C371</f>
        <v>2</v>
      </c>
      <c r="D374" s="69" t="s">
        <v>1219</v>
      </c>
      <c r="E374" s="69">
        <f>E371+1</f>
        <v>9</v>
      </c>
      <c r="F374" s="367" t="s">
        <v>2879</v>
      </c>
      <c r="G374" s="86"/>
      <c r="H374" s="87"/>
      <c r="I374" s="87"/>
      <c r="J374" s="589"/>
    </row>
    <row r="375" spans="1:11" s="375" customFormat="1">
      <c r="A375" s="595"/>
      <c r="B375" s="587"/>
      <c r="C375" s="70"/>
      <c r="D375" s="69"/>
      <c r="E375" s="69"/>
      <c r="F375" s="594" t="s">
        <v>23</v>
      </c>
      <c r="G375" s="86">
        <v>1</v>
      </c>
      <c r="H375" s="87"/>
      <c r="I375" s="87">
        <f>G375*H375</f>
        <v>0</v>
      </c>
      <c r="J375" s="589"/>
      <c r="K375" s="373"/>
    </row>
    <row r="376" spans="1:11" s="375" customFormat="1" ht="15" thickBot="1">
      <c r="A376" s="595"/>
      <c r="B376" s="587"/>
      <c r="C376" s="70"/>
      <c r="D376" s="69"/>
      <c r="E376" s="69"/>
      <c r="F376" s="117"/>
      <c r="G376" s="83"/>
      <c r="H376" s="84"/>
      <c r="I376" s="84"/>
      <c r="J376" s="589"/>
      <c r="K376" s="373"/>
    </row>
    <row r="377" spans="1:11" s="375" customFormat="1" ht="15.75" thickTop="1">
      <c r="A377" s="590"/>
      <c r="B377" s="590"/>
      <c r="C377" s="590"/>
      <c r="D377" s="590"/>
      <c r="E377" s="590"/>
      <c r="F377" s="601" t="s">
        <v>1218</v>
      </c>
      <c r="G377" s="78"/>
      <c r="H377" s="79"/>
      <c r="I377" s="79">
        <f>SUM(I348:I376)</f>
        <v>0</v>
      </c>
      <c r="J377" s="589"/>
    </row>
    <row r="378" spans="1:11" s="375" customFormat="1" ht="15">
      <c r="A378" s="590"/>
      <c r="B378" s="590"/>
      <c r="C378" s="590"/>
      <c r="D378" s="590"/>
      <c r="E378" s="590"/>
      <c r="F378" s="601"/>
      <c r="G378" s="78"/>
      <c r="H378" s="79"/>
      <c r="I378" s="79"/>
      <c r="J378" s="589"/>
      <c r="K378" s="374"/>
    </row>
    <row r="379" spans="1:11" s="375" customFormat="1" ht="15">
      <c r="A379" s="112">
        <f>A262</f>
        <v>3</v>
      </c>
      <c r="B379" s="113" t="s">
        <v>1219</v>
      </c>
      <c r="C379" s="113">
        <f>C268</f>
        <v>3</v>
      </c>
      <c r="D379" s="113" t="s">
        <v>1219</v>
      </c>
      <c r="E379" s="113">
        <f>E346+1</f>
        <v>3</v>
      </c>
      <c r="F379" s="601" t="s">
        <v>2891</v>
      </c>
      <c r="G379" s="601"/>
      <c r="H379" s="601"/>
      <c r="I379" s="601"/>
      <c r="J379" s="589"/>
      <c r="K379" s="374"/>
    </row>
    <row r="380" spans="1:11" s="375" customFormat="1" ht="15">
      <c r="A380" s="112"/>
      <c r="B380" s="113"/>
      <c r="C380" s="113"/>
      <c r="D380" s="114"/>
      <c r="E380" s="69"/>
      <c r="F380" s="601"/>
      <c r="G380" s="78"/>
      <c r="H380" s="79"/>
      <c r="I380" s="79"/>
      <c r="J380" s="589"/>
    </row>
    <row r="381" spans="1:11" s="375" customFormat="1" ht="101.25">
      <c r="A381" s="596">
        <f>A379</f>
        <v>3</v>
      </c>
      <c r="B381" s="596" t="s">
        <v>1219</v>
      </c>
      <c r="C381" s="70">
        <f>C379</f>
        <v>3</v>
      </c>
      <c r="D381" s="69" t="s">
        <v>1219</v>
      </c>
      <c r="E381" s="69">
        <f>1</f>
        <v>1</v>
      </c>
      <c r="F381" s="373" t="s">
        <v>2892</v>
      </c>
      <c r="G381" s="86"/>
      <c r="H381" s="87"/>
      <c r="I381" s="87"/>
      <c r="J381" s="589"/>
    </row>
    <row r="382" spans="1:11" s="375" customFormat="1">
      <c r="A382" s="596"/>
      <c r="B382" s="596"/>
      <c r="C382" s="70"/>
      <c r="D382" s="69"/>
      <c r="E382" s="69"/>
      <c r="F382" s="373" t="s">
        <v>2893</v>
      </c>
      <c r="G382" s="86"/>
      <c r="H382" s="87"/>
      <c r="I382" s="87"/>
      <c r="J382" s="589"/>
      <c r="K382" s="373"/>
    </row>
    <row r="383" spans="1:11" s="375" customFormat="1">
      <c r="A383" s="595"/>
      <c r="B383" s="587"/>
      <c r="C383" s="70"/>
      <c r="D383" s="69"/>
      <c r="E383" s="69"/>
      <c r="F383" s="594" t="s">
        <v>23</v>
      </c>
      <c r="G383" s="86">
        <v>1</v>
      </c>
      <c r="H383" s="87"/>
      <c r="I383" s="87">
        <f>G383*H383</f>
        <v>0</v>
      </c>
      <c r="J383" s="589"/>
      <c r="K383" s="373"/>
    </row>
    <row r="384" spans="1:11" s="375" customFormat="1">
      <c r="A384" s="595"/>
      <c r="B384" s="587"/>
      <c r="C384" s="70"/>
      <c r="D384" s="69"/>
      <c r="E384" s="69"/>
      <c r="F384" s="594"/>
      <c r="G384" s="86"/>
      <c r="H384" s="87"/>
      <c r="I384" s="87"/>
      <c r="J384" s="589"/>
    </row>
    <row r="385" spans="1:13" s="375" customFormat="1" ht="72">
      <c r="A385" s="596">
        <f>A379</f>
        <v>3</v>
      </c>
      <c r="B385" s="596" t="s">
        <v>1219</v>
      </c>
      <c r="C385" s="70">
        <f>C381</f>
        <v>3</v>
      </c>
      <c r="D385" s="69" t="s">
        <v>1219</v>
      </c>
      <c r="E385" s="69">
        <f>E381+1</f>
        <v>2</v>
      </c>
      <c r="F385" s="373" t="s">
        <v>2894</v>
      </c>
      <c r="G385" s="86"/>
      <c r="H385" s="87"/>
      <c r="I385" s="87"/>
      <c r="J385" s="589"/>
      <c r="K385" s="373"/>
    </row>
    <row r="386" spans="1:13" s="375" customFormat="1">
      <c r="A386" s="596"/>
      <c r="B386" s="596"/>
      <c r="C386" s="70"/>
      <c r="D386" s="69"/>
      <c r="E386" s="69"/>
      <c r="F386" s="373" t="s">
        <v>2895</v>
      </c>
      <c r="G386" s="86"/>
      <c r="H386" s="87"/>
      <c r="I386" s="87"/>
      <c r="J386" s="589"/>
      <c r="K386" s="373"/>
    </row>
    <row r="387" spans="1:13" s="375" customFormat="1">
      <c r="A387" s="595"/>
      <c r="B387" s="587"/>
      <c r="C387" s="70"/>
      <c r="D387" s="69"/>
      <c r="E387" s="69"/>
      <c r="F387" s="594" t="s">
        <v>23</v>
      </c>
      <c r="G387" s="86">
        <v>1</v>
      </c>
      <c r="H387" s="87"/>
      <c r="I387" s="87">
        <f>G387*H387</f>
        <v>0</v>
      </c>
      <c r="J387" s="589"/>
    </row>
    <row r="388" spans="1:13" s="375" customFormat="1">
      <c r="A388" s="595"/>
      <c r="B388" s="587"/>
      <c r="C388" s="70"/>
      <c r="D388" s="69"/>
      <c r="E388" s="69"/>
      <c r="F388" s="594"/>
      <c r="G388" s="86"/>
      <c r="H388" s="87"/>
      <c r="I388" s="87"/>
      <c r="J388" s="589"/>
      <c r="K388" s="373"/>
    </row>
    <row r="389" spans="1:13" s="375" customFormat="1" ht="71.25">
      <c r="A389" s="596">
        <f>A379</f>
        <v>3</v>
      </c>
      <c r="B389" s="587" t="s">
        <v>1219</v>
      </c>
      <c r="C389" s="70">
        <f>C381</f>
        <v>3</v>
      </c>
      <c r="D389" s="69" t="s">
        <v>1219</v>
      </c>
      <c r="E389" s="69">
        <f>E385+1</f>
        <v>3</v>
      </c>
      <c r="F389" s="373" t="s">
        <v>2896</v>
      </c>
      <c r="G389" s="588"/>
      <c r="H389" s="87"/>
      <c r="I389" s="87"/>
      <c r="J389" s="594"/>
      <c r="K389" s="373"/>
    </row>
    <row r="390" spans="1:13" s="375" customFormat="1">
      <c r="A390" s="595"/>
      <c r="B390" s="587"/>
      <c r="C390" s="70"/>
      <c r="D390" s="69"/>
      <c r="E390" s="69"/>
      <c r="F390" s="594" t="s">
        <v>27</v>
      </c>
      <c r="G390" s="86">
        <v>6</v>
      </c>
      <c r="H390" s="87"/>
      <c r="I390" s="87">
        <f>G390*H390</f>
        <v>0</v>
      </c>
      <c r="J390" s="594"/>
    </row>
    <row r="391" spans="1:13">
      <c r="K391" s="375"/>
      <c r="L391" s="375"/>
      <c r="M391" s="375"/>
    </row>
    <row r="392" spans="1:13" s="375" customFormat="1" ht="57">
      <c r="A392" s="596">
        <f>A389</f>
        <v>3</v>
      </c>
      <c r="B392" s="110" t="s">
        <v>1219</v>
      </c>
      <c r="C392" s="70">
        <f>C381</f>
        <v>3</v>
      </c>
      <c r="D392" s="69" t="s">
        <v>1219</v>
      </c>
      <c r="E392" s="69">
        <f>E389+1</f>
        <v>4</v>
      </c>
      <c r="F392" s="373" t="s">
        <v>2897</v>
      </c>
      <c r="G392" s="86"/>
      <c r="H392" s="87"/>
      <c r="I392" s="87"/>
      <c r="J392" s="594"/>
    </row>
    <row r="393" spans="1:13" s="375" customFormat="1" ht="15.75">
      <c r="A393" s="596"/>
      <c r="B393" s="110"/>
      <c r="C393" s="70"/>
      <c r="D393" s="69"/>
      <c r="E393" s="69"/>
      <c r="F393" s="374" t="s">
        <v>2898</v>
      </c>
      <c r="G393" s="86"/>
      <c r="H393" s="87"/>
      <c r="I393" s="87"/>
      <c r="J393" s="594"/>
    </row>
    <row r="394" spans="1:13" s="375" customFormat="1">
      <c r="A394" s="595"/>
      <c r="B394" s="587"/>
      <c r="C394" s="70"/>
      <c r="D394" s="69"/>
      <c r="E394" s="69"/>
      <c r="F394" s="594" t="s">
        <v>27</v>
      </c>
      <c r="G394" s="86">
        <v>6</v>
      </c>
      <c r="H394" s="87"/>
      <c r="I394" s="87">
        <f>G394*H394</f>
        <v>0</v>
      </c>
      <c r="J394" s="594"/>
      <c r="K394" s="373"/>
    </row>
    <row r="395" spans="1:13" s="375" customFormat="1" ht="15.75">
      <c r="A395" s="596"/>
      <c r="B395" s="110"/>
      <c r="C395" s="70"/>
      <c r="D395" s="69"/>
      <c r="E395" s="69"/>
      <c r="F395" s="374" t="s">
        <v>2899</v>
      </c>
      <c r="G395" s="86"/>
      <c r="H395" s="87"/>
      <c r="I395" s="87"/>
      <c r="J395" s="594"/>
    </row>
    <row r="396" spans="1:13" s="375" customFormat="1">
      <c r="A396" s="595"/>
      <c r="B396" s="587"/>
      <c r="C396" s="70"/>
      <c r="D396" s="69"/>
      <c r="E396" s="69"/>
      <c r="F396" s="594" t="s">
        <v>27</v>
      </c>
      <c r="G396" s="86">
        <v>6</v>
      </c>
      <c r="H396" s="87"/>
      <c r="I396" s="87">
        <f>G396*H396</f>
        <v>0</v>
      </c>
      <c r="J396" s="594"/>
      <c r="K396" s="373"/>
    </row>
    <row r="397" spans="1:13" s="375" customFormat="1">
      <c r="A397" s="595"/>
      <c r="B397" s="587"/>
      <c r="C397" s="70"/>
      <c r="D397" s="69"/>
      <c r="E397" s="69"/>
      <c r="F397" s="594"/>
      <c r="G397" s="86"/>
      <c r="H397" s="87"/>
      <c r="I397" s="87"/>
      <c r="J397" s="594"/>
      <c r="K397" s="373"/>
    </row>
    <row r="398" spans="1:13" s="375" customFormat="1" ht="114">
      <c r="A398" s="596">
        <f>A392</f>
        <v>3</v>
      </c>
      <c r="B398" s="110" t="s">
        <v>1219</v>
      </c>
      <c r="C398" s="70">
        <f>C385</f>
        <v>3</v>
      </c>
      <c r="D398" s="69" t="s">
        <v>1219</v>
      </c>
      <c r="E398" s="69">
        <f>E392+1</f>
        <v>5</v>
      </c>
      <c r="F398" s="373" t="s">
        <v>2900</v>
      </c>
      <c r="G398" s="86"/>
      <c r="H398" s="87"/>
      <c r="I398" s="87"/>
      <c r="J398" s="594"/>
    </row>
    <row r="399" spans="1:13" s="375" customFormat="1">
      <c r="A399" s="595"/>
      <c r="B399" s="587"/>
      <c r="C399" s="70"/>
      <c r="D399" s="69"/>
      <c r="E399" s="69"/>
      <c r="F399" s="594" t="s">
        <v>1323</v>
      </c>
      <c r="G399" s="86">
        <v>4</v>
      </c>
      <c r="H399" s="87"/>
      <c r="I399" s="87">
        <f>G399*H399</f>
        <v>0</v>
      </c>
      <c r="J399" s="594"/>
    </row>
    <row r="400" spans="1:13" s="375" customFormat="1">
      <c r="A400" s="595"/>
      <c r="B400" s="587"/>
      <c r="C400" s="70"/>
      <c r="D400" s="69"/>
      <c r="E400" s="69"/>
      <c r="F400" s="594"/>
      <c r="G400" s="86"/>
      <c r="H400" s="87"/>
      <c r="I400" s="87"/>
      <c r="J400" s="594"/>
    </row>
    <row r="401" spans="1:11" s="375" customFormat="1" ht="57">
      <c r="A401" s="596">
        <f>A398</f>
        <v>3</v>
      </c>
      <c r="B401" s="110" t="s">
        <v>1219</v>
      </c>
      <c r="C401" s="70">
        <f>C389</f>
        <v>3</v>
      </c>
      <c r="D401" s="69" t="s">
        <v>1219</v>
      </c>
      <c r="E401" s="69">
        <f>E398+1</f>
        <v>6</v>
      </c>
      <c r="F401" s="373" t="s">
        <v>2901</v>
      </c>
      <c r="G401" s="86"/>
      <c r="H401" s="87"/>
      <c r="I401" s="87"/>
      <c r="J401" s="594"/>
    </row>
    <row r="402" spans="1:11" s="375" customFormat="1">
      <c r="A402" s="595"/>
      <c r="B402" s="587"/>
      <c r="C402" s="70"/>
      <c r="D402" s="69"/>
      <c r="E402" s="69"/>
      <c r="F402" s="594" t="s">
        <v>1323</v>
      </c>
      <c r="G402" s="86">
        <v>2</v>
      </c>
      <c r="H402" s="87"/>
      <c r="I402" s="87">
        <f>G402*H402</f>
        <v>0</v>
      </c>
      <c r="J402" s="594"/>
    </row>
    <row r="403" spans="1:11" s="375" customFormat="1">
      <c r="A403" s="595"/>
      <c r="B403" s="587"/>
      <c r="C403" s="70"/>
      <c r="D403" s="69"/>
      <c r="E403" s="69"/>
      <c r="F403" s="594"/>
      <c r="G403" s="86"/>
      <c r="H403" s="87"/>
      <c r="I403" s="87"/>
      <c r="J403" s="594"/>
    </row>
    <row r="404" spans="1:11" s="375" customFormat="1" ht="85.5">
      <c r="A404" s="596">
        <f>A401</f>
        <v>3</v>
      </c>
      <c r="B404" s="110" t="s">
        <v>1219</v>
      </c>
      <c r="C404" s="70">
        <f>C392</f>
        <v>3</v>
      </c>
      <c r="D404" s="69" t="s">
        <v>1219</v>
      </c>
      <c r="E404" s="69">
        <f>E401+1</f>
        <v>7</v>
      </c>
      <c r="F404" s="373" t="s">
        <v>2902</v>
      </c>
      <c r="G404" s="86"/>
      <c r="H404" s="87"/>
      <c r="I404" s="87"/>
      <c r="J404" s="594"/>
    </row>
    <row r="405" spans="1:11" s="375" customFormat="1">
      <c r="A405" s="595"/>
      <c r="B405" s="587"/>
      <c r="C405" s="70"/>
      <c r="D405" s="69"/>
      <c r="E405" s="69"/>
      <c r="F405" s="594" t="s">
        <v>23</v>
      </c>
      <c r="G405" s="86">
        <v>1</v>
      </c>
      <c r="H405" s="87"/>
      <c r="I405" s="87">
        <f>G405*H405</f>
        <v>0</v>
      </c>
      <c r="J405" s="594"/>
    </row>
    <row r="406" spans="1:11" s="375" customFormat="1">
      <c r="A406" s="595"/>
      <c r="B406" s="587"/>
      <c r="C406" s="70"/>
      <c r="D406" s="69"/>
      <c r="E406" s="69"/>
      <c r="F406" s="594"/>
      <c r="G406" s="86"/>
      <c r="H406" s="87"/>
      <c r="I406" s="87"/>
      <c r="J406" s="594"/>
    </row>
    <row r="407" spans="1:11" s="375" customFormat="1" ht="99.75">
      <c r="A407" s="596">
        <f>A404</f>
        <v>3</v>
      </c>
      <c r="B407" s="110" t="s">
        <v>1219</v>
      </c>
      <c r="C407" s="70">
        <f>C392</f>
        <v>3</v>
      </c>
      <c r="D407" s="69" t="s">
        <v>1219</v>
      </c>
      <c r="E407" s="69">
        <f>E404+1</f>
        <v>8</v>
      </c>
      <c r="F407" s="373" t="s">
        <v>2890</v>
      </c>
      <c r="G407" s="86"/>
      <c r="H407" s="87"/>
      <c r="I407" s="87"/>
      <c r="J407" s="594"/>
      <c r="K407" s="367"/>
    </row>
    <row r="408" spans="1:11" s="375" customFormat="1">
      <c r="A408" s="595"/>
      <c r="B408" s="587"/>
      <c r="C408" s="70"/>
      <c r="D408" s="69"/>
      <c r="E408" s="69"/>
      <c r="F408" s="594" t="s">
        <v>23</v>
      </c>
      <c r="G408" s="86">
        <v>1</v>
      </c>
      <c r="H408" s="87"/>
      <c r="I408" s="87">
        <f>G408*H408</f>
        <v>0</v>
      </c>
      <c r="J408" s="594"/>
    </row>
    <row r="409" spans="1:11" s="375" customFormat="1">
      <c r="A409" s="595"/>
      <c r="B409" s="587"/>
      <c r="C409" s="70"/>
      <c r="D409" s="69"/>
      <c r="E409" s="69"/>
      <c r="F409" s="594"/>
      <c r="G409" s="86"/>
      <c r="H409" s="87"/>
      <c r="I409" s="87"/>
      <c r="J409" s="594"/>
      <c r="K409" s="367"/>
    </row>
    <row r="410" spans="1:11" s="375" customFormat="1" ht="28.5">
      <c r="A410" s="596">
        <f>A407</f>
        <v>3</v>
      </c>
      <c r="B410" s="110" t="s">
        <v>1219</v>
      </c>
      <c r="C410" s="70">
        <f>C407</f>
        <v>3</v>
      </c>
      <c r="D410" s="69" t="s">
        <v>1219</v>
      </c>
      <c r="E410" s="69">
        <f>E407+1</f>
        <v>9</v>
      </c>
      <c r="F410" s="367" t="s">
        <v>2878</v>
      </c>
      <c r="G410" s="86"/>
      <c r="H410" s="87"/>
      <c r="I410" s="87"/>
      <c r="J410" s="589"/>
      <c r="K410" s="116"/>
    </row>
    <row r="411" spans="1:11" s="375" customFormat="1">
      <c r="A411" s="595"/>
      <c r="B411" s="587"/>
      <c r="C411" s="70"/>
      <c r="D411" s="69"/>
      <c r="E411" s="69"/>
      <c r="F411" s="594" t="s">
        <v>23</v>
      </c>
      <c r="G411" s="86">
        <v>1</v>
      </c>
      <c r="H411" s="87"/>
      <c r="I411" s="87">
        <f>G411*H411</f>
        <v>0</v>
      </c>
      <c r="J411" s="589"/>
    </row>
    <row r="412" spans="1:11" s="375" customFormat="1">
      <c r="A412" s="595"/>
      <c r="B412" s="587"/>
      <c r="C412" s="70"/>
      <c r="D412" s="69"/>
      <c r="E412" s="69"/>
      <c r="F412" s="594"/>
      <c r="G412" s="86"/>
      <c r="H412" s="87"/>
      <c r="I412" s="87"/>
      <c r="J412" s="589"/>
    </row>
    <row r="413" spans="1:11" s="375" customFormat="1" ht="16.5">
      <c r="A413" s="596">
        <f>A410</f>
        <v>3</v>
      </c>
      <c r="B413" s="110" t="s">
        <v>1219</v>
      </c>
      <c r="C413" s="70">
        <f>C410</f>
        <v>3</v>
      </c>
      <c r="D413" s="69" t="s">
        <v>1219</v>
      </c>
      <c r="E413" s="69">
        <f>E410+1</f>
        <v>10</v>
      </c>
      <c r="F413" s="367" t="s">
        <v>2879</v>
      </c>
      <c r="G413" s="86"/>
      <c r="H413" s="87"/>
      <c r="I413" s="87"/>
      <c r="J413" s="589"/>
      <c r="K413" s="116"/>
    </row>
    <row r="414" spans="1:11" s="375" customFormat="1">
      <c r="A414" s="595"/>
      <c r="B414" s="587"/>
      <c r="C414" s="70"/>
      <c r="D414" s="69"/>
      <c r="E414" s="69"/>
      <c r="F414" s="594" t="s">
        <v>23</v>
      </c>
      <c r="G414" s="86">
        <v>1</v>
      </c>
      <c r="H414" s="87"/>
      <c r="I414" s="87">
        <f>G414*H414</f>
        <v>0</v>
      </c>
      <c r="J414" s="589"/>
    </row>
    <row r="415" spans="1:11" s="375" customFormat="1" ht="15" thickBot="1">
      <c r="A415" s="595"/>
      <c r="B415" s="587"/>
      <c r="C415" s="70"/>
      <c r="D415" s="69"/>
      <c r="E415" s="69"/>
      <c r="F415" s="117"/>
      <c r="G415" s="83"/>
      <c r="H415" s="84"/>
      <c r="I415" s="84"/>
      <c r="J415" s="589"/>
    </row>
    <row r="416" spans="1:11" s="375" customFormat="1" ht="15.75" thickTop="1">
      <c r="A416" s="590"/>
      <c r="B416" s="590"/>
      <c r="C416" s="590"/>
      <c r="D416" s="590"/>
      <c r="E416" s="590"/>
      <c r="F416" s="601" t="s">
        <v>1218</v>
      </c>
      <c r="G416" s="78"/>
      <c r="H416" s="79"/>
      <c r="I416" s="79">
        <f>SUM(I381:I415)</f>
        <v>0</v>
      </c>
      <c r="J416" s="589"/>
    </row>
    <row r="417" spans="1:13" ht="15">
      <c r="A417" s="590"/>
      <c r="B417" s="590"/>
      <c r="C417" s="590"/>
      <c r="D417" s="590"/>
      <c r="E417" s="590"/>
      <c r="F417" s="601"/>
      <c r="G417" s="78"/>
      <c r="H417" s="79"/>
      <c r="I417" s="79"/>
      <c r="J417" s="589"/>
    </row>
    <row r="418" spans="1:13" s="63" customFormat="1" ht="20.25">
      <c r="A418" s="576">
        <v>5</v>
      </c>
      <c r="B418" s="577" t="s">
        <v>1219</v>
      </c>
      <c r="C418" s="609"/>
      <c r="D418" s="584"/>
      <c r="E418" s="584"/>
      <c r="F418" s="643" t="s">
        <v>1224</v>
      </c>
      <c r="G418" s="643"/>
      <c r="H418" s="643"/>
      <c r="I418" s="643"/>
      <c r="J418" s="585"/>
      <c r="K418" s="64"/>
      <c r="L418" s="64"/>
      <c r="M418" s="64"/>
    </row>
    <row r="419" spans="1:13" s="67" customFormat="1" ht="15">
      <c r="A419" s="590"/>
      <c r="B419" s="590"/>
      <c r="C419" s="590"/>
      <c r="D419" s="590"/>
      <c r="E419" s="590"/>
      <c r="F419" s="601"/>
      <c r="G419" s="78"/>
      <c r="H419" s="79"/>
      <c r="I419" s="79"/>
      <c r="J419" s="589"/>
      <c r="K419" s="68"/>
      <c r="L419" s="68"/>
      <c r="M419" s="68"/>
    </row>
    <row r="420" spans="1:13" s="62" customFormat="1" ht="42.75">
      <c r="A420" s="596">
        <f>A418</f>
        <v>5</v>
      </c>
      <c r="B420" s="110" t="s">
        <v>1219</v>
      </c>
      <c r="C420" s="70">
        <f>C418</f>
        <v>0</v>
      </c>
      <c r="D420" s="69" t="s">
        <v>1219</v>
      </c>
      <c r="E420" s="69">
        <f>1</f>
        <v>1</v>
      </c>
      <c r="F420" s="594" t="s">
        <v>3198</v>
      </c>
      <c r="G420" s="86"/>
      <c r="H420" s="87"/>
      <c r="I420" s="87"/>
      <c r="J420" s="589"/>
      <c r="K420" s="361"/>
      <c r="L420" s="361"/>
      <c r="M420" s="361"/>
    </row>
    <row r="421" spans="1:13" s="62" customFormat="1">
      <c r="A421" s="595"/>
      <c r="B421" s="587"/>
      <c r="C421" s="70"/>
      <c r="D421" s="69"/>
      <c r="E421" s="69"/>
      <c r="F421" s="594" t="s">
        <v>23</v>
      </c>
      <c r="G421" s="86">
        <v>1</v>
      </c>
      <c r="H421" s="87"/>
      <c r="I421" s="87">
        <f>G421*H421</f>
        <v>0</v>
      </c>
      <c r="J421" s="589"/>
      <c r="K421" s="361"/>
      <c r="L421" s="361"/>
      <c r="M421" s="361"/>
    </row>
    <row r="422" spans="1:13" s="62" customFormat="1">
      <c r="A422" s="595"/>
      <c r="B422" s="587"/>
      <c r="C422" s="70"/>
      <c r="D422" s="69"/>
      <c r="E422" s="69"/>
      <c r="F422" s="594"/>
      <c r="G422" s="86"/>
      <c r="H422" s="87"/>
      <c r="I422" s="87"/>
      <c r="J422" s="589"/>
      <c r="K422" s="361"/>
      <c r="L422" s="361"/>
      <c r="M422" s="361"/>
    </row>
    <row r="423" spans="1:13" s="62" customFormat="1" ht="28.5">
      <c r="A423" s="596">
        <f>A420</f>
        <v>5</v>
      </c>
      <c r="B423" s="110" t="s">
        <v>1219</v>
      </c>
      <c r="C423" s="70">
        <f>C418</f>
        <v>0</v>
      </c>
      <c r="D423" s="69" t="s">
        <v>1219</v>
      </c>
      <c r="E423" s="69">
        <f>E420+1</f>
        <v>2</v>
      </c>
      <c r="F423" s="594" t="s">
        <v>3197</v>
      </c>
      <c r="G423" s="86"/>
      <c r="H423" s="87"/>
      <c r="I423" s="87"/>
      <c r="J423" s="589"/>
      <c r="K423" s="361"/>
      <c r="L423" s="361"/>
      <c r="M423" s="361"/>
    </row>
    <row r="424" spans="1:13" s="62" customFormat="1">
      <c r="A424" s="595"/>
      <c r="B424" s="587"/>
      <c r="C424" s="70"/>
      <c r="D424" s="69"/>
      <c r="E424" s="69"/>
      <c r="F424" s="594" t="s">
        <v>23</v>
      </c>
      <c r="G424" s="86">
        <v>1</v>
      </c>
      <c r="H424" s="87"/>
      <c r="I424" s="87">
        <f>G424*H424</f>
        <v>0</v>
      </c>
      <c r="J424" s="589"/>
      <c r="K424" s="361"/>
      <c r="L424" s="361"/>
      <c r="M424" s="361"/>
    </row>
    <row r="425" spans="1:13" s="62" customFormat="1">
      <c r="A425" s="595"/>
      <c r="B425" s="587"/>
      <c r="C425" s="70"/>
      <c r="D425" s="69"/>
      <c r="E425" s="69"/>
      <c r="F425" s="594"/>
      <c r="G425" s="86"/>
      <c r="H425" s="87"/>
      <c r="I425" s="87"/>
      <c r="J425" s="589"/>
      <c r="K425" s="361"/>
      <c r="L425" s="361"/>
      <c r="M425" s="361"/>
    </row>
    <row r="426" spans="1:13" s="62" customFormat="1" ht="58.5" customHeight="1">
      <c r="A426" s="596">
        <f>A423</f>
        <v>5</v>
      </c>
      <c r="B426" s="110" t="s">
        <v>1219</v>
      </c>
      <c r="C426" s="70">
        <f>C423</f>
        <v>0</v>
      </c>
      <c r="D426" s="69" t="s">
        <v>1219</v>
      </c>
      <c r="E426" s="69">
        <f>E423+1</f>
        <v>3</v>
      </c>
      <c r="F426" s="594" t="s">
        <v>3181</v>
      </c>
      <c r="G426" s="86"/>
      <c r="H426" s="87"/>
      <c r="I426" s="87"/>
      <c r="J426" s="589"/>
      <c r="K426" s="361"/>
      <c r="L426" s="361"/>
      <c r="M426" s="361"/>
    </row>
    <row r="427" spans="1:13" s="62" customFormat="1">
      <c r="A427" s="595"/>
      <c r="B427" s="587"/>
      <c r="C427" s="70"/>
      <c r="D427" s="69"/>
      <c r="E427" s="69"/>
      <c r="F427" s="594" t="s">
        <v>3180</v>
      </c>
      <c r="G427" s="125">
        <v>78</v>
      </c>
      <c r="H427" s="87"/>
      <c r="I427" s="87">
        <f>G427*H427</f>
        <v>0</v>
      </c>
      <c r="J427" s="589"/>
      <c r="K427" s="361"/>
      <c r="L427" s="361"/>
      <c r="M427" s="361"/>
    </row>
    <row r="428" spans="1:13" s="62" customFormat="1">
      <c r="A428" s="595"/>
      <c r="B428" s="587"/>
      <c r="C428" s="70"/>
      <c r="D428" s="69"/>
      <c r="E428" s="69"/>
      <c r="F428" s="594"/>
      <c r="G428" s="86"/>
      <c r="H428" s="87"/>
      <c r="I428" s="87"/>
      <c r="J428" s="589"/>
      <c r="K428" s="361"/>
      <c r="L428" s="361"/>
      <c r="M428" s="361"/>
    </row>
    <row r="429" spans="1:13" s="62" customFormat="1" ht="28.5">
      <c r="A429" s="596">
        <f>A426</f>
        <v>5</v>
      </c>
      <c r="B429" s="110" t="s">
        <v>1219</v>
      </c>
      <c r="C429" s="70">
        <f>C426</f>
        <v>0</v>
      </c>
      <c r="D429" s="69" t="s">
        <v>1219</v>
      </c>
      <c r="E429" s="69">
        <f>E426+1</f>
        <v>4</v>
      </c>
      <c r="F429" s="594" t="s">
        <v>1220</v>
      </c>
      <c r="G429" s="86"/>
      <c r="H429" s="87"/>
      <c r="I429" s="87"/>
      <c r="J429" s="589"/>
      <c r="K429" s="361"/>
      <c r="L429" s="361"/>
      <c r="M429" s="361"/>
    </row>
    <row r="430" spans="1:13" s="62" customFormat="1">
      <c r="A430" s="595"/>
      <c r="B430" s="587"/>
      <c r="C430" s="70"/>
      <c r="D430" s="69"/>
      <c r="E430" s="69"/>
      <c r="F430" s="594" t="s">
        <v>23</v>
      </c>
      <c r="G430" s="86">
        <v>1</v>
      </c>
      <c r="H430" s="87"/>
      <c r="I430" s="87">
        <f>G430*H430</f>
        <v>0</v>
      </c>
      <c r="J430" s="589"/>
      <c r="K430" s="361"/>
      <c r="L430" s="361"/>
      <c r="M430" s="361"/>
    </row>
    <row r="431" spans="1:13" s="67" customFormat="1" ht="15.75" thickBot="1">
      <c r="A431" s="590"/>
      <c r="B431" s="590"/>
      <c r="C431" s="590"/>
      <c r="D431" s="590"/>
      <c r="E431" s="590"/>
      <c r="F431" s="593"/>
      <c r="G431" s="126"/>
      <c r="H431" s="127"/>
      <c r="I431" s="127"/>
      <c r="J431" s="589"/>
      <c r="K431" s="68"/>
      <c r="L431" s="68"/>
      <c r="M431" s="68"/>
    </row>
    <row r="432" spans="1:13" s="62" customFormat="1" ht="15.75" thickTop="1">
      <c r="A432" s="590"/>
      <c r="B432" s="590"/>
      <c r="C432" s="590"/>
      <c r="D432" s="590"/>
      <c r="E432" s="590"/>
      <c r="F432" s="601" t="s">
        <v>1218</v>
      </c>
      <c r="G432" s="78"/>
      <c r="H432" s="79"/>
      <c r="I432" s="79">
        <f>SUM(I420:I431)</f>
        <v>0</v>
      </c>
      <c r="J432" s="589"/>
      <c r="K432" s="361"/>
      <c r="L432" s="361"/>
      <c r="M432" s="361"/>
    </row>
    <row r="433" spans="1:10">
      <c r="A433" s="590"/>
      <c r="B433" s="590"/>
      <c r="C433" s="590"/>
      <c r="D433" s="590"/>
      <c r="E433" s="590"/>
      <c r="F433" s="591"/>
      <c r="G433" s="588"/>
      <c r="H433" s="589"/>
      <c r="I433" s="589"/>
      <c r="J433" s="589"/>
    </row>
    <row r="434" spans="1:10">
      <c r="A434" s="590"/>
      <c r="B434" s="590"/>
      <c r="C434" s="590"/>
      <c r="D434" s="590"/>
      <c r="E434" s="590"/>
      <c r="F434" s="591"/>
      <c r="G434" s="588"/>
      <c r="H434" s="589"/>
      <c r="I434" s="589"/>
      <c r="J434" s="589"/>
    </row>
    <row r="435" spans="1:10">
      <c r="A435" s="590"/>
      <c r="B435" s="590"/>
      <c r="C435" s="590"/>
      <c r="D435" s="590"/>
      <c r="E435" s="590"/>
      <c r="F435" s="591"/>
      <c r="G435" s="588"/>
      <c r="H435" s="589"/>
      <c r="I435" s="589"/>
      <c r="J435" s="589"/>
    </row>
    <row r="436" spans="1:10">
      <c r="A436" s="590"/>
      <c r="B436" s="590"/>
      <c r="C436" s="590"/>
      <c r="D436" s="590"/>
      <c r="E436" s="590"/>
      <c r="F436" s="591"/>
      <c r="G436" s="588"/>
      <c r="H436" s="589"/>
      <c r="I436" s="589"/>
      <c r="J436" s="589"/>
    </row>
    <row r="437" spans="1:10">
      <c r="A437" s="590"/>
      <c r="B437" s="590"/>
      <c r="C437" s="590"/>
      <c r="D437" s="590"/>
      <c r="E437" s="590"/>
      <c r="F437" s="591"/>
      <c r="G437" s="588"/>
      <c r="H437" s="589"/>
      <c r="I437" s="589"/>
      <c r="J437" s="589"/>
    </row>
    <row r="438" spans="1:10" s="361" customFormat="1">
      <c r="A438" s="590"/>
      <c r="B438" s="590"/>
      <c r="C438" s="590"/>
      <c r="D438" s="590"/>
      <c r="E438" s="590"/>
      <c r="F438" s="591"/>
      <c r="G438" s="588"/>
      <c r="H438" s="589"/>
      <c r="I438" s="589"/>
      <c r="J438" s="589"/>
    </row>
    <row r="439" spans="1:10" s="361" customFormat="1">
      <c r="A439" s="590"/>
      <c r="B439" s="590"/>
      <c r="C439" s="590"/>
      <c r="D439" s="590"/>
      <c r="E439" s="590"/>
      <c r="F439" s="591"/>
      <c r="G439" s="588"/>
      <c r="H439" s="589"/>
      <c r="I439" s="589"/>
      <c r="J439" s="589"/>
    </row>
    <row r="440" spans="1:10" s="361" customFormat="1">
      <c r="A440" s="590"/>
      <c r="B440" s="590"/>
      <c r="C440" s="590"/>
      <c r="D440" s="590"/>
      <c r="E440" s="590"/>
      <c r="F440" s="591"/>
      <c r="G440" s="588"/>
      <c r="H440" s="589"/>
      <c r="I440" s="589"/>
      <c r="J440" s="589"/>
    </row>
    <row r="441" spans="1:10" s="361" customFormat="1">
      <c r="A441" s="590"/>
      <c r="B441" s="590"/>
      <c r="C441" s="590"/>
      <c r="D441" s="590"/>
      <c r="E441" s="590"/>
      <c r="F441" s="591"/>
      <c r="G441" s="588"/>
      <c r="H441" s="589"/>
      <c r="I441" s="589"/>
      <c r="J441" s="589"/>
    </row>
    <row r="442" spans="1:10" s="361" customFormat="1">
      <c r="A442" s="590"/>
      <c r="B442" s="590"/>
      <c r="C442" s="590"/>
      <c r="D442" s="590"/>
      <c r="E442" s="590"/>
      <c r="F442" s="591"/>
      <c r="G442" s="588"/>
      <c r="H442" s="589"/>
      <c r="I442" s="589"/>
      <c r="J442" s="589"/>
    </row>
    <row r="443" spans="1:10" s="361" customFormat="1">
      <c r="A443" s="590"/>
      <c r="B443" s="590"/>
      <c r="C443" s="590"/>
      <c r="D443" s="590"/>
      <c r="E443" s="590"/>
      <c r="F443" s="591"/>
      <c r="G443" s="588"/>
      <c r="H443" s="589"/>
      <c r="I443" s="589"/>
      <c r="J443" s="589"/>
    </row>
    <row r="444" spans="1:10" s="361" customFormat="1">
      <c r="A444" s="590"/>
      <c r="B444" s="590"/>
      <c r="C444" s="590"/>
      <c r="D444" s="590"/>
      <c r="E444" s="590"/>
      <c r="F444" s="591"/>
      <c r="G444" s="588"/>
      <c r="H444" s="589"/>
      <c r="I444" s="589"/>
      <c r="J444" s="589"/>
    </row>
    <row r="445" spans="1:10" s="361" customFormat="1">
      <c r="A445" s="590"/>
      <c r="B445" s="590"/>
      <c r="C445" s="590"/>
      <c r="D445" s="590"/>
      <c r="E445" s="590"/>
      <c r="F445" s="591"/>
      <c r="G445" s="588"/>
      <c r="H445" s="589"/>
      <c r="I445" s="589"/>
      <c r="J445" s="589"/>
    </row>
    <row r="446" spans="1:10" s="361" customFormat="1">
      <c r="A446" s="590"/>
      <c r="B446" s="590"/>
      <c r="C446" s="590"/>
      <c r="D446" s="590"/>
      <c r="E446" s="590"/>
      <c r="F446" s="591"/>
      <c r="G446" s="588"/>
      <c r="H446" s="589"/>
      <c r="I446" s="589"/>
      <c r="J446" s="589"/>
    </row>
    <row r="447" spans="1:10" s="361" customFormat="1">
      <c r="A447" s="590"/>
      <c r="B447" s="590"/>
      <c r="C447" s="590"/>
      <c r="D447" s="590"/>
      <c r="E447" s="590"/>
      <c r="F447" s="591"/>
      <c r="G447" s="588"/>
      <c r="H447" s="589"/>
      <c r="I447" s="589"/>
      <c r="J447" s="589"/>
    </row>
    <row r="448" spans="1:10" s="361" customFormat="1">
      <c r="A448" s="590"/>
      <c r="B448" s="590"/>
      <c r="C448" s="590"/>
      <c r="D448" s="590"/>
      <c r="E448" s="590"/>
      <c r="F448" s="591"/>
      <c r="G448" s="588"/>
      <c r="H448" s="589"/>
      <c r="I448" s="589"/>
      <c r="J448" s="589"/>
    </row>
    <row r="449" spans="1:10" s="361" customFormat="1">
      <c r="A449" s="590"/>
      <c r="B449" s="590"/>
      <c r="C449" s="590"/>
      <c r="D449" s="590"/>
      <c r="E449" s="590"/>
      <c r="F449" s="591"/>
      <c r="G449" s="588"/>
      <c r="H449" s="589"/>
      <c r="I449" s="589"/>
      <c r="J449" s="589"/>
    </row>
    <row r="450" spans="1:10" s="361" customFormat="1">
      <c r="A450" s="590"/>
      <c r="B450" s="590"/>
      <c r="C450" s="590"/>
      <c r="D450" s="590"/>
      <c r="E450" s="590"/>
      <c r="F450" s="591"/>
      <c r="G450" s="588"/>
      <c r="H450" s="589"/>
      <c r="I450" s="589"/>
      <c r="J450" s="589"/>
    </row>
    <row r="451" spans="1:10" s="361" customFormat="1">
      <c r="A451" s="590"/>
      <c r="B451" s="590"/>
      <c r="C451" s="590"/>
      <c r="D451" s="590"/>
      <c r="E451" s="590"/>
      <c r="F451" s="591"/>
      <c r="G451" s="588"/>
      <c r="H451" s="589"/>
      <c r="I451" s="589"/>
      <c r="J451" s="589"/>
    </row>
    <row r="452" spans="1:10" s="361" customFormat="1">
      <c r="A452" s="590"/>
      <c r="B452" s="590"/>
      <c r="C452" s="590"/>
      <c r="D452" s="590"/>
      <c r="E452" s="590"/>
      <c r="F452" s="591"/>
      <c r="G452" s="588"/>
      <c r="H452" s="589"/>
      <c r="I452" s="589"/>
      <c r="J452" s="589"/>
    </row>
    <row r="453" spans="1:10" s="361" customFormat="1">
      <c r="A453" s="590"/>
      <c r="B453" s="590"/>
      <c r="C453" s="590"/>
      <c r="D453" s="590"/>
      <c r="E453" s="590"/>
      <c r="F453" s="591"/>
      <c r="G453" s="588"/>
      <c r="H453" s="589"/>
      <c r="I453" s="589"/>
      <c r="J453" s="589"/>
    </row>
    <row r="454" spans="1:10" s="361" customFormat="1">
      <c r="A454" s="590"/>
      <c r="B454" s="590"/>
      <c r="C454" s="590"/>
      <c r="D454" s="590"/>
      <c r="E454" s="590"/>
      <c r="F454" s="591"/>
      <c r="G454" s="588"/>
      <c r="H454" s="589"/>
      <c r="I454" s="589"/>
      <c r="J454" s="589"/>
    </row>
    <row r="455" spans="1:10" s="361" customFormat="1">
      <c r="A455" s="590"/>
      <c r="B455" s="590"/>
      <c r="C455" s="590"/>
      <c r="D455" s="590"/>
      <c r="E455" s="590"/>
      <c r="F455" s="591"/>
      <c r="G455" s="588"/>
      <c r="H455" s="589"/>
      <c r="I455" s="589"/>
      <c r="J455" s="589"/>
    </row>
    <row r="456" spans="1:10" s="361" customFormat="1">
      <c r="A456" s="590"/>
      <c r="B456" s="590"/>
      <c r="C456" s="590"/>
      <c r="D456" s="590"/>
      <c r="E456" s="590"/>
      <c r="F456" s="591"/>
      <c r="G456" s="588"/>
      <c r="H456" s="589"/>
      <c r="I456" s="589"/>
      <c r="J456" s="589"/>
    </row>
    <row r="457" spans="1:10" s="361" customFormat="1">
      <c r="A457" s="590"/>
      <c r="B457" s="590"/>
      <c r="C457" s="590"/>
      <c r="D457" s="590"/>
      <c r="E457" s="590"/>
      <c r="F457" s="591"/>
      <c r="G457" s="588"/>
      <c r="H457" s="589"/>
      <c r="I457" s="589"/>
      <c r="J457" s="589"/>
    </row>
    <row r="458" spans="1:10" s="361" customFormat="1">
      <c r="A458" s="590"/>
      <c r="B458" s="590"/>
      <c r="C458" s="590"/>
      <c r="D458" s="590"/>
      <c r="E458" s="590"/>
      <c r="F458" s="591"/>
      <c r="G458" s="588"/>
      <c r="H458" s="589"/>
      <c r="I458" s="589"/>
      <c r="J458" s="589"/>
    </row>
    <row r="459" spans="1:10" s="361" customFormat="1">
      <c r="A459" s="590"/>
      <c r="B459" s="590"/>
      <c r="C459" s="590"/>
      <c r="D459" s="590"/>
      <c r="E459" s="590"/>
      <c r="F459" s="591"/>
      <c r="G459" s="588"/>
      <c r="H459" s="589"/>
      <c r="I459" s="589"/>
      <c r="J459" s="589"/>
    </row>
    <row r="460" spans="1:10" s="361" customFormat="1">
      <c r="A460" s="590"/>
      <c r="B460" s="590"/>
      <c r="C460" s="590"/>
      <c r="D460" s="590"/>
      <c r="E460" s="590"/>
      <c r="F460" s="591"/>
      <c r="G460" s="588"/>
      <c r="H460" s="589"/>
      <c r="I460" s="589"/>
      <c r="J460" s="589"/>
    </row>
    <row r="461" spans="1:10" s="361" customFormat="1">
      <c r="A461" s="590"/>
      <c r="B461" s="590"/>
      <c r="C461" s="590"/>
      <c r="D461" s="590"/>
      <c r="E461" s="590"/>
      <c r="F461" s="591"/>
      <c r="G461" s="588"/>
      <c r="H461" s="589"/>
      <c r="I461" s="589"/>
      <c r="J461" s="589"/>
    </row>
    <row r="462" spans="1:10" s="361" customFormat="1">
      <c r="A462" s="590"/>
      <c r="B462" s="590"/>
      <c r="C462" s="590"/>
      <c r="D462" s="590"/>
      <c r="E462" s="590"/>
      <c r="F462" s="591"/>
      <c r="G462" s="588"/>
      <c r="H462" s="589"/>
      <c r="I462" s="589"/>
      <c r="J462" s="589"/>
    </row>
    <row r="463" spans="1:10" s="361" customFormat="1">
      <c r="A463" s="590"/>
      <c r="B463" s="590"/>
      <c r="C463" s="590"/>
      <c r="D463" s="590"/>
      <c r="E463" s="590"/>
      <c r="F463" s="591"/>
      <c r="G463" s="588"/>
      <c r="H463" s="589"/>
      <c r="I463" s="589"/>
      <c r="J463" s="589"/>
    </row>
    <row r="464" spans="1:10" s="361" customFormat="1">
      <c r="A464" s="590"/>
      <c r="B464" s="590"/>
      <c r="C464" s="590"/>
      <c r="D464" s="590"/>
      <c r="E464" s="590"/>
      <c r="F464" s="591"/>
      <c r="G464" s="588"/>
      <c r="H464" s="589"/>
      <c r="I464" s="589"/>
      <c r="J464" s="589"/>
    </row>
    <row r="465" spans="1:10" s="361" customFormat="1">
      <c r="A465" s="590"/>
      <c r="B465" s="590"/>
      <c r="C465" s="590"/>
      <c r="D465" s="590"/>
      <c r="E465" s="590"/>
      <c r="F465" s="591"/>
      <c r="G465" s="588"/>
      <c r="H465" s="589"/>
      <c r="I465" s="589"/>
      <c r="J465" s="589"/>
    </row>
    <row r="466" spans="1:10" s="361" customFormat="1">
      <c r="A466" s="590"/>
      <c r="B466" s="590"/>
      <c r="C466" s="590"/>
      <c r="D466" s="590"/>
      <c r="E466" s="590"/>
      <c r="F466" s="591"/>
      <c r="G466" s="588"/>
      <c r="H466" s="589"/>
      <c r="I466" s="589"/>
      <c r="J466" s="589"/>
    </row>
    <row r="467" spans="1:10" s="361" customFormat="1">
      <c r="A467" s="590"/>
      <c r="B467" s="590"/>
      <c r="C467" s="590"/>
      <c r="D467" s="590"/>
      <c r="E467" s="590"/>
      <c r="F467" s="591"/>
      <c r="G467" s="588"/>
      <c r="H467" s="589"/>
      <c r="I467" s="589"/>
      <c r="J467" s="589"/>
    </row>
    <row r="468" spans="1:10" s="361" customFormat="1">
      <c r="A468" s="590"/>
      <c r="B468" s="590"/>
      <c r="C468" s="590"/>
      <c r="D468" s="590"/>
      <c r="E468" s="590"/>
      <c r="F468" s="591"/>
      <c r="G468" s="588"/>
      <c r="H468" s="589"/>
      <c r="I468" s="589"/>
      <c r="J468" s="589"/>
    </row>
    <row r="469" spans="1:10" s="361" customFormat="1">
      <c r="A469" s="590"/>
      <c r="B469" s="590"/>
      <c r="C469" s="590"/>
      <c r="D469" s="590"/>
      <c r="E469" s="590"/>
      <c r="F469" s="591"/>
      <c r="G469" s="588"/>
      <c r="H469" s="589"/>
      <c r="I469" s="589"/>
      <c r="J469" s="589"/>
    </row>
    <row r="470" spans="1:10" s="361" customFormat="1">
      <c r="A470" s="590"/>
      <c r="B470" s="590"/>
      <c r="C470" s="590"/>
      <c r="D470" s="590"/>
      <c r="E470" s="590"/>
      <c r="F470" s="591"/>
      <c r="G470" s="588"/>
      <c r="H470" s="589"/>
      <c r="I470" s="589"/>
      <c r="J470" s="589"/>
    </row>
    <row r="471" spans="1:10" s="361" customFormat="1">
      <c r="A471" s="590"/>
      <c r="B471" s="590"/>
      <c r="C471" s="590"/>
      <c r="D471" s="590"/>
      <c r="E471" s="590"/>
      <c r="F471" s="591"/>
      <c r="G471" s="588"/>
      <c r="H471" s="589"/>
      <c r="I471" s="589"/>
      <c r="J471" s="589"/>
    </row>
    <row r="472" spans="1:10" s="361" customFormat="1">
      <c r="A472" s="590"/>
      <c r="B472" s="590"/>
      <c r="C472" s="590"/>
      <c r="D472" s="590"/>
      <c r="E472" s="590"/>
      <c r="F472" s="591"/>
      <c r="G472" s="588"/>
      <c r="H472" s="589"/>
      <c r="I472" s="589"/>
      <c r="J472" s="589"/>
    </row>
    <row r="473" spans="1:10" s="361" customFormat="1">
      <c r="A473" s="590"/>
      <c r="B473" s="590"/>
      <c r="C473" s="590"/>
      <c r="D473" s="590"/>
      <c r="E473" s="590"/>
      <c r="F473" s="591"/>
      <c r="G473" s="588"/>
      <c r="H473" s="589"/>
      <c r="I473" s="589"/>
      <c r="J473" s="589"/>
    </row>
    <row r="474" spans="1:10" s="361" customFormat="1">
      <c r="A474" s="590"/>
      <c r="B474" s="590"/>
      <c r="C474" s="590"/>
      <c r="D474" s="590"/>
      <c r="E474" s="590"/>
      <c r="F474" s="591"/>
      <c r="G474" s="588"/>
      <c r="H474" s="589"/>
      <c r="I474" s="589"/>
      <c r="J474" s="589"/>
    </row>
    <row r="475" spans="1:10" s="361" customFormat="1">
      <c r="A475" s="590"/>
      <c r="B475" s="590"/>
      <c r="C475" s="590"/>
      <c r="D475" s="590"/>
      <c r="E475" s="590"/>
      <c r="F475" s="591"/>
      <c r="G475" s="588"/>
      <c r="H475" s="589"/>
      <c r="I475" s="589"/>
      <c r="J475" s="589"/>
    </row>
    <row r="476" spans="1:10" s="361" customFormat="1">
      <c r="A476" s="590"/>
      <c r="B476" s="590"/>
      <c r="C476" s="590"/>
      <c r="D476" s="590"/>
      <c r="E476" s="590"/>
      <c r="F476" s="591"/>
      <c r="G476" s="588"/>
      <c r="H476" s="589"/>
      <c r="I476" s="589"/>
      <c r="J476" s="589"/>
    </row>
    <row r="477" spans="1:10" s="361" customFormat="1">
      <c r="A477" s="590"/>
      <c r="B477" s="590"/>
      <c r="C477" s="590"/>
      <c r="D477" s="590"/>
      <c r="E477" s="590"/>
      <c r="F477" s="591"/>
      <c r="G477" s="588"/>
      <c r="H477" s="589"/>
      <c r="I477" s="589"/>
      <c r="J477" s="589"/>
    </row>
    <row r="478" spans="1:10" s="361" customFormat="1">
      <c r="A478" s="590"/>
      <c r="B478" s="590"/>
      <c r="C478" s="590"/>
      <c r="D478" s="590"/>
      <c r="E478" s="590"/>
      <c r="F478" s="591"/>
      <c r="G478" s="588"/>
      <c r="H478" s="589"/>
      <c r="I478" s="589"/>
      <c r="J478" s="589"/>
    </row>
    <row r="479" spans="1:10" s="361" customFormat="1">
      <c r="A479" s="590"/>
      <c r="B479" s="590"/>
      <c r="C479" s="590"/>
      <c r="D479" s="590"/>
      <c r="E479" s="590"/>
      <c r="F479" s="591"/>
      <c r="G479" s="588"/>
      <c r="H479" s="589"/>
      <c r="I479" s="589"/>
      <c r="J479" s="589"/>
    </row>
    <row r="480" spans="1:10" s="361" customFormat="1">
      <c r="A480" s="590"/>
      <c r="B480" s="590"/>
      <c r="C480" s="590"/>
      <c r="D480" s="590"/>
      <c r="E480" s="590"/>
      <c r="F480" s="591"/>
      <c r="G480" s="588"/>
      <c r="H480" s="589"/>
      <c r="I480" s="589"/>
      <c r="J480" s="589"/>
    </row>
    <row r="481" spans="1:10" s="361" customFormat="1">
      <c r="A481" s="590"/>
      <c r="B481" s="590"/>
      <c r="C481" s="590"/>
      <c r="D481" s="590"/>
      <c r="E481" s="590"/>
      <c r="F481" s="591"/>
      <c r="G481" s="588"/>
      <c r="H481" s="589"/>
      <c r="I481" s="589"/>
      <c r="J481" s="589"/>
    </row>
    <row r="482" spans="1:10" s="361" customFormat="1">
      <c r="A482" s="590"/>
      <c r="B482" s="590"/>
      <c r="C482" s="590"/>
      <c r="D482" s="590"/>
      <c r="E482" s="590"/>
      <c r="F482" s="591"/>
      <c r="G482" s="588"/>
      <c r="H482" s="589"/>
      <c r="I482" s="589"/>
      <c r="J482" s="589"/>
    </row>
    <row r="483" spans="1:10" s="361" customFormat="1">
      <c r="A483" s="590"/>
      <c r="B483" s="590"/>
      <c r="C483" s="590"/>
      <c r="D483" s="590"/>
      <c r="E483" s="590"/>
      <c r="F483" s="591"/>
      <c r="G483" s="588"/>
      <c r="H483" s="589"/>
      <c r="I483" s="589"/>
      <c r="J483" s="589"/>
    </row>
    <row r="484" spans="1:10" s="361" customFormat="1">
      <c r="A484" s="590"/>
      <c r="B484" s="590"/>
      <c r="C484" s="590"/>
      <c r="D484" s="590"/>
      <c r="E484" s="590"/>
      <c r="F484" s="591"/>
      <c r="G484" s="588"/>
      <c r="H484" s="589"/>
      <c r="I484" s="589"/>
      <c r="J484" s="589"/>
    </row>
    <row r="485" spans="1:10" s="361" customFormat="1">
      <c r="A485" s="590"/>
      <c r="B485" s="590"/>
      <c r="C485" s="590"/>
      <c r="D485" s="590"/>
      <c r="E485" s="590"/>
      <c r="F485" s="591"/>
      <c r="G485" s="588"/>
      <c r="H485" s="589"/>
      <c r="I485" s="589"/>
      <c r="J485" s="589"/>
    </row>
    <row r="486" spans="1:10" s="361" customFormat="1">
      <c r="A486" s="590"/>
      <c r="B486" s="590"/>
      <c r="C486" s="590"/>
      <c r="D486" s="590"/>
      <c r="E486" s="590"/>
      <c r="F486" s="591"/>
      <c r="G486" s="588"/>
      <c r="H486" s="589"/>
      <c r="I486" s="589"/>
      <c r="J486" s="589"/>
    </row>
    <row r="487" spans="1:10" s="361" customFormat="1">
      <c r="A487" s="590"/>
      <c r="B487" s="590"/>
      <c r="C487" s="590"/>
      <c r="D487" s="590"/>
      <c r="E487" s="590"/>
      <c r="F487" s="591"/>
      <c r="G487" s="588"/>
      <c r="H487" s="589"/>
      <c r="I487" s="589"/>
      <c r="J487" s="589"/>
    </row>
    <row r="488" spans="1:10" s="361" customFormat="1">
      <c r="A488" s="590"/>
      <c r="B488" s="590"/>
      <c r="C488" s="590"/>
      <c r="D488" s="590"/>
      <c r="E488" s="590"/>
      <c r="F488" s="591"/>
      <c r="G488" s="588"/>
      <c r="H488" s="589"/>
      <c r="I488" s="589"/>
      <c r="J488" s="589"/>
    </row>
    <row r="489" spans="1:10" s="361" customFormat="1">
      <c r="A489" s="590"/>
      <c r="B489" s="590"/>
      <c r="C489" s="590"/>
      <c r="D489" s="590"/>
      <c r="E489" s="590"/>
      <c r="F489" s="591"/>
      <c r="G489" s="588"/>
      <c r="H489" s="589"/>
      <c r="I489" s="589"/>
      <c r="J489" s="589"/>
    </row>
    <row r="490" spans="1:10" s="361" customFormat="1">
      <c r="A490" s="590"/>
      <c r="B490" s="590"/>
      <c r="C490" s="590"/>
      <c r="D490" s="590"/>
      <c r="E490" s="590"/>
      <c r="F490" s="591"/>
      <c r="G490" s="588"/>
      <c r="H490" s="589"/>
      <c r="I490" s="589"/>
      <c r="J490" s="589"/>
    </row>
    <row r="491" spans="1:10" s="361" customFormat="1">
      <c r="A491" s="590"/>
      <c r="B491" s="590"/>
      <c r="C491" s="590"/>
      <c r="D491" s="590"/>
      <c r="E491" s="590"/>
      <c r="F491" s="591"/>
      <c r="G491" s="588"/>
      <c r="H491" s="589"/>
      <c r="I491" s="589"/>
      <c r="J491" s="589"/>
    </row>
    <row r="492" spans="1:10" s="361" customFormat="1">
      <c r="A492" s="590"/>
      <c r="B492" s="590"/>
      <c r="C492" s="590"/>
      <c r="D492" s="590"/>
      <c r="E492" s="590"/>
      <c r="F492" s="591"/>
      <c r="G492" s="588"/>
      <c r="H492" s="589"/>
      <c r="I492" s="589"/>
      <c r="J492" s="589"/>
    </row>
    <row r="493" spans="1:10" s="361" customFormat="1">
      <c r="A493" s="590"/>
      <c r="B493" s="590"/>
      <c r="C493" s="590"/>
      <c r="D493" s="590"/>
      <c r="E493" s="590"/>
      <c r="F493" s="591"/>
      <c r="G493" s="588"/>
      <c r="H493" s="589"/>
      <c r="I493" s="589"/>
      <c r="J493" s="589"/>
    </row>
    <row r="494" spans="1:10" s="361" customFormat="1">
      <c r="A494" s="590"/>
      <c r="B494" s="590"/>
      <c r="C494" s="590"/>
      <c r="D494" s="590"/>
      <c r="E494" s="590"/>
      <c r="F494" s="591"/>
      <c r="G494" s="588"/>
      <c r="H494" s="589"/>
      <c r="I494" s="589"/>
      <c r="J494" s="589"/>
    </row>
    <row r="495" spans="1:10" s="361" customFormat="1">
      <c r="A495" s="590"/>
      <c r="B495" s="590"/>
      <c r="C495" s="590"/>
      <c r="D495" s="590"/>
      <c r="E495" s="590"/>
      <c r="F495" s="591"/>
      <c r="G495" s="588"/>
      <c r="H495" s="589"/>
      <c r="I495" s="589"/>
      <c r="J495" s="589"/>
    </row>
    <row r="496" spans="1:10" s="361" customFormat="1">
      <c r="A496" s="590"/>
      <c r="B496" s="590"/>
      <c r="C496" s="590"/>
      <c r="D496" s="590"/>
      <c r="E496" s="590"/>
      <c r="F496" s="591"/>
      <c r="G496" s="588"/>
      <c r="H496" s="589"/>
      <c r="I496" s="589"/>
      <c r="J496" s="589"/>
    </row>
    <row r="497" spans="1:10" s="361" customFormat="1">
      <c r="A497" s="590"/>
      <c r="B497" s="590"/>
      <c r="C497" s="590"/>
      <c r="D497" s="590"/>
      <c r="E497" s="590"/>
      <c r="F497" s="591"/>
      <c r="G497" s="588"/>
      <c r="H497" s="589"/>
      <c r="I497" s="589"/>
      <c r="J497" s="589"/>
    </row>
    <row r="498" spans="1:10" s="361" customFormat="1">
      <c r="A498" s="590"/>
      <c r="B498" s="590"/>
      <c r="C498" s="590"/>
      <c r="D498" s="590"/>
      <c r="E498" s="590"/>
      <c r="F498" s="591"/>
      <c r="G498" s="588"/>
      <c r="H498" s="589"/>
      <c r="I498" s="589"/>
      <c r="J498" s="589"/>
    </row>
    <row r="499" spans="1:10" s="361" customFormat="1">
      <c r="A499" s="590"/>
      <c r="B499" s="590"/>
      <c r="C499" s="590"/>
      <c r="D499" s="590"/>
      <c r="E499" s="590"/>
      <c r="F499" s="591"/>
      <c r="G499" s="588"/>
      <c r="H499" s="589"/>
      <c r="I499" s="589"/>
      <c r="J499" s="589"/>
    </row>
    <row r="500" spans="1:10" s="361" customFormat="1">
      <c r="A500" s="590"/>
      <c r="B500" s="590"/>
      <c r="C500" s="590"/>
      <c r="D500" s="590"/>
      <c r="E500" s="590"/>
      <c r="F500" s="591"/>
      <c r="G500" s="588"/>
      <c r="H500" s="589"/>
      <c r="I500" s="589"/>
      <c r="J500" s="589"/>
    </row>
    <row r="501" spans="1:10" s="361" customFormat="1">
      <c r="A501" s="590"/>
      <c r="B501" s="590"/>
      <c r="C501" s="590"/>
      <c r="D501" s="590"/>
      <c r="E501" s="590"/>
      <c r="F501" s="591"/>
      <c r="G501" s="588"/>
      <c r="H501" s="589"/>
      <c r="I501" s="589"/>
      <c r="J501" s="589"/>
    </row>
    <row r="502" spans="1:10" s="361" customFormat="1">
      <c r="A502" s="590"/>
      <c r="B502" s="590"/>
      <c r="C502" s="590"/>
      <c r="D502" s="590"/>
      <c r="E502" s="590"/>
      <c r="F502" s="591"/>
      <c r="G502" s="588"/>
      <c r="H502" s="589"/>
      <c r="I502" s="589"/>
      <c r="J502" s="589"/>
    </row>
    <row r="503" spans="1:10" s="361" customFormat="1">
      <c r="A503" s="590"/>
      <c r="B503" s="590"/>
      <c r="C503" s="590"/>
      <c r="D503" s="590"/>
      <c r="E503" s="590"/>
      <c r="F503" s="591"/>
      <c r="G503" s="588"/>
      <c r="H503" s="589"/>
      <c r="I503" s="589"/>
      <c r="J503" s="589"/>
    </row>
    <row r="504" spans="1:10" s="361" customFormat="1">
      <c r="A504" s="590"/>
      <c r="B504" s="590"/>
      <c r="C504" s="590"/>
      <c r="D504" s="590"/>
      <c r="E504" s="590"/>
      <c r="F504" s="591"/>
      <c r="G504" s="588"/>
      <c r="H504" s="589"/>
      <c r="I504" s="589"/>
      <c r="J504" s="589"/>
    </row>
    <row r="505" spans="1:10" s="361" customFormat="1">
      <c r="A505" s="590"/>
      <c r="B505" s="590"/>
      <c r="C505" s="590"/>
      <c r="D505" s="590"/>
      <c r="E505" s="590"/>
      <c r="F505" s="591"/>
      <c r="G505" s="588"/>
      <c r="H505" s="589"/>
      <c r="I505" s="589"/>
      <c r="J505" s="589"/>
    </row>
    <row r="506" spans="1:10" s="361" customFormat="1">
      <c r="A506" s="590"/>
      <c r="B506" s="590"/>
      <c r="C506" s="590"/>
      <c r="D506" s="590"/>
      <c r="E506" s="590"/>
      <c r="F506" s="591"/>
      <c r="G506" s="588"/>
      <c r="H506" s="589"/>
      <c r="I506" s="589"/>
      <c r="J506" s="589"/>
    </row>
    <row r="507" spans="1:10" s="361" customFormat="1">
      <c r="A507" s="590"/>
      <c r="B507" s="590"/>
      <c r="C507" s="590"/>
      <c r="D507" s="590"/>
      <c r="E507" s="590"/>
      <c r="F507" s="591"/>
      <c r="G507" s="588"/>
      <c r="H507" s="589"/>
      <c r="I507" s="589"/>
      <c r="J507" s="589"/>
    </row>
    <row r="508" spans="1:10" s="361" customFormat="1">
      <c r="A508" s="590"/>
      <c r="B508" s="590"/>
      <c r="C508" s="590"/>
      <c r="D508" s="590"/>
      <c r="E508" s="590"/>
      <c r="F508" s="591"/>
      <c r="G508" s="588"/>
      <c r="H508" s="589"/>
      <c r="I508" s="589"/>
      <c r="J508" s="589"/>
    </row>
    <row r="509" spans="1:10" s="361" customFormat="1">
      <c r="A509" s="590"/>
      <c r="B509" s="590"/>
      <c r="C509" s="590"/>
      <c r="D509" s="590"/>
      <c r="E509" s="590"/>
      <c r="F509" s="591"/>
      <c r="G509" s="588"/>
      <c r="H509" s="589"/>
      <c r="I509" s="589"/>
      <c r="J509" s="589"/>
    </row>
    <row r="510" spans="1:10" s="361" customFormat="1">
      <c r="A510" s="590"/>
      <c r="B510" s="590"/>
      <c r="C510" s="590"/>
      <c r="D510" s="590"/>
      <c r="E510" s="590"/>
      <c r="F510" s="591"/>
      <c r="G510" s="588"/>
      <c r="H510" s="589"/>
      <c r="I510" s="589"/>
      <c r="J510" s="589"/>
    </row>
    <row r="511" spans="1:10" s="361" customFormat="1">
      <c r="A511" s="590"/>
      <c r="B511" s="590"/>
      <c r="C511" s="590"/>
      <c r="D511" s="590"/>
      <c r="E511" s="590"/>
      <c r="F511" s="591"/>
      <c r="G511" s="588"/>
      <c r="H511" s="589"/>
      <c r="I511" s="589"/>
      <c r="J511" s="589"/>
    </row>
    <row r="512" spans="1:10" s="361" customFormat="1">
      <c r="A512" s="590"/>
      <c r="B512" s="590"/>
      <c r="C512" s="590"/>
      <c r="D512" s="590"/>
      <c r="E512" s="590"/>
      <c r="F512" s="591"/>
      <c r="G512" s="588"/>
      <c r="H512" s="589"/>
      <c r="I512" s="589"/>
      <c r="J512" s="589"/>
    </row>
    <row r="513" spans="1:10" s="361" customFormat="1">
      <c r="A513" s="590"/>
      <c r="B513" s="590"/>
      <c r="C513" s="590"/>
      <c r="D513" s="590"/>
      <c r="E513" s="590"/>
      <c r="F513" s="591"/>
      <c r="G513" s="588"/>
      <c r="H513" s="589"/>
      <c r="I513" s="589"/>
      <c r="J513" s="589"/>
    </row>
    <row r="514" spans="1:10" s="361" customFormat="1">
      <c r="A514" s="590"/>
      <c r="B514" s="590"/>
      <c r="C514" s="590"/>
      <c r="D514" s="590"/>
      <c r="E514" s="590"/>
      <c r="F514" s="591"/>
      <c r="G514" s="588"/>
      <c r="H514" s="589"/>
      <c r="I514" s="589"/>
      <c r="J514" s="589"/>
    </row>
    <row r="515" spans="1:10" s="361" customFormat="1">
      <c r="A515" s="590"/>
      <c r="B515" s="590"/>
      <c r="C515" s="590"/>
      <c r="D515" s="590"/>
      <c r="E515" s="590"/>
      <c r="F515" s="591"/>
      <c r="G515" s="588"/>
      <c r="H515" s="589"/>
      <c r="I515" s="589"/>
      <c r="J515" s="589"/>
    </row>
    <row r="516" spans="1:10" s="361" customFormat="1">
      <c r="A516" s="590"/>
      <c r="B516" s="590"/>
      <c r="C516" s="590"/>
      <c r="D516" s="590"/>
      <c r="E516" s="590"/>
      <c r="F516" s="591"/>
      <c r="G516" s="588"/>
      <c r="H516" s="589"/>
      <c r="I516" s="589"/>
      <c r="J516" s="589"/>
    </row>
    <row r="517" spans="1:10" s="361" customFormat="1">
      <c r="A517" s="590"/>
      <c r="B517" s="590"/>
      <c r="C517" s="590"/>
      <c r="D517" s="590"/>
      <c r="E517" s="590"/>
      <c r="F517" s="591"/>
      <c r="G517" s="588"/>
      <c r="H517" s="589"/>
      <c r="I517" s="589"/>
      <c r="J517" s="589"/>
    </row>
    <row r="518" spans="1:10" s="361" customFormat="1">
      <c r="A518" s="590"/>
      <c r="B518" s="590"/>
      <c r="C518" s="590"/>
      <c r="D518" s="590"/>
      <c r="E518" s="590"/>
      <c r="F518" s="591"/>
      <c r="G518" s="588"/>
      <c r="H518" s="589"/>
      <c r="I518" s="589"/>
      <c r="J518" s="589"/>
    </row>
    <row r="519" spans="1:10" s="361" customFormat="1">
      <c r="A519" s="590"/>
      <c r="B519" s="590"/>
      <c r="C519" s="590"/>
      <c r="D519" s="590"/>
      <c r="E519" s="590"/>
      <c r="F519" s="591"/>
      <c r="G519" s="588"/>
      <c r="H519" s="589"/>
      <c r="I519" s="589"/>
      <c r="J519" s="589"/>
    </row>
    <row r="520" spans="1:10" s="361" customFormat="1">
      <c r="A520" s="590"/>
      <c r="B520" s="590"/>
      <c r="C520" s="590"/>
      <c r="D520" s="590"/>
      <c r="E520" s="590"/>
      <c r="F520" s="591"/>
      <c r="G520" s="588"/>
      <c r="H520" s="589"/>
      <c r="I520" s="589"/>
      <c r="J520" s="589"/>
    </row>
    <row r="521" spans="1:10" s="361" customFormat="1">
      <c r="A521" s="590"/>
      <c r="B521" s="590"/>
      <c r="C521" s="590"/>
      <c r="D521" s="590"/>
      <c r="E521" s="590"/>
      <c r="F521" s="591"/>
      <c r="G521" s="588"/>
      <c r="H521" s="589"/>
      <c r="I521" s="589"/>
      <c r="J521" s="589"/>
    </row>
    <row r="522" spans="1:10" s="361" customFormat="1">
      <c r="A522" s="590"/>
      <c r="B522" s="590"/>
      <c r="C522" s="590"/>
      <c r="D522" s="590"/>
      <c r="E522" s="590"/>
      <c r="F522" s="591"/>
      <c r="G522" s="588"/>
      <c r="H522" s="589"/>
      <c r="I522" s="589"/>
      <c r="J522" s="589"/>
    </row>
    <row r="523" spans="1:10" s="361" customFormat="1">
      <c r="A523" s="590"/>
      <c r="B523" s="590"/>
      <c r="C523" s="590"/>
      <c r="D523" s="590"/>
      <c r="E523" s="590"/>
      <c r="F523" s="591"/>
      <c r="G523" s="588"/>
      <c r="H523" s="589"/>
      <c r="I523" s="589"/>
      <c r="J523" s="589"/>
    </row>
    <row r="524" spans="1:10" s="361" customFormat="1">
      <c r="A524" s="590"/>
      <c r="B524" s="590"/>
      <c r="C524" s="590"/>
      <c r="D524" s="590"/>
      <c r="E524" s="590"/>
      <c r="F524" s="591"/>
      <c r="G524" s="588"/>
      <c r="H524" s="589"/>
      <c r="I524" s="589"/>
      <c r="J524" s="589"/>
    </row>
    <row r="525" spans="1:10" s="361" customFormat="1">
      <c r="A525" s="590"/>
      <c r="B525" s="590"/>
      <c r="C525" s="590"/>
      <c r="D525" s="590"/>
      <c r="E525" s="590"/>
      <c r="F525" s="591"/>
      <c r="G525" s="588"/>
      <c r="H525" s="589"/>
      <c r="I525" s="589"/>
      <c r="J525" s="589"/>
    </row>
    <row r="526" spans="1:10" s="361" customFormat="1">
      <c r="A526" s="590"/>
      <c r="B526" s="590"/>
      <c r="C526" s="590"/>
      <c r="D526" s="590"/>
      <c r="E526" s="590"/>
      <c r="F526" s="591"/>
      <c r="G526" s="588"/>
      <c r="H526" s="589"/>
      <c r="I526" s="589"/>
      <c r="J526" s="589"/>
    </row>
    <row r="527" spans="1:10" s="361" customFormat="1">
      <c r="A527" s="590"/>
      <c r="B527" s="590"/>
      <c r="C527" s="590"/>
      <c r="D527" s="590"/>
      <c r="E527" s="590"/>
      <c r="F527" s="591"/>
      <c r="G527" s="588"/>
      <c r="H527" s="589"/>
      <c r="I527" s="589"/>
      <c r="J527" s="589"/>
    </row>
    <row r="528" spans="1:10" s="361" customFormat="1">
      <c r="A528" s="590"/>
      <c r="B528" s="590"/>
      <c r="C528" s="590"/>
      <c r="D528" s="590"/>
      <c r="E528" s="590"/>
      <c r="F528" s="591"/>
      <c r="G528" s="588"/>
      <c r="H528" s="589"/>
      <c r="I528" s="589"/>
      <c r="J528" s="589"/>
    </row>
    <row r="529" spans="1:10" s="361" customFormat="1">
      <c r="A529" s="590"/>
      <c r="B529" s="590"/>
      <c r="C529" s="590"/>
      <c r="D529" s="590"/>
      <c r="E529" s="590"/>
      <c r="F529" s="591"/>
      <c r="G529" s="588"/>
      <c r="H529" s="589"/>
      <c r="I529" s="589"/>
      <c r="J529" s="589"/>
    </row>
    <row r="530" spans="1:10" s="361" customFormat="1">
      <c r="A530" s="590"/>
      <c r="B530" s="590"/>
      <c r="C530" s="590"/>
      <c r="D530" s="590"/>
      <c r="E530" s="590"/>
      <c r="F530" s="591"/>
      <c r="G530" s="588"/>
      <c r="H530" s="589"/>
      <c r="I530" s="589"/>
      <c r="J530" s="589"/>
    </row>
    <row r="531" spans="1:10" s="361" customFormat="1">
      <c r="A531" s="590"/>
      <c r="B531" s="590"/>
      <c r="C531" s="590"/>
      <c r="D531" s="590"/>
      <c r="E531" s="590"/>
      <c r="F531" s="591"/>
      <c r="G531" s="588"/>
      <c r="H531" s="589"/>
      <c r="I531" s="589"/>
      <c r="J531" s="589"/>
    </row>
    <row r="532" spans="1:10" s="361" customFormat="1">
      <c r="A532" s="590"/>
      <c r="B532" s="590"/>
      <c r="C532" s="590"/>
      <c r="D532" s="590"/>
      <c r="E532" s="590"/>
      <c r="F532" s="591"/>
      <c r="G532" s="588"/>
      <c r="H532" s="589"/>
      <c r="I532" s="589"/>
      <c r="J532" s="589"/>
    </row>
    <row r="533" spans="1:10" s="361" customFormat="1">
      <c r="A533" s="590"/>
      <c r="B533" s="590"/>
      <c r="C533" s="590"/>
      <c r="D533" s="590"/>
      <c r="E533" s="590"/>
      <c r="F533" s="591"/>
      <c r="G533" s="588"/>
      <c r="H533" s="589"/>
      <c r="I533" s="589"/>
      <c r="J533" s="589"/>
    </row>
    <row r="534" spans="1:10" s="361" customFormat="1">
      <c r="A534" s="590"/>
      <c r="B534" s="590"/>
      <c r="C534" s="590"/>
      <c r="D534" s="590"/>
      <c r="E534" s="590"/>
      <c r="F534" s="591"/>
      <c r="G534" s="588"/>
      <c r="H534" s="589"/>
      <c r="I534" s="589"/>
      <c r="J534" s="589"/>
    </row>
    <row r="535" spans="1:10" s="361" customFormat="1">
      <c r="A535" s="590"/>
      <c r="B535" s="590"/>
      <c r="C535" s="590"/>
      <c r="D535" s="590"/>
      <c r="E535" s="590"/>
      <c r="F535" s="591"/>
      <c r="G535" s="588"/>
      <c r="H535" s="589"/>
      <c r="I535" s="589"/>
      <c r="J535" s="589"/>
    </row>
    <row r="536" spans="1:10" s="361" customFormat="1">
      <c r="A536" s="590"/>
      <c r="B536" s="590"/>
      <c r="C536" s="590"/>
      <c r="D536" s="590"/>
      <c r="E536" s="590"/>
      <c r="F536" s="591"/>
      <c r="G536" s="588"/>
      <c r="H536" s="589"/>
      <c r="I536" s="589"/>
      <c r="J536" s="589"/>
    </row>
    <row r="537" spans="1:10" s="361" customFormat="1">
      <c r="A537" s="590"/>
      <c r="B537" s="590"/>
      <c r="C537" s="590"/>
      <c r="D537" s="590"/>
      <c r="E537" s="590"/>
      <c r="F537" s="591"/>
      <c r="G537" s="588"/>
      <c r="H537" s="589"/>
      <c r="I537" s="589"/>
      <c r="J537" s="589"/>
    </row>
    <row r="538" spans="1:10" s="361" customFormat="1">
      <c r="A538" s="590"/>
      <c r="B538" s="590"/>
      <c r="C538" s="590"/>
      <c r="D538" s="590"/>
      <c r="E538" s="590"/>
      <c r="F538" s="591"/>
      <c r="G538" s="588"/>
      <c r="H538" s="589"/>
      <c r="I538" s="589"/>
      <c r="J538" s="589"/>
    </row>
    <row r="539" spans="1:10" s="361" customFormat="1">
      <c r="A539" s="590"/>
      <c r="B539" s="590"/>
      <c r="C539" s="590"/>
      <c r="D539" s="590"/>
      <c r="E539" s="590"/>
      <c r="F539" s="591"/>
      <c r="G539" s="588"/>
      <c r="H539" s="589"/>
      <c r="I539" s="589"/>
      <c r="J539" s="589"/>
    </row>
    <row r="540" spans="1:10" s="361" customFormat="1">
      <c r="A540" s="590"/>
      <c r="B540" s="590"/>
      <c r="C540" s="590"/>
      <c r="D540" s="590"/>
      <c r="E540" s="590"/>
      <c r="F540" s="591"/>
      <c r="G540" s="588"/>
      <c r="H540" s="589"/>
      <c r="I540" s="589"/>
      <c r="J540" s="589"/>
    </row>
    <row r="541" spans="1:10" s="361" customFormat="1">
      <c r="A541" s="590"/>
      <c r="B541" s="590"/>
      <c r="C541" s="590"/>
      <c r="D541" s="590"/>
      <c r="E541" s="590"/>
      <c r="F541" s="591"/>
      <c r="G541" s="588"/>
      <c r="H541" s="589"/>
      <c r="I541" s="589"/>
      <c r="J541" s="589"/>
    </row>
    <row r="542" spans="1:10" s="361" customFormat="1">
      <c r="A542" s="590"/>
      <c r="B542" s="590"/>
      <c r="C542" s="590"/>
      <c r="D542" s="590"/>
      <c r="E542" s="590"/>
      <c r="F542" s="591"/>
      <c r="G542" s="588"/>
      <c r="H542" s="589"/>
      <c r="I542" s="589"/>
      <c r="J542" s="589"/>
    </row>
    <row r="543" spans="1:10" s="361" customFormat="1">
      <c r="A543" s="590"/>
      <c r="B543" s="590"/>
      <c r="C543" s="590"/>
      <c r="D543" s="590"/>
      <c r="E543" s="590"/>
      <c r="F543" s="591"/>
      <c r="G543" s="588"/>
      <c r="H543" s="589"/>
      <c r="I543" s="589"/>
      <c r="J543" s="589"/>
    </row>
    <row r="544" spans="1:10" s="361" customFormat="1">
      <c r="A544" s="590"/>
      <c r="B544" s="590"/>
      <c r="C544" s="590"/>
      <c r="D544" s="590"/>
      <c r="E544" s="590"/>
      <c r="F544" s="591"/>
      <c r="G544" s="588"/>
      <c r="H544" s="589"/>
      <c r="I544" s="589"/>
      <c r="J544" s="589"/>
    </row>
    <row r="545" spans="1:10" s="361" customFormat="1">
      <c r="A545" s="590"/>
      <c r="B545" s="590"/>
      <c r="C545" s="590"/>
      <c r="D545" s="590"/>
      <c r="E545" s="590"/>
      <c r="F545" s="591"/>
      <c r="G545" s="588"/>
      <c r="H545" s="589"/>
      <c r="I545" s="589"/>
      <c r="J545" s="589"/>
    </row>
    <row r="546" spans="1:10" s="361" customFormat="1">
      <c r="A546" s="590"/>
      <c r="B546" s="590"/>
      <c r="C546" s="590"/>
      <c r="D546" s="590"/>
      <c r="E546" s="590"/>
      <c r="F546" s="591"/>
      <c r="G546" s="588"/>
      <c r="H546" s="589"/>
      <c r="I546" s="589"/>
      <c r="J546" s="589"/>
    </row>
    <row r="547" spans="1:10" s="361" customFormat="1">
      <c r="A547" s="590"/>
      <c r="B547" s="590"/>
      <c r="C547" s="590"/>
      <c r="D547" s="590"/>
      <c r="E547" s="590"/>
      <c r="F547" s="591"/>
      <c r="G547" s="588"/>
      <c r="H547" s="589"/>
      <c r="I547" s="589"/>
      <c r="J547" s="589"/>
    </row>
    <row r="548" spans="1:10" s="361" customFormat="1">
      <c r="A548" s="590"/>
      <c r="B548" s="590"/>
      <c r="C548" s="590"/>
      <c r="D548" s="590"/>
      <c r="E548" s="590"/>
      <c r="F548" s="591"/>
      <c r="G548" s="588"/>
      <c r="H548" s="589"/>
      <c r="I548" s="589"/>
      <c r="J548" s="589"/>
    </row>
    <row r="549" spans="1:10" s="361" customFormat="1">
      <c r="A549" s="590"/>
      <c r="B549" s="590"/>
      <c r="C549" s="590"/>
      <c r="D549" s="590"/>
      <c r="E549" s="590"/>
      <c r="F549" s="591"/>
      <c r="G549" s="588"/>
      <c r="H549" s="589"/>
      <c r="I549" s="589"/>
      <c r="J549" s="589"/>
    </row>
    <row r="550" spans="1:10" s="361" customFormat="1">
      <c r="A550" s="590"/>
      <c r="B550" s="590"/>
      <c r="C550" s="590"/>
      <c r="D550" s="590"/>
      <c r="E550" s="590"/>
      <c r="F550" s="591"/>
      <c r="G550" s="588"/>
      <c r="H550" s="589"/>
      <c r="I550" s="589"/>
      <c r="J550" s="589"/>
    </row>
    <row r="551" spans="1:10" s="361" customFormat="1">
      <c r="A551" s="590"/>
      <c r="B551" s="590"/>
      <c r="C551" s="590"/>
      <c r="D551" s="590"/>
      <c r="E551" s="590"/>
      <c r="F551" s="591"/>
      <c r="G551" s="588"/>
      <c r="H551" s="589"/>
      <c r="I551" s="589"/>
      <c r="J551" s="589"/>
    </row>
    <row r="552" spans="1:10" s="361" customFormat="1">
      <c r="A552" s="590"/>
      <c r="B552" s="590"/>
      <c r="C552" s="590"/>
      <c r="D552" s="590"/>
      <c r="E552" s="590"/>
      <c r="F552" s="591"/>
      <c r="G552" s="588"/>
      <c r="H552" s="589"/>
      <c r="I552" s="589"/>
      <c r="J552" s="589"/>
    </row>
    <row r="553" spans="1:10" s="361" customFormat="1">
      <c r="A553" s="590"/>
      <c r="B553" s="590"/>
      <c r="C553" s="590"/>
      <c r="D553" s="590"/>
      <c r="E553" s="590"/>
      <c r="F553" s="591"/>
      <c r="G553" s="588"/>
      <c r="H553" s="589"/>
      <c r="I553" s="589"/>
      <c r="J553" s="589"/>
    </row>
    <row r="554" spans="1:10" s="361" customFormat="1">
      <c r="A554" s="590"/>
      <c r="B554" s="590"/>
      <c r="C554" s="590"/>
      <c r="D554" s="590"/>
      <c r="E554" s="590"/>
      <c r="F554" s="591"/>
      <c r="G554" s="588"/>
      <c r="H554" s="589"/>
      <c r="I554" s="589"/>
      <c r="J554" s="589"/>
    </row>
    <row r="555" spans="1:10" s="361" customFormat="1">
      <c r="A555" s="590"/>
      <c r="B555" s="590"/>
      <c r="C555" s="590"/>
      <c r="D555" s="590"/>
      <c r="E555" s="590"/>
      <c r="F555" s="591"/>
      <c r="G555" s="588"/>
      <c r="H555" s="589"/>
      <c r="I555" s="589"/>
      <c r="J555" s="589"/>
    </row>
    <row r="556" spans="1:10" s="361" customFormat="1">
      <c r="A556" s="590"/>
      <c r="B556" s="590"/>
      <c r="C556" s="590"/>
      <c r="D556" s="590"/>
      <c r="E556" s="590"/>
      <c r="F556" s="591"/>
      <c r="G556" s="588"/>
      <c r="H556" s="589"/>
      <c r="I556" s="589"/>
      <c r="J556" s="589"/>
    </row>
    <row r="557" spans="1:10" s="361" customFormat="1">
      <c r="A557" s="590"/>
      <c r="B557" s="590"/>
      <c r="C557" s="590"/>
      <c r="D557" s="590"/>
      <c r="E557" s="590"/>
      <c r="F557" s="591"/>
      <c r="G557" s="588"/>
      <c r="H557" s="589"/>
      <c r="I557" s="589"/>
      <c r="J557" s="589"/>
    </row>
    <row r="558" spans="1:10" s="361" customFormat="1">
      <c r="A558" s="590"/>
      <c r="B558" s="590"/>
      <c r="C558" s="590"/>
      <c r="D558" s="590"/>
      <c r="E558" s="590"/>
      <c r="F558" s="591"/>
      <c r="G558" s="588"/>
      <c r="H558" s="589"/>
      <c r="I558" s="589"/>
      <c r="J558" s="589"/>
    </row>
    <row r="559" spans="1:10" s="361" customFormat="1">
      <c r="A559" s="590"/>
      <c r="B559" s="590"/>
      <c r="C559" s="590"/>
      <c r="D559" s="590"/>
      <c r="E559" s="590"/>
      <c r="F559" s="591"/>
      <c r="G559" s="588"/>
      <c r="H559" s="589"/>
      <c r="I559" s="589"/>
      <c r="J559" s="589"/>
    </row>
    <row r="560" spans="1:10" s="361" customFormat="1">
      <c r="A560" s="590"/>
      <c r="B560" s="590"/>
      <c r="C560" s="590"/>
      <c r="D560" s="590"/>
      <c r="E560" s="590"/>
      <c r="F560" s="591"/>
      <c r="G560" s="588"/>
      <c r="H560" s="589"/>
      <c r="I560" s="589"/>
      <c r="J560" s="589"/>
    </row>
    <row r="561" spans="1:10" s="361" customFormat="1">
      <c r="A561" s="590"/>
      <c r="B561" s="590"/>
      <c r="C561" s="590"/>
      <c r="D561" s="590"/>
      <c r="E561" s="590"/>
      <c r="F561" s="591"/>
      <c r="G561" s="588"/>
      <c r="H561" s="589"/>
      <c r="I561" s="589"/>
      <c r="J561" s="589"/>
    </row>
    <row r="562" spans="1:10" s="361" customFormat="1">
      <c r="A562" s="590"/>
      <c r="B562" s="590"/>
      <c r="C562" s="590"/>
      <c r="D562" s="590"/>
      <c r="E562" s="590"/>
      <c r="F562" s="591"/>
      <c r="G562" s="588"/>
      <c r="H562" s="589"/>
      <c r="I562" s="589"/>
      <c r="J562" s="589"/>
    </row>
    <row r="563" spans="1:10" s="361" customFormat="1">
      <c r="A563" s="590"/>
      <c r="B563" s="590"/>
      <c r="C563" s="590"/>
      <c r="D563" s="590"/>
      <c r="E563" s="590"/>
      <c r="F563" s="591"/>
      <c r="G563" s="588"/>
      <c r="H563" s="589"/>
      <c r="I563" s="589"/>
      <c r="J563" s="589"/>
    </row>
    <row r="564" spans="1:10" s="361" customFormat="1">
      <c r="A564" s="590"/>
      <c r="B564" s="590"/>
      <c r="C564" s="590"/>
      <c r="D564" s="590"/>
      <c r="E564" s="590"/>
      <c r="F564" s="591"/>
      <c r="G564" s="588"/>
      <c r="H564" s="589"/>
      <c r="I564" s="589"/>
      <c r="J564" s="589"/>
    </row>
    <row r="565" spans="1:10" s="361" customFormat="1">
      <c r="A565" s="590"/>
      <c r="B565" s="590"/>
      <c r="C565" s="590"/>
      <c r="D565" s="590"/>
      <c r="E565" s="590"/>
      <c r="F565" s="591"/>
      <c r="G565" s="588"/>
      <c r="H565" s="589"/>
      <c r="I565" s="589"/>
      <c r="J565" s="589"/>
    </row>
    <row r="566" spans="1:10" s="361" customFormat="1">
      <c r="A566" s="590"/>
      <c r="B566" s="590"/>
      <c r="C566" s="590"/>
      <c r="D566" s="590"/>
      <c r="E566" s="590"/>
      <c r="F566" s="591"/>
      <c r="G566" s="588"/>
      <c r="H566" s="589"/>
      <c r="I566" s="589"/>
      <c r="J566" s="589"/>
    </row>
    <row r="567" spans="1:10" s="361" customFormat="1">
      <c r="A567" s="590"/>
      <c r="B567" s="590"/>
      <c r="C567" s="590"/>
      <c r="D567" s="590"/>
      <c r="E567" s="590"/>
      <c r="F567" s="591"/>
      <c r="G567" s="588"/>
      <c r="H567" s="589"/>
      <c r="I567" s="589"/>
      <c r="J567" s="589"/>
    </row>
    <row r="568" spans="1:10" s="361" customFormat="1">
      <c r="A568" s="590"/>
      <c r="B568" s="590"/>
      <c r="C568" s="590"/>
      <c r="D568" s="590"/>
      <c r="E568" s="590"/>
      <c r="F568" s="591"/>
      <c r="G568" s="588"/>
      <c r="H568" s="589"/>
      <c r="I568" s="589"/>
      <c r="J568" s="589"/>
    </row>
    <row r="569" spans="1:10" s="361" customFormat="1">
      <c r="A569" s="590"/>
      <c r="B569" s="590"/>
      <c r="C569" s="590"/>
      <c r="D569" s="590"/>
      <c r="E569" s="590"/>
      <c r="F569" s="591"/>
      <c r="G569" s="588"/>
      <c r="H569" s="589"/>
      <c r="I569" s="589"/>
      <c r="J569" s="589"/>
    </row>
    <row r="570" spans="1:10" s="361" customFormat="1">
      <c r="A570" s="590"/>
      <c r="B570" s="590"/>
      <c r="C570" s="590"/>
      <c r="D570" s="590"/>
      <c r="E570" s="590"/>
      <c r="F570" s="591"/>
      <c r="G570" s="588"/>
      <c r="H570" s="589"/>
      <c r="I570" s="589"/>
      <c r="J570" s="589"/>
    </row>
    <row r="571" spans="1:10" s="361" customFormat="1">
      <c r="A571" s="590"/>
      <c r="B571" s="590"/>
      <c r="C571" s="590"/>
      <c r="D571" s="590"/>
      <c r="E571" s="590"/>
      <c r="F571" s="591"/>
      <c r="G571" s="588"/>
      <c r="H571" s="589"/>
      <c r="I571" s="589"/>
      <c r="J571" s="589"/>
    </row>
    <row r="572" spans="1:10" s="361" customFormat="1">
      <c r="A572" s="590"/>
      <c r="B572" s="590"/>
      <c r="C572" s="590"/>
      <c r="D572" s="590"/>
      <c r="E572" s="590"/>
      <c r="F572" s="591"/>
      <c r="G572" s="588"/>
      <c r="H572" s="589"/>
      <c r="I572" s="589"/>
      <c r="J572" s="589"/>
    </row>
    <row r="573" spans="1:10" s="361" customFormat="1">
      <c r="A573" s="590"/>
      <c r="B573" s="590"/>
      <c r="C573" s="590"/>
      <c r="D573" s="590"/>
      <c r="E573" s="590"/>
      <c r="F573" s="591"/>
      <c r="G573" s="588"/>
      <c r="H573" s="589"/>
      <c r="I573" s="589"/>
      <c r="J573" s="589"/>
    </row>
    <row r="574" spans="1:10" s="361" customFormat="1">
      <c r="A574" s="590"/>
      <c r="B574" s="590"/>
      <c r="C574" s="590"/>
      <c r="D574" s="590"/>
      <c r="E574" s="590"/>
      <c r="F574" s="591"/>
      <c r="G574" s="588"/>
      <c r="H574" s="589"/>
      <c r="I574" s="589"/>
      <c r="J574" s="589"/>
    </row>
    <row r="575" spans="1:10" s="361" customFormat="1">
      <c r="A575" s="590"/>
      <c r="B575" s="590"/>
      <c r="C575" s="590"/>
      <c r="D575" s="590"/>
      <c r="E575" s="590"/>
      <c r="F575" s="591"/>
      <c r="G575" s="588"/>
      <c r="H575" s="589"/>
      <c r="I575" s="589"/>
      <c r="J575" s="589"/>
    </row>
    <row r="576" spans="1:10" s="361" customFormat="1">
      <c r="A576" s="590"/>
      <c r="B576" s="590"/>
      <c r="C576" s="590"/>
      <c r="D576" s="590"/>
      <c r="E576" s="590"/>
      <c r="F576" s="591"/>
      <c r="G576" s="588"/>
      <c r="H576" s="589"/>
      <c r="I576" s="589"/>
      <c r="J576" s="589"/>
    </row>
    <row r="577" spans="1:10" s="361" customFormat="1">
      <c r="A577" s="590"/>
      <c r="B577" s="590"/>
      <c r="C577" s="590"/>
      <c r="D577" s="590"/>
      <c r="E577" s="590"/>
      <c r="F577" s="591"/>
      <c r="G577" s="588"/>
      <c r="H577" s="589"/>
      <c r="I577" s="589"/>
      <c r="J577" s="589"/>
    </row>
    <row r="578" spans="1:10" s="361" customFormat="1">
      <c r="A578" s="590"/>
      <c r="B578" s="590"/>
      <c r="C578" s="590"/>
      <c r="D578" s="590"/>
      <c r="E578" s="590"/>
      <c r="F578" s="591"/>
      <c r="G578" s="588"/>
      <c r="H578" s="589"/>
      <c r="I578" s="589"/>
      <c r="J578" s="589"/>
    </row>
    <row r="579" spans="1:10" s="361" customFormat="1">
      <c r="A579" s="590"/>
      <c r="B579" s="590"/>
      <c r="C579" s="590"/>
      <c r="D579" s="590"/>
      <c r="E579" s="590"/>
      <c r="F579" s="591"/>
      <c r="G579" s="588"/>
      <c r="H579" s="589"/>
      <c r="I579" s="589"/>
      <c r="J579" s="589"/>
    </row>
    <row r="580" spans="1:10" s="361" customFormat="1">
      <c r="A580" s="590"/>
      <c r="B580" s="590"/>
      <c r="C580" s="590"/>
      <c r="D580" s="590"/>
      <c r="E580" s="590"/>
      <c r="F580" s="591"/>
      <c r="G580" s="588"/>
      <c r="H580" s="589"/>
      <c r="I580" s="589"/>
      <c r="J580" s="589"/>
    </row>
    <row r="581" spans="1:10" s="361" customFormat="1">
      <c r="A581" s="590"/>
      <c r="B581" s="590"/>
      <c r="C581" s="590"/>
      <c r="D581" s="590"/>
      <c r="E581" s="590"/>
      <c r="F581" s="591"/>
      <c r="G581" s="588"/>
      <c r="H581" s="589"/>
      <c r="I581" s="589"/>
      <c r="J581" s="589"/>
    </row>
    <row r="582" spans="1:10" s="361" customFormat="1">
      <c r="A582" s="590"/>
      <c r="B582" s="590"/>
      <c r="C582" s="590"/>
      <c r="D582" s="590"/>
      <c r="E582" s="590"/>
      <c r="F582" s="591"/>
      <c r="G582" s="588"/>
      <c r="H582" s="589"/>
      <c r="I582" s="589"/>
      <c r="J582" s="589"/>
    </row>
    <row r="583" spans="1:10" s="361" customFormat="1">
      <c r="A583" s="590"/>
      <c r="B583" s="590"/>
      <c r="C583" s="590"/>
      <c r="D583" s="590"/>
      <c r="E583" s="590"/>
      <c r="F583" s="591"/>
      <c r="G583" s="588"/>
      <c r="H583" s="589"/>
      <c r="I583" s="589"/>
      <c r="J583" s="589"/>
    </row>
    <row r="584" spans="1:10" s="361" customFormat="1">
      <c r="A584" s="590"/>
      <c r="B584" s="590"/>
      <c r="C584" s="590"/>
      <c r="D584" s="590"/>
      <c r="E584" s="590"/>
      <c r="F584" s="591"/>
      <c r="G584" s="588"/>
      <c r="H584" s="589"/>
      <c r="I584" s="589"/>
      <c r="J584" s="589"/>
    </row>
    <row r="585" spans="1:10" s="361" customFormat="1">
      <c r="A585" s="590"/>
      <c r="B585" s="590"/>
      <c r="C585" s="590"/>
      <c r="D585" s="590"/>
      <c r="E585" s="590"/>
      <c r="F585" s="591"/>
      <c r="G585" s="588"/>
      <c r="H585" s="589"/>
      <c r="I585" s="589"/>
      <c r="J585" s="589"/>
    </row>
    <row r="586" spans="1:10" s="361" customFormat="1">
      <c r="A586" s="590"/>
      <c r="B586" s="590"/>
      <c r="C586" s="590"/>
      <c r="D586" s="590"/>
      <c r="E586" s="590"/>
      <c r="F586" s="591"/>
      <c r="G586" s="588"/>
      <c r="H586" s="589"/>
      <c r="I586" s="589"/>
      <c r="J586" s="589"/>
    </row>
    <row r="587" spans="1:10" s="361" customFormat="1">
      <c r="A587" s="590"/>
      <c r="B587" s="590"/>
      <c r="C587" s="590"/>
      <c r="D587" s="590"/>
      <c r="E587" s="590"/>
      <c r="F587" s="591"/>
      <c r="G587" s="588"/>
      <c r="H587" s="589"/>
      <c r="I587" s="589"/>
      <c r="J587" s="589"/>
    </row>
    <row r="588" spans="1:10" s="361" customFormat="1">
      <c r="A588" s="590"/>
      <c r="B588" s="590"/>
      <c r="C588" s="590"/>
      <c r="D588" s="590"/>
      <c r="E588" s="590"/>
      <c r="F588" s="591"/>
      <c r="G588" s="588"/>
      <c r="H588" s="589"/>
      <c r="I588" s="589"/>
      <c r="J588" s="589"/>
    </row>
    <row r="589" spans="1:10" s="361" customFormat="1">
      <c r="A589" s="590"/>
      <c r="B589" s="590"/>
      <c r="C589" s="590"/>
      <c r="D589" s="590"/>
      <c r="E589" s="590"/>
      <c r="F589" s="591"/>
      <c r="G589" s="588"/>
      <c r="H589" s="589"/>
      <c r="I589" s="589"/>
      <c r="J589" s="589"/>
    </row>
    <row r="590" spans="1:10" s="361" customFormat="1">
      <c r="A590" s="590"/>
      <c r="B590" s="590"/>
      <c r="C590" s="590"/>
      <c r="D590" s="590"/>
      <c r="E590" s="590"/>
      <c r="F590" s="591"/>
      <c r="G590" s="588"/>
      <c r="H590" s="589"/>
      <c r="I590" s="589"/>
      <c r="J590" s="589"/>
    </row>
    <row r="591" spans="1:10" s="361" customFormat="1">
      <c r="A591" s="590"/>
      <c r="B591" s="590"/>
      <c r="C591" s="590"/>
      <c r="D591" s="590"/>
      <c r="E591" s="590"/>
      <c r="F591" s="591"/>
      <c r="G591" s="588"/>
      <c r="H591" s="589"/>
      <c r="I591" s="589"/>
      <c r="J591" s="589"/>
    </row>
    <row r="592" spans="1:10" s="361" customFormat="1">
      <c r="A592" s="590"/>
      <c r="B592" s="590"/>
      <c r="C592" s="590"/>
      <c r="D592" s="590"/>
      <c r="E592" s="590"/>
      <c r="F592" s="591"/>
      <c r="G592" s="588"/>
      <c r="H592" s="589"/>
      <c r="I592" s="589"/>
      <c r="J592" s="589"/>
    </row>
    <row r="593" spans="1:10" s="361" customFormat="1">
      <c r="A593" s="590"/>
      <c r="B593" s="590"/>
      <c r="C593" s="590"/>
      <c r="D593" s="590"/>
      <c r="E593" s="590"/>
      <c r="F593" s="591"/>
      <c r="G593" s="588"/>
      <c r="H593" s="589"/>
      <c r="I593" s="589"/>
      <c r="J593" s="589"/>
    </row>
    <row r="594" spans="1:10" s="361" customFormat="1">
      <c r="A594" s="590"/>
      <c r="B594" s="590"/>
      <c r="C594" s="590"/>
      <c r="D594" s="590"/>
      <c r="E594" s="590"/>
      <c r="F594" s="591"/>
      <c r="G594" s="588"/>
      <c r="H594" s="589"/>
      <c r="I594" s="589"/>
      <c r="J594" s="589"/>
    </row>
    <row r="595" spans="1:10" s="361" customFormat="1">
      <c r="A595" s="590"/>
      <c r="B595" s="590"/>
      <c r="C595" s="590"/>
      <c r="D595" s="590"/>
      <c r="E595" s="590"/>
      <c r="F595" s="591"/>
      <c r="G595" s="588"/>
      <c r="H595" s="589"/>
      <c r="I595" s="589"/>
      <c r="J595" s="589"/>
    </row>
    <row r="596" spans="1:10" s="361" customFormat="1">
      <c r="A596" s="590"/>
      <c r="B596" s="590"/>
      <c r="C596" s="590"/>
      <c r="D596" s="590"/>
      <c r="E596" s="590"/>
      <c r="F596" s="591"/>
      <c r="G596" s="588"/>
      <c r="H596" s="589"/>
      <c r="I596" s="589"/>
      <c r="J596" s="589"/>
    </row>
    <row r="597" spans="1:10" s="361" customFormat="1">
      <c r="A597" s="590"/>
      <c r="B597" s="590"/>
      <c r="C597" s="590"/>
      <c r="D597" s="590"/>
      <c r="E597" s="590"/>
      <c r="F597" s="591"/>
      <c r="G597" s="588"/>
      <c r="H597" s="589"/>
      <c r="I597" s="589"/>
      <c r="J597" s="589"/>
    </row>
    <row r="598" spans="1:10" s="361" customFormat="1">
      <c r="A598" s="590"/>
      <c r="B598" s="590"/>
      <c r="C598" s="590"/>
      <c r="D598" s="590"/>
      <c r="E598" s="590"/>
      <c r="F598" s="591"/>
      <c r="G598" s="588"/>
      <c r="H598" s="589"/>
      <c r="I598" s="589"/>
      <c r="J598" s="589"/>
    </row>
    <row r="599" spans="1:10" s="361" customFormat="1">
      <c r="A599" s="590"/>
      <c r="B599" s="590"/>
      <c r="C599" s="590"/>
      <c r="D599" s="590"/>
      <c r="E599" s="590"/>
      <c r="F599" s="591"/>
      <c r="G599" s="588"/>
      <c r="H599" s="589"/>
      <c r="I599" s="589"/>
      <c r="J599" s="589"/>
    </row>
    <row r="600" spans="1:10" s="361" customFormat="1">
      <c r="A600" s="590"/>
      <c r="B600" s="590"/>
      <c r="C600" s="590"/>
      <c r="D600" s="590"/>
      <c r="E600" s="590"/>
      <c r="F600" s="591"/>
      <c r="G600" s="588"/>
      <c r="H600" s="589"/>
      <c r="I600" s="589"/>
      <c r="J600" s="589"/>
    </row>
    <row r="601" spans="1:10" s="361" customFormat="1">
      <c r="A601" s="590"/>
      <c r="B601" s="590"/>
      <c r="C601" s="590"/>
      <c r="D601" s="590"/>
      <c r="E601" s="590"/>
      <c r="F601" s="591"/>
      <c r="G601" s="588"/>
      <c r="H601" s="589"/>
      <c r="I601" s="589"/>
      <c r="J601" s="589"/>
    </row>
    <row r="602" spans="1:10" s="361" customFormat="1">
      <c r="A602" s="590"/>
      <c r="B602" s="590"/>
      <c r="C602" s="590"/>
      <c r="D602" s="590"/>
      <c r="E602" s="590"/>
      <c r="F602" s="591"/>
      <c r="G602" s="588"/>
      <c r="H602" s="589"/>
      <c r="I602" s="589"/>
      <c r="J602" s="589"/>
    </row>
    <row r="603" spans="1:10" s="361" customFormat="1">
      <c r="A603" s="590"/>
      <c r="B603" s="590"/>
      <c r="C603" s="590"/>
      <c r="D603" s="590"/>
      <c r="E603" s="590"/>
      <c r="F603" s="591"/>
      <c r="G603" s="588"/>
      <c r="H603" s="589"/>
      <c r="I603" s="589"/>
      <c r="J603" s="589"/>
    </row>
    <row r="604" spans="1:10" s="361" customFormat="1">
      <c r="A604" s="590"/>
      <c r="B604" s="590"/>
      <c r="C604" s="590"/>
      <c r="D604" s="590"/>
      <c r="E604" s="590"/>
      <c r="F604" s="591"/>
      <c r="G604" s="588"/>
      <c r="H604" s="589"/>
      <c r="I604" s="589"/>
      <c r="J604" s="589"/>
    </row>
    <row r="605" spans="1:10" s="361" customFormat="1">
      <c r="A605" s="590"/>
      <c r="B605" s="590"/>
      <c r="C605" s="590"/>
      <c r="D605" s="590"/>
      <c r="E605" s="590"/>
      <c r="F605" s="591"/>
      <c r="G605" s="588"/>
      <c r="H605" s="589"/>
      <c r="I605" s="589"/>
      <c r="J605" s="589"/>
    </row>
    <row r="606" spans="1:10" s="361" customFormat="1">
      <c r="A606" s="590"/>
      <c r="B606" s="590"/>
      <c r="C606" s="590"/>
      <c r="D606" s="590"/>
      <c r="E606" s="590"/>
      <c r="F606" s="591"/>
      <c r="G606" s="588"/>
      <c r="H606" s="589"/>
      <c r="I606" s="589"/>
      <c r="J606" s="589"/>
    </row>
    <row r="607" spans="1:10" s="361" customFormat="1">
      <c r="A607" s="590"/>
      <c r="B607" s="590"/>
      <c r="C607" s="590"/>
      <c r="D607" s="590"/>
      <c r="E607" s="590"/>
      <c r="F607" s="591"/>
      <c r="G607" s="588"/>
      <c r="H607" s="589"/>
      <c r="I607" s="589"/>
      <c r="J607" s="589"/>
    </row>
    <row r="608" spans="1:10" s="361" customFormat="1">
      <c r="A608" s="590"/>
      <c r="B608" s="590"/>
      <c r="C608" s="590"/>
      <c r="D608" s="590"/>
      <c r="E608" s="590"/>
      <c r="F608" s="591"/>
      <c r="G608" s="588"/>
      <c r="H608" s="589"/>
      <c r="I608" s="589"/>
      <c r="J608" s="589"/>
    </row>
    <row r="609" spans="1:10" s="361" customFormat="1">
      <c r="A609" s="590"/>
      <c r="B609" s="590"/>
      <c r="C609" s="590"/>
      <c r="D609" s="590"/>
      <c r="E609" s="590"/>
      <c r="F609" s="591"/>
      <c r="G609" s="588"/>
      <c r="H609" s="589"/>
      <c r="I609" s="589"/>
      <c r="J609" s="589"/>
    </row>
    <row r="610" spans="1:10" s="361" customFormat="1">
      <c r="A610" s="590"/>
      <c r="B610" s="590"/>
      <c r="C610" s="590"/>
      <c r="D610" s="590"/>
      <c r="E610" s="590"/>
      <c r="F610" s="591"/>
      <c r="G610" s="588"/>
      <c r="H610" s="589"/>
      <c r="I610" s="589"/>
      <c r="J610" s="589"/>
    </row>
    <row r="611" spans="1:10" s="361" customFormat="1">
      <c r="A611" s="590"/>
      <c r="B611" s="590"/>
      <c r="C611" s="590"/>
      <c r="D611" s="590"/>
      <c r="E611" s="590"/>
      <c r="F611" s="591"/>
      <c r="G611" s="588"/>
      <c r="H611" s="589"/>
      <c r="I611" s="589"/>
      <c r="J611" s="589"/>
    </row>
    <row r="612" spans="1:10" s="361" customFormat="1">
      <c r="A612" s="590"/>
      <c r="B612" s="590"/>
      <c r="C612" s="590"/>
      <c r="D612" s="590"/>
      <c r="E612" s="590"/>
      <c r="F612" s="591"/>
      <c r="G612" s="588"/>
      <c r="H612" s="589"/>
      <c r="I612" s="589"/>
      <c r="J612" s="589"/>
    </row>
    <row r="613" spans="1:10" s="361" customFormat="1">
      <c r="A613" s="590"/>
      <c r="B613" s="590"/>
      <c r="C613" s="590"/>
      <c r="D613" s="590"/>
      <c r="E613" s="590"/>
      <c r="F613" s="591"/>
      <c r="G613" s="588"/>
      <c r="H613" s="589"/>
      <c r="I613" s="589"/>
      <c r="J613" s="589"/>
    </row>
    <row r="614" spans="1:10" s="361" customFormat="1">
      <c r="A614" s="590"/>
      <c r="B614" s="590"/>
      <c r="C614" s="590"/>
      <c r="D614" s="590"/>
      <c r="E614" s="590"/>
      <c r="F614" s="591"/>
      <c r="G614" s="588"/>
      <c r="H614" s="589"/>
      <c r="I614" s="589"/>
      <c r="J614" s="589"/>
    </row>
    <row r="615" spans="1:10" s="361" customFormat="1">
      <c r="A615" s="590"/>
      <c r="B615" s="590"/>
      <c r="C615" s="590"/>
      <c r="D615" s="590"/>
      <c r="E615" s="590"/>
      <c r="F615" s="591"/>
      <c r="G615" s="588"/>
      <c r="H615" s="589"/>
      <c r="I615" s="589"/>
      <c r="J615" s="589"/>
    </row>
    <row r="616" spans="1:10" s="361" customFormat="1">
      <c r="A616" s="590"/>
      <c r="B616" s="590"/>
      <c r="C616" s="590"/>
      <c r="D616" s="590"/>
      <c r="E616" s="590"/>
      <c r="F616" s="591"/>
      <c r="G616" s="588"/>
      <c r="H616" s="589"/>
      <c r="I616" s="589"/>
      <c r="J616" s="589"/>
    </row>
    <row r="617" spans="1:10" s="361" customFormat="1">
      <c r="A617" s="590"/>
      <c r="B617" s="590"/>
      <c r="C617" s="590"/>
      <c r="D617" s="590"/>
      <c r="E617" s="590"/>
      <c r="F617" s="591"/>
      <c r="G617" s="588"/>
      <c r="H617" s="589"/>
      <c r="I617" s="589"/>
      <c r="J617" s="589"/>
    </row>
    <row r="618" spans="1:10" s="361" customFormat="1">
      <c r="A618" s="590"/>
      <c r="B618" s="590"/>
      <c r="C618" s="590"/>
      <c r="D618" s="590"/>
      <c r="E618" s="590"/>
      <c r="F618" s="591"/>
      <c r="G618" s="588"/>
      <c r="H618" s="589"/>
      <c r="I618" s="589"/>
      <c r="J618" s="589"/>
    </row>
    <row r="619" spans="1:10" s="361" customFormat="1">
      <c r="A619" s="590"/>
      <c r="B619" s="590"/>
      <c r="C619" s="590"/>
      <c r="D619" s="590"/>
      <c r="E619" s="590"/>
      <c r="F619" s="591"/>
      <c r="G619" s="588"/>
      <c r="H619" s="589"/>
      <c r="I619" s="589"/>
      <c r="J619" s="589"/>
    </row>
    <row r="620" spans="1:10" s="361" customFormat="1">
      <c r="A620" s="590"/>
      <c r="B620" s="590"/>
      <c r="C620" s="590"/>
      <c r="D620" s="590"/>
      <c r="E620" s="590"/>
      <c r="F620" s="591"/>
      <c r="G620" s="588"/>
      <c r="H620" s="589"/>
      <c r="I620" s="589"/>
      <c r="J620" s="589"/>
    </row>
    <row r="621" spans="1:10" s="361" customFormat="1">
      <c r="A621" s="590"/>
      <c r="B621" s="590"/>
      <c r="C621" s="590"/>
      <c r="D621" s="590"/>
      <c r="E621" s="590"/>
      <c r="F621" s="591"/>
      <c r="G621" s="588"/>
      <c r="H621" s="589"/>
      <c r="I621" s="589"/>
      <c r="J621" s="589"/>
    </row>
    <row r="622" spans="1:10" s="361" customFormat="1">
      <c r="A622" s="590"/>
      <c r="B622" s="590"/>
      <c r="C622" s="590"/>
      <c r="D622" s="590"/>
      <c r="E622" s="590"/>
      <c r="F622" s="591"/>
      <c r="G622" s="588"/>
      <c r="H622" s="589"/>
      <c r="I622" s="589"/>
      <c r="J622" s="589"/>
    </row>
    <row r="623" spans="1:10" s="361" customFormat="1">
      <c r="A623" s="590"/>
      <c r="B623" s="590"/>
      <c r="C623" s="590"/>
      <c r="D623" s="590"/>
      <c r="E623" s="590"/>
      <c r="F623" s="591"/>
      <c r="G623" s="588"/>
      <c r="H623" s="589"/>
      <c r="I623" s="589"/>
      <c r="J623" s="589"/>
    </row>
    <row r="624" spans="1:10" s="361" customFormat="1">
      <c r="A624" s="590"/>
      <c r="B624" s="590"/>
      <c r="C624" s="590"/>
      <c r="D624" s="590"/>
      <c r="E624" s="590"/>
      <c r="F624" s="591"/>
      <c r="G624" s="588"/>
      <c r="H624" s="589"/>
      <c r="I624" s="589"/>
      <c r="J624" s="589"/>
    </row>
    <row r="625" spans="1:10" s="361" customFormat="1">
      <c r="A625" s="590"/>
      <c r="B625" s="590"/>
      <c r="C625" s="590"/>
      <c r="D625" s="590"/>
      <c r="E625" s="590"/>
      <c r="F625" s="591"/>
      <c r="G625" s="588"/>
      <c r="H625" s="589"/>
      <c r="I625" s="589"/>
      <c r="J625" s="589"/>
    </row>
    <row r="626" spans="1:10" s="361" customFormat="1">
      <c r="A626" s="590"/>
      <c r="B626" s="590"/>
      <c r="C626" s="590"/>
      <c r="D626" s="590"/>
      <c r="E626" s="590"/>
      <c r="F626" s="591"/>
      <c r="G626" s="588"/>
      <c r="H626" s="589"/>
      <c r="I626" s="589"/>
      <c r="J626" s="589"/>
    </row>
    <row r="627" spans="1:10" s="361" customFormat="1">
      <c r="A627" s="590"/>
      <c r="B627" s="590"/>
      <c r="C627" s="590"/>
      <c r="D627" s="590"/>
      <c r="E627" s="590"/>
      <c r="F627" s="591"/>
      <c r="G627" s="588"/>
      <c r="H627" s="589"/>
      <c r="I627" s="589"/>
      <c r="J627" s="589"/>
    </row>
    <row r="628" spans="1:10" s="361" customFormat="1">
      <c r="A628" s="590"/>
      <c r="B628" s="590"/>
      <c r="C628" s="590"/>
      <c r="D628" s="590"/>
      <c r="E628" s="590"/>
      <c r="F628" s="591"/>
      <c r="G628" s="588"/>
      <c r="H628" s="589"/>
      <c r="I628" s="589"/>
      <c r="J628" s="589"/>
    </row>
    <row r="629" spans="1:10" s="361" customFormat="1">
      <c r="A629" s="590"/>
      <c r="B629" s="590"/>
      <c r="C629" s="590"/>
      <c r="D629" s="590"/>
      <c r="E629" s="590"/>
      <c r="F629" s="591"/>
      <c r="G629" s="588"/>
      <c r="H629" s="589"/>
      <c r="I629" s="589"/>
      <c r="J629" s="589"/>
    </row>
    <row r="630" spans="1:10" s="361" customFormat="1">
      <c r="A630" s="590"/>
      <c r="B630" s="590"/>
      <c r="C630" s="590"/>
      <c r="D630" s="590"/>
      <c r="E630" s="590"/>
      <c r="F630" s="591"/>
      <c r="G630" s="588"/>
      <c r="H630" s="589"/>
      <c r="I630" s="589"/>
      <c r="J630" s="589"/>
    </row>
    <row r="631" spans="1:10" s="361" customFormat="1">
      <c r="A631" s="590"/>
      <c r="B631" s="590"/>
      <c r="C631" s="590"/>
      <c r="D631" s="590"/>
      <c r="E631" s="590"/>
      <c r="F631" s="591"/>
      <c r="G631" s="588"/>
      <c r="H631" s="589"/>
      <c r="I631" s="589"/>
      <c r="J631" s="589"/>
    </row>
    <row r="632" spans="1:10" s="361" customFormat="1">
      <c r="A632" s="590"/>
      <c r="B632" s="590"/>
      <c r="C632" s="590"/>
      <c r="D632" s="590"/>
      <c r="E632" s="590"/>
      <c r="F632" s="591"/>
      <c r="G632" s="588"/>
      <c r="H632" s="589"/>
      <c r="I632" s="589"/>
      <c r="J632" s="589"/>
    </row>
    <row r="633" spans="1:10" s="361" customFormat="1">
      <c r="A633" s="590"/>
      <c r="B633" s="590"/>
      <c r="C633" s="590"/>
      <c r="D633" s="590"/>
      <c r="E633" s="590"/>
      <c r="F633" s="591"/>
      <c r="G633" s="588"/>
      <c r="H633" s="589"/>
      <c r="I633" s="589"/>
      <c r="J633" s="589"/>
    </row>
    <row r="634" spans="1:10" s="361" customFormat="1">
      <c r="A634" s="590"/>
      <c r="B634" s="590"/>
      <c r="C634" s="590"/>
      <c r="D634" s="590"/>
      <c r="E634" s="590"/>
      <c r="F634" s="591"/>
      <c r="G634" s="588"/>
      <c r="H634" s="589"/>
      <c r="I634" s="589"/>
      <c r="J634" s="589"/>
    </row>
    <row r="635" spans="1:10" s="361" customFormat="1">
      <c r="A635" s="590"/>
      <c r="B635" s="590"/>
      <c r="C635" s="590"/>
      <c r="D635" s="590"/>
      <c r="E635" s="590"/>
      <c r="F635" s="591"/>
      <c r="G635" s="588"/>
      <c r="H635" s="589"/>
      <c r="I635" s="589"/>
      <c r="J635" s="589"/>
    </row>
    <row r="636" spans="1:10" s="361" customFormat="1">
      <c r="A636" s="590"/>
      <c r="B636" s="590"/>
      <c r="C636" s="590"/>
      <c r="D636" s="590"/>
      <c r="E636" s="590"/>
      <c r="F636" s="591"/>
      <c r="G636" s="588"/>
      <c r="H636" s="589"/>
      <c r="I636" s="589"/>
      <c r="J636" s="589"/>
    </row>
    <row r="637" spans="1:10" s="361" customFormat="1">
      <c r="A637" s="590"/>
      <c r="B637" s="590"/>
      <c r="C637" s="590"/>
      <c r="D637" s="590"/>
      <c r="E637" s="590"/>
      <c r="F637" s="591"/>
      <c r="G637" s="588"/>
      <c r="H637" s="589"/>
      <c r="I637" s="589"/>
      <c r="J637" s="589"/>
    </row>
    <row r="638" spans="1:10" s="361" customFormat="1">
      <c r="A638" s="590"/>
      <c r="B638" s="590"/>
      <c r="C638" s="590"/>
      <c r="D638" s="590"/>
      <c r="E638" s="590"/>
      <c r="F638" s="591"/>
      <c r="G638" s="588"/>
      <c r="H638" s="589"/>
      <c r="I638" s="589"/>
      <c r="J638" s="589"/>
    </row>
    <row r="639" spans="1:10" s="361" customFormat="1">
      <c r="A639" s="590"/>
      <c r="B639" s="590"/>
      <c r="C639" s="590"/>
      <c r="D639" s="590"/>
      <c r="E639" s="590"/>
      <c r="F639" s="591"/>
      <c r="G639" s="588"/>
      <c r="H639" s="589"/>
      <c r="I639" s="589"/>
      <c r="J639" s="589"/>
    </row>
    <row r="640" spans="1:10" s="361" customFormat="1">
      <c r="A640" s="590"/>
      <c r="B640" s="590"/>
      <c r="C640" s="590"/>
      <c r="D640" s="590"/>
      <c r="E640" s="590"/>
      <c r="F640" s="591"/>
      <c r="G640" s="588"/>
      <c r="H640" s="589"/>
      <c r="I640" s="589"/>
      <c r="J640" s="589"/>
    </row>
    <row r="641" spans="1:10" s="361" customFormat="1">
      <c r="A641" s="590"/>
      <c r="B641" s="590"/>
      <c r="C641" s="590"/>
      <c r="D641" s="590"/>
      <c r="E641" s="590"/>
      <c r="F641" s="591"/>
      <c r="G641" s="588"/>
      <c r="H641" s="589"/>
      <c r="I641" s="589"/>
      <c r="J641" s="589"/>
    </row>
    <row r="642" spans="1:10" s="361" customFormat="1">
      <c r="A642" s="590"/>
      <c r="B642" s="590"/>
      <c r="C642" s="590"/>
      <c r="D642" s="590"/>
      <c r="E642" s="590"/>
      <c r="F642" s="591"/>
      <c r="G642" s="588"/>
      <c r="H642" s="589"/>
      <c r="I642" s="589"/>
      <c r="J642" s="589"/>
    </row>
    <row r="643" spans="1:10" s="361" customFormat="1">
      <c r="A643" s="590"/>
      <c r="B643" s="590"/>
      <c r="C643" s="590"/>
      <c r="D643" s="590"/>
      <c r="E643" s="590"/>
      <c r="F643" s="591"/>
      <c r="G643" s="588"/>
      <c r="H643" s="589"/>
      <c r="I643" s="589"/>
      <c r="J643" s="589"/>
    </row>
    <row r="644" spans="1:10" s="361" customFormat="1">
      <c r="A644" s="590"/>
      <c r="B644" s="590"/>
      <c r="C644" s="590"/>
      <c r="D644" s="590"/>
      <c r="E644" s="590"/>
      <c r="F644" s="591"/>
      <c r="G644" s="588"/>
      <c r="H644" s="589"/>
      <c r="I644" s="589"/>
      <c r="J644" s="589"/>
    </row>
    <row r="645" spans="1:10" s="361" customFormat="1">
      <c r="A645" s="590"/>
      <c r="B645" s="590"/>
      <c r="C645" s="590"/>
      <c r="D645" s="590"/>
      <c r="E645" s="590"/>
      <c r="F645" s="591"/>
      <c r="G645" s="588"/>
      <c r="H645" s="589"/>
      <c r="I645" s="589"/>
      <c r="J645" s="589"/>
    </row>
    <row r="646" spans="1:10" s="361" customFormat="1">
      <c r="A646" s="590"/>
      <c r="B646" s="590"/>
      <c r="C646" s="590"/>
      <c r="D646" s="590"/>
      <c r="E646" s="590"/>
      <c r="F646" s="591"/>
      <c r="G646" s="588"/>
      <c r="H646" s="589"/>
      <c r="I646" s="589"/>
      <c r="J646" s="589"/>
    </row>
    <row r="647" spans="1:10" s="361" customFormat="1">
      <c r="A647" s="590"/>
      <c r="B647" s="590"/>
      <c r="C647" s="590"/>
      <c r="D647" s="590"/>
      <c r="E647" s="590"/>
      <c r="F647" s="591"/>
      <c r="G647" s="588"/>
      <c r="H647" s="589"/>
      <c r="I647" s="589"/>
      <c r="J647" s="589"/>
    </row>
    <row r="648" spans="1:10" s="361" customFormat="1">
      <c r="A648" s="590"/>
      <c r="B648" s="590"/>
      <c r="C648" s="590"/>
      <c r="D648" s="590"/>
      <c r="E648" s="590"/>
      <c r="F648" s="591"/>
      <c r="G648" s="588"/>
      <c r="H648" s="589"/>
      <c r="I648" s="589"/>
      <c r="J648" s="589"/>
    </row>
    <row r="649" spans="1:10" s="361" customFormat="1">
      <c r="A649" s="590"/>
      <c r="B649" s="590"/>
      <c r="C649" s="590"/>
      <c r="D649" s="590"/>
      <c r="E649" s="590"/>
      <c r="F649" s="591"/>
      <c r="G649" s="588"/>
      <c r="H649" s="589"/>
      <c r="I649" s="589"/>
      <c r="J649" s="589"/>
    </row>
    <row r="650" spans="1:10" s="361" customFormat="1">
      <c r="A650" s="590"/>
      <c r="B650" s="590"/>
      <c r="C650" s="590"/>
      <c r="D650" s="590"/>
      <c r="E650" s="590"/>
      <c r="F650" s="591"/>
      <c r="G650" s="588"/>
      <c r="H650" s="589"/>
      <c r="I650" s="589"/>
      <c r="J650" s="589"/>
    </row>
    <row r="651" spans="1:10" s="361" customFormat="1">
      <c r="A651" s="590"/>
      <c r="B651" s="590"/>
      <c r="C651" s="590"/>
      <c r="D651" s="590"/>
      <c r="E651" s="590"/>
      <c r="F651" s="591"/>
      <c r="G651" s="588"/>
      <c r="H651" s="589"/>
      <c r="I651" s="589"/>
      <c r="J651" s="589"/>
    </row>
    <row r="652" spans="1:10" s="361" customFormat="1">
      <c r="A652" s="590"/>
      <c r="B652" s="590"/>
      <c r="C652" s="590"/>
      <c r="D652" s="590"/>
      <c r="E652" s="590"/>
      <c r="F652" s="591"/>
      <c r="G652" s="588"/>
      <c r="H652" s="589"/>
      <c r="I652" s="589"/>
      <c r="J652" s="589"/>
    </row>
    <row r="653" spans="1:10" s="361" customFormat="1">
      <c r="A653" s="590"/>
      <c r="B653" s="590"/>
      <c r="C653" s="590"/>
      <c r="D653" s="590"/>
      <c r="E653" s="590"/>
      <c r="F653" s="591"/>
      <c r="G653" s="588"/>
      <c r="H653" s="589"/>
      <c r="I653" s="589"/>
      <c r="J653" s="589"/>
    </row>
    <row r="654" spans="1:10" s="361" customFormat="1">
      <c r="A654" s="590"/>
      <c r="B654" s="590"/>
      <c r="C654" s="590"/>
      <c r="D654" s="590"/>
      <c r="E654" s="590"/>
      <c r="F654" s="591"/>
      <c r="G654" s="588"/>
      <c r="H654" s="589"/>
      <c r="I654" s="589"/>
      <c r="J654" s="589"/>
    </row>
    <row r="655" spans="1:10" s="361" customFormat="1">
      <c r="A655" s="590"/>
      <c r="B655" s="590"/>
      <c r="C655" s="590"/>
      <c r="D655" s="590"/>
      <c r="E655" s="590"/>
      <c r="F655" s="591"/>
      <c r="G655" s="588"/>
      <c r="H655" s="589"/>
      <c r="I655" s="589"/>
      <c r="J655" s="589"/>
    </row>
    <row r="656" spans="1:10" s="361" customFormat="1">
      <c r="A656" s="590"/>
      <c r="B656" s="590"/>
      <c r="C656" s="590"/>
      <c r="D656" s="590"/>
      <c r="E656" s="590"/>
      <c r="F656" s="591"/>
      <c r="G656" s="588"/>
      <c r="H656" s="589"/>
      <c r="I656" s="589"/>
      <c r="J656" s="589"/>
    </row>
    <row r="657" spans="1:10" s="361" customFormat="1">
      <c r="A657" s="590"/>
      <c r="B657" s="590"/>
      <c r="C657" s="590"/>
      <c r="D657" s="590"/>
      <c r="E657" s="590"/>
      <c r="F657" s="591"/>
      <c r="G657" s="588"/>
      <c r="H657" s="589"/>
      <c r="I657" s="589"/>
      <c r="J657" s="589"/>
    </row>
    <row r="658" spans="1:10" s="361" customFormat="1">
      <c r="A658" s="590"/>
      <c r="B658" s="590"/>
      <c r="C658" s="590"/>
      <c r="D658" s="590"/>
      <c r="E658" s="590"/>
      <c r="F658" s="591"/>
      <c r="G658" s="588"/>
      <c r="H658" s="589"/>
      <c r="I658" s="589"/>
      <c r="J658" s="589"/>
    </row>
    <row r="659" spans="1:10" s="361" customFormat="1">
      <c r="A659" s="590"/>
      <c r="B659" s="590"/>
      <c r="C659" s="590"/>
      <c r="D659" s="590"/>
      <c r="E659" s="590"/>
      <c r="F659" s="591"/>
      <c r="G659" s="588"/>
      <c r="H659" s="589"/>
      <c r="I659" s="589"/>
      <c r="J659" s="589"/>
    </row>
    <row r="660" spans="1:10" s="361" customFormat="1">
      <c r="A660" s="590"/>
      <c r="B660" s="590"/>
      <c r="C660" s="590"/>
      <c r="D660" s="590"/>
      <c r="E660" s="590"/>
      <c r="F660" s="591"/>
      <c r="G660" s="588"/>
      <c r="H660" s="589"/>
      <c r="I660" s="589"/>
      <c r="J660" s="589"/>
    </row>
    <row r="661" spans="1:10" s="361" customFormat="1">
      <c r="A661" s="590"/>
      <c r="B661" s="590"/>
      <c r="C661" s="590"/>
      <c r="D661" s="590"/>
      <c r="E661" s="590"/>
      <c r="F661" s="591"/>
      <c r="G661" s="588"/>
      <c r="H661" s="589"/>
      <c r="I661" s="589"/>
      <c r="J661" s="589"/>
    </row>
    <row r="662" spans="1:10" s="361" customFormat="1">
      <c r="A662" s="590"/>
      <c r="B662" s="590"/>
      <c r="C662" s="590"/>
      <c r="D662" s="590"/>
      <c r="E662" s="590"/>
      <c r="F662" s="591"/>
      <c r="G662" s="588"/>
      <c r="H662" s="589"/>
      <c r="I662" s="589"/>
      <c r="J662" s="589"/>
    </row>
    <row r="663" spans="1:10" s="361" customFormat="1">
      <c r="A663" s="590"/>
      <c r="B663" s="590"/>
      <c r="C663" s="590"/>
      <c r="D663" s="590"/>
      <c r="E663" s="590"/>
      <c r="F663" s="591"/>
      <c r="G663" s="588"/>
      <c r="H663" s="589"/>
      <c r="I663" s="589"/>
      <c r="J663" s="589"/>
    </row>
    <row r="664" spans="1:10" s="361" customFormat="1">
      <c r="A664" s="590"/>
      <c r="B664" s="590"/>
      <c r="C664" s="590"/>
      <c r="D664" s="590"/>
      <c r="E664" s="590"/>
      <c r="F664" s="591"/>
      <c r="G664" s="588"/>
      <c r="H664" s="589"/>
      <c r="I664" s="589"/>
      <c r="J664" s="589"/>
    </row>
    <row r="665" spans="1:10" s="361" customFormat="1">
      <c r="A665" s="590"/>
      <c r="B665" s="590"/>
      <c r="C665" s="590"/>
      <c r="D665" s="590"/>
      <c r="E665" s="590"/>
      <c r="F665" s="591"/>
      <c r="G665" s="588"/>
      <c r="H665" s="589"/>
      <c r="I665" s="589"/>
      <c r="J665" s="589"/>
    </row>
    <row r="666" spans="1:10" s="361" customFormat="1">
      <c r="A666" s="590"/>
      <c r="B666" s="590"/>
      <c r="C666" s="590"/>
      <c r="D666" s="590"/>
      <c r="E666" s="590"/>
      <c r="F666" s="591"/>
      <c r="G666" s="588"/>
      <c r="H666" s="589"/>
      <c r="I666" s="589"/>
      <c r="J666" s="589"/>
    </row>
    <row r="667" spans="1:10" s="361" customFormat="1">
      <c r="A667" s="590"/>
      <c r="B667" s="590"/>
      <c r="C667" s="590"/>
      <c r="D667" s="590"/>
      <c r="E667" s="590"/>
      <c r="F667" s="591"/>
      <c r="G667" s="588"/>
      <c r="H667" s="589"/>
      <c r="I667" s="589"/>
      <c r="J667" s="589"/>
    </row>
    <row r="668" spans="1:10" s="361" customFormat="1">
      <c r="A668" s="590"/>
      <c r="B668" s="590"/>
      <c r="C668" s="590"/>
      <c r="D668" s="590"/>
      <c r="E668" s="590"/>
      <c r="F668" s="591"/>
      <c r="G668" s="588"/>
      <c r="H668" s="589"/>
      <c r="I668" s="589"/>
      <c r="J668" s="589"/>
    </row>
    <row r="669" spans="1:10" s="361" customFormat="1">
      <c r="A669" s="590"/>
      <c r="B669" s="590"/>
      <c r="C669" s="590"/>
      <c r="D669" s="590"/>
      <c r="E669" s="590"/>
      <c r="F669" s="591"/>
      <c r="G669" s="588"/>
      <c r="H669" s="589"/>
      <c r="I669" s="589"/>
      <c r="J669" s="589"/>
    </row>
    <row r="670" spans="1:10" s="361" customFormat="1">
      <c r="A670" s="590"/>
      <c r="B670" s="590"/>
      <c r="C670" s="590"/>
      <c r="D670" s="590"/>
      <c r="E670" s="590"/>
      <c r="F670" s="591"/>
      <c r="G670" s="588"/>
      <c r="H670" s="589"/>
      <c r="I670" s="589"/>
      <c r="J670" s="589"/>
    </row>
    <row r="671" spans="1:10" s="361" customFormat="1">
      <c r="A671" s="590"/>
      <c r="B671" s="590"/>
      <c r="C671" s="590"/>
      <c r="D671" s="590"/>
      <c r="E671" s="590"/>
      <c r="F671" s="591"/>
      <c r="G671" s="588"/>
      <c r="H671" s="589"/>
      <c r="I671" s="589"/>
      <c r="J671" s="589"/>
    </row>
    <row r="672" spans="1:10" s="361" customFormat="1">
      <c r="A672" s="590"/>
      <c r="B672" s="590"/>
      <c r="C672" s="590"/>
      <c r="D672" s="590"/>
      <c r="E672" s="590"/>
      <c r="F672" s="591"/>
      <c r="G672" s="588"/>
      <c r="H672" s="589"/>
      <c r="I672" s="589"/>
      <c r="J672" s="589"/>
    </row>
    <row r="673" spans="1:10" s="361" customFormat="1">
      <c r="A673" s="590"/>
      <c r="B673" s="590"/>
      <c r="C673" s="590"/>
      <c r="D673" s="590"/>
      <c r="E673" s="590"/>
      <c r="F673" s="591"/>
      <c r="G673" s="588"/>
      <c r="H673" s="589"/>
      <c r="I673" s="589"/>
      <c r="J673" s="589"/>
    </row>
    <row r="674" spans="1:10" s="361" customFormat="1">
      <c r="A674" s="590"/>
      <c r="B674" s="590"/>
      <c r="C674" s="590"/>
      <c r="D674" s="590"/>
      <c r="E674" s="590"/>
      <c r="F674" s="591"/>
      <c r="G674" s="588"/>
      <c r="H674" s="589"/>
      <c r="I674" s="589"/>
      <c r="J674" s="589"/>
    </row>
    <row r="675" spans="1:10" s="361" customFormat="1">
      <c r="A675" s="590"/>
      <c r="B675" s="590"/>
      <c r="C675" s="590"/>
      <c r="D675" s="590"/>
      <c r="E675" s="590"/>
      <c r="F675" s="591"/>
      <c r="G675" s="588"/>
      <c r="H675" s="589"/>
      <c r="I675" s="589"/>
      <c r="J675" s="589"/>
    </row>
    <row r="676" spans="1:10" s="361" customFormat="1">
      <c r="A676" s="590"/>
      <c r="B676" s="590"/>
      <c r="C676" s="590"/>
      <c r="D676" s="590"/>
      <c r="E676" s="590"/>
      <c r="F676" s="591"/>
      <c r="G676" s="588"/>
      <c r="H676" s="589"/>
      <c r="I676" s="589"/>
      <c r="J676" s="589"/>
    </row>
    <row r="677" spans="1:10" s="361" customFormat="1">
      <c r="A677" s="590"/>
      <c r="B677" s="590"/>
      <c r="C677" s="590"/>
      <c r="D677" s="590"/>
      <c r="E677" s="590"/>
      <c r="F677" s="591"/>
      <c r="G677" s="588"/>
      <c r="H677" s="589"/>
      <c r="I677" s="589"/>
      <c r="J677" s="589"/>
    </row>
    <row r="678" spans="1:10" s="361" customFormat="1">
      <c r="A678" s="590"/>
      <c r="B678" s="590"/>
      <c r="C678" s="590"/>
      <c r="D678" s="590"/>
      <c r="E678" s="590"/>
      <c r="F678" s="591"/>
      <c r="G678" s="588"/>
      <c r="H678" s="589"/>
      <c r="I678" s="589"/>
      <c r="J678" s="589"/>
    </row>
    <row r="679" spans="1:10" s="361" customFormat="1">
      <c r="A679" s="590"/>
      <c r="B679" s="590"/>
      <c r="C679" s="590"/>
      <c r="D679" s="590"/>
      <c r="E679" s="590"/>
      <c r="F679" s="591"/>
      <c r="G679" s="588"/>
      <c r="H679" s="589"/>
      <c r="I679" s="589"/>
      <c r="J679" s="589"/>
    </row>
    <row r="680" spans="1:10" s="361" customFormat="1">
      <c r="A680" s="590"/>
      <c r="B680" s="590"/>
      <c r="C680" s="590"/>
      <c r="D680" s="590"/>
      <c r="E680" s="590"/>
      <c r="F680" s="591"/>
      <c r="G680" s="588"/>
      <c r="H680" s="589"/>
      <c r="I680" s="589"/>
      <c r="J680" s="589"/>
    </row>
    <row r="681" spans="1:10" s="361" customFormat="1">
      <c r="A681" s="590"/>
      <c r="B681" s="590"/>
      <c r="C681" s="590"/>
      <c r="D681" s="590"/>
      <c r="E681" s="590"/>
      <c r="F681" s="591"/>
      <c r="G681" s="588"/>
      <c r="H681" s="589"/>
      <c r="I681" s="589"/>
      <c r="J681" s="589"/>
    </row>
    <row r="682" spans="1:10" s="361" customFormat="1">
      <c r="A682" s="590"/>
      <c r="B682" s="590"/>
      <c r="C682" s="590"/>
      <c r="D682" s="590"/>
      <c r="E682" s="590"/>
      <c r="F682" s="591"/>
      <c r="G682" s="588"/>
      <c r="H682" s="589"/>
      <c r="I682" s="589"/>
      <c r="J682" s="589"/>
    </row>
    <row r="683" spans="1:10" s="361" customFormat="1">
      <c r="A683" s="590"/>
      <c r="B683" s="590"/>
      <c r="C683" s="590"/>
      <c r="D683" s="590"/>
      <c r="E683" s="590"/>
      <c r="F683" s="591"/>
      <c r="G683" s="588"/>
      <c r="H683" s="589"/>
      <c r="I683" s="589"/>
      <c r="J683" s="589"/>
    </row>
    <row r="684" spans="1:10" s="361" customFormat="1">
      <c r="A684" s="590"/>
      <c r="B684" s="590"/>
      <c r="C684" s="590"/>
      <c r="D684" s="590"/>
      <c r="E684" s="590"/>
      <c r="F684" s="591"/>
      <c r="G684" s="588"/>
      <c r="H684" s="589"/>
      <c r="I684" s="589"/>
      <c r="J684" s="589"/>
    </row>
    <row r="685" spans="1:10" s="361" customFormat="1">
      <c r="A685" s="590"/>
      <c r="B685" s="590"/>
      <c r="C685" s="590"/>
      <c r="D685" s="590"/>
      <c r="E685" s="590"/>
      <c r="F685" s="591"/>
      <c r="G685" s="588"/>
      <c r="H685" s="589"/>
      <c r="I685" s="589"/>
      <c r="J685" s="589"/>
    </row>
    <row r="686" spans="1:10" s="361" customFormat="1">
      <c r="A686" s="590"/>
      <c r="B686" s="590"/>
      <c r="C686" s="590"/>
      <c r="D686" s="590"/>
      <c r="E686" s="590"/>
      <c r="F686" s="591"/>
      <c r="G686" s="588"/>
      <c r="H686" s="589"/>
      <c r="I686" s="589"/>
      <c r="J686" s="589"/>
    </row>
    <row r="687" spans="1:10" s="361" customFormat="1">
      <c r="A687" s="590"/>
      <c r="B687" s="590"/>
      <c r="C687" s="590"/>
      <c r="D687" s="590"/>
      <c r="E687" s="590"/>
      <c r="F687" s="591"/>
      <c r="G687" s="588"/>
      <c r="H687" s="589"/>
      <c r="I687" s="589"/>
      <c r="J687" s="589"/>
    </row>
    <row r="688" spans="1:10" s="361" customFormat="1">
      <c r="A688" s="590"/>
      <c r="B688" s="590"/>
      <c r="C688" s="590"/>
      <c r="D688" s="590"/>
      <c r="E688" s="590"/>
      <c r="F688" s="591"/>
      <c r="G688" s="588"/>
      <c r="H688" s="589"/>
      <c r="I688" s="589"/>
      <c r="J688" s="589"/>
    </row>
    <row r="689" spans="1:10" s="361" customFormat="1">
      <c r="A689" s="590"/>
      <c r="B689" s="590"/>
      <c r="C689" s="590"/>
      <c r="D689" s="590"/>
      <c r="E689" s="590"/>
      <c r="F689" s="591"/>
      <c r="G689" s="588"/>
      <c r="H689" s="589"/>
      <c r="I689" s="589"/>
      <c r="J689" s="589"/>
    </row>
    <row r="690" spans="1:10" s="361" customFormat="1">
      <c r="A690" s="590"/>
      <c r="B690" s="590"/>
      <c r="C690" s="590"/>
      <c r="D690" s="590"/>
      <c r="E690" s="590"/>
      <c r="F690" s="591"/>
      <c r="G690" s="588"/>
      <c r="H690" s="589"/>
      <c r="I690" s="589"/>
      <c r="J690" s="589"/>
    </row>
    <row r="691" spans="1:10" s="361" customFormat="1">
      <c r="A691" s="590"/>
      <c r="B691" s="590"/>
      <c r="C691" s="590"/>
      <c r="D691" s="590"/>
      <c r="E691" s="590"/>
      <c r="F691" s="591"/>
      <c r="G691" s="588"/>
      <c r="H691" s="589"/>
      <c r="I691" s="589"/>
      <c r="J691" s="589"/>
    </row>
    <row r="692" spans="1:10" s="361" customFormat="1">
      <c r="A692" s="590"/>
      <c r="B692" s="590"/>
      <c r="C692" s="590"/>
      <c r="D692" s="590"/>
      <c r="E692" s="590"/>
      <c r="F692" s="591"/>
      <c r="G692" s="588"/>
      <c r="H692" s="589"/>
      <c r="I692" s="589"/>
      <c r="J692" s="589"/>
    </row>
    <row r="693" spans="1:10" s="361" customFormat="1">
      <c r="A693" s="590"/>
      <c r="B693" s="590"/>
      <c r="C693" s="590"/>
      <c r="D693" s="590"/>
      <c r="E693" s="590"/>
      <c r="F693" s="591"/>
      <c r="G693" s="588"/>
      <c r="H693" s="589"/>
      <c r="I693" s="589"/>
      <c r="J693" s="589"/>
    </row>
    <row r="694" spans="1:10" s="361" customFormat="1">
      <c r="A694" s="590"/>
      <c r="B694" s="590"/>
      <c r="C694" s="590"/>
      <c r="D694" s="590"/>
      <c r="E694" s="590"/>
      <c r="F694" s="591"/>
      <c r="G694" s="588"/>
      <c r="H694" s="589"/>
      <c r="I694" s="589"/>
      <c r="J694" s="589"/>
    </row>
    <row r="695" spans="1:10" s="361" customFormat="1">
      <c r="A695" s="590"/>
      <c r="B695" s="590"/>
      <c r="C695" s="590"/>
      <c r="D695" s="590"/>
      <c r="E695" s="590"/>
      <c r="F695" s="591"/>
      <c r="G695" s="588"/>
      <c r="H695" s="589"/>
      <c r="I695" s="589"/>
      <c r="J695" s="589"/>
    </row>
    <row r="696" spans="1:10" s="361" customFormat="1">
      <c r="A696" s="590"/>
      <c r="B696" s="590"/>
      <c r="C696" s="590"/>
      <c r="D696" s="590"/>
      <c r="E696" s="590"/>
      <c r="F696" s="591"/>
      <c r="G696" s="588"/>
      <c r="H696" s="589"/>
      <c r="I696" s="589"/>
      <c r="J696" s="589"/>
    </row>
    <row r="697" spans="1:10" s="361" customFormat="1">
      <c r="A697" s="590"/>
      <c r="B697" s="590"/>
      <c r="C697" s="590"/>
      <c r="D697" s="590"/>
      <c r="E697" s="590"/>
      <c r="F697" s="591"/>
      <c r="G697" s="588"/>
      <c r="H697" s="589"/>
      <c r="I697" s="589"/>
      <c r="J697" s="589"/>
    </row>
    <row r="698" spans="1:10" s="361" customFormat="1">
      <c r="A698" s="590"/>
      <c r="B698" s="590"/>
      <c r="C698" s="590"/>
      <c r="D698" s="590"/>
      <c r="E698" s="590"/>
      <c r="F698" s="591"/>
      <c r="G698" s="588"/>
      <c r="H698" s="589"/>
      <c r="I698" s="589"/>
      <c r="J698" s="589"/>
    </row>
    <row r="699" spans="1:10" s="361" customFormat="1">
      <c r="A699" s="590"/>
      <c r="B699" s="590"/>
      <c r="C699" s="590"/>
      <c r="D699" s="590"/>
      <c r="E699" s="590"/>
      <c r="F699" s="591"/>
      <c r="G699" s="588"/>
      <c r="H699" s="589"/>
      <c r="I699" s="589"/>
      <c r="J699" s="589"/>
    </row>
    <row r="700" spans="1:10" s="361" customFormat="1">
      <c r="A700" s="590"/>
      <c r="B700" s="590"/>
      <c r="C700" s="590"/>
      <c r="D700" s="590"/>
      <c r="E700" s="590"/>
      <c r="F700" s="591"/>
      <c r="G700" s="588"/>
      <c r="H700" s="589"/>
      <c r="I700" s="589"/>
      <c r="J700" s="589"/>
    </row>
    <row r="701" spans="1:10" s="361" customFormat="1">
      <c r="A701" s="590"/>
      <c r="B701" s="590"/>
      <c r="C701" s="590"/>
      <c r="D701" s="590"/>
      <c r="E701" s="590"/>
      <c r="F701" s="591"/>
      <c r="G701" s="588"/>
      <c r="H701" s="589"/>
      <c r="I701" s="589"/>
      <c r="J701" s="589"/>
    </row>
    <row r="702" spans="1:10" s="361" customFormat="1">
      <c r="A702" s="590"/>
      <c r="B702" s="590"/>
      <c r="C702" s="590"/>
      <c r="D702" s="590"/>
      <c r="E702" s="590"/>
      <c r="F702" s="591"/>
      <c r="G702" s="588"/>
      <c r="H702" s="589"/>
      <c r="I702" s="589"/>
      <c r="J702" s="589"/>
    </row>
    <row r="703" spans="1:10" s="361" customFormat="1">
      <c r="A703" s="590"/>
      <c r="B703" s="590"/>
      <c r="C703" s="590"/>
      <c r="D703" s="590"/>
      <c r="E703" s="590"/>
      <c r="F703" s="591"/>
      <c r="G703" s="588"/>
      <c r="H703" s="589"/>
      <c r="I703" s="589"/>
      <c r="J703" s="589"/>
    </row>
    <row r="704" spans="1:10" s="361" customFormat="1">
      <c r="A704" s="590"/>
      <c r="B704" s="590"/>
      <c r="C704" s="590"/>
      <c r="D704" s="590"/>
      <c r="E704" s="590"/>
      <c r="F704" s="591"/>
      <c r="G704" s="588"/>
      <c r="H704" s="589"/>
      <c r="I704" s="589"/>
      <c r="J704" s="589"/>
    </row>
    <row r="705" spans="1:10" s="361" customFormat="1">
      <c r="A705" s="590"/>
      <c r="B705" s="590"/>
      <c r="C705" s="590"/>
      <c r="D705" s="590"/>
      <c r="E705" s="590"/>
      <c r="F705" s="591"/>
      <c r="G705" s="588"/>
      <c r="H705" s="589"/>
      <c r="I705" s="589"/>
      <c r="J705" s="589"/>
    </row>
    <row r="706" spans="1:10" s="361" customFormat="1">
      <c r="A706" s="590"/>
      <c r="B706" s="590"/>
      <c r="C706" s="590"/>
      <c r="D706" s="590"/>
      <c r="E706" s="590"/>
      <c r="F706" s="591"/>
      <c r="G706" s="588"/>
      <c r="H706" s="589"/>
      <c r="I706" s="589"/>
      <c r="J706" s="589"/>
    </row>
    <row r="707" spans="1:10" s="361" customFormat="1">
      <c r="A707" s="590"/>
      <c r="B707" s="590"/>
      <c r="C707" s="590"/>
      <c r="D707" s="590"/>
      <c r="E707" s="590"/>
      <c r="F707" s="591"/>
      <c r="G707" s="588"/>
      <c r="H707" s="589"/>
      <c r="I707" s="589"/>
      <c r="J707" s="589"/>
    </row>
    <row r="708" spans="1:10" s="361" customFormat="1">
      <c r="A708" s="590"/>
      <c r="B708" s="590"/>
      <c r="C708" s="590"/>
      <c r="D708" s="590"/>
      <c r="E708" s="590"/>
      <c r="F708" s="591"/>
      <c r="G708" s="588"/>
      <c r="H708" s="589"/>
      <c r="I708" s="589"/>
      <c r="J708" s="589"/>
    </row>
    <row r="709" spans="1:10" s="361" customFormat="1">
      <c r="A709" s="590"/>
      <c r="B709" s="590"/>
      <c r="C709" s="590"/>
      <c r="D709" s="590"/>
      <c r="E709" s="590"/>
      <c r="F709" s="591"/>
      <c r="G709" s="588"/>
      <c r="H709" s="589"/>
      <c r="I709" s="589"/>
      <c r="J709" s="589"/>
    </row>
    <row r="710" spans="1:10" s="361" customFormat="1">
      <c r="A710" s="590"/>
      <c r="B710" s="590"/>
      <c r="C710" s="590"/>
      <c r="D710" s="590"/>
      <c r="E710" s="590"/>
      <c r="F710" s="591"/>
      <c r="G710" s="588"/>
      <c r="H710" s="589"/>
      <c r="I710" s="589"/>
      <c r="J710" s="589"/>
    </row>
    <row r="711" spans="1:10" s="361" customFormat="1">
      <c r="A711" s="590"/>
      <c r="B711" s="590"/>
      <c r="C711" s="590"/>
      <c r="D711" s="590"/>
      <c r="E711" s="590"/>
      <c r="F711" s="591"/>
      <c r="G711" s="588"/>
      <c r="H711" s="589"/>
      <c r="I711" s="589"/>
      <c r="J711" s="589"/>
    </row>
    <row r="712" spans="1:10" s="361" customFormat="1">
      <c r="A712" s="590"/>
      <c r="B712" s="590"/>
      <c r="C712" s="590"/>
      <c r="D712" s="590"/>
      <c r="E712" s="590"/>
      <c r="F712" s="591"/>
      <c r="G712" s="588"/>
      <c r="H712" s="589"/>
      <c r="I712" s="589"/>
      <c r="J712" s="589"/>
    </row>
    <row r="713" spans="1:10" s="361" customFormat="1">
      <c r="A713" s="590"/>
      <c r="B713" s="590"/>
      <c r="C713" s="590"/>
      <c r="D713" s="590"/>
      <c r="E713" s="590"/>
      <c r="F713" s="591"/>
      <c r="G713" s="588"/>
      <c r="H713" s="589"/>
      <c r="I713" s="589"/>
      <c r="J713" s="589"/>
    </row>
    <row r="714" spans="1:10" s="361" customFormat="1">
      <c r="A714" s="590"/>
      <c r="B714" s="590"/>
      <c r="C714" s="590"/>
      <c r="D714" s="590"/>
      <c r="E714" s="590"/>
      <c r="F714" s="591"/>
      <c r="G714" s="588"/>
      <c r="H714" s="589"/>
      <c r="I714" s="589"/>
      <c r="J714" s="589"/>
    </row>
    <row r="715" spans="1:10" s="361" customFormat="1">
      <c r="A715" s="590"/>
      <c r="B715" s="590"/>
      <c r="C715" s="590"/>
      <c r="D715" s="590"/>
      <c r="E715" s="590"/>
      <c r="F715" s="591"/>
      <c r="G715" s="588"/>
      <c r="H715" s="589"/>
      <c r="I715" s="589"/>
      <c r="J715" s="589"/>
    </row>
    <row r="716" spans="1:10" s="361" customFormat="1">
      <c r="A716" s="590"/>
      <c r="B716" s="590"/>
      <c r="C716" s="590"/>
      <c r="D716" s="590"/>
      <c r="E716" s="590"/>
      <c r="F716" s="591"/>
      <c r="G716" s="588"/>
      <c r="H716" s="589"/>
      <c r="I716" s="589"/>
      <c r="J716" s="589"/>
    </row>
    <row r="717" spans="1:10" s="361" customFormat="1">
      <c r="A717" s="590"/>
      <c r="B717" s="590"/>
      <c r="C717" s="590"/>
      <c r="D717" s="590"/>
      <c r="E717" s="590"/>
      <c r="F717" s="591"/>
      <c r="G717" s="588"/>
      <c r="H717" s="589"/>
      <c r="I717" s="589"/>
      <c r="J717" s="589"/>
    </row>
    <row r="718" spans="1:10" s="361" customFormat="1">
      <c r="A718" s="590"/>
      <c r="B718" s="590"/>
      <c r="C718" s="590"/>
      <c r="D718" s="590"/>
      <c r="E718" s="590"/>
      <c r="F718" s="591"/>
      <c r="G718" s="588"/>
      <c r="H718" s="589"/>
      <c r="I718" s="589"/>
      <c r="J718" s="589"/>
    </row>
    <row r="719" spans="1:10" s="361" customFormat="1">
      <c r="A719" s="595"/>
      <c r="B719" s="587"/>
      <c r="C719" s="70"/>
      <c r="D719" s="69"/>
      <c r="E719" s="69"/>
      <c r="F719" s="594"/>
      <c r="G719" s="86"/>
      <c r="H719" s="87"/>
      <c r="I719" s="87"/>
      <c r="J719" s="589"/>
    </row>
    <row r="720" spans="1:10" s="361" customFormat="1">
      <c r="A720" s="595"/>
      <c r="B720" s="587"/>
      <c r="C720" s="70"/>
      <c r="D720" s="69"/>
      <c r="E720" s="69"/>
      <c r="F720" s="594"/>
      <c r="G720" s="86"/>
      <c r="H720" s="87"/>
      <c r="I720" s="87"/>
      <c r="J720" s="589"/>
    </row>
    <row r="721" spans="1:10" s="361" customFormat="1">
      <c r="A721" s="595"/>
      <c r="B721" s="587"/>
      <c r="C721" s="70"/>
      <c r="D721" s="69"/>
      <c r="E721" s="69"/>
      <c r="F721" s="594"/>
      <c r="G721" s="86"/>
      <c r="H721" s="87"/>
      <c r="I721" s="87"/>
      <c r="J721" s="589"/>
    </row>
    <row r="722" spans="1:10" s="361" customFormat="1">
      <c r="A722" s="595"/>
      <c r="B722" s="587"/>
      <c r="C722" s="70"/>
      <c r="D722" s="69"/>
      <c r="E722" s="69"/>
      <c r="F722" s="594"/>
      <c r="G722" s="86"/>
      <c r="H722" s="87"/>
      <c r="I722" s="87"/>
      <c r="J722" s="589"/>
    </row>
    <row r="723" spans="1:10" s="361" customFormat="1">
      <c r="A723" s="595"/>
      <c r="B723" s="587"/>
      <c r="C723" s="70"/>
      <c r="D723" s="69"/>
      <c r="E723" s="69"/>
      <c r="F723" s="594"/>
      <c r="G723" s="86"/>
      <c r="H723" s="87"/>
      <c r="I723" s="87"/>
      <c r="J723" s="589"/>
    </row>
    <row r="724" spans="1:10" s="361" customFormat="1">
      <c r="A724" s="595"/>
      <c r="B724" s="587"/>
      <c r="C724" s="70"/>
      <c r="D724" s="69"/>
      <c r="E724" s="69"/>
      <c r="F724" s="594"/>
      <c r="G724" s="86"/>
      <c r="H724" s="87"/>
      <c r="I724" s="87"/>
      <c r="J724" s="589"/>
    </row>
    <row r="725" spans="1:10" s="361" customFormat="1">
      <c r="A725" s="595"/>
      <c r="B725" s="587"/>
      <c r="C725" s="70"/>
      <c r="D725" s="69"/>
      <c r="E725" s="69"/>
      <c r="F725" s="594"/>
      <c r="G725" s="86"/>
      <c r="H725" s="87"/>
      <c r="I725" s="87"/>
      <c r="J725" s="589"/>
    </row>
    <row r="726" spans="1:10" s="361" customFormat="1">
      <c r="A726" s="595"/>
      <c r="B726" s="587"/>
      <c r="C726" s="70"/>
      <c r="D726" s="69"/>
      <c r="E726" s="69"/>
      <c r="F726" s="594"/>
      <c r="G726" s="86"/>
      <c r="H726" s="87"/>
      <c r="I726" s="87"/>
      <c r="J726" s="589"/>
    </row>
    <row r="727" spans="1:10" s="361" customFormat="1">
      <c r="A727" s="595"/>
      <c r="B727" s="587"/>
      <c r="C727" s="70"/>
      <c r="D727" s="69"/>
      <c r="E727" s="69"/>
      <c r="F727" s="594"/>
      <c r="G727" s="86"/>
      <c r="H727" s="87"/>
      <c r="I727" s="87"/>
      <c r="J727" s="589"/>
    </row>
    <row r="728" spans="1:10" s="361" customFormat="1">
      <c r="A728" s="595"/>
      <c r="B728" s="587"/>
      <c r="C728" s="70"/>
      <c r="D728" s="69"/>
      <c r="E728" s="69"/>
      <c r="F728" s="594"/>
      <c r="G728" s="86"/>
      <c r="H728" s="87"/>
      <c r="I728" s="87"/>
      <c r="J728" s="589"/>
    </row>
    <row r="729" spans="1:10" s="361" customFormat="1">
      <c r="A729" s="595"/>
      <c r="B729" s="587"/>
      <c r="C729" s="70"/>
      <c r="D729" s="69"/>
      <c r="E729" s="69"/>
      <c r="F729" s="594"/>
      <c r="G729" s="86"/>
      <c r="H729" s="87"/>
      <c r="I729" s="87"/>
      <c r="J729" s="589"/>
    </row>
    <row r="730" spans="1:10" s="361" customFormat="1">
      <c r="A730" s="595"/>
      <c r="B730" s="587"/>
      <c r="C730" s="70"/>
      <c r="D730" s="69"/>
      <c r="E730" s="69"/>
      <c r="F730" s="594"/>
      <c r="G730" s="86"/>
      <c r="H730" s="87"/>
      <c r="I730" s="87"/>
      <c r="J730" s="589"/>
    </row>
    <row r="731" spans="1:10" s="361" customFormat="1">
      <c r="A731" s="595"/>
      <c r="B731" s="587"/>
      <c r="C731" s="70"/>
      <c r="D731" s="69"/>
      <c r="E731" s="69"/>
      <c r="F731" s="594"/>
      <c r="G731" s="86"/>
      <c r="H731" s="87"/>
      <c r="I731" s="87"/>
      <c r="J731" s="589"/>
    </row>
    <row r="732" spans="1:10" s="361" customFormat="1">
      <c r="A732" s="595"/>
      <c r="B732" s="587"/>
      <c r="C732" s="70"/>
      <c r="D732" s="69"/>
      <c r="E732" s="69"/>
      <c r="F732" s="594"/>
      <c r="G732" s="86"/>
      <c r="H732" s="87"/>
      <c r="I732" s="87"/>
      <c r="J732" s="589"/>
    </row>
    <row r="733" spans="1:10" s="361" customFormat="1">
      <c r="A733" s="595"/>
      <c r="B733" s="587"/>
      <c r="C733" s="70"/>
      <c r="D733" s="69"/>
      <c r="E733" s="69"/>
      <c r="F733" s="594"/>
      <c r="G733" s="86"/>
      <c r="H733" s="87"/>
      <c r="I733" s="87"/>
      <c r="J733" s="589"/>
    </row>
    <row r="734" spans="1:10" s="361" customFormat="1">
      <c r="A734" s="595"/>
      <c r="B734" s="587"/>
      <c r="C734" s="70"/>
      <c r="D734" s="69"/>
      <c r="E734" s="69"/>
      <c r="F734" s="594"/>
      <c r="G734" s="86"/>
      <c r="H734" s="87"/>
      <c r="I734" s="87"/>
      <c r="J734" s="589"/>
    </row>
    <row r="735" spans="1:10" s="361" customFormat="1">
      <c r="A735" s="595"/>
      <c r="B735" s="587"/>
      <c r="C735" s="70"/>
      <c r="D735" s="69"/>
      <c r="E735" s="69"/>
      <c r="F735" s="594"/>
      <c r="G735" s="86"/>
      <c r="H735" s="87"/>
      <c r="I735" s="87"/>
      <c r="J735" s="589"/>
    </row>
    <row r="736" spans="1:10" s="361" customFormat="1">
      <c r="A736" s="595"/>
      <c r="B736" s="587"/>
      <c r="C736" s="70"/>
      <c r="D736" s="69"/>
      <c r="E736" s="69"/>
      <c r="F736" s="594"/>
      <c r="G736" s="86"/>
      <c r="H736" s="87"/>
      <c r="I736" s="87"/>
      <c r="J736" s="589"/>
    </row>
    <row r="737" spans="1:10" s="361" customFormat="1">
      <c r="A737" s="595"/>
      <c r="B737" s="587"/>
      <c r="C737" s="70"/>
      <c r="D737" s="69"/>
      <c r="E737" s="69"/>
      <c r="F737" s="594"/>
      <c r="G737" s="86"/>
      <c r="H737" s="87"/>
      <c r="I737" s="87"/>
      <c r="J737" s="589"/>
    </row>
    <row r="738" spans="1:10" s="361" customFormat="1">
      <c r="A738" s="595"/>
      <c r="B738" s="587"/>
      <c r="C738" s="70"/>
      <c r="D738" s="69"/>
      <c r="E738" s="69"/>
      <c r="F738" s="594"/>
      <c r="G738" s="86"/>
      <c r="H738" s="87"/>
      <c r="I738" s="87"/>
      <c r="J738" s="589"/>
    </row>
    <row r="739" spans="1:10" s="361" customFormat="1">
      <c r="A739" s="595"/>
      <c r="B739" s="587"/>
      <c r="C739" s="70"/>
      <c r="D739" s="69"/>
      <c r="E739" s="69"/>
      <c r="F739" s="594"/>
      <c r="G739" s="86"/>
      <c r="H739" s="87"/>
      <c r="I739" s="87"/>
      <c r="J739" s="589"/>
    </row>
    <row r="740" spans="1:10" s="361" customFormat="1">
      <c r="A740" s="595"/>
      <c r="B740" s="587"/>
      <c r="C740" s="70"/>
      <c r="D740" s="69"/>
      <c r="E740" s="69"/>
      <c r="F740" s="594"/>
      <c r="G740" s="86"/>
      <c r="H740" s="87"/>
      <c r="I740" s="87"/>
      <c r="J740" s="589"/>
    </row>
    <row r="741" spans="1:10" s="361" customFormat="1">
      <c r="A741" s="595"/>
      <c r="B741" s="587"/>
      <c r="C741" s="70"/>
      <c r="D741" s="69"/>
      <c r="E741" s="69"/>
      <c r="F741" s="594"/>
      <c r="G741" s="86"/>
      <c r="H741" s="87"/>
      <c r="I741" s="87"/>
      <c r="J741" s="589"/>
    </row>
    <row r="742" spans="1:10" s="361" customFormat="1">
      <c r="A742" s="595"/>
      <c r="B742" s="587"/>
      <c r="C742" s="70"/>
      <c r="D742" s="69"/>
      <c r="E742" s="69"/>
      <c r="F742" s="594"/>
      <c r="G742" s="86"/>
      <c r="H742" s="87"/>
      <c r="I742" s="87"/>
      <c r="J742" s="589"/>
    </row>
    <row r="743" spans="1:10" s="361" customFormat="1">
      <c r="A743" s="595"/>
      <c r="B743" s="587"/>
      <c r="C743" s="70"/>
      <c r="D743" s="69"/>
      <c r="E743" s="69"/>
      <c r="F743" s="594"/>
      <c r="G743" s="86"/>
      <c r="H743" s="87"/>
      <c r="I743" s="87"/>
      <c r="J743" s="589"/>
    </row>
    <row r="744" spans="1:10" s="361" customFormat="1">
      <c r="A744" s="595"/>
      <c r="B744" s="587"/>
      <c r="C744" s="70"/>
      <c r="D744" s="69"/>
      <c r="E744" s="69"/>
      <c r="F744" s="594"/>
      <c r="G744" s="86"/>
      <c r="H744" s="87"/>
      <c r="I744" s="87"/>
      <c r="J744" s="589"/>
    </row>
    <row r="745" spans="1:10" s="361" customFormat="1">
      <c r="A745" s="595"/>
      <c r="B745" s="587"/>
      <c r="C745" s="70"/>
      <c r="D745" s="69"/>
      <c r="E745" s="69"/>
      <c r="F745" s="594"/>
      <c r="G745" s="86"/>
      <c r="H745" s="87"/>
      <c r="I745" s="87"/>
      <c r="J745" s="589"/>
    </row>
    <row r="746" spans="1:10" s="361" customFormat="1">
      <c r="A746" s="595"/>
      <c r="B746" s="587"/>
      <c r="C746" s="70"/>
      <c r="D746" s="69"/>
      <c r="E746" s="69"/>
      <c r="F746" s="594"/>
      <c r="G746" s="86"/>
      <c r="H746" s="87"/>
      <c r="I746" s="87"/>
      <c r="J746" s="589"/>
    </row>
    <row r="747" spans="1:10" s="361" customFormat="1">
      <c r="A747" s="595"/>
      <c r="B747" s="587"/>
      <c r="C747" s="70"/>
      <c r="D747" s="69"/>
      <c r="E747" s="69"/>
      <c r="F747" s="594"/>
      <c r="G747" s="86"/>
      <c r="H747" s="87"/>
      <c r="I747" s="87"/>
      <c r="J747" s="589"/>
    </row>
    <row r="748" spans="1:10" s="361" customFormat="1">
      <c r="A748" s="595"/>
      <c r="B748" s="587"/>
      <c r="C748" s="70"/>
      <c r="D748" s="69"/>
      <c r="E748" s="69"/>
      <c r="F748" s="594"/>
      <c r="G748" s="86"/>
      <c r="H748" s="87"/>
      <c r="I748" s="87"/>
      <c r="J748" s="589"/>
    </row>
  </sheetData>
  <mergeCells count="37">
    <mergeCell ref="J138:K138"/>
    <mergeCell ref="F140:H140"/>
    <mergeCell ref="F246:H246"/>
    <mergeCell ref="F418:I418"/>
    <mergeCell ref="F144:H144"/>
    <mergeCell ref="F147:H147"/>
    <mergeCell ref="F149:H149"/>
    <mergeCell ref="F165:H165"/>
    <mergeCell ref="F167:I167"/>
    <mergeCell ref="F225:H225"/>
    <mergeCell ref="F142:H142"/>
    <mergeCell ref="F273:I273"/>
    <mergeCell ref="F274:I274"/>
    <mergeCell ref="F275:I275"/>
    <mergeCell ref="F262:I262"/>
    <mergeCell ref="F136:I136"/>
    <mergeCell ref="F138:H138"/>
    <mergeCell ref="F55:I55"/>
    <mergeCell ref="F14:H14"/>
    <mergeCell ref="F16:H16"/>
    <mergeCell ref="F25:H25"/>
    <mergeCell ref="F34:I34"/>
    <mergeCell ref="F36:H36"/>
    <mergeCell ref="F38:H38"/>
    <mergeCell ref="F49:H49"/>
    <mergeCell ref="F51:H51"/>
    <mergeCell ref="F53:I53"/>
    <mergeCell ref="F54:I54"/>
    <mergeCell ref="F56:I56"/>
    <mergeCell ref="F83:I83"/>
    <mergeCell ref="J36:K36"/>
    <mergeCell ref="A1:I1"/>
    <mergeCell ref="A2:I2"/>
    <mergeCell ref="A3:I3"/>
    <mergeCell ref="F6:H6"/>
    <mergeCell ref="F9:I9"/>
    <mergeCell ref="F12:I12"/>
  </mergeCells>
  <pageMargins left="1.1811023622047245" right="0.59055118110236227" top="0.51181102362204722" bottom="0.39370078740157483" header="0" footer="0.31496062992125984"/>
  <pageSetup paperSize="9" scale="71" fitToHeight="2" orientation="portrait" r:id="rId1"/>
  <headerFooter alignWithMargins="0">
    <oddHeader xml:space="preserve">&amp;C          </oddHeader>
    <oddFooter>Stran &amp;P od &amp;N</oddFooter>
  </headerFooter>
  <rowBreaks count="17" manualBreakCount="17">
    <brk id="33" max="16383" man="1"/>
    <brk id="50" max="16383" man="1"/>
    <brk id="75" max="8" man="1"/>
    <brk id="80" max="16383" man="1"/>
    <brk id="101" max="16383" man="1"/>
    <brk id="114" max="16383" man="1"/>
    <brk id="128" max="16383" man="1"/>
    <brk id="134" max="8" man="1"/>
    <brk id="135" max="16383" man="1"/>
    <brk id="148" max="16383" man="1"/>
    <brk id="163" max="8" man="1"/>
    <brk id="173" max="8" man="1"/>
    <brk id="183" max="16383" man="1"/>
    <brk id="197" max="8" man="1"/>
    <brk id="223" max="8" man="1"/>
    <brk id="261" max="16383" man="1"/>
    <brk id="417" max="16383" man="1"/>
  </rowBreaks>
  <drawing r:id="rId2"/>
  <legacyDrawing r:id="rId3"/>
  <oleObjects>
    <mc:AlternateContent xmlns:mc="http://schemas.openxmlformats.org/markup-compatibility/2006">
      <mc:Choice Requires="x14">
        <oleObject progId="AutoCAD.Drawing.18" shapeId="36865" r:id="rId4">
          <objectPr defaultSize="0" autoPict="0" r:id="rId5">
            <anchor moveWithCells="1" sizeWithCells="1">
              <from>
                <xdr:col>0</xdr:col>
                <xdr:colOff>0</xdr:colOff>
                <xdr:row>0</xdr:row>
                <xdr:rowOff>0</xdr:rowOff>
              </from>
              <to>
                <xdr:col>8</xdr:col>
                <xdr:colOff>1066800</xdr:colOff>
                <xdr:row>2</xdr:row>
                <xdr:rowOff>104775</xdr:rowOff>
              </to>
            </anchor>
          </objectPr>
        </oleObject>
      </mc:Choice>
      <mc:Fallback>
        <oleObject progId="AutoCAD.Drawing.18" shapeId="36865" r:id="rId4"/>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Delovni listi</vt:lpstr>
      </vt:variant>
      <vt:variant>
        <vt:i4>13</vt:i4>
      </vt:variant>
      <vt:variant>
        <vt:lpstr>Imenovani obsegi</vt:lpstr>
      </vt:variant>
      <vt:variant>
        <vt:i4>17</vt:i4>
      </vt:variant>
    </vt:vector>
  </HeadingPairs>
  <TitlesOfParts>
    <vt:vector size="30" baseType="lpstr">
      <vt:lpstr>rekapitulacija SKLOP 1</vt:lpstr>
      <vt:lpstr>rekapitulacija novogradnj</vt:lpstr>
      <vt:lpstr>TL</vt:lpstr>
      <vt:lpstr>Vodarna novogradnja</vt:lpstr>
      <vt:lpstr>Strojne FAZA 1</vt:lpstr>
      <vt:lpstr>Strojne FAZA 2</vt:lpstr>
      <vt:lpstr>Rekap. ELEKTRIKA</vt:lpstr>
      <vt:lpstr>Specifikacija EL</vt:lpstr>
      <vt:lpstr>sanacija obstojecega obj.</vt:lpstr>
      <vt:lpstr>EI obstoj.del</vt:lpstr>
      <vt:lpstr>Količine</vt:lpstr>
      <vt:lpstr>Profili</vt:lpstr>
      <vt:lpstr>LT PZI</vt:lpstr>
      <vt:lpstr>'Strojne FAZA 1'!_Hlk499639928</vt:lpstr>
      <vt:lpstr>'EI obstoj.del'!Področje_tiskanja</vt:lpstr>
      <vt:lpstr>'Rekap. ELEKTRIKA'!Področje_tiskanja</vt:lpstr>
      <vt:lpstr>'rekapitulacija novogradnj'!Področje_tiskanja</vt:lpstr>
      <vt:lpstr>'rekapitulacija SKLOP 1'!Področje_tiskanja</vt:lpstr>
      <vt:lpstr>'sanacija obstojecega obj.'!Področje_tiskanja</vt:lpstr>
      <vt:lpstr>'Specifikacija EL'!Področje_tiskanja</vt:lpstr>
      <vt:lpstr>'Strojne FAZA 1'!Področje_tiskanja</vt:lpstr>
      <vt:lpstr>'Strojne FAZA 2'!Področje_tiskanja</vt:lpstr>
      <vt:lpstr>TL!Področje_tiskanja</vt:lpstr>
      <vt:lpstr>'Vodarna novogradnja'!Področje_tiskanja</vt:lpstr>
      <vt:lpstr>'rekapitulacija SKLOP 1'!Print_Area_14</vt:lpstr>
      <vt:lpstr>Print_Area_14</vt:lpstr>
      <vt:lpstr>'Rekap. ELEKTRIKA'!Tiskanje_naslovov</vt:lpstr>
      <vt:lpstr>'sanacija obstojecega obj.'!Tiskanje_naslovov</vt:lpstr>
      <vt:lpstr>'Specifikacija EL'!Tiskanje_naslovov</vt:lpstr>
      <vt:lpstr>'Vodarna novogradnja'!Tiskanje_naslovov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popit</dc:creator>
  <cp:lastModifiedBy>tanja</cp:lastModifiedBy>
  <cp:revision>0</cp:revision>
  <cp:lastPrinted>2021-04-01T11:15:39Z</cp:lastPrinted>
  <dcterms:created xsi:type="dcterms:W3CDTF">2011-03-23T07:47:59Z</dcterms:created>
  <dcterms:modified xsi:type="dcterms:W3CDTF">2021-05-05T11:56:41Z</dcterms:modified>
</cp:coreProperties>
</file>