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4F5C1D1B-72E1-4B18-BD8C-A26C30C57E97}" xr6:coauthVersionLast="46" xr6:coauthVersionMax="46" xr10:uidLastSave="{00000000-0000-0000-0000-000000000000}"/>
  <bookViews>
    <workbookView xWindow="-120" yWindow="-120" windowWidth="24240" windowHeight="17640" tabRatio="661" activeTab="1" xr2:uid="{00000000-000D-0000-FFFF-FFFF00000000}"/>
  </bookViews>
  <sheets>
    <sheet name="Rekapitulacija" sheetId="1" r:id="rId1"/>
    <sheet name="VODOVOD" sheetId="9"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1" i="9" l="1"/>
  <c r="G171" i="9" s="1"/>
  <c r="G174" i="9"/>
  <c r="G183" i="9"/>
  <c r="A182" i="9"/>
  <c r="F50" i="9" l="1"/>
  <c r="F47" i="9"/>
  <c r="F44" i="9"/>
  <c r="F41" i="9"/>
  <c r="F38" i="9"/>
  <c r="F35" i="9"/>
  <c r="F32" i="9"/>
  <c r="F29" i="9"/>
  <c r="F26" i="9"/>
  <c r="F23" i="9"/>
  <c r="F20" i="9"/>
  <c r="F17" i="9"/>
  <c r="A16" i="9"/>
  <c r="F14" i="9"/>
  <c r="A13" i="9"/>
  <c r="A19" i="9" s="1"/>
  <c r="A22" i="9" s="1"/>
  <c r="A25" i="9" s="1"/>
  <c r="A28" i="9" s="1"/>
  <c r="A31" i="9" s="1"/>
  <c r="A34" i="9" s="1"/>
  <c r="A37" i="9" s="1"/>
  <c r="A40" i="9" s="1"/>
  <c r="A43" i="9" s="1"/>
  <c r="A46" i="9" s="1"/>
  <c r="A49" i="9" s="1"/>
  <c r="F52" i="9" l="1"/>
  <c r="F5" i="9" s="1"/>
  <c r="F116" i="9"/>
  <c r="F109" i="9"/>
  <c r="F122" i="9"/>
  <c r="F121" i="9"/>
  <c r="F120" i="9"/>
  <c r="F140" i="9"/>
  <c r="F155" i="9"/>
  <c r="F152" i="9"/>
  <c r="F149" i="9"/>
  <c r="F131" i="9"/>
  <c r="F128" i="9"/>
  <c r="F98" i="9"/>
  <c r="F92" i="9"/>
  <c r="F180" i="9" l="1"/>
  <c r="A170" i="9"/>
  <c r="A173" i="9" s="1"/>
  <c r="A176" i="9" s="1"/>
  <c r="A179" i="9" s="1"/>
  <c r="F91" i="9"/>
  <c r="F87" i="9"/>
  <c r="F84" i="9"/>
  <c r="F81" i="9"/>
  <c r="F78" i="9"/>
  <c r="F75" i="9"/>
  <c r="F72" i="9"/>
  <c r="F69" i="9"/>
  <c r="F66" i="9"/>
  <c r="F63" i="9"/>
  <c r="F60" i="9"/>
  <c r="F57" i="9"/>
  <c r="A56" i="9"/>
  <c r="A59" i="9" s="1"/>
  <c r="A62" i="9" s="1"/>
  <c r="A65" i="9" l="1"/>
  <c r="A68" i="9" s="1"/>
  <c r="A71" i="9" s="1"/>
  <c r="A74" i="9" s="1"/>
  <c r="A77" i="9" s="1"/>
  <c r="A80" i="9" s="1"/>
  <c r="A83" i="9" s="1"/>
  <c r="A86" i="9" s="1"/>
  <c r="A89" i="9" s="1"/>
  <c r="A94" i="9" s="1"/>
  <c r="A105" i="9" l="1"/>
  <c r="A160" i="9" s="1"/>
  <c r="A163" i="9" s="1"/>
  <c r="F164" i="9" l="1"/>
  <c r="F161" i="9"/>
  <c r="F158" i="9"/>
  <c r="F146" i="9"/>
  <c r="F143" i="9"/>
  <c r="F137" i="9"/>
  <c r="F134" i="9"/>
  <c r="F125" i="9"/>
  <c r="F124" i="9"/>
  <c r="F123" i="9"/>
  <c r="F119" i="9"/>
  <c r="F118" i="9"/>
  <c r="F117" i="9"/>
  <c r="F115" i="9"/>
  <c r="F114" i="9"/>
  <c r="F113" i="9"/>
  <c r="F112" i="9"/>
  <c r="F111" i="9"/>
  <c r="F110" i="9"/>
  <c r="F108" i="9"/>
  <c r="F107" i="9"/>
  <c r="F106" i="9"/>
  <c r="F103" i="9"/>
  <c r="F102" i="9"/>
  <c r="F95" i="9"/>
  <c r="F166" i="9" l="1"/>
  <c r="F6" i="9" s="1"/>
  <c r="F177" i="9" l="1"/>
  <c r="G185" i="9" l="1"/>
  <c r="G7" i="9" s="1"/>
  <c r="F185" i="9"/>
  <c r="F7" i="9" s="1"/>
  <c r="F9" i="9" s="1"/>
  <c r="D4" i="1" s="1"/>
  <c r="D6" i="1" s="1"/>
  <c r="G9" i="9" l="1"/>
  <c r="E4" i="1" s="1"/>
  <c r="E6" i="1" s="1"/>
  <c r="E8" i="1" s="1"/>
  <c r="E9" i="1" s="1"/>
  <c r="D8" i="1"/>
  <c r="D9" i="1" s="1"/>
</calcChain>
</file>

<file path=xl/sharedStrings.xml><?xml version="1.0" encoding="utf-8"?>
<sst xmlns="http://schemas.openxmlformats.org/spreadsheetml/2006/main" count="185" uniqueCount="112">
  <si>
    <t>REKAPITULACIJA</t>
  </si>
  <si>
    <t>kos</t>
  </si>
  <si>
    <t>m</t>
  </si>
  <si>
    <t>Q - DN100/90°</t>
  </si>
  <si>
    <t>Dobava in montaža avtomatskega dvojnega zračnika, komplet s pritrdilnim in tesnilnim materialom, ki ustreza tlačni stopnji armature</t>
  </si>
  <si>
    <t>DN80</t>
  </si>
  <si>
    <t>PE110</t>
  </si>
  <si>
    <t>Dobava in polaganje opozorilnega traku z napisom VODOVOD, INOX in duktivno nitko za označevanje vodovoda</t>
  </si>
  <si>
    <t xml:space="preserve">DN100 </t>
  </si>
  <si>
    <t xml:space="preserve">FF - DN100x800 </t>
  </si>
  <si>
    <t>FFR - DN100/80</t>
  </si>
  <si>
    <t>X - DN100</t>
  </si>
  <si>
    <t xml:space="preserve">Demontažni kos - DN80 </t>
  </si>
  <si>
    <t xml:space="preserve">Čistilni kos - DN80 </t>
  </si>
  <si>
    <t>Dobava in montaža merilca pretoka po specifikaciji distributerja (ITRON - Flostar M), komplet s pritrdilnim in tesnilnim materialom</t>
  </si>
  <si>
    <t xml:space="preserve">DN50 </t>
  </si>
  <si>
    <t>DN100</t>
  </si>
  <si>
    <t xml:space="preserve">E - DN100 </t>
  </si>
  <si>
    <t xml:space="preserve">F - DN100 </t>
  </si>
  <si>
    <t xml:space="preserve">FF - DN80x1200 </t>
  </si>
  <si>
    <t>Dobava in montaža polietilenske cevi za izdelavo izpustov blatnikov ter priključka za vas Rjavče, komplet s spojkami ter pritrdilnim in tesnilnim materialom</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</si>
  <si>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</si>
  <si>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</si>
  <si>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Zakoličba osi trase cevovoda</t>
  </si>
  <si>
    <t>Zakoličba profilov s stransko zaščito višine in pozicijo, vse komplet</t>
  </si>
  <si>
    <t>m2</t>
  </si>
  <si>
    <t>Strojni izkop zemljine v terenu III.- IV. ktg., z direktnim nakladanjem materiala na prevozno sredstvo. Obračun po dejansko izvršenih delih in v raščenem stanju, vse komplet</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</si>
  <si>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</si>
  <si>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</si>
  <si>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</si>
  <si>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materiala granulacije 0-4 mm v debelini plasti d=15 cm, vse komplet</t>
  </si>
  <si>
    <t>Dobava in izdelava zaščitnega nasipa z agregatnim materialom granulacije 0-4 mm, 30 cm nad temenom cevi,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</si>
  <si>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</si>
  <si>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</si>
  <si>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Odvoz odvečnega materiala v predelavo gradbenih odpadkov. Obračun v raščenem stanju, vse komplet</t>
  </si>
  <si>
    <t>Ves izbrani vodovodni material mora biti pred pričetkom izvajanja del potrjen s strani upravljalca vodovoda. V cenah upoštevati nabavo, dobavo in montažo v vsem pritrdilnim materialom, pripravljalnimi in zaključnimi deli.</t>
  </si>
  <si>
    <t>INSTALACIJSKA DELA</t>
  </si>
  <si>
    <t>SKUPNA REKAPITULACIJA</t>
  </si>
  <si>
    <t>SKUPAJ:</t>
  </si>
  <si>
    <t>ZAKLJUČNA DELA</t>
  </si>
  <si>
    <t>Nadzor geomehanika nad izvajanjem zemeljskih del</t>
  </si>
  <si>
    <t>A</t>
  </si>
  <si>
    <t>SEKUNDARNI VODOVOD ARTVIŽE-VAREJE</t>
  </si>
  <si>
    <t>velikosti 160/250/170 cm</t>
  </si>
  <si>
    <t>velikosti 140/140/170 cm</t>
  </si>
  <si>
    <t xml:space="preserve">  Dobava in montaža fazonskih kosov in armatur iz nodularne litine PN16  zunanje in notranje zaščitenih proti koroziji z minimalno 250 mikroni epoksija (SIST EN 545:2011) z upoštevanjem tesnilnega in vijačnega materiala. Obojčni fazonski kosi so sidrani z STD Vi tesnili. Vsi obojčni spoji so dodatno zaščiteni z elastomernim rokavom.</t>
  </si>
  <si>
    <t>Dobava in montaža LTŽ fazonskih kosov PN 10/16( EN 545:210), komplet z vijačnim in tesnilnim materialom ( EN 681, EN7091),zaščita z epoxy premazom 250 mikronov skladno z EN 14901 vse komplet .</t>
  </si>
  <si>
    <t>Dobava in montaža sidrnih tesnil STD Vi    ( EN 681), komplet s pritrdilnim in tesnilnim materialom, vse komplet.</t>
  </si>
  <si>
    <t>D100</t>
  </si>
  <si>
    <t>Dobava in montaža nadzemnega lomljivega INOX hidranta      ( EN14384), komplet s pritrdilnim in tesnilnim materialom     ( EN681-1), vse komplet.</t>
  </si>
  <si>
    <t>DN80 PN (l=1,25m)</t>
  </si>
  <si>
    <t>Tlačni preizkus izveden v skladu z standardom EN805:2010 ter upoštevanjem opisa tlačnega preizkusa v tehničnem poročilu na STP= 6,20 bar v trajanju 60 minut  , vse komplet z izdelavo prilagojenega zapisnika v skladu z DIN 4279.Glede na tehnično prakso distributerja in v soglasju z nadzorom se tlačni preizkus lahko opravi z tlakom p=10bar.</t>
  </si>
  <si>
    <t>DN100 - 10 odsekov</t>
  </si>
  <si>
    <t>Dezinfekcija cevovoda s klornim šokom ter izpiranje in ponovno polnjenje cevovoda skladno z SIST EN 805 in navodilih DVGW W291 ter navodilih IVZ ,vse komplet.</t>
  </si>
  <si>
    <t>Povezava in predelava  OBSTOJEČIH HIŠNIH PRIKLJUČKOV, kpl z materialom, zaporo in praznjenjem ter obveščanje uporabnikov o prekinitvi dobave vode, vse komplet</t>
  </si>
  <si>
    <t>Dobava in montaža prirobničnega  podzemnega ventila z teleskopskim vretenom, ltž cestno kapo, komplet s pritrdilnim in tesnilnim materialomm,zaščita z epoxy premaz 250 mikronov skladno z EN 14901 vse komplet.</t>
  </si>
  <si>
    <t>N - DN80</t>
  </si>
  <si>
    <t>N - DN50</t>
  </si>
  <si>
    <t xml:space="preserve">MMK - DN100 (11°) </t>
  </si>
  <si>
    <t xml:space="preserve">MMK - DN100 (22°) </t>
  </si>
  <si>
    <t xml:space="preserve">MMK - DN100 (90°) </t>
  </si>
  <si>
    <t xml:space="preserve">T - DN100/50 </t>
  </si>
  <si>
    <t>T - DN100</t>
  </si>
  <si>
    <t xml:space="preserve">FF - DN50x1200 </t>
  </si>
  <si>
    <t>Žabji pokrov - DN50</t>
  </si>
  <si>
    <t>ODSEK ARTVIŽE-VAREJE</t>
  </si>
  <si>
    <t xml:space="preserve">MMA - DN100/80 </t>
  </si>
  <si>
    <t>CESTA</t>
  </si>
  <si>
    <t>Zakoličba ceste</t>
  </si>
  <si>
    <t>Rezanje asfalta</t>
  </si>
  <si>
    <t>Odstranitev asfalta ter odvoz v predelavo gradbenih odpadkov, vse komplet</t>
  </si>
  <si>
    <t>Rezkanje asfalta v debelini do 10 cm ter odvoz v predelavo gradbenih odpadkov, vse komplet</t>
  </si>
  <si>
    <t>Izdelava zemeljskega planuma ceste v projektiranem naklonu zbitosti 95 % po SPP,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</si>
  <si>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</si>
  <si>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</si>
  <si>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 xml:space="preserve">Izdelava obrabne in zaporne plasti bituminizirane zmesi AC 11 surf B 50/70 A2 v debelini 4 cm (32 291) </t>
  </si>
  <si>
    <t>Izdelava talnih označb širine 15 cm, bele barve, vse komplet</t>
  </si>
  <si>
    <t>m1</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</si>
  <si>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vse komplet </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</si>
  <si>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MAKADAM CESTA</t>
  </si>
  <si>
    <t>Dobava in tlakovanje potoka s kamni vtisnjenimi v beton, vse komplet</t>
  </si>
  <si>
    <t>SKLOP 10 - SEKUNDARNI VODOVOD ARTVIŽE - VAREJE</t>
  </si>
  <si>
    <t>SKUPAJ Z ND:</t>
  </si>
  <si>
    <t>Razna dodatna in nepredvidena dela. Obračun se bo vršil na podlagi dejansko porabljenega časa in materiala evidentiranega v gradbenem dnevniku in potrjenega od nadzornega organa (ocenjeno 10% sklopa 10)</t>
  </si>
  <si>
    <t>Izdelava elaborata za vpis v evidenco gospodarske javne infrastrukture (GJI)</t>
  </si>
  <si>
    <t>NEUPRAVIČENO</t>
  </si>
  <si>
    <t>Dobava in montaža cevi iz nodularne litine tlačne stopnje min. C50 oz. po specifikaciji PFA, komplet s pritrdilnim, vijačnim in tesnilnim materialom, ki ustrezajo tlačni stopnji cevi in armatur</t>
  </si>
  <si>
    <t>Dobava in montaža LTŽ ploščatih EV zasunov ( EN 1074/2) PN16, komplet s kolesi ter vijačnim in tesnilnim materialom, zaščita z epoxy premazom 250 mikronov.</t>
  </si>
  <si>
    <r>
      <t xml:space="preserve">Dobava in vgrajevanje cevi iz nodularne litine za vodovod DN 100 mm, na zunanji strani tovarniško zaščitene s polietilenom visoke gostote </t>
    </r>
    <r>
      <rPr>
        <b/>
        <sz val="11"/>
        <rFont val="Calibri"/>
        <family val="2"/>
        <charset val="238"/>
        <scheme val="minor"/>
      </rPr>
      <t>HDPE</t>
    </r>
    <r>
      <rPr>
        <sz val="11"/>
        <rFont val="Calibri"/>
        <family val="2"/>
        <charset val="238"/>
        <scheme val="minor"/>
      </rPr>
      <t>, minimalne debeline 1800 mikronov  (vpliv agresivne zemljine in blodečih tokov), na notranji strani zaščitene z cementno malto, skladno s standardom SIST EN 545:2007. Vsi spoji na ceveh so dodatno zaščiteni z elastomernim rokavom. npr: PAM standard TT</t>
    </r>
  </si>
  <si>
    <r>
      <t>MMK - DN100(45</t>
    </r>
    <r>
      <rPr>
        <sz val="11"/>
        <rFont val="Calibri"/>
        <family val="2"/>
        <charset val="238"/>
      </rPr>
      <t>°)</t>
    </r>
  </si>
  <si>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</si>
  <si>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Projektantski nadzor nad izvajanjem del vključno z nadzorom odgovornega vodje projekta v skladu z GZ in ZAID. Upoštevati ceno 38€/h.</t>
  </si>
  <si>
    <t>ur</t>
  </si>
  <si>
    <t>Izdelava geodetskega posnetka novega stanja vključno s katastrom komunalnih naprav</t>
  </si>
  <si>
    <t xml:space="preserve">Izdelava nosilne plasti bituminizirane zmesi AC 22 base B 50/70 A2 v debelini 6 cm (31 542) </t>
  </si>
  <si>
    <t>Obnovitev vseh  vodomernih jaškov kpl z armaturami, povezavo na obstoječo instalacijo vode, vse komplet za začasnimi povezavami.</t>
  </si>
  <si>
    <t>Povezava sekundarnega voda na OBSTOJEČI vodovod,povezava na VH Vareje, kpl z zaporo in praznjenjem ter obveščanje uporabnikov o prekinitvi dobave vode, vse komplet</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</si>
  <si>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</si>
  <si>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preferiranega tlačnega razreda najmanj C50.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</si>
  <si>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</si>
  <si>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</si>
  <si>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</si>
  <si>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</si>
  <si>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</si>
  <si>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</si>
  <si>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</si>
  <si>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</si>
  <si>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</si>
  <si>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</si>
  <si>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xml:space="preserve">Pri vseh utrditvenih zemeljskih delih se spdnji ustroj utrdi na 95% (kamnita greda, zasipni material) po SPP in zgornji ustroj (tampon) na 98% po SPP. </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</si>
  <si>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</si>
  <si>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 xml:space="preserve">Izdelava PID - a za vsa izvedena 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</si>
</sst>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quot;SIT&quot;_-;\-* #,##0.00\ &quot;SIT&quot;_-;_-* &quot;-&quot;??\ &quot;SIT&quot;_-;_-@_-"/>
    <numFmt numFmtId="165" formatCode="#,##0.00\ _S_I_T"/>
    <numFmt numFmtId="166" formatCode="#,##0.0"/>
  </numFmts>
  <fonts count="23" x14ac:knownFonts="1">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theme="1"/>
      <name val="Calibri"/>
      <family val="2"/>
      <scheme val="minor"/>
    </font>
    <font>
      <sz val="11"/>
      <name val="Calibri"/>
      <family val="2"/>
      <scheme val="minor"/>
    </font>
    <font>
      <sz val="10"/>
      <name val="Arial CE"/>
      <charset val="238"/>
    </font>
    <font>
      <b/>
      <sz val="11"/>
      <name val="Calibri"/>
      <family val="2"/>
      <scheme val="minor"/>
    </font>
    <font>
      <sz val="11"/>
      <name val="Arial"/>
      <family val="2"/>
      <charset val="238"/>
    </font>
    <font>
      <sz val="11"/>
      <name val="Arial"/>
      <family val="2"/>
    </font>
    <font>
      <b/>
      <sz val="11"/>
      <name val="Arial"/>
      <family val="2"/>
    </font>
    <font>
      <sz val="16"/>
      <color theme="1"/>
      <name val="Calibri"/>
      <family val="2"/>
      <scheme val="minor"/>
    </font>
    <font>
      <sz val="14"/>
      <color theme="1"/>
      <name val="Calibri"/>
      <family val="2"/>
      <scheme val="minor"/>
    </font>
    <font>
      <b/>
      <sz val="14"/>
      <color theme="1"/>
      <name val="Calibri"/>
      <family val="2"/>
      <scheme val="minor"/>
    </font>
    <font>
      <sz val="10"/>
      <name val="Arial"/>
      <family val="2"/>
    </font>
    <font>
      <sz val="11"/>
      <name val="Calibri"/>
      <family val="2"/>
      <charset val="238"/>
      <scheme val="minor"/>
    </font>
    <font>
      <b/>
      <sz val="16"/>
      <name val="Calibri"/>
      <family val="2"/>
      <scheme val="minor"/>
    </font>
    <font>
      <sz val="16"/>
      <name val="Calibri"/>
      <family val="2"/>
      <scheme val="minor"/>
    </font>
    <font>
      <b/>
      <sz val="11"/>
      <name val="Calibri"/>
      <family val="2"/>
      <charset val="238"/>
      <scheme val="minor"/>
    </font>
    <font>
      <sz val="11"/>
      <name val="Calibri"/>
      <family val="2"/>
      <charset val="238"/>
    </font>
    <font>
      <sz val="11"/>
      <color rgb="FF00B050"/>
      <name val="Calibri"/>
      <family val="2"/>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8" fillId="0" borderId="0"/>
    <xf numFmtId="164" fontId="8" fillId="0" borderId="0" applyFont="0" applyFill="0" applyBorder="0" applyAlignment="0" applyProtection="0"/>
  </cellStyleXfs>
  <cellXfs count="79">
    <xf numFmtId="0" fontId="0" fillId="0" borderId="0" xfId="0"/>
    <xf numFmtId="44" fontId="2" fillId="0" borderId="0" xfId="0" applyNumberFormat="1" applyFont="1"/>
    <xf numFmtId="0" fontId="2" fillId="0" borderId="0" xfId="0" applyFont="1"/>
    <xf numFmtId="0" fontId="5" fillId="0" borderId="0" xfId="0" applyFont="1"/>
    <xf numFmtId="0" fontId="0" fillId="0" borderId="0" xfId="0" applyNumberFormat="1"/>
    <xf numFmtId="0" fontId="0" fillId="0" borderId="2" xfId="0" applyNumberFormat="1" applyBorder="1"/>
    <xf numFmtId="0" fontId="0" fillId="0" borderId="2" xfId="0" applyBorder="1"/>
    <xf numFmtId="44" fontId="2" fillId="0" borderId="2" xfId="0" applyNumberFormat="1" applyFont="1" applyBorder="1"/>
    <xf numFmtId="0" fontId="5" fillId="0" borderId="0" xfId="0" applyNumberFormat="1" applyFont="1"/>
    <xf numFmtId="44" fontId="2" fillId="0" borderId="0" xfId="0" applyNumberFormat="1" applyFont="1" applyBorder="1"/>
    <xf numFmtId="0" fontId="6" fillId="0" borderId="0" xfId="0" applyFont="1" applyBorder="1"/>
    <xf numFmtId="0" fontId="7" fillId="0" borderId="0" xfId="0" applyFont="1" applyFill="1" applyBorder="1" applyAlignment="1">
      <alignment horizontal="center"/>
    </xf>
    <xf numFmtId="0" fontId="0" fillId="0" borderId="3" xfId="0" applyNumberFormat="1" applyBorder="1"/>
    <xf numFmtId="44" fontId="2" fillId="0" borderId="3" xfId="0" applyNumberFormat="1" applyFont="1" applyBorder="1"/>
    <xf numFmtId="0" fontId="3" fillId="0" borderId="3" xfId="0" applyFont="1" applyBorder="1"/>
    <xf numFmtId="0" fontId="7" fillId="0" borderId="0" xfId="0" applyFont="1" applyAlignment="1">
      <alignment horizontal="center"/>
    </xf>
    <xf numFmtId="0" fontId="10" fillId="0" borderId="0" xfId="0" applyFont="1" applyFill="1" applyBorder="1" applyAlignment="1">
      <alignment horizontal="left" vertical="top" wrapText="1"/>
    </xf>
    <xf numFmtId="0" fontId="0" fillId="0" borderId="0" xfId="0" applyFill="1" applyBorder="1"/>
    <xf numFmtId="0" fontId="10" fillId="0" borderId="0" xfId="0" applyFont="1" applyAlignment="1">
      <alignment vertical="top" wrapText="1"/>
    </xf>
    <xf numFmtId="0" fontId="11" fillId="0" borderId="0" xfId="0" applyFont="1" applyFill="1" applyBorder="1" applyAlignment="1">
      <alignment horizontal="left" vertical="top" wrapText="1"/>
    </xf>
    <xf numFmtId="44" fontId="7" fillId="0" borderId="0" xfId="1" applyFont="1" applyFill="1" applyBorder="1"/>
    <xf numFmtId="44" fontId="7" fillId="0" borderId="0" xfId="1" applyFont="1"/>
    <xf numFmtId="44" fontId="7" fillId="2" borderId="1" xfId="1" applyFont="1" applyFill="1" applyBorder="1"/>
    <xf numFmtId="44" fontId="9" fillId="2" borderId="1" xfId="1" applyFont="1" applyFill="1" applyBorder="1"/>
    <xf numFmtId="4" fontId="7" fillId="0" borderId="0" xfId="0" applyNumberFormat="1" applyFont="1" applyFill="1" applyBorder="1" applyAlignment="1">
      <alignment horizontal="center"/>
    </xf>
    <xf numFmtId="4" fontId="7" fillId="0" borderId="0" xfId="0" applyNumberFormat="1" applyFont="1" applyAlignment="1">
      <alignment horizontal="center"/>
    </xf>
    <xf numFmtId="0" fontId="0" fillId="0" borderId="0" xfId="0" applyFill="1"/>
    <xf numFmtId="0" fontId="6" fillId="0" borderId="0" xfId="0" applyFont="1" applyFill="1" applyBorder="1"/>
    <xf numFmtId="0" fontId="7" fillId="2" borderId="1" xfId="0" applyFont="1" applyFill="1" applyBorder="1" applyAlignment="1">
      <alignment horizontal="center"/>
    </xf>
    <xf numFmtId="0" fontId="11" fillId="0" borderId="0" xfId="0" applyFont="1" applyAlignment="1">
      <alignment horizontal="left" vertical="top" wrapText="1"/>
    </xf>
    <xf numFmtId="4" fontId="10" fillId="0" borderId="0" xfId="0" applyNumberFormat="1" applyFont="1" applyAlignment="1">
      <alignment horizontal="right" vertical="top" wrapText="1"/>
    </xf>
    <xf numFmtId="165" fontId="10" fillId="0" borderId="0" xfId="0" applyNumberFormat="1" applyFont="1" applyAlignment="1">
      <alignment horizontal="right" vertical="top" wrapText="1"/>
    </xf>
    <xf numFmtId="0" fontId="13" fillId="0" borderId="0" xfId="0" applyFont="1" applyFill="1" applyBorder="1"/>
    <xf numFmtId="0" fontId="10" fillId="0" borderId="0" xfId="0" applyFont="1" applyFill="1" applyAlignment="1">
      <alignment vertical="top" wrapText="1"/>
    </xf>
    <xf numFmtId="0" fontId="7" fillId="2" borderId="1" xfId="0" applyNumberFormat="1" applyFont="1" applyFill="1" applyBorder="1" applyAlignment="1">
      <alignment horizontal="center"/>
    </xf>
    <xf numFmtId="0" fontId="14" fillId="2" borderId="4" xfId="0" applyFont="1" applyFill="1" applyBorder="1"/>
    <xf numFmtId="0" fontId="15" fillId="2" borderId="5" xfId="0" applyFont="1" applyFill="1" applyBorder="1"/>
    <xf numFmtId="0" fontId="15" fillId="2" borderId="6" xfId="0" applyFont="1" applyFill="1" applyBorder="1"/>
    <xf numFmtId="44" fontId="16" fillId="0" borderId="0" xfId="0" applyNumberFormat="1" applyFont="1" applyAlignment="1">
      <alignment horizontal="right" wrapText="1"/>
    </xf>
    <xf numFmtId="0" fontId="0" fillId="0" borderId="3" xfId="0" applyBorder="1"/>
    <xf numFmtId="4" fontId="17" fillId="0" borderId="0" xfId="0" applyNumberFormat="1" applyFont="1" applyAlignment="1">
      <alignment horizontal="justify" vertical="top" wrapText="1"/>
    </xf>
    <xf numFmtId="44" fontId="0" fillId="0" borderId="0" xfId="0" applyNumberFormat="1"/>
    <xf numFmtId="0" fontId="12" fillId="0" borderId="0" xfId="0" applyFont="1" applyAlignment="1">
      <alignment horizontal="left" vertical="top" wrapText="1"/>
    </xf>
    <xf numFmtId="0" fontId="9" fillId="2" borderId="1" xfId="0" applyFont="1" applyFill="1" applyBorder="1" applyAlignment="1">
      <alignment vertical="top" wrapText="1"/>
    </xf>
    <xf numFmtId="0" fontId="17" fillId="2" borderId="1" xfId="0" applyFont="1" applyFill="1" applyBorder="1" applyAlignment="1">
      <alignment horizontal="center"/>
    </xf>
    <xf numFmtId="0" fontId="17" fillId="0" borderId="0" xfId="0" applyFont="1"/>
    <xf numFmtId="0" fontId="9" fillId="0" borderId="0" xfId="0" applyFont="1" applyFill="1" applyBorder="1" applyAlignment="1">
      <alignment vertical="top" wrapText="1"/>
    </xf>
    <xf numFmtId="0" fontId="17" fillId="0" borderId="0" xfId="0" applyFont="1" applyFill="1" applyBorder="1" applyAlignment="1">
      <alignment horizontal="center"/>
    </xf>
    <xf numFmtId="0" fontId="17" fillId="0" borderId="0" xfId="0" applyFont="1" applyFill="1"/>
    <xf numFmtId="0" fontId="18" fillId="0" borderId="0" xfId="0" applyFont="1" applyFill="1" applyBorder="1" applyAlignment="1">
      <alignment vertical="top" wrapText="1"/>
    </xf>
    <xf numFmtId="0" fontId="19" fillId="0" borderId="0" xfId="0" applyFont="1" applyFill="1" applyBorder="1" applyAlignment="1">
      <alignment horizontal="center"/>
    </xf>
    <xf numFmtId="0" fontId="19" fillId="0" borderId="0" xfId="0" applyNumberFormat="1" applyFont="1" applyFill="1" applyBorder="1" applyAlignment="1">
      <alignment horizontal="center"/>
    </xf>
    <xf numFmtId="44" fontId="19" fillId="0" borderId="0" xfId="1" applyFont="1" applyFill="1" applyBorder="1"/>
    <xf numFmtId="0" fontId="19" fillId="0" borderId="0" xfId="0" applyFont="1" applyFill="1" applyBorder="1"/>
    <xf numFmtId="166" fontId="9" fillId="0" borderId="0" xfId="0" applyNumberFormat="1" applyFont="1" applyFill="1" applyBorder="1" applyAlignment="1">
      <alignment horizontal="center" vertical="top" wrapText="1"/>
    </xf>
    <xf numFmtId="0" fontId="7" fillId="0" borderId="0" xfId="0" applyFont="1" applyFill="1" applyBorder="1"/>
    <xf numFmtId="0" fontId="7" fillId="2" borderId="1" xfId="0" applyFont="1" applyFill="1" applyBorder="1" applyAlignment="1">
      <alignment horizontal="left" vertical="top"/>
    </xf>
    <xf numFmtId="0" fontId="7" fillId="2" borderId="1" xfId="0" applyFont="1" applyFill="1" applyBorder="1" applyAlignment="1">
      <alignment vertical="top" wrapText="1"/>
    </xf>
    <xf numFmtId="0" fontId="7" fillId="0" borderId="0" xfId="0" applyFont="1" applyBorder="1"/>
    <xf numFmtId="0" fontId="7" fillId="0" borderId="0" xfId="0" applyFont="1" applyFill="1" applyBorder="1" applyAlignment="1">
      <alignment horizontal="left" vertical="top"/>
    </xf>
    <xf numFmtId="0" fontId="7" fillId="0" borderId="0" xfId="0" applyFont="1" applyFill="1" applyBorder="1" applyAlignment="1">
      <alignment vertical="top" wrapText="1"/>
    </xf>
    <xf numFmtId="0" fontId="7" fillId="0" borderId="0" xfId="0" applyNumberFormat="1" applyFont="1" applyFill="1" applyBorder="1" applyAlignment="1">
      <alignment horizontal="center"/>
    </xf>
    <xf numFmtId="44" fontId="9" fillId="0" borderId="0" xfId="1" applyFont="1" applyFill="1" applyBorder="1"/>
    <xf numFmtId="0" fontId="17" fillId="0" borderId="0" xfId="0" applyFont="1" applyAlignment="1">
      <alignment horizontal="center" vertical="top"/>
    </xf>
    <xf numFmtId="0" fontId="17" fillId="0" borderId="0" xfId="0" applyFont="1" applyAlignment="1">
      <alignment horizontal="center"/>
    </xf>
    <xf numFmtId="0" fontId="9" fillId="0" borderId="0" xfId="0" applyFont="1" applyFill="1" applyBorder="1" applyAlignment="1">
      <alignment horizontal="center" vertical="top" wrapText="1"/>
    </xf>
    <xf numFmtId="0" fontId="17" fillId="0" borderId="0" xfId="0" applyFont="1" applyFill="1" applyBorder="1"/>
    <xf numFmtId="0" fontId="17" fillId="0" borderId="0" xfId="0" applyFont="1" applyAlignment="1">
      <alignment vertical="top"/>
    </xf>
    <xf numFmtId="0" fontId="17" fillId="0" borderId="0" xfId="0" applyFont="1" applyAlignment="1">
      <alignment vertical="top" wrapText="1"/>
    </xf>
    <xf numFmtId="0" fontId="17" fillId="2" borderId="1" xfId="0" applyFont="1" applyFill="1" applyBorder="1" applyAlignment="1">
      <alignment vertical="top"/>
    </xf>
    <xf numFmtId="0" fontId="17" fillId="2" borderId="1" xfId="0" applyFont="1" applyFill="1" applyBorder="1" applyAlignment="1">
      <alignment vertical="top" wrapText="1"/>
    </xf>
    <xf numFmtId="0" fontId="10" fillId="0" borderId="0" xfId="0" applyFont="1" applyAlignment="1">
      <alignment horizontal="left" vertical="top" wrapText="1"/>
    </xf>
    <xf numFmtId="44" fontId="7" fillId="0" borderId="0" xfId="0" applyNumberFormat="1" applyFont="1" applyFill="1" applyBorder="1"/>
    <xf numFmtId="4" fontId="22" fillId="0" borderId="0" xfId="0" applyNumberFormat="1" applyFont="1" applyAlignment="1">
      <alignment horizontal="center"/>
    </xf>
    <xf numFmtId="0" fontId="3" fillId="0" borderId="0" xfId="0" applyFont="1" applyAlignment="1">
      <alignment horizontal="justify" vertical="justify" wrapText="1"/>
    </xf>
    <xf numFmtId="0" fontId="3" fillId="0" borderId="0" xfId="0" applyFont="1" applyAlignment="1">
      <alignment horizontal="left" vertical="top" wrapText="1"/>
    </xf>
    <xf numFmtId="0" fontId="4" fillId="0" borderId="2" xfId="0" applyFont="1" applyFill="1" applyBorder="1" applyAlignment="1">
      <alignment horizontal="center"/>
    </xf>
    <xf numFmtId="0" fontId="2" fillId="0" borderId="2" xfId="0" applyFont="1" applyFill="1" applyBorder="1" applyAlignment="1">
      <alignment horizontal="center"/>
    </xf>
    <xf numFmtId="0" fontId="12" fillId="0" borderId="0" xfId="0" applyFont="1" applyAlignment="1">
      <alignment horizontal="left" vertical="top" wrapText="1"/>
    </xf>
  </cellXfs>
  <cellStyles count="4">
    <cellStyle name="Navadno" xfId="0" builtinId="0"/>
    <cellStyle name="Navadno 2" xfId="2" xr:uid="{00000000-0005-0000-0000-000001000000}"/>
    <cellStyle name="Valuta" xfId="1" builtinId="4"/>
    <cellStyle name="Valuta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7"/>
  <sheetViews>
    <sheetView view="pageBreakPreview" zoomScaleNormal="100" zoomScaleSheetLayoutView="100" workbookViewId="0">
      <selection activeCell="B24" sqref="B24:D24"/>
    </sheetView>
  </sheetViews>
  <sheetFormatPr defaultRowHeight="15" x14ac:dyDescent="0.25"/>
  <cols>
    <col min="2" max="2" width="4.7109375" customWidth="1"/>
    <col min="3" max="3" width="50.7109375" customWidth="1"/>
    <col min="4" max="4" width="14.7109375" style="2" bestFit="1" customWidth="1"/>
    <col min="5" max="5" width="27.85546875" customWidth="1"/>
  </cols>
  <sheetData>
    <row r="1" spans="2:5" ht="19.5" thickBot="1" x14ac:dyDescent="0.35">
      <c r="B1" s="35"/>
      <c r="C1" s="36" t="s">
        <v>81</v>
      </c>
      <c r="D1" s="37"/>
    </row>
    <row r="2" spans="2:5" ht="16.5" thickBot="1" x14ac:dyDescent="0.3">
      <c r="B2" s="76" t="s">
        <v>0</v>
      </c>
      <c r="C2" s="77"/>
      <c r="D2" s="77"/>
    </row>
    <row r="3" spans="2:5" x14ac:dyDescent="0.25">
      <c r="B3" s="4"/>
      <c r="D3" s="1"/>
      <c r="E3" t="s">
        <v>85</v>
      </c>
    </row>
    <row r="4" spans="2:5" ht="15.75" x14ac:dyDescent="0.25">
      <c r="B4" s="8" t="s">
        <v>41</v>
      </c>
      <c r="C4" s="3" t="s">
        <v>65</v>
      </c>
      <c r="D4" s="9">
        <f>VODOVOD!F9</f>
        <v>0</v>
      </c>
      <c r="E4" s="41">
        <f>VODOVOD!G9</f>
        <v>0</v>
      </c>
    </row>
    <row r="5" spans="2:5" ht="15.75" thickBot="1" x14ac:dyDescent="0.3">
      <c r="B5" s="5"/>
      <c r="C5" s="6"/>
      <c r="D5" s="7"/>
    </row>
    <row r="6" spans="2:5" ht="15.75" thickBot="1" x14ac:dyDescent="0.3">
      <c r="B6" s="12"/>
      <c r="C6" s="14" t="s">
        <v>38</v>
      </c>
      <c r="D6" s="13">
        <f>SUM(D4:D5)</f>
        <v>0</v>
      </c>
      <c r="E6" s="13">
        <f>SUM(E4:E5)</f>
        <v>0</v>
      </c>
    </row>
    <row r="7" spans="2:5" ht="15.75" thickTop="1" x14ac:dyDescent="0.25"/>
    <row r="8" spans="2:5" ht="72" thickBot="1" x14ac:dyDescent="0.3">
      <c r="C8" s="29" t="s">
        <v>83</v>
      </c>
      <c r="D8" s="38">
        <f>D6*0.1</f>
        <v>0</v>
      </c>
      <c r="E8" s="38">
        <f>E6*0.1</f>
        <v>0</v>
      </c>
    </row>
    <row r="9" spans="2:5" ht="15.75" thickBot="1" x14ac:dyDescent="0.3">
      <c r="B9" s="39"/>
      <c r="C9" s="14" t="s">
        <v>82</v>
      </c>
      <c r="D9" s="13">
        <f>SUM(D6+D8)</f>
        <v>0</v>
      </c>
      <c r="E9" s="13">
        <f>SUM(E6:E8)</f>
        <v>0</v>
      </c>
    </row>
    <row r="10" spans="2:5" ht="15.75" thickTop="1" x14ac:dyDescent="0.25"/>
    <row r="11" spans="2:5" ht="229.5" customHeight="1" x14ac:dyDescent="0.25">
      <c r="B11" s="75" t="s">
        <v>90</v>
      </c>
      <c r="C11" s="75"/>
      <c r="D11" s="75"/>
    </row>
    <row r="12" spans="2:5" ht="271.5" customHeight="1" x14ac:dyDescent="0.25">
      <c r="B12" s="75" t="s">
        <v>22</v>
      </c>
      <c r="C12" s="75"/>
      <c r="D12" s="75"/>
    </row>
    <row r="13" spans="2:5" ht="45.75" customHeight="1" x14ac:dyDescent="0.25">
      <c r="B13" s="75" t="s">
        <v>35</v>
      </c>
      <c r="C13" s="75"/>
      <c r="D13" s="75"/>
    </row>
    <row r="14" spans="2:5" ht="118.5" customHeight="1" x14ac:dyDescent="0.25">
      <c r="B14" s="74" t="s">
        <v>97</v>
      </c>
      <c r="C14" s="74"/>
      <c r="D14" s="74"/>
    </row>
    <row r="15" spans="2:5" ht="124.5" customHeight="1" x14ac:dyDescent="0.25">
      <c r="B15" s="74" t="s">
        <v>98</v>
      </c>
      <c r="C15" s="74"/>
      <c r="D15" s="74"/>
    </row>
    <row r="16" spans="2:5" ht="179.25" customHeight="1" x14ac:dyDescent="0.25">
      <c r="B16" s="74" t="s">
        <v>99</v>
      </c>
      <c r="C16" s="74"/>
      <c r="D16" s="74"/>
    </row>
    <row r="17" spans="2:4" ht="114" customHeight="1" x14ac:dyDescent="0.25">
      <c r="B17" s="74" t="s">
        <v>100</v>
      </c>
      <c r="C17" s="74"/>
      <c r="D17" s="74"/>
    </row>
    <row r="18" spans="2:4" ht="168.75" customHeight="1" x14ac:dyDescent="0.25">
      <c r="B18" s="74" t="s">
        <v>101</v>
      </c>
      <c r="C18" s="74"/>
      <c r="D18" s="74"/>
    </row>
    <row r="19" spans="2:4" ht="68.25" customHeight="1" x14ac:dyDescent="0.25">
      <c r="B19" s="74" t="s">
        <v>102</v>
      </c>
      <c r="C19" s="74"/>
      <c r="D19" s="74"/>
    </row>
    <row r="20" spans="2:4" ht="135" customHeight="1" x14ac:dyDescent="0.25">
      <c r="B20" s="74" t="s">
        <v>103</v>
      </c>
      <c r="C20" s="74"/>
      <c r="D20" s="74"/>
    </row>
    <row r="21" spans="2:4" ht="381" customHeight="1" x14ac:dyDescent="0.25">
      <c r="B21" s="74" t="s">
        <v>104</v>
      </c>
      <c r="C21" s="74"/>
      <c r="D21" s="74"/>
    </row>
    <row r="22" spans="2:4" ht="330.75" customHeight="1" x14ac:dyDescent="0.25">
      <c r="B22" s="74" t="s">
        <v>105</v>
      </c>
      <c r="C22" s="74"/>
      <c r="D22" s="74"/>
    </row>
    <row r="23" spans="2:4" ht="93.75" customHeight="1" x14ac:dyDescent="0.25">
      <c r="B23" s="74" t="s">
        <v>106</v>
      </c>
      <c r="C23" s="74"/>
      <c r="D23" s="74"/>
    </row>
    <row r="24" spans="2:4" ht="108" customHeight="1" x14ac:dyDescent="0.25">
      <c r="B24" s="74" t="s">
        <v>107</v>
      </c>
      <c r="C24" s="74"/>
      <c r="D24" s="74"/>
    </row>
    <row r="25" spans="2:4" ht="58.5" customHeight="1" x14ac:dyDescent="0.25">
      <c r="B25" s="74" t="s">
        <v>108</v>
      </c>
      <c r="C25" s="74"/>
      <c r="D25" s="74"/>
    </row>
    <row r="27" spans="2:4" ht="33.75" customHeight="1" x14ac:dyDescent="0.25">
      <c r="B27" s="75" t="s">
        <v>109</v>
      </c>
      <c r="C27" s="75"/>
      <c r="D27" s="75"/>
    </row>
  </sheetData>
  <mergeCells count="17">
    <mergeCell ref="B2:D2"/>
    <mergeCell ref="B11:D11"/>
    <mergeCell ref="B12:D12"/>
    <mergeCell ref="B14:D14"/>
    <mergeCell ref="B15:D15"/>
    <mergeCell ref="B23:D23"/>
    <mergeCell ref="B24:D24"/>
    <mergeCell ref="B25:D25"/>
    <mergeCell ref="B27:D27"/>
    <mergeCell ref="B13:D13"/>
    <mergeCell ref="B16:D16"/>
    <mergeCell ref="B17:D17"/>
    <mergeCell ref="B18:D18"/>
    <mergeCell ref="B19:D19"/>
    <mergeCell ref="B20:D20"/>
    <mergeCell ref="B21:D21"/>
    <mergeCell ref="B22:D22"/>
  </mergeCells>
  <pageMargins left="0.70866141732283472" right="0.70866141732283472" top="0.74803149606299213" bottom="0.74803149606299213" header="0.31496062992125984" footer="0.31496062992125984"/>
  <pageSetup paperSize="9" scale="81"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5"/>
  <sheetViews>
    <sheetView tabSelected="1" topLeftCell="A70" zoomScaleNormal="100" workbookViewId="0">
      <selection activeCell="E78" sqref="E78"/>
    </sheetView>
  </sheetViews>
  <sheetFormatPr defaultRowHeight="15" x14ac:dyDescent="0.25"/>
  <cols>
    <col min="1" max="1" width="4.140625" style="67" customWidth="1"/>
    <col min="2" max="2" width="55.5703125" style="68" customWidth="1"/>
    <col min="3" max="3" width="6.5703125" style="64" customWidth="1"/>
    <col min="4" max="4" width="9.140625" style="15" customWidth="1"/>
    <col min="5" max="6" width="15.42578125" style="21" customWidth="1"/>
    <col min="7" max="7" width="28.28515625" style="45" customWidth="1"/>
    <col min="8" max="8" width="9.140625" style="45"/>
  </cols>
  <sheetData>
    <row r="1" spans="1:8" ht="15.75" thickBot="1" x14ac:dyDescent="0.3">
      <c r="A1" s="43"/>
      <c r="B1" s="43" t="s">
        <v>42</v>
      </c>
      <c r="C1" s="44"/>
      <c r="D1" s="28"/>
      <c r="E1" s="22"/>
      <c r="F1" s="22"/>
    </row>
    <row r="2" spans="1:8" s="26" customFormat="1" x14ac:dyDescent="0.25">
      <c r="A2" s="46"/>
      <c r="B2" s="46"/>
      <c r="C2" s="47"/>
      <c r="D2" s="11"/>
      <c r="E2" s="20"/>
      <c r="F2" s="20"/>
      <c r="G2" s="48"/>
      <c r="H2" s="48"/>
    </row>
    <row r="3" spans="1:8" s="32" customFormat="1" ht="21" x14ac:dyDescent="0.35">
      <c r="A3" s="49"/>
      <c r="B3" s="49" t="s">
        <v>37</v>
      </c>
      <c r="C3" s="50"/>
      <c r="D3" s="51"/>
      <c r="E3" s="52"/>
      <c r="F3" s="52"/>
      <c r="G3" s="53"/>
      <c r="H3" s="53"/>
    </row>
    <row r="4" spans="1:8" s="32" customFormat="1" ht="21" x14ac:dyDescent="0.35">
      <c r="A4" s="49"/>
      <c r="B4" s="49"/>
      <c r="C4" s="50"/>
      <c r="D4" s="51"/>
      <c r="E4" s="52"/>
      <c r="F4" s="52"/>
      <c r="G4" s="53" t="s">
        <v>85</v>
      </c>
      <c r="H4" s="53"/>
    </row>
    <row r="5" spans="1:8" s="27" customFormat="1" x14ac:dyDescent="0.25">
      <c r="A5" s="54">
        <v>1</v>
      </c>
      <c r="B5" s="78" t="s">
        <v>67</v>
      </c>
      <c r="C5" s="78"/>
      <c r="D5" s="78"/>
      <c r="E5" s="20"/>
      <c r="F5" s="20">
        <f>F52</f>
        <v>0</v>
      </c>
      <c r="G5" s="55"/>
      <c r="H5" s="55"/>
    </row>
    <row r="6" spans="1:8" s="27" customFormat="1" x14ac:dyDescent="0.25">
      <c r="A6" s="54">
        <v>2</v>
      </c>
      <c r="B6" s="78" t="s">
        <v>36</v>
      </c>
      <c r="C6" s="78"/>
      <c r="D6" s="78"/>
      <c r="E6" s="20"/>
      <c r="F6" s="20">
        <f>F166</f>
        <v>0</v>
      </c>
      <c r="G6" s="55"/>
      <c r="H6" s="55"/>
    </row>
    <row r="7" spans="1:8" s="27" customFormat="1" x14ac:dyDescent="0.25">
      <c r="A7" s="54">
        <v>4</v>
      </c>
      <c r="B7" s="78" t="s">
        <v>39</v>
      </c>
      <c r="C7" s="78"/>
      <c r="D7" s="78"/>
      <c r="E7" s="20"/>
      <c r="F7" s="72">
        <f>F185</f>
        <v>0</v>
      </c>
      <c r="G7" s="20">
        <f>G185</f>
        <v>0</v>
      </c>
      <c r="H7" s="55"/>
    </row>
    <row r="8" spans="1:8" s="27" customFormat="1" x14ac:dyDescent="0.25">
      <c r="A8" s="54"/>
      <c r="B8" s="42"/>
      <c r="C8" s="42"/>
      <c r="D8" s="42"/>
      <c r="E8" s="20"/>
      <c r="F8" s="20"/>
      <c r="G8" s="55"/>
      <c r="H8" s="55"/>
    </row>
    <row r="9" spans="1:8" s="10" customFormat="1" ht="15.75" thickBot="1" x14ac:dyDescent="0.3">
      <c r="A9" s="56"/>
      <c r="B9" s="57" t="s">
        <v>38</v>
      </c>
      <c r="C9" s="28"/>
      <c r="D9" s="34"/>
      <c r="E9" s="22"/>
      <c r="F9" s="23">
        <f>SUM(F5:F8)</f>
        <v>0</v>
      </c>
      <c r="G9" s="23">
        <f>SUM(G7:G8)</f>
        <v>0</v>
      </c>
      <c r="H9" s="58"/>
    </row>
    <row r="10" spans="1:8" s="27" customFormat="1" x14ac:dyDescent="0.25">
      <c r="A10" s="59"/>
      <c r="B10" s="60"/>
      <c r="C10" s="11"/>
      <c r="D10" s="61"/>
      <c r="E10" s="20"/>
      <c r="F10" s="62"/>
      <c r="G10" s="55"/>
      <c r="H10" s="55"/>
    </row>
    <row r="11" spans="1:8" s="27" customFormat="1" x14ac:dyDescent="0.25">
      <c r="A11" s="54">
        <v>1</v>
      </c>
      <c r="B11" s="78" t="s">
        <v>67</v>
      </c>
      <c r="C11" s="78"/>
      <c r="D11" s="78"/>
      <c r="E11" s="20"/>
      <c r="F11" s="20"/>
      <c r="G11" s="55"/>
      <c r="H11" s="55"/>
    </row>
    <row r="12" spans="1:8" s="27" customFormat="1" x14ac:dyDescent="0.25">
      <c r="A12" s="54"/>
      <c r="B12" s="42"/>
      <c r="C12" s="42"/>
      <c r="D12" s="42"/>
      <c r="E12" s="20"/>
      <c r="F12" s="20"/>
      <c r="G12" s="55"/>
      <c r="H12" s="55"/>
    </row>
    <row r="13" spans="1:8" ht="18" customHeight="1" x14ac:dyDescent="0.25">
      <c r="A13" s="63">
        <f>1</f>
        <v>1</v>
      </c>
      <c r="B13" s="19" t="s">
        <v>68</v>
      </c>
      <c r="D13" s="25"/>
    </row>
    <row r="14" spans="1:8" x14ac:dyDescent="0.25">
      <c r="A14" s="63"/>
      <c r="B14" s="19"/>
      <c r="C14" s="64" t="s">
        <v>2</v>
      </c>
      <c r="D14" s="25">
        <v>2500</v>
      </c>
      <c r="F14" s="21">
        <f>D14*E14</f>
        <v>0</v>
      </c>
    </row>
    <row r="15" spans="1:8" x14ac:dyDescent="0.25">
      <c r="A15" s="63"/>
      <c r="B15" s="19"/>
      <c r="D15" s="25"/>
    </row>
    <row r="16" spans="1:8" ht="18" customHeight="1" x14ac:dyDescent="0.25">
      <c r="A16" s="63">
        <f>1</f>
        <v>1</v>
      </c>
      <c r="B16" s="19" t="s">
        <v>69</v>
      </c>
      <c r="D16" s="25"/>
    </row>
    <row r="17" spans="1:8" x14ac:dyDescent="0.25">
      <c r="A17" s="63"/>
      <c r="B17" s="19"/>
      <c r="C17" s="64" t="s">
        <v>2</v>
      </c>
      <c r="D17" s="25">
        <v>610</v>
      </c>
      <c r="F17" s="21">
        <f>D17*E17</f>
        <v>0</v>
      </c>
    </row>
    <row r="18" spans="1:8" s="17" customFormat="1" x14ac:dyDescent="0.25">
      <c r="A18" s="65"/>
      <c r="B18" s="19"/>
      <c r="C18" s="47"/>
      <c r="D18" s="24"/>
      <c r="E18" s="20"/>
      <c r="F18" s="20"/>
      <c r="G18" s="66"/>
      <c r="H18" s="66"/>
    </row>
    <row r="19" spans="1:8" ht="28.5" x14ac:dyDescent="0.25">
      <c r="A19" s="63">
        <f>A13+1</f>
        <v>2</v>
      </c>
      <c r="B19" s="19" t="s">
        <v>70</v>
      </c>
      <c r="D19" s="25"/>
    </row>
    <row r="20" spans="1:8" x14ac:dyDescent="0.25">
      <c r="A20" s="63"/>
      <c r="B20" s="19"/>
      <c r="C20" s="64" t="s">
        <v>25</v>
      </c>
      <c r="D20" s="25">
        <v>2500</v>
      </c>
      <c r="F20" s="21">
        <f>D20*E20</f>
        <v>0</v>
      </c>
    </row>
    <row r="21" spans="1:8" s="17" customFormat="1" x14ac:dyDescent="0.25">
      <c r="A21" s="65"/>
      <c r="B21" s="19"/>
      <c r="C21" s="47"/>
      <c r="D21" s="24"/>
      <c r="E21" s="20"/>
      <c r="F21" s="20"/>
      <c r="G21" s="66"/>
      <c r="H21" s="66"/>
    </row>
    <row r="22" spans="1:8" ht="18" customHeight="1" x14ac:dyDescent="0.25">
      <c r="A22" s="63">
        <f>A19+1</f>
        <v>3</v>
      </c>
      <c r="B22" s="19" t="s">
        <v>71</v>
      </c>
      <c r="D22" s="25"/>
    </row>
    <row r="23" spans="1:8" x14ac:dyDescent="0.25">
      <c r="A23" s="63"/>
      <c r="B23" s="19"/>
      <c r="C23" s="64" t="s">
        <v>25</v>
      </c>
      <c r="D23" s="25">
        <v>150</v>
      </c>
      <c r="F23" s="21">
        <f>D23*E23</f>
        <v>0</v>
      </c>
    </row>
    <row r="24" spans="1:8" x14ac:dyDescent="0.25">
      <c r="A24" s="63"/>
      <c r="B24" s="29"/>
      <c r="D24" s="30"/>
      <c r="E24" s="31"/>
      <c r="F24" s="31"/>
    </row>
    <row r="25" spans="1:8" ht="28.5" x14ac:dyDescent="0.25">
      <c r="A25" s="63">
        <f>A22+1</f>
        <v>4</v>
      </c>
      <c r="B25" s="19" t="s">
        <v>72</v>
      </c>
      <c r="D25" s="25"/>
    </row>
    <row r="26" spans="1:8" x14ac:dyDescent="0.25">
      <c r="A26" s="63"/>
      <c r="B26" s="19"/>
      <c r="C26" s="64" t="s">
        <v>25</v>
      </c>
      <c r="D26" s="25">
        <v>8300</v>
      </c>
      <c r="F26" s="21">
        <f>D26*E26</f>
        <v>0</v>
      </c>
    </row>
    <row r="27" spans="1:8" x14ac:dyDescent="0.25">
      <c r="A27" s="63"/>
      <c r="B27" s="19"/>
      <c r="D27" s="25"/>
    </row>
    <row r="28" spans="1:8" ht="98.25" customHeight="1" x14ac:dyDescent="0.25">
      <c r="A28" s="63">
        <f>A25+1</f>
        <v>5</v>
      </c>
      <c r="B28" s="19" t="s">
        <v>73</v>
      </c>
      <c r="D28" s="25"/>
    </row>
    <row r="29" spans="1:8" x14ac:dyDescent="0.25">
      <c r="A29" s="63"/>
      <c r="B29" s="19"/>
      <c r="C29" s="64" t="s">
        <v>21</v>
      </c>
      <c r="D29" s="25">
        <v>750</v>
      </c>
      <c r="F29" s="21">
        <f>D29*E29</f>
        <v>0</v>
      </c>
    </row>
    <row r="30" spans="1:8" x14ac:dyDescent="0.25">
      <c r="A30" s="63"/>
      <c r="B30" s="19"/>
      <c r="D30" s="25"/>
    </row>
    <row r="31" spans="1:8" ht="28.5" x14ac:dyDescent="0.25">
      <c r="A31" s="63">
        <f>A28+1</f>
        <v>6</v>
      </c>
      <c r="B31" s="19" t="s">
        <v>74</v>
      </c>
      <c r="D31" s="25"/>
    </row>
    <row r="32" spans="1:8" x14ac:dyDescent="0.25">
      <c r="A32" s="63"/>
      <c r="B32" s="19"/>
      <c r="C32" s="64" t="s">
        <v>2</v>
      </c>
      <c r="D32" s="25">
        <v>610</v>
      </c>
      <c r="F32" s="21">
        <f>D32*E32</f>
        <v>0</v>
      </c>
    </row>
    <row r="33" spans="1:6" x14ac:dyDescent="0.25">
      <c r="A33" s="63"/>
      <c r="B33" s="19"/>
      <c r="D33" s="25"/>
    </row>
    <row r="34" spans="1:6" ht="28.5" x14ac:dyDescent="0.25">
      <c r="A34" s="63">
        <f>A31+1</f>
        <v>7</v>
      </c>
      <c r="B34" s="29" t="s">
        <v>94</v>
      </c>
      <c r="D34" s="25"/>
    </row>
    <row r="35" spans="1:6" x14ac:dyDescent="0.25">
      <c r="A35" s="63"/>
      <c r="B35" s="19"/>
      <c r="C35" s="64" t="s">
        <v>25</v>
      </c>
      <c r="D35" s="25">
        <v>2500</v>
      </c>
      <c r="F35" s="21">
        <f>D35*E35</f>
        <v>0</v>
      </c>
    </row>
    <row r="36" spans="1:6" x14ac:dyDescent="0.25">
      <c r="A36" s="63"/>
      <c r="B36" s="19"/>
      <c r="D36" s="25"/>
    </row>
    <row r="37" spans="1:6" ht="28.5" x14ac:dyDescent="0.25">
      <c r="A37" s="63">
        <f>A34+1</f>
        <v>8</v>
      </c>
      <c r="B37" s="19" t="s">
        <v>75</v>
      </c>
      <c r="D37" s="25"/>
    </row>
    <row r="38" spans="1:6" x14ac:dyDescent="0.25">
      <c r="A38" s="63"/>
      <c r="B38" s="19"/>
      <c r="C38" s="64" t="s">
        <v>25</v>
      </c>
      <c r="D38" s="25">
        <v>2650</v>
      </c>
      <c r="F38" s="21">
        <f>D38*E38</f>
        <v>0</v>
      </c>
    </row>
    <row r="39" spans="1:6" x14ac:dyDescent="0.25">
      <c r="A39" s="63"/>
      <c r="B39" s="19"/>
      <c r="D39" s="25"/>
    </row>
    <row r="40" spans="1:6" ht="28.5" x14ac:dyDescent="0.25">
      <c r="A40" s="63">
        <f>A37+1</f>
        <v>9</v>
      </c>
      <c r="B40" s="19" t="s">
        <v>76</v>
      </c>
      <c r="D40" s="25"/>
    </row>
    <row r="41" spans="1:6" x14ac:dyDescent="0.25">
      <c r="A41" s="63"/>
      <c r="B41" s="19"/>
      <c r="C41" s="64" t="s">
        <v>77</v>
      </c>
      <c r="D41" s="25">
        <v>610</v>
      </c>
      <c r="F41" s="21">
        <f>D41*E41</f>
        <v>0</v>
      </c>
    </row>
    <row r="42" spans="1:6" x14ac:dyDescent="0.25">
      <c r="A42" s="63"/>
      <c r="B42" s="19"/>
      <c r="D42" s="25"/>
    </row>
    <row r="43" spans="1:6" ht="85.5" x14ac:dyDescent="0.25">
      <c r="A43" s="63">
        <f>A40+1</f>
        <v>10</v>
      </c>
      <c r="B43" s="19" t="s">
        <v>78</v>
      </c>
      <c r="D43" s="25"/>
    </row>
    <row r="44" spans="1:6" x14ac:dyDescent="0.25">
      <c r="A44" s="63"/>
      <c r="B44" s="19"/>
      <c r="C44" s="64" t="s">
        <v>77</v>
      </c>
      <c r="D44" s="25">
        <v>610</v>
      </c>
      <c r="F44" s="21">
        <f>D44*E44</f>
        <v>0</v>
      </c>
    </row>
    <row r="45" spans="1:6" x14ac:dyDescent="0.25">
      <c r="A45" s="63"/>
      <c r="B45" s="19"/>
      <c r="D45" s="25"/>
    </row>
    <row r="46" spans="1:6" ht="102.75" customHeight="1" x14ac:dyDescent="0.25">
      <c r="A46" s="63">
        <f>A43+1</f>
        <v>11</v>
      </c>
      <c r="B46" s="19" t="s">
        <v>79</v>
      </c>
      <c r="D46" s="25"/>
    </row>
    <row r="47" spans="1:6" x14ac:dyDescent="0.25">
      <c r="A47" s="63"/>
      <c r="B47" s="19"/>
      <c r="C47" s="64" t="s">
        <v>25</v>
      </c>
      <c r="D47" s="25">
        <v>5800</v>
      </c>
      <c r="F47" s="21">
        <f>D47*E47</f>
        <v>0</v>
      </c>
    </row>
    <row r="48" spans="1:6" x14ac:dyDescent="0.25">
      <c r="A48" s="63"/>
      <c r="B48" s="19"/>
      <c r="D48" s="25"/>
    </row>
    <row r="49" spans="1:8" ht="28.5" x14ac:dyDescent="0.25">
      <c r="A49" s="63">
        <f>A46+1</f>
        <v>12</v>
      </c>
      <c r="B49" s="19" t="s">
        <v>80</v>
      </c>
      <c r="D49" s="25"/>
    </row>
    <row r="50" spans="1:8" x14ac:dyDescent="0.25">
      <c r="A50" s="63"/>
      <c r="B50" s="19"/>
      <c r="C50" s="64" t="s">
        <v>25</v>
      </c>
      <c r="D50" s="25">
        <v>36</v>
      </c>
      <c r="F50" s="21">
        <f>D50*E50</f>
        <v>0</v>
      </c>
    </row>
    <row r="51" spans="1:8" x14ac:dyDescent="0.25">
      <c r="A51" s="63"/>
      <c r="B51" s="19"/>
      <c r="D51" s="25"/>
    </row>
    <row r="52" spans="1:8" s="10" customFormat="1" ht="15.75" thickBot="1" x14ac:dyDescent="0.3">
      <c r="A52" s="56"/>
      <c r="B52" s="57"/>
      <c r="C52" s="28"/>
      <c r="D52" s="34"/>
      <c r="E52" s="22"/>
      <c r="F52" s="23">
        <f>SUM(F13:F50)</f>
        <v>0</v>
      </c>
      <c r="G52" s="58"/>
      <c r="H52" s="58"/>
    </row>
    <row r="53" spans="1:8" s="26" customFormat="1" x14ac:dyDescent="0.25">
      <c r="A53" s="46"/>
      <c r="B53" s="46"/>
      <c r="C53" s="47"/>
      <c r="D53" s="11"/>
      <c r="E53" s="20"/>
      <c r="F53" s="20"/>
      <c r="G53" s="48"/>
      <c r="H53" s="48"/>
    </row>
    <row r="54" spans="1:8" s="27" customFormat="1" x14ac:dyDescent="0.25">
      <c r="A54" s="54">
        <v>2</v>
      </c>
      <c r="B54" s="78" t="s">
        <v>36</v>
      </c>
      <c r="C54" s="78"/>
      <c r="D54" s="78"/>
      <c r="E54" s="20"/>
      <c r="F54" s="20"/>
      <c r="G54" s="55"/>
      <c r="H54" s="55"/>
    </row>
    <row r="55" spans="1:8" s="26" customFormat="1" x14ac:dyDescent="0.25">
      <c r="A55" s="46"/>
      <c r="B55" s="46"/>
      <c r="C55" s="47"/>
      <c r="D55" s="11"/>
      <c r="E55" s="20"/>
      <c r="F55" s="20"/>
      <c r="G55" s="48"/>
      <c r="H55" s="48"/>
    </row>
    <row r="56" spans="1:8" ht="18" customHeight="1" x14ac:dyDescent="0.25">
      <c r="A56" s="63">
        <f>1</f>
        <v>1</v>
      </c>
      <c r="B56" s="18" t="s">
        <v>23</v>
      </c>
      <c r="D56" s="25"/>
    </row>
    <row r="57" spans="1:8" x14ac:dyDescent="0.25">
      <c r="A57" s="63"/>
      <c r="B57" s="19"/>
      <c r="C57" s="64" t="s">
        <v>2</v>
      </c>
      <c r="D57" s="25">
        <v>2420</v>
      </c>
      <c r="F57" s="21">
        <f>D57*E57</f>
        <v>0</v>
      </c>
    </row>
    <row r="58" spans="1:8" s="17" customFormat="1" x14ac:dyDescent="0.25">
      <c r="A58" s="65"/>
      <c r="B58" s="19"/>
      <c r="C58" s="47"/>
      <c r="D58" s="24"/>
      <c r="E58" s="20"/>
      <c r="F58" s="20"/>
      <c r="G58" s="66"/>
      <c r="H58" s="66"/>
    </row>
    <row r="59" spans="1:8" ht="18" customHeight="1" x14ac:dyDescent="0.25">
      <c r="A59" s="63">
        <f>A56+1</f>
        <v>2</v>
      </c>
      <c r="B59" s="19" t="s">
        <v>24</v>
      </c>
      <c r="D59" s="25"/>
    </row>
    <row r="60" spans="1:8" x14ac:dyDescent="0.25">
      <c r="A60" s="63"/>
      <c r="B60" s="19"/>
      <c r="C60" s="64" t="s">
        <v>1</v>
      </c>
      <c r="D60" s="25">
        <v>43</v>
      </c>
      <c r="F60" s="21">
        <f>D60*E60</f>
        <v>0</v>
      </c>
    </row>
    <row r="61" spans="1:8" s="17" customFormat="1" x14ac:dyDescent="0.25">
      <c r="A61" s="65"/>
      <c r="B61" s="19"/>
      <c r="C61" s="47"/>
      <c r="D61" s="24"/>
      <c r="E61" s="20"/>
      <c r="F61" s="20"/>
      <c r="G61" s="66"/>
      <c r="H61" s="66"/>
    </row>
    <row r="62" spans="1:8" ht="47.25" customHeight="1" x14ac:dyDescent="0.25">
      <c r="A62" s="63">
        <f>A59+1</f>
        <v>3</v>
      </c>
      <c r="B62" s="19" t="s">
        <v>26</v>
      </c>
      <c r="D62" s="25"/>
    </row>
    <row r="63" spans="1:8" x14ac:dyDescent="0.25">
      <c r="A63" s="63"/>
      <c r="B63" s="19" t="s">
        <v>21</v>
      </c>
      <c r="C63" s="64" t="s">
        <v>21</v>
      </c>
      <c r="D63" s="25">
        <v>2200</v>
      </c>
      <c r="F63" s="21">
        <f>D63*E63</f>
        <v>0</v>
      </c>
    </row>
    <row r="64" spans="1:8" s="17" customFormat="1" x14ac:dyDescent="0.25">
      <c r="A64" s="65"/>
      <c r="B64" s="46"/>
      <c r="C64" s="47"/>
      <c r="D64" s="24"/>
      <c r="E64" s="20"/>
      <c r="F64" s="20"/>
      <c r="G64" s="66"/>
      <c r="H64" s="66"/>
    </row>
    <row r="65" spans="1:8" ht="57" x14ac:dyDescent="0.25">
      <c r="A65" s="63">
        <f>A62+1</f>
        <v>4</v>
      </c>
      <c r="B65" s="19" t="s">
        <v>27</v>
      </c>
      <c r="D65" s="25"/>
    </row>
    <row r="66" spans="1:8" x14ac:dyDescent="0.25">
      <c r="A66" s="63"/>
      <c r="B66" s="19"/>
      <c r="C66" s="64" t="s">
        <v>21</v>
      </c>
      <c r="D66" s="25">
        <v>800</v>
      </c>
      <c r="F66" s="21">
        <f>D66*E66</f>
        <v>0</v>
      </c>
    </row>
    <row r="67" spans="1:8" s="17" customFormat="1" x14ac:dyDescent="0.25">
      <c r="A67" s="65"/>
      <c r="B67" s="19"/>
      <c r="C67" s="47"/>
      <c r="D67" s="24"/>
      <c r="E67" s="20"/>
      <c r="F67" s="20"/>
      <c r="G67" s="66"/>
      <c r="H67" s="66"/>
    </row>
    <row r="68" spans="1:8" ht="85.5" x14ac:dyDescent="0.25">
      <c r="A68" s="63">
        <f>A65+1</f>
        <v>5</v>
      </c>
      <c r="B68" s="18" t="s">
        <v>28</v>
      </c>
      <c r="D68" s="25"/>
    </row>
    <row r="69" spans="1:8" x14ac:dyDescent="0.25">
      <c r="A69" s="63"/>
      <c r="B69" s="19"/>
      <c r="C69" s="64" t="s">
        <v>21</v>
      </c>
      <c r="D69" s="25">
        <v>420</v>
      </c>
      <c r="F69" s="21">
        <f>D69*E69</f>
        <v>0</v>
      </c>
    </row>
    <row r="70" spans="1:8" s="17" customFormat="1" x14ac:dyDescent="0.25">
      <c r="A70" s="65"/>
      <c r="B70" s="19"/>
      <c r="C70" s="47"/>
      <c r="D70" s="24"/>
      <c r="E70" s="20"/>
      <c r="F70" s="20"/>
      <c r="G70" s="66"/>
      <c r="H70" s="66"/>
    </row>
    <row r="71" spans="1:8" ht="28.5" x14ac:dyDescent="0.25">
      <c r="A71" s="63">
        <f>A68+1</f>
        <v>6</v>
      </c>
      <c r="B71" s="16" t="s">
        <v>29</v>
      </c>
      <c r="D71" s="25"/>
    </row>
    <row r="72" spans="1:8" x14ac:dyDescent="0.25">
      <c r="A72" s="63"/>
      <c r="B72" s="19"/>
      <c r="C72" s="64" t="s">
        <v>25</v>
      </c>
      <c r="D72" s="25">
        <v>1694</v>
      </c>
      <c r="F72" s="21">
        <f>D72*E72</f>
        <v>0</v>
      </c>
    </row>
    <row r="73" spans="1:8" s="17" customFormat="1" x14ac:dyDescent="0.25">
      <c r="A73" s="65"/>
      <c r="B73" s="19"/>
      <c r="C73" s="47"/>
      <c r="D73" s="24"/>
      <c r="E73" s="20"/>
      <c r="F73" s="20"/>
      <c r="G73" s="66"/>
      <c r="H73" s="66"/>
    </row>
    <row r="74" spans="1:8" ht="42.75" x14ac:dyDescent="0.25">
      <c r="A74" s="63">
        <f>A71+1</f>
        <v>7</v>
      </c>
      <c r="B74" s="18" t="s">
        <v>30</v>
      </c>
      <c r="D74" s="25"/>
    </row>
    <row r="75" spans="1:8" x14ac:dyDescent="0.25">
      <c r="A75" s="63"/>
      <c r="B75" s="19"/>
      <c r="C75" s="64" t="s">
        <v>21</v>
      </c>
      <c r="D75" s="25">
        <v>270</v>
      </c>
      <c r="F75" s="21">
        <f>D75*E75</f>
        <v>0</v>
      </c>
    </row>
    <row r="76" spans="1:8" s="17" customFormat="1" x14ac:dyDescent="0.25">
      <c r="A76" s="65"/>
      <c r="B76" s="19"/>
      <c r="C76" s="47"/>
      <c r="D76" s="24"/>
      <c r="E76" s="20"/>
      <c r="F76" s="20"/>
      <c r="G76" s="66"/>
      <c r="H76" s="66"/>
    </row>
    <row r="77" spans="1:8" ht="42.75" x14ac:dyDescent="0.25">
      <c r="A77" s="63">
        <f>A74+1</f>
        <v>8</v>
      </c>
      <c r="B77" s="18" t="s">
        <v>31</v>
      </c>
      <c r="D77" s="25"/>
    </row>
    <row r="78" spans="1:8" x14ac:dyDescent="0.25">
      <c r="A78" s="63"/>
      <c r="B78" s="19"/>
      <c r="C78" s="64" t="s">
        <v>21</v>
      </c>
      <c r="D78" s="25">
        <v>900</v>
      </c>
      <c r="F78" s="21">
        <f>D78*E78</f>
        <v>0</v>
      </c>
    </row>
    <row r="79" spans="1:8" s="17" customFormat="1" x14ac:dyDescent="0.25">
      <c r="A79" s="65"/>
      <c r="B79" s="19"/>
      <c r="C79" s="47"/>
      <c r="D79" s="24"/>
      <c r="E79" s="20"/>
      <c r="F79" s="20"/>
      <c r="G79" s="66"/>
      <c r="H79" s="66"/>
    </row>
    <row r="80" spans="1:8" ht="57" x14ac:dyDescent="0.25">
      <c r="A80" s="63">
        <f>A77+1</f>
        <v>9</v>
      </c>
      <c r="B80" s="16" t="s">
        <v>32</v>
      </c>
      <c r="D80" s="25"/>
    </row>
    <row r="81" spans="1:8" x14ac:dyDescent="0.25">
      <c r="A81" s="63"/>
      <c r="B81" s="19"/>
      <c r="C81" s="64" t="s">
        <v>21</v>
      </c>
      <c r="D81" s="73">
        <v>190</v>
      </c>
      <c r="F81" s="21">
        <f>D81*E81</f>
        <v>0</v>
      </c>
    </row>
    <row r="82" spans="1:8" s="17" customFormat="1" x14ac:dyDescent="0.25">
      <c r="A82" s="65"/>
      <c r="B82" s="19"/>
      <c r="C82" s="47"/>
      <c r="D82" s="24"/>
      <c r="E82" s="20"/>
      <c r="F82" s="20"/>
      <c r="G82" s="66"/>
      <c r="H82" s="66"/>
    </row>
    <row r="83" spans="1:8" ht="102.75" customHeight="1" x14ac:dyDescent="0.25">
      <c r="A83" s="63">
        <f>A80+1</f>
        <v>10</v>
      </c>
      <c r="B83" s="16" t="s">
        <v>33</v>
      </c>
      <c r="D83" s="25"/>
    </row>
    <row r="84" spans="1:8" x14ac:dyDescent="0.25">
      <c r="A84" s="63"/>
      <c r="B84" s="19"/>
      <c r="C84" s="64" t="s">
        <v>21</v>
      </c>
      <c r="D84" s="25">
        <v>2200</v>
      </c>
      <c r="F84" s="21">
        <f>D84*E84</f>
        <v>0</v>
      </c>
    </row>
    <row r="85" spans="1:8" s="17" customFormat="1" x14ac:dyDescent="0.25">
      <c r="A85" s="65"/>
      <c r="B85" s="19"/>
      <c r="C85" s="47"/>
      <c r="D85" s="24"/>
      <c r="E85" s="20"/>
      <c r="F85" s="20"/>
      <c r="G85" s="66"/>
      <c r="H85" s="66"/>
    </row>
    <row r="86" spans="1:8" ht="28.5" x14ac:dyDescent="0.25">
      <c r="A86" s="63">
        <f>A83+1</f>
        <v>11</v>
      </c>
      <c r="B86" s="18" t="s">
        <v>34</v>
      </c>
      <c r="D86" s="25"/>
    </row>
    <row r="87" spans="1:8" x14ac:dyDescent="0.25">
      <c r="A87" s="63"/>
      <c r="B87" s="19"/>
      <c r="C87" s="64" t="s">
        <v>21</v>
      </c>
      <c r="D87" s="25">
        <v>2420</v>
      </c>
      <c r="F87" s="21">
        <f>D87*E87</f>
        <v>0</v>
      </c>
    </row>
    <row r="88" spans="1:8" x14ac:dyDescent="0.25">
      <c r="A88" s="63"/>
      <c r="B88" s="19"/>
      <c r="D88" s="25"/>
    </row>
    <row r="89" spans="1:8" ht="156.75" x14ac:dyDescent="0.25">
      <c r="A89" s="63">
        <f>A86+1</f>
        <v>12</v>
      </c>
      <c r="B89" s="18" t="s">
        <v>110</v>
      </c>
      <c r="D89" s="25"/>
    </row>
    <row r="90" spans="1:8" x14ac:dyDescent="0.25">
      <c r="A90" s="63"/>
      <c r="B90" s="18"/>
      <c r="D90" s="25"/>
    </row>
    <row r="91" spans="1:8" x14ac:dyDescent="0.25">
      <c r="A91" s="63"/>
      <c r="B91" s="19" t="s">
        <v>43</v>
      </c>
      <c r="C91" s="64" t="s">
        <v>1</v>
      </c>
      <c r="D91" s="25">
        <v>4</v>
      </c>
      <c r="F91" s="21">
        <f>D91*E91</f>
        <v>0</v>
      </c>
    </row>
    <row r="92" spans="1:8" x14ac:dyDescent="0.25">
      <c r="A92" s="63"/>
      <c r="B92" s="19" t="s">
        <v>44</v>
      </c>
      <c r="C92" s="64" t="s">
        <v>1</v>
      </c>
      <c r="D92" s="25">
        <v>4</v>
      </c>
      <c r="F92" s="21">
        <f>D92*E92</f>
        <v>0</v>
      </c>
    </row>
    <row r="93" spans="1:8" x14ac:dyDescent="0.25">
      <c r="A93" s="63"/>
      <c r="B93" s="19"/>
      <c r="D93" s="25"/>
    </row>
    <row r="94" spans="1:8" ht="70.5" customHeight="1" x14ac:dyDescent="0.25">
      <c r="A94" s="63">
        <f>A89+1</f>
        <v>13</v>
      </c>
      <c r="B94" s="18" t="s">
        <v>86</v>
      </c>
    </row>
    <row r="95" spans="1:8" ht="15.75" customHeight="1" x14ac:dyDescent="0.25">
      <c r="B95" s="68" t="s">
        <v>16</v>
      </c>
      <c r="C95" s="64" t="s">
        <v>2</v>
      </c>
      <c r="D95" s="15">
        <v>2350</v>
      </c>
      <c r="F95" s="21">
        <f>D95*E95</f>
        <v>0</v>
      </c>
    </row>
    <row r="97" spans="1:6" ht="114" customHeight="1" x14ac:dyDescent="0.25">
      <c r="A97" s="63">
        <v>14</v>
      </c>
      <c r="B97" s="68" t="s">
        <v>88</v>
      </c>
    </row>
    <row r="98" spans="1:6" x14ac:dyDescent="0.25">
      <c r="B98" s="68" t="s">
        <v>16</v>
      </c>
      <c r="C98" s="64" t="s">
        <v>2</v>
      </c>
      <c r="D98" s="15">
        <v>70</v>
      </c>
      <c r="F98" s="21">
        <f>D98*E98</f>
        <v>0</v>
      </c>
    </row>
    <row r="101" spans="1:6" ht="42.75" x14ac:dyDescent="0.25">
      <c r="A101" s="63">
        <v>15</v>
      </c>
      <c r="B101" s="18" t="s">
        <v>87</v>
      </c>
    </row>
    <row r="102" spans="1:6" x14ac:dyDescent="0.25">
      <c r="B102" s="68" t="s">
        <v>8</v>
      </c>
      <c r="C102" s="64" t="s">
        <v>1</v>
      </c>
      <c r="D102" s="15">
        <v>18</v>
      </c>
      <c r="F102" s="21">
        <f t="shared" ref="F102:F103" si="0">D102*E102</f>
        <v>0</v>
      </c>
    </row>
    <row r="103" spans="1:6" x14ac:dyDescent="0.25">
      <c r="B103" s="68" t="s">
        <v>15</v>
      </c>
      <c r="C103" s="64" t="s">
        <v>1</v>
      </c>
      <c r="D103" s="15">
        <v>4</v>
      </c>
      <c r="F103" s="21">
        <f t="shared" si="0"/>
        <v>0</v>
      </c>
    </row>
    <row r="105" spans="1:6" ht="57" x14ac:dyDescent="0.25">
      <c r="A105" s="63">
        <f>A101+1</f>
        <v>16</v>
      </c>
      <c r="B105" s="18" t="s">
        <v>46</v>
      </c>
    </row>
    <row r="106" spans="1:6" x14ac:dyDescent="0.25">
      <c r="B106" s="68" t="s">
        <v>17</v>
      </c>
      <c r="C106" s="64" t="s">
        <v>1</v>
      </c>
      <c r="D106" s="15">
        <v>7</v>
      </c>
      <c r="F106" s="21">
        <f t="shared" ref="F106:F125" si="1">D106*E106</f>
        <v>0</v>
      </c>
    </row>
    <row r="107" spans="1:6" x14ac:dyDescent="0.25">
      <c r="B107" s="68" t="s">
        <v>18</v>
      </c>
      <c r="C107" s="64" t="s">
        <v>1</v>
      </c>
      <c r="D107" s="15">
        <v>7</v>
      </c>
      <c r="F107" s="21">
        <f t="shared" si="1"/>
        <v>0</v>
      </c>
    </row>
    <row r="108" spans="1:6" x14ac:dyDescent="0.25">
      <c r="B108" s="68" t="s">
        <v>9</v>
      </c>
      <c r="C108" s="64" t="s">
        <v>1</v>
      </c>
      <c r="D108" s="15">
        <v>12</v>
      </c>
      <c r="F108" s="21">
        <f t="shared" si="1"/>
        <v>0</v>
      </c>
    </row>
    <row r="109" spans="1:6" x14ac:dyDescent="0.25">
      <c r="B109" s="68" t="s">
        <v>19</v>
      </c>
      <c r="C109" s="64" t="s">
        <v>1</v>
      </c>
      <c r="D109" s="15">
        <v>1</v>
      </c>
      <c r="F109" s="21">
        <f t="shared" ref="F109" si="2">D109*E109</f>
        <v>0</v>
      </c>
    </row>
    <row r="110" spans="1:6" x14ac:dyDescent="0.25">
      <c r="B110" s="68" t="s">
        <v>63</v>
      </c>
      <c r="C110" s="64" t="s">
        <v>1</v>
      </c>
      <c r="D110" s="15">
        <v>2</v>
      </c>
      <c r="F110" s="21">
        <f t="shared" si="1"/>
        <v>0</v>
      </c>
    </row>
    <row r="111" spans="1:6" x14ac:dyDescent="0.25">
      <c r="B111" s="68" t="s">
        <v>61</v>
      </c>
      <c r="C111" s="64" t="s">
        <v>1</v>
      </c>
      <c r="D111" s="15">
        <v>2</v>
      </c>
      <c r="F111" s="21">
        <f t="shared" si="1"/>
        <v>0</v>
      </c>
    </row>
    <row r="112" spans="1:6" x14ac:dyDescent="0.25">
      <c r="B112" s="68" t="s">
        <v>62</v>
      </c>
      <c r="C112" s="64" t="s">
        <v>1</v>
      </c>
      <c r="D112" s="15">
        <v>3</v>
      </c>
      <c r="F112" s="21">
        <f t="shared" si="1"/>
        <v>0</v>
      </c>
    </row>
    <row r="113" spans="1:6" x14ac:dyDescent="0.25">
      <c r="B113" s="68" t="s">
        <v>58</v>
      </c>
      <c r="C113" s="64" t="s">
        <v>1</v>
      </c>
      <c r="D113" s="15">
        <v>16</v>
      </c>
      <c r="F113" s="21">
        <f t="shared" si="1"/>
        <v>0</v>
      </c>
    </row>
    <row r="114" spans="1:6" x14ac:dyDescent="0.25">
      <c r="B114" s="68" t="s">
        <v>59</v>
      </c>
      <c r="C114" s="64" t="s">
        <v>1</v>
      </c>
      <c r="D114" s="15">
        <v>12</v>
      </c>
      <c r="F114" s="21">
        <f t="shared" si="1"/>
        <v>0</v>
      </c>
    </row>
    <row r="115" spans="1:6" x14ac:dyDescent="0.25">
      <c r="B115" s="68" t="s">
        <v>89</v>
      </c>
      <c r="C115" s="64" t="s">
        <v>1</v>
      </c>
      <c r="D115" s="15">
        <v>8</v>
      </c>
      <c r="F115" s="21">
        <f t="shared" si="1"/>
        <v>0</v>
      </c>
    </row>
    <row r="116" spans="1:6" x14ac:dyDescent="0.25">
      <c r="B116" s="68" t="s">
        <v>60</v>
      </c>
      <c r="C116" s="64" t="s">
        <v>1</v>
      </c>
      <c r="D116" s="15">
        <v>6</v>
      </c>
      <c r="F116" s="21">
        <f t="shared" ref="F116" si="3">D116*E116</f>
        <v>0</v>
      </c>
    </row>
    <row r="117" spans="1:6" x14ac:dyDescent="0.25">
      <c r="B117" s="68" t="s">
        <v>66</v>
      </c>
      <c r="C117" s="64" t="s">
        <v>1</v>
      </c>
      <c r="D117" s="15">
        <v>1</v>
      </c>
      <c r="F117" s="21">
        <f t="shared" si="1"/>
        <v>0</v>
      </c>
    </row>
    <row r="118" spans="1:6" x14ac:dyDescent="0.25">
      <c r="B118" s="68" t="s">
        <v>64</v>
      </c>
      <c r="C118" s="64" t="s">
        <v>1</v>
      </c>
      <c r="D118" s="15">
        <v>2</v>
      </c>
      <c r="F118" s="21">
        <f t="shared" si="1"/>
        <v>0</v>
      </c>
    </row>
    <row r="119" spans="1:6" x14ac:dyDescent="0.25">
      <c r="B119" s="68" t="s">
        <v>10</v>
      </c>
      <c r="C119" s="64" t="s">
        <v>1</v>
      </c>
      <c r="D119" s="15">
        <v>2</v>
      </c>
      <c r="F119" s="21">
        <f t="shared" si="1"/>
        <v>0</v>
      </c>
    </row>
    <row r="120" spans="1:6" x14ac:dyDescent="0.25">
      <c r="B120" s="68" t="s">
        <v>56</v>
      </c>
      <c r="C120" s="64" t="s">
        <v>1</v>
      </c>
      <c r="D120" s="15">
        <v>1</v>
      </c>
      <c r="F120" s="21">
        <f t="shared" ref="F120:F121" si="4">D120*E120</f>
        <v>0</v>
      </c>
    </row>
    <row r="121" spans="1:6" x14ac:dyDescent="0.25">
      <c r="B121" s="68" t="s">
        <v>57</v>
      </c>
      <c r="C121" s="64" t="s">
        <v>1</v>
      </c>
      <c r="D121" s="15">
        <v>2</v>
      </c>
      <c r="F121" s="21">
        <f t="shared" si="4"/>
        <v>0</v>
      </c>
    </row>
    <row r="122" spans="1:6" x14ac:dyDescent="0.25">
      <c r="B122" s="68" t="s">
        <v>3</v>
      </c>
      <c r="C122" s="64" t="s">
        <v>1</v>
      </c>
      <c r="D122" s="15">
        <v>1</v>
      </c>
      <c r="F122" s="21">
        <f t="shared" ref="F122" si="5">D122*E122</f>
        <v>0</v>
      </c>
    </row>
    <row r="123" spans="1:6" x14ac:dyDescent="0.25">
      <c r="B123" s="68" t="s">
        <v>11</v>
      </c>
      <c r="C123" s="64" t="s">
        <v>1</v>
      </c>
      <c r="D123" s="15">
        <v>1</v>
      </c>
      <c r="F123" s="21">
        <f t="shared" si="1"/>
        <v>0</v>
      </c>
    </row>
    <row r="124" spans="1:6" x14ac:dyDescent="0.25">
      <c r="B124" s="68" t="s">
        <v>12</v>
      </c>
      <c r="C124" s="64" t="s">
        <v>1</v>
      </c>
      <c r="D124" s="15">
        <v>3</v>
      </c>
      <c r="F124" s="21">
        <f t="shared" si="1"/>
        <v>0</v>
      </c>
    </row>
    <row r="125" spans="1:6" x14ac:dyDescent="0.25">
      <c r="B125" s="68" t="s">
        <v>13</v>
      </c>
      <c r="C125" s="64" t="s">
        <v>1</v>
      </c>
      <c r="D125" s="15">
        <v>3</v>
      </c>
      <c r="F125" s="21">
        <f t="shared" si="1"/>
        <v>0</v>
      </c>
    </row>
    <row r="127" spans="1:6" ht="99.75" customHeight="1" x14ac:dyDescent="0.25">
      <c r="A127" s="63">
        <v>17</v>
      </c>
      <c r="B127" s="68" t="s">
        <v>45</v>
      </c>
    </row>
    <row r="128" spans="1:6" x14ac:dyDescent="0.25">
      <c r="B128" s="68" t="s">
        <v>16</v>
      </c>
      <c r="C128" s="64" t="s">
        <v>1</v>
      </c>
      <c r="D128" s="15">
        <v>6</v>
      </c>
      <c r="F128" s="21">
        <f t="shared" ref="F128" si="6">D128*E128</f>
        <v>0</v>
      </c>
    </row>
    <row r="130" spans="1:6" ht="42.75" x14ac:dyDescent="0.25">
      <c r="A130" s="63">
        <v>19</v>
      </c>
      <c r="B130" s="33" t="s">
        <v>47</v>
      </c>
    </row>
    <row r="131" spans="1:6" x14ac:dyDescent="0.25">
      <c r="B131" s="68" t="s">
        <v>48</v>
      </c>
      <c r="C131" s="64" t="s">
        <v>1</v>
      </c>
      <c r="D131" s="15">
        <v>100</v>
      </c>
      <c r="F131" s="21">
        <f t="shared" ref="F131" si="7">D131*E131</f>
        <v>0</v>
      </c>
    </row>
    <row r="133" spans="1:6" ht="45" x14ac:dyDescent="0.25">
      <c r="A133" s="63">
        <v>20</v>
      </c>
      <c r="B133" s="68" t="s">
        <v>14</v>
      </c>
    </row>
    <row r="134" spans="1:6" x14ac:dyDescent="0.25">
      <c r="B134" s="68" t="s">
        <v>5</v>
      </c>
      <c r="C134" s="64" t="s">
        <v>1</v>
      </c>
      <c r="D134" s="15">
        <v>3</v>
      </c>
      <c r="F134" s="21">
        <f t="shared" ref="F134" si="8">D134*E134</f>
        <v>0</v>
      </c>
    </row>
    <row r="136" spans="1:6" ht="45" x14ac:dyDescent="0.25">
      <c r="A136" s="63">
        <v>21</v>
      </c>
      <c r="B136" s="68" t="s">
        <v>4</v>
      </c>
    </row>
    <row r="137" spans="1:6" x14ac:dyDescent="0.25">
      <c r="B137" s="68" t="s">
        <v>5</v>
      </c>
      <c r="C137" s="64" t="s">
        <v>1</v>
      </c>
      <c r="D137" s="15">
        <v>2</v>
      </c>
      <c r="F137" s="21">
        <f t="shared" ref="F137" si="9">D137*E137</f>
        <v>0</v>
      </c>
    </row>
    <row r="139" spans="1:6" ht="57" x14ac:dyDescent="0.25">
      <c r="A139" s="63">
        <v>22</v>
      </c>
      <c r="B139" s="33" t="s">
        <v>55</v>
      </c>
    </row>
    <row r="140" spans="1:6" x14ac:dyDescent="0.25">
      <c r="B140" s="68" t="s">
        <v>5</v>
      </c>
      <c r="C140" s="64" t="s">
        <v>1</v>
      </c>
      <c r="D140" s="15">
        <v>1</v>
      </c>
      <c r="F140" s="21">
        <f t="shared" ref="F140" si="10">D140*E140</f>
        <v>0</v>
      </c>
    </row>
    <row r="142" spans="1:6" ht="46.5" customHeight="1" x14ac:dyDescent="0.25">
      <c r="A142" s="63">
        <v>23</v>
      </c>
      <c r="B142" s="33" t="s">
        <v>49</v>
      </c>
    </row>
    <row r="143" spans="1:6" x14ac:dyDescent="0.25">
      <c r="B143" s="68" t="s">
        <v>50</v>
      </c>
      <c r="C143" s="64" t="s">
        <v>1</v>
      </c>
      <c r="D143" s="15">
        <v>1</v>
      </c>
      <c r="F143" s="21">
        <f>D143*E143</f>
        <v>0</v>
      </c>
    </row>
    <row r="145" spans="1:6" ht="45" x14ac:dyDescent="0.25">
      <c r="A145" s="63">
        <v>24</v>
      </c>
      <c r="B145" s="68" t="s">
        <v>20</v>
      </c>
    </row>
    <row r="146" spans="1:6" x14ac:dyDescent="0.25">
      <c r="B146" s="68" t="s">
        <v>6</v>
      </c>
      <c r="C146" s="64" t="s">
        <v>2</v>
      </c>
      <c r="D146" s="15">
        <v>24</v>
      </c>
      <c r="F146" s="21">
        <f>D146*E146</f>
        <v>0</v>
      </c>
    </row>
    <row r="148" spans="1:6" ht="42.75" x14ac:dyDescent="0.25">
      <c r="A148" s="63">
        <v>25</v>
      </c>
      <c r="B148" s="33" t="s">
        <v>95</v>
      </c>
    </row>
    <row r="149" spans="1:6" x14ac:dyDescent="0.25">
      <c r="C149" s="64" t="s">
        <v>1</v>
      </c>
      <c r="D149" s="15">
        <v>24</v>
      </c>
      <c r="F149" s="21">
        <f>D149*E149</f>
        <v>0</v>
      </c>
    </row>
    <row r="151" spans="1:6" ht="57" x14ac:dyDescent="0.25">
      <c r="A151" s="63">
        <v>26</v>
      </c>
      <c r="B151" s="33" t="s">
        <v>96</v>
      </c>
    </row>
    <row r="152" spans="1:6" x14ac:dyDescent="0.25">
      <c r="C152" s="64" t="s">
        <v>1</v>
      </c>
      <c r="D152" s="15">
        <v>3</v>
      </c>
      <c r="F152" s="21">
        <f>D152*E152</f>
        <v>0</v>
      </c>
    </row>
    <row r="154" spans="1:6" ht="57" x14ac:dyDescent="0.25">
      <c r="A154" s="63">
        <v>27</v>
      </c>
      <c r="B154" s="18" t="s">
        <v>54</v>
      </c>
    </row>
    <row r="155" spans="1:6" x14ac:dyDescent="0.25">
      <c r="C155" s="64" t="s">
        <v>1</v>
      </c>
      <c r="D155" s="15">
        <v>24</v>
      </c>
      <c r="F155" s="21">
        <f>D155*E155</f>
        <v>0</v>
      </c>
    </row>
    <row r="157" spans="1:6" ht="99.75" x14ac:dyDescent="0.25">
      <c r="A157" s="63">
        <v>28</v>
      </c>
      <c r="B157" s="18" t="s">
        <v>51</v>
      </c>
    </row>
    <row r="158" spans="1:6" x14ac:dyDescent="0.25">
      <c r="B158" s="68" t="s">
        <v>52</v>
      </c>
      <c r="C158" s="64" t="s">
        <v>2</v>
      </c>
      <c r="D158" s="15">
        <v>2420</v>
      </c>
      <c r="F158" s="21">
        <f>D158*E158</f>
        <v>0</v>
      </c>
    </row>
    <row r="160" spans="1:6" ht="42.75" x14ac:dyDescent="0.25">
      <c r="A160" s="63">
        <f>A157+1</f>
        <v>29</v>
      </c>
      <c r="B160" s="18" t="s">
        <v>53</v>
      </c>
    </row>
    <row r="161" spans="1:8" x14ac:dyDescent="0.25">
      <c r="B161" s="68" t="s">
        <v>16</v>
      </c>
      <c r="C161" s="64" t="s">
        <v>2</v>
      </c>
      <c r="D161" s="15">
        <v>2420</v>
      </c>
      <c r="F161" s="21">
        <f>D161*E161</f>
        <v>0</v>
      </c>
    </row>
    <row r="163" spans="1:8" ht="45" x14ac:dyDescent="0.25">
      <c r="A163" s="63">
        <f>A160+1</f>
        <v>30</v>
      </c>
      <c r="B163" s="68" t="s">
        <v>7</v>
      </c>
    </row>
    <row r="164" spans="1:8" x14ac:dyDescent="0.25">
      <c r="C164" s="64" t="s">
        <v>2</v>
      </c>
      <c r="D164" s="15">
        <v>2420</v>
      </c>
      <c r="F164" s="21">
        <f>D164*E164</f>
        <v>0</v>
      </c>
    </row>
    <row r="166" spans="1:8" ht="15.75" thickBot="1" x14ac:dyDescent="0.3">
      <c r="A166" s="69"/>
      <c r="B166" s="70"/>
      <c r="C166" s="44"/>
      <c r="D166" s="28"/>
      <c r="E166" s="22"/>
      <c r="F166" s="23">
        <f>SUM(F57:F165)</f>
        <v>0</v>
      </c>
    </row>
    <row r="168" spans="1:8" s="27" customFormat="1" x14ac:dyDescent="0.25">
      <c r="A168" s="54">
        <v>3</v>
      </c>
      <c r="B168" s="78" t="s">
        <v>39</v>
      </c>
      <c r="C168" s="78"/>
      <c r="D168" s="78"/>
      <c r="E168" s="42"/>
      <c r="F168" s="20"/>
      <c r="G168" s="55"/>
      <c r="H168" s="55"/>
    </row>
    <row r="169" spans="1:8" s="27" customFormat="1" x14ac:dyDescent="0.25">
      <c r="A169" s="54"/>
      <c r="B169" s="42"/>
      <c r="C169" s="42"/>
      <c r="D169" s="42"/>
      <c r="E169" s="20"/>
      <c r="F169" s="20"/>
      <c r="G169" s="55"/>
      <c r="H169" s="55"/>
    </row>
    <row r="170" spans="1:8" ht="28.5" x14ac:dyDescent="0.25">
      <c r="A170" s="63">
        <f>1</f>
        <v>1</v>
      </c>
      <c r="B170" s="29" t="s">
        <v>93</v>
      </c>
      <c r="D170" s="25"/>
    </row>
    <row r="171" spans="1:8" x14ac:dyDescent="0.25">
      <c r="A171" s="63"/>
      <c r="B171" s="29"/>
      <c r="C171" s="64" t="s">
        <v>77</v>
      </c>
      <c r="D171" s="30">
        <f>D57</f>
        <v>2420</v>
      </c>
      <c r="G171" s="31">
        <f>D171*E171</f>
        <v>0</v>
      </c>
    </row>
    <row r="172" spans="1:8" s="17" customFormat="1" x14ac:dyDescent="0.25">
      <c r="A172" s="65"/>
      <c r="B172" s="29"/>
      <c r="C172" s="47"/>
      <c r="D172" s="30"/>
      <c r="E172" s="31"/>
      <c r="F172" s="31"/>
      <c r="G172" s="66"/>
      <c r="H172" s="66"/>
    </row>
    <row r="173" spans="1:8" x14ac:dyDescent="0.25">
      <c r="A173" s="63">
        <f>A170+1</f>
        <v>2</v>
      </c>
      <c r="B173" s="29" t="s">
        <v>111</v>
      </c>
      <c r="D173" s="30"/>
      <c r="E173" s="31"/>
      <c r="F173" s="31"/>
    </row>
    <row r="174" spans="1:8" x14ac:dyDescent="0.25">
      <c r="A174" s="63"/>
      <c r="B174" s="29"/>
      <c r="C174" s="64" t="s">
        <v>1</v>
      </c>
      <c r="D174" s="30">
        <v>1</v>
      </c>
      <c r="E174" s="31"/>
      <c r="G174" s="31">
        <f>D174*E174</f>
        <v>0</v>
      </c>
    </row>
    <row r="175" spans="1:8" x14ac:dyDescent="0.25">
      <c r="A175" s="63"/>
      <c r="B175" s="29"/>
      <c r="D175" s="30"/>
      <c r="E175" s="31"/>
      <c r="F175" s="31"/>
    </row>
    <row r="176" spans="1:8" ht="42.75" x14ac:dyDescent="0.25">
      <c r="A176" s="63">
        <f>A173+1</f>
        <v>3</v>
      </c>
      <c r="B176" s="71" t="s">
        <v>91</v>
      </c>
      <c r="D176" s="30"/>
      <c r="E176" s="31"/>
      <c r="F176" s="31"/>
    </row>
    <row r="177" spans="1:8" x14ac:dyDescent="0.25">
      <c r="A177" s="63"/>
      <c r="B177" s="29"/>
      <c r="C177" s="64" t="s">
        <v>92</v>
      </c>
      <c r="D177" s="30">
        <v>200</v>
      </c>
      <c r="E177" s="31"/>
      <c r="F177" s="31">
        <f>D177*E177</f>
        <v>0</v>
      </c>
    </row>
    <row r="178" spans="1:8" x14ac:dyDescent="0.25">
      <c r="A178" s="63"/>
      <c r="B178" s="29"/>
      <c r="D178" s="30"/>
      <c r="E178" s="31"/>
      <c r="F178" s="31"/>
    </row>
    <row r="179" spans="1:8" x14ac:dyDescent="0.25">
      <c r="A179" s="63">
        <f>A176+1</f>
        <v>4</v>
      </c>
      <c r="B179" s="29" t="s">
        <v>40</v>
      </c>
      <c r="D179" s="30"/>
      <c r="E179" s="31"/>
      <c r="F179" s="31"/>
    </row>
    <row r="180" spans="1:8" x14ac:dyDescent="0.25">
      <c r="A180" s="63"/>
      <c r="B180" s="29"/>
      <c r="C180" s="64" t="s">
        <v>1</v>
      </c>
      <c r="D180" s="30">
        <v>1</v>
      </c>
      <c r="E180" s="31"/>
      <c r="F180" s="31">
        <f>D180*E180</f>
        <v>0</v>
      </c>
    </row>
    <row r="181" spans="1:8" x14ac:dyDescent="0.25">
      <c r="A181" s="63"/>
      <c r="B181" s="29"/>
      <c r="D181" s="30"/>
      <c r="E181" s="31"/>
      <c r="F181" s="31"/>
    </row>
    <row r="182" spans="1:8" ht="30" x14ac:dyDescent="0.25">
      <c r="A182" s="63">
        <f>A179+1</f>
        <v>5</v>
      </c>
      <c r="B182" s="40" t="s">
        <v>84</v>
      </c>
      <c r="D182" s="30"/>
      <c r="E182" s="31"/>
      <c r="F182" s="31"/>
    </row>
    <row r="183" spans="1:8" x14ac:dyDescent="0.25">
      <c r="A183" s="63"/>
      <c r="B183" s="29"/>
      <c r="C183" s="64" t="s">
        <v>1</v>
      </c>
      <c r="D183" s="30">
        <v>1</v>
      </c>
      <c r="E183" s="31"/>
      <c r="G183" s="31">
        <f>D183*E183</f>
        <v>0</v>
      </c>
    </row>
    <row r="184" spans="1:8" x14ac:dyDescent="0.25">
      <c r="A184" s="63"/>
      <c r="B184" s="19"/>
      <c r="D184" s="25"/>
    </row>
    <row r="185" spans="1:8" s="10" customFormat="1" ht="15.75" thickBot="1" x14ac:dyDescent="0.3">
      <c r="A185" s="56"/>
      <c r="B185" s="57"/>
      <c r="C185" s="28"/>
      <c r="D185" s="34"/>
      <c r="E185" s="22"/>
      <c r="F185" s="23">
        <f>SUM(F171:F184)</f>
        <v>0</v>
      </c>
      <c r="G185" s="23">
        <f>SUM(G171:G183)</f>
        <v>0</v>
      </c>
      <c r="H185" s="58"/>
    </row>
  </sheetData>
  <mergeCells count="6">
    <mergeCell ref="B5:D5"/>
    <mergeCell ref="B7:D7"/>
    <mergeCell ref="B54:D54"/>
    <mergeCell ref="B168:D168"/>
    <mergeCell ref="B6:D6"/>
    <mergeCell ref="B11:D11"/>
  </mergeCells>
  <pageMargins left="0.70866141732283472" right="0.70866141732283472" top="0.74803149606299213" bottom="0.74803149606299213" header="0.31496062992125984" footer="0.31496062992125984"/>
  <pageSetup scale="85" orientation="portrait" horizontalDpi="1200" verticalDpi="1200" r:id="rId1"/>
  <headerFooter>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VODOVOD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2020-08-27T12:54:21Z</cp:lastPrinted>
  <dcterms:created xsi:type="dcterms:W3CDTF">2018-10-15T16:25:56Z</dcterms:created>
  <dcterms:modified xsi:type="dcterms:W3CDTF">2021-05-07T10:02:25Z</dcterms:modified>
</cp:coreProperties>
</file>