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230" activeTab="4"/>
  </bookViews>
  <sheets>
    <sheet name="Rekapitulacija" sheetId="1" r:id="rId1"/>
    <sheet name="SPLOSNO" sheetId="2" r:id="rId2"/>
    <sheet name="cesta" sheetId="3" r:id="rId3"/>
    <sheet name="MK " sheetId="4" r:id="rId4"/>
    <sheet name="CR Rekapitulacija" sheetId="5" r:id="rId5"/>
    <sheet name="CR" sheetId="6" r:id="rId6"/>
    <sheet name="Gradbena dela-CR" sheetId="7" r:id="rId7"/>
  </sheets>
  <externalReferences>
    <externalReference r:id="rId10"/>
  </externalReferences>
  <definedNames>
    <definedName name="_xlnm.Print_Area" localSheetId="2">'cesta'!$A$1:$G$326</definedName>
    <definedName name="_xlnm.Print_Area" localSheetId="5">'CR'!$A$1:$F$50</definedName>
    <definedName name="_xlnm.Print_Area" localSheetId="4">'CR Rekapitulacija'!$A$1:$F$32</definedName>
    <definedName name="_xlnm.Print_Area" localSheetId="6">'Gradbena dela-CR'!$A$1:$F$30</definedName>
    <definedName name="_xlnm.Print_Area" localSheetId="3">'MK '!$A$1:$G$158</definedName>
    <definedName name="_xlnm.Print_Area" localSheetId="0">'Rekapitulacija'!$A$2:$E$26</definedName>
    <definedName name="_xlnm.Print_Area" localSheetId="1">'SPLOSNO'!$A$1:$G$41</definedName>
  </definedNames>
  <calcPr fullCalcOnLoad="1"/>
</workbook>
</file>

<file path=xl/sharedStrings.xml><?xml version="1.0" encoding="utf-8"?>
<sst xmlns="http://schemas.openxmlformats.org/spreadsheetml/2006/main" count="517" uniqueCount="293">
  <si>
    <t>m2</t>
  </si>
  <si>
    <t>kos</t>
  </si>
  <si>
    <t>m3</t>
  </si>
  <si>
    <t>m1</t>
  </si>
  <si>
    <t>SKUPAJ:</t>
  </si>
  <si>
    <t>SKUPNA REKAPITULACIJA</t>
  </si>
  <si>
    <t>PRIPRAVLJALNA IN RUŠITVENA DELA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</si>
  <si>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</si>
  <si>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</si>
  <si>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SKUPAJ (brez DDV):</t>
  </si>
  <si>
    <t>V enotnih cenah upoštevati nabavo, dobavo in vgradnjo materialov.</t>
  </si>
  <si>
    <t>Odstranitev obstoječih betonskih, ltž pokrovov in rešetk ter odvoz v predelavo gradbenih odpadkov, vse komplet</t>
  </si>
  <si>
    <t>Zavarovanje obstoječih komunalnih vodov pri križanju s kanalizacijo skladno z zahtevami upravljalca v dolžini cca 5,0 m, vse komplet</t>
  </si>
  <si>
    <t>METEORNA KANALIZACIJA</t>
  </si>
  <si>
    <t>kvadratni vijačeni pokrovi nosilnosti 400 kN na zaklep s protihrupnim vložkom in tesnilno gumo (npr. art 802a LIVAR)</t>
  </si>
  <si>
    <t>kvadratni vijačeni pokrovi nosilnosti 250 kN na zaklep s protihrupnim vložkom (npr. art 503 LIVAR)</t>
  </si>
  <si>
    <t>okrogli vijačeni pokrovi nosilnosti 250 kN na zaklepi, protihrupnim vložkom, betonskim vencem (npr. art 603 LIVAR)</t>
  </si>
  <si>
    <t>Dovoz humusa iz gradbiščne deponije, izdelava nasipa v projektiranih naklonih, fino planiranje zemlje, komplet s sejanjem travne mešanice, vse komplet</t>
  </si>
  <si>
    <t>Obnova in zavarovanje zakoličbe trase komunalnih vodov v ravninskem terenu</t>
  </si>
  <si>
    <t>Postavitev in zavarovanje prečnega profila za komunalne vode v ravninskem terenu</t>
  </si>
  <si>
    <t>Izkop vezljive zemljine/zrnate kamnine – 3. kategorije za temelje, kanalske rove, prepuste, jaške in drenaže, širine do 1,0 m in globine 1,1 do 2,0 m – strojno, planiranje dna ročno</t>
  </si>
  <si>
    <t>Izkop mehke kamnine – 4. kategorije za temelje, kanalske rove, prepuste, jaške in drenaže, širine do 1,0 m in globine 1,1 do 2,0 m</t>
  </si>
  <si>
    <t>Ureditev planuma temeljnih tal vezljive zemljine – 3. kategorije</t>
  </si>
  <si>
    <t>Zasip z zrnato kamnino – 3. kategorije - strojno</t>
  </si>
  <si>
    <t>t</t>
  </si>
  <si>
    <t>Nakladanje vezljive zemljine – 3. kategorije</t>
  </si>
  <si>
    <t>Obnova in zavarovanje zakoličbe osi trase ostale javne ceste v ravninskem terenu</t>
  </si>
  <si>
    <t>Postavitev in zavarovanje prečnega profila ostale javne ceste v ravninskem terenu</t>
  </si>
  <si>
    <t>Odstranitev grmovja na redko porasli površini (do 50 % pokritega tlorisa) - ročno</t>
  </si>
  <si>
    <t>Posek in odstranitev drevesa z deblom premera 11 do 30 cm ter odstranitev vej</t>
  </si>
  <si>
    <t>Odstranitev panja s premerom 11 do 30 cm z odvozom na deponijo na razdaljo nad 1000 m</t>
  </si>
  <si>
    <t>Odstranitev panja s premerom 31 do 50 cm z odvozom na deponijo na razdaljo nad 1000 m</t>
  </si>
  <si>
    <t>Demontaža plastičnega smernika</t>
  </si>
  <si>
    <t>Odstranitev prometnega znaka s stranico/premerom 600 mm</t>
  </si>
  <si>
    <t>Rezanje asfaltne plasti s talno diamantno žago, debele 11 do 15 cm</t>
  </si>
  <si>
    <t>Porušitev in odstranitev robnika iz cementnega betona</t>
  </si>
  <si>
    <t>Široki izkop vezljive zemljine – 3. kategorije – strojno z nakladanjem</t>
  </si>
  <si>
    <t>Široki izkop trde kamnine – 5. kategorije z nakladanjem</t>
  </si>
  <si>
    <t>Izdelava nevezane nosilne plasti enakomerno zrnatega drobljenca iz kamnine v debelini 21 do 30 cm</t>
  </si>
  <si>
    <t>odporni proti zmrzali in soli, komplet izkop, betonski temelj C 12/15 ter zasip po položitvi - polaganje v ravnini, krivini, spuščeni, vse komplet</t>
  </si>
  <si>
    <t>Dobava in vgraditev predfabriciranega dvignjenega robnika iz cementnega betona  s prerezom 15/25 cm</t>
  </si>
  <si>
    <t>z materialom zrnavosti 0/8 mm za zaklinjanje v deb. 5 cm na predhodno planiran tamponski planum v deb. 25 cm v projektiranem prečnem naklonu 4 %, bankina zaključena 1 cm pod koto vozišča, Ev2&gt;100 MN/m2, Ev2/Ev1=&lt;1,8, vse komplet</t>
  </si>
  <si>
    <t>vključno s temeljem iz betonskih cevi fi 30 cm, dolžine 80 cm in napolnjen z betonom  C 12/15 in vsemi zemeljskimi (izkop, zasip) in pomožnimi deli, odvoz v predelavo gradbenih odpadkov, vse komplet</t>
  </si>
  <si>
    <t>Premaz stikov z bitumensko emulzijo na stiku z novim asfaltom</t>
  </si>
  <si>
    <t>Določitev mikrolokacije obstoječih podzemnih komunalnih naprav, vse komplet</t>
  </si>
  <si>
    <t>vključno s stebrički in temelji ter odvozom v predelavo gradbenih odpadkov, vse komplet</t>
  </si>
  <si>
    <t>vključno s temeljem ter odvozom v predelavo gradbenih odpadkov, vse komplet</t>
  </si>
  <si>
    <t xml:space="preserve"> ter odvozom v predelavo gradbenih odpadkov, vse komplet</t>
  </si>
  <si>
    <t xml:space="preserve"> z odvozom v predelavo gradbenih odpadkov, vse komplet</t>
  </si>
  <si>
    <t>cestnih in vrtnih robnikov komplet s temeljem ter  ter odvozom v predelavo gradbenih odpadkov, vse komplet</t>
  </si>
  <si>
    <t>okrogli vijačeni pokrovi nosilnosti 400 kN na zaklep z vijakom, protihrupnim vložkom, tesnilno gumo in betonskim vencem (npr. art 604a ali 605a LIVAR)</t>
  </si>
  <si>
    <t>z direktnim nakladanjem materiala na prevozno sredstvo. Obračun po dejansko izvršenih delih in v raščenem stanju, vse komplet</t>
  </si>
  <si>
    <t xml:space="preserve"> z direktnim nakladanjem materiala na prevozno sredstvo. Obračun po dejansko izvršenih delih in v raščenem stanju, vse komplet</t>
  </si>
  <si>
    <t>vključno z drenažnim materialom 8/16 mm deb. 15 cm pod in 15 cm nad cevjo (skupaj 30 cm) ter priklop na  jašek, vse komplet</t>
  </si>
  <si>
    <t>Prilagoditev ltž pokrovov na novo višino vključno z obdelavo jaška, dobavo in vgraditev pokrova z razbremenilno ploščo, odvozom v predelavo gradbenih odpadkov</t>
  </si>
  <si>
    <t>Premaz grobega asfalta</t>
  </si>
  <si>
    <t>Finalno čiščenje gradbišča (obračuna se 1x asfaltne površine).</t>
  </si>
  <si>
    <t>Dobava humusa, izdelava nasipa v projektiranih naklonih, fino planiranje zemlje, komplet s sejanjem travne mešanice, vse komplet</t>
  </si>
  <si>
    <t>Zasip kanalov z ustrezno pripravljenim izkopnim materialom (mleta kamnina fi do 45 mm). Zasip in utrjevanje v plasteh do 30 cm s komprimacijo. Stopnja zbitosti do 95 % po SPP, vse komplet</t>
  </si>
  <si>
    <t>notranji  fi 188,20 mm SN 8 komplet s pripravljeno betonsko posteljico deb. 10 cm in obbetoniranjem cevi 10 cm nad temenom cevi (beton C 20/25), vključno s spajanjem elementov ter priključitvijo na jaške, vse komplet - MK - priključki vtočnih jaškov</t>
  </si>
  <si>
    <t>Izdelava jaška iz cementnega betona, krožnega prereza s premerom 80 cm, globokega 1,0 do 1,5 m</t>
  </si>
  <si>
    <t>KANALIZACIJA</t>
  </si>
  <si>
    <t>DDV:</t>
  </si>
  <si>
    <t>SKUPAJ (z DDV):</t>
  </si>
  <si>
    <t>Splošno</t>
  </si>
  <si>
    <t>- velja za vsa pogodbena dela</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</si>
  <si>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</si>
  <si>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količina</t>
  </si>
  <si>
    <t>cena/enoto</t>
  </si>
  <si>
    <t>vrednost</t>
  </si>
  <si>
    <t>opis dela/enota</t>
  </si>
  <si>
    <t>Prevoz materiala na razdaljo nad 2000 m</t>
  </si>
  <si>
    <t>ur</t>
  </si>
  <si>
    <t>Geotehnični nadzor</t>
  </si>
  <si>
    <t>TUJE STORITVE</t>
  </si>
  <si>
    <t>2.</t>
  </si>
  <si>
    <t>1.</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</si>
  <si>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 predpise iz varstva pri delu ter projektno dokumentacijo.</t>
  </si>
  <si>
    <t>Površinski izkop plodne zemljine – 1. kategorije</t>
  </si>
  <si>
    <t>z direktnim nakladanjem materiala na prevozno sredstvo in odvoz v gradbiščno deponijo. Obračun po dejansko izvršenih delih in v raščenem stanju, vse komplet</t>
  </si>
  <si>
    <t>Ureditev planuma temeljnih tal mehke kamnine – 4. kategorije</t>
  </si>
  <si>
    <t>Ureditev planuma temeljnih tal trde kamnine – 5. kategorije</t>
  </si>
  <si>
    <t>v predelavo gradbenih odpadkov, vse komplet</t>
  </si>
  <si>
    <t>Izkop trde kamnine – 5. kategorije za temelje, kanalske rove, prepuste, jaške in drenaže, širine do 1,0 m in globine 1,1 do 2,0 m</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</si>
  <si>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transport in dostavo materiala potrebnega za izvedbo, vgradnjo, montažo in polaganje materiala z vsemi potrebnimi deli in pripomočki, stroške začasnih in stalnih deponij, pri odstranitvi gradbenih odpadkov pa je vključeno nakladanje, odvoz, predaja in takse zbiralcu gradbenih odpadkov oz. izvajalcu obdelave gradbenih odpadkov ter izdelava elaborata za preprečevanje in zmajševanje emisije delcev iz gradbišča skladno z Uredbo o preprečevanju in zmanjševanju emisije delcev iz gradbišč (Uradni list RS, št. 21/11). </t>
  </si>
  <si>
    <t>%</t>
  </si>
  <si>
    <t xml:space="preserve">vključno s stebričkom in temeljem  ter odvozom v predelavo gradbenih odpadkov, vse komplet </t>
  </si>
  <si>
    <t>Porušitev in odstranitev asfaltne plasti v debelini nad 10 cm</t>
  </si>
  <si>
    <t>Rezanje asfaltne plasti s talno diamantno žago, debele do 5 cm</t>
  </si>
  <si>
    <t>os trase</t>
  </si>
  <si>
    <t>Vgraditev nasipa iz zrnate kamnine – 3. kategorije</t>
  </si>
  <si>
    <t>Izdelava humuzirane bankine, široke 0,76 do 1,0 m</t>
  </si>
  <si>
    <t>vključno s transportom iz gradbiščne deponije, vse komplet</t>
  </si>
  <si>
    <t>z vsemi  pomožnimi deli in vsem pritrdilnim materialom, vse komplet</t>
  </si>
  <si>
    <t>vključno s temeljem, stebričkom, pripravljalnimi in zaključnimi deli, vse komplet</t>
  </si>
  <si>
    <t>Dobava in vgraditev jeklene varnostne ograje, vključno vse elemente, za nivo zadrževanja N2 in za delovno širino W4 (brez distančnika)</t>
  </si>
  <si>
    <t>GRADBENA IN OBRTNIŠKA DELA</t>
  </si>
  <si>
    <t>kg</t>
  </si>
  <si>
    <t xml:space="preserve">notranji  fi 235,40 mm SN 8 komplet s pripravljeno betonsko posteljico deb. 10 cm in obbetoniranjem cevi 10 cm nad temenom cevi (beton C 20/25), vključno s spajanjem elementov ter priključitvijo na jaške, vse komplet - MK </t>
  </si>
  <si>
    <t>Izdelava poševne vtočne ali iztočne glave prepusta krožnega prereza iz cementnega betona s premerom 30 do 40 cm</t>
  </si>
  <si>
    <t>Vsa zemeljska dela se obračunavajo v raščenem stanju</t>
  </si>
  <si>
    <t>Obračun po dejansko izvršenih delih in v raščenem stanju, vse komplet</t>
  </si>
  <si>
    <t>Dobava in postavitev plastičnega smernika z votlim prerezom, dolžina 1200 mm, z odsevnikom iz umetne snovi</t>
  </si>
  <si>
    <t>tampon 0/32 mm  v debelini 25 cm vključno z razgrinjanjem, utrjevanjem in valjanjem v plasteh v projektiranem naklonu, deformacijski modul  Ev2=100 MN/m2, komplet s planiranjem tampona +- 1 cm in skomprimiran na minimalni deformacijski modul  Ev2 ≥ 100 MN/m2 in razmerjem Ev2/Ev1 ≤ 2,2, utrditi na 98 % SPP, vse komplet</t>
  </si>
  <si>
    <r>
      <t>Pobrizg podlage z bitumensko emulzijo 0,4 kg/m</t>
    </r>
    <r>
      <rPr>
        <vertAlign val="superscript"/>
        <sz val="10"/>
        <rFont val="Arial"/>
        <family val="2"/>
      </rPr>
      <t>2</t>
    </r>
  </si>
  <si>
    <t xml:space="preserve">vtočni jaški - cestnih požiralnikov fi 50 cm iz betonskih cevi, vključno s priključki in lovilcem peska, razbremenilno ploščo za pokrove, ltž ROBNO rešetko  nosilnosti 400 kN (npr. SELECTA 500). Globina jaška 1,50 m, s potrebnim dodatnim izkopom za jašek, odvozom izkopnega materiala v predelavo gradbenih odpadkov, zasip, vse komplet </t>
  </si>
  <si>
    <t>komplet s tlakovanjem kanala deb. 20 cm vključno s podložnim betonom deb. 10 cm v dolžini cca 3,0 m in širini 1,0+1,0+1,0 m, vse komplet</t>
  </si>
  <si>
    <t>Izdelava posteljice v debelini plasti do 50 cm iz zrnate kamnine - 3. kategorije</t>
  </si>
  <si>
    <t>CESTA</t>
  </si>
  <si>
    <t>Izdelava nosilne plasti bituminizirane zmesi AC 22 base B 50/70 A4/Z6 v debelini 7 cm (31 573)</t>
  </si>
  <si>
    <t>Izdelava obrabne in zaporne plasti bituminizirane zmesi AC 11 suf B 50/70 Z2 A4 v debelini 4 cm (32 291)</t>
  </si>
  <si>
    <t>ura</t>
  </si>
  <si>
    <t>Odstranitev vej predhodno posekanih dreves</t>
  </si>
  <si>
    <t>Demontaža prometnega znaka na enem podstavku</t>
  </si>
  <si>
    <t>Zasip z zrnato kamnino – 3. kategorije z dobavo iz kamnoloma</t>
  </si>
  <si>
    <t>Zasip kanalov s tamponom 0-32 mm. Zasip in utrjevanje v plasteh do 30 cm s komprimacijo. Stopnja zbitosti do 95 % po SPP, vse komplet</t>
  </si>
  <si>
    <t>Izdelava kanalizacije iz cevi iz PVC, vključno s podložno plastjo iz zmesi kamnitih zrn, premera 20 cm, v globini do 1,0 m</t>
  </si>
  <si>
    <t>Izdelava kanalizacije iz cevi iz PVC, vključno s podložno plastjo iz zmesi kamnitih zrn, premera 250 cm, v globini do 1,0 m</t>
  </si>
  <si>
    <t>Izdelava nepremičnega odra, visokega do 4 m</t>
  </si>
  <si>
    <t>ZLOŽBA</t>
  </si>
  <si>
    <t>Izdelava dvostranskega vezanega opaža za ukrivljen temelj</t>
  </si>
  <si>
    <t>Izdelava podprtega opaža robnega venca na premostitvenem, opornem in podpornem objektu</t>
  </si>
  <si>
    <t>kapa zidu višine do 30 cm</t>
  </si>
  <si>
    <r>
      <t>Dobava in postavitev mreže iz vlečene jeklene žice B500A, s premerom &gt; od 4 in &lt; od 12 mm, masa nad 6 kg/m</t>
    </r>
    <r>
      <rPr>
        <vertAlign val="superscript"/>
        <sz val="10"/>
        <rFont val="Arial"/>
        <family val="2"/>
      </rPr>
      <t>2</t>
    </r>
  </si>
  <si>
    <t>temelj, kapa</t>
  </si>
  <si>
    <t>Dobava in postavitev rebrastih žic iz visokovrednega naravno trdega jekla B St 500 S s premerom do 12 mm, za srednje zahtevno ojačitev</t>
  </si>
  <si>
    <r>
      <t>Dobava in vgraditev cementnega betona C25/30 v prerez nad 0,50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1</t>
    </r>
  </si>
  <si>
    <t>XC2, temelj, kapa</t>
  </si>
  <si>
    <t>Dobava in vgradnja zemeljsko vlažnega betona C25/30 in kamnitih blokov velikosti 80 cm v razmerju 40:60 v spodnji 1/3 zložbe, vključno z izdelavo poglobljenih fug na vidnem delu, vse komplet</t>
  </si>
  <si>
    <t>Dobava in vgradnja zemeljsko vlažnega betona C25/30 in kamnitih blokov velikosti 80 cm v razmerju 70:30 v zgornjih 2/3 zložbe, vključno z izdelavo poglobljenih fug na vidnem delu, vse komplet</t>
  </si>
  <si>
    <t>N</t>
  </si>
  <si>
    <t>Široki izkop mehke kamnine – 4. kategorije – z nakladanjem</t>
  </si>
  <si>
    <t>ustrezno pripravljen material iz izkopa</t>
  </si>
  <si>
    <t>kamnita greda 0-125 mm iz zmrzlinsko odpornega materiala (min. CBR=15%), debelina plasti 40 cm, vključno s planiranjem  in komprimiranjem v plasteh do 25 cm debeline do zahtevane zbitosti 95 % SPP, deformacijski modul  Ev2&gt;80 MN/m2, vse komplet</t>
  </si>
  <si>
    <t>Izravnava asfaltne podlage z bituminiziranim drobljencem zrnavosti 0/16 mm</t>
  </si>
  <si>
    <t>Dobava in pritrditev okroglega prometnega znaka, podloga iz vroče cinkane jeklene pločevine, znak z odsevno folijo 2. vrste, premera 600 mm</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</si>
  <si>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12 cm</t>
    </r>
  </si>
  <si>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50 cm</t>
    </r>
  </si>
  <si>
    <t>stop črta</t>
  </si>
  <si>
    <t>prekinjena 5-5-5, robna črta 5122-1</t>
  </si>
  <si>
    <t>prekinjena 3-3-3, robna črta 5122-1</t>
  </si>
  <si>
    <t>izkop, zasip, vse komplet</t>
  </si>
  <si>
    <t>Doplačilo za izdelavo asfaltne mulde širine 50 cm, asfalt je obračunan v zgornjih postavkah</t>
  </si>
  <si>
    <t>Izdelava vzdolžne in prečne drenaže, globoke do 1,0 m, na planumu izkopa, z gibljivimi plastičnimi cevmi premera 15 cm</t>
  </si>
  <si>
    <t>Izdelava jaška iz cementnega betona, krožnega prereza s premerom 80 cm, globokega do 1,0 m</t>
  </si>
  <si>
    <t xml:space="preserve">vključno z izdelavo dna, mulde, obdelavo priključkov, komplet z ltž perforiranim pokrovom nosilnosti 400 kN na zaklep z vijakom (npr. art 605a LIVAR),  razbremenilno ploščo, s potrebnim dodatnim izkopom za jašek, odvozom izkopnega materiala v predelavo gradbenih odpadkov, zasip, vse komplet - MK </t>
  </si>
  <si>
    <t xml:space="preserve">vtočni jaški - cestnih požiralnikov fi 50 cm iz betonskih cevi, vključno s priključki in lovilcem peska, razbremenilno ploščo za pokrove, vtok pod robnikom, z ltž perforiranim pokrovom nosilnosti 250 kN na zaklep z vijakom (npr. art 603 LIVAR),. Globina jaška 1,50 m, s potrebnim dodatnim izkopom za jašek, odvozom izkopnega materiala v predelavo gradbenih odpadkov, zasip, vse komplet </t>
  </si>
  <si>
    <t>Izdelava prepusta krožnega prereza iz cevi iz cementnega betona s premerom 40 cm</t>
  </si>
  <si>
    <t>Izdelava prepusta krožnega prereza iz cevi iz cementnega betona s premerom 50 cm</t>
  </si>
  <si>
    <t>Izdelava poševne vtočne ali iztočne glave prepusta krožnega prereza iz cementnega betona s premerom 50 cm</t>
  </si>
  <si>
    <t xml:space="preserve">METEORNA KANALIZACIJA </t>
  </si>
  <si>
    <r>
      <t>Dobava in vgraditev geotekstilije za ločilno plast (po načrtu), natezna trdnost nad 12 do 14 kN/m</t>
    </r>
    <r>
      <rPr>
        <vertAlign val="superscript"/>
        <sz val="10"/>
        <rFont val="Arial"/>
        <family val="2"/>
      </rPr>
      <t>2</t>
    </r>
  </si>
  <si>
    <t>Tlakovanje jarka z lomljencem, debelina 20 cm, stiki zapolnjeni z drobljencem, na podložni plasti zmesi zrn drobljenca, debeli 10 cm</t>
  </si>
  <si>
    <t>ocena</t>
  </si>
  <si>
    <t>ure</t>
  </si>
  <si>
    <t xml:space="preserve">Izdelava nasipa iz zrnate kamnine – 3. kategorije z dobavo iz kamnoloma </t>
  </si>
  <si>
    <t>Dobava in vgraditev stebrička za prometni znak iz vroče cinkane jeklene cevi s premerom 64 mm, dolge do 2500 mm</t>
  </si>
  <si>
    <t>Dobava in pritrditev trikotnega prometnega znaka, podloga iz vroče cinkane jeklene pločevine, znak z odsevno folijo RA1 in RA2, dolžina stranice a = 900 mm</t>
  </si>
  <si>
    <t>Dobava in pritrditev prometnega znaka, podloga iz vroče cinkane jeklene pločevine, znak z odsevno folijo RA3, velikost od 0,21 do 0,40 (600/600 mm)</t>
  </si>
  <si>
    <t>Dobava in pritrditev prometnega znaka, podloga iz vroče cinkane jeklene pločevine, znak z odsevno folijo RA3, velikost od 0,71 do 1,0 (1500/500 mm)</t>
  </si>
  <si>
    <t>Prestavitev stebrička s prometnim znakom s stranico / premerom 600 mm</t>
  </si>
  <si>
    <t>vključno z izdelavo dna, mulde, obdelavo priključkov, komplet z betonskim pokrovom fi 60 cm, s potrebnim dodatnim izkopom za jašek, odvozom izkopnega materiala v predelavo gradbenih odpadkov, zasip, vse komplet - MK betonski propusti</t>
  </si>
  <si>
    <t>Izdelava kabelske kanalizacije iz spojene dvojne cevi iz polietilena, premera 2 x 50 mm (2 x PE HD 50)</t>
  </si>
  <si>
    <t>prestavitev optike vključno izkop, zasip, obsip s peskom, vse komplet</t>
  </si>
  <si>
    <t>Izdelava geodetskega posnetka novega stanja vključno z vsemi komunalnimi napravami. Velja za celoten projekt</t>
  </si>
  <si>
    <t xml:space="preserve">Projektantski nadzor </t>
  </si>
  <si>
    <t>Izdelava PID projektne dokumentacije (v šestih (6) izvodih in en (1) izvod v elektronski verziji - Acad (.dwg)), komplet z certifikatom in NOV. Velja za celoten projekt MK (1)</t>
  </si>
  <si>
    <t>l=5155</t>
  </si>
  <si>
    <t>REKONSTRUKCIJA CESTE RT 940/3214 ZAVRHEK - ARTVIŽE - PREGARJE OD 23,380 do km 23,590 IN NA ODSEKU 3213 PREGARJE - HARIJE od km 1,135 do km 5,040 in od km 5,620 do km 6,870</t>
  </si>
  <si>
    <t xml:space="preserve">  </t>
  </si>
  <si>
    <t xml:space="preserve">REKONSTRUKCIJA CESTE RT 940/3214 ZAVRHEK - ARTVIŽE - PREGARJE OD 23,380 do km 23,590 IN NA ODSEKU 3213 PREGARJE - HARIJE od km 1,135 do km 5,040 in od km 5,620 do km 6,870
</t>
  </si>
  <si>
    <t>Demontaža jeklene varnostne ograje</t>
  </si>
  <si>
    <t>Prestavitev jeklene varnostne ograje</t>
  </si>
  <si>
    <t>vključno s stebrički in temelji, izkop, zasip ter odvozom v predelavo gradbenih odpadkov, demontaža, skladiščenje in ponovna postavitev, vse komplet</t>
  </si>
  <si>
    <t>Rezkanje in odvoz asfaltne krovne plasti v debelini 4 do 7 cm</t>
  </si>
  <si>
    <t>Porušitev in odstranitev cementnobetonske krovne plasti v debelini do 15 cm</t>
  </si>
  <si>
    <t xml:space="preserve"> betonska bankina in kanaleta, z odvozom v predelavo gradbenih odpadkov, vse komplet</t>
  </si>
  <si>
    <t>Dobava in vgraditev predfabriciranega dvignjenega robnika iz cementnega betona  s prerezom 8/12 cm</t>
  </si>
  <si>
    <t>Izdelava obrabne in zaporne plasti bituminizirane zmesi AC 8 surf B 70/100 A5 v debelini 5 cm (32 256) - pločnik</t>
  </si>
  <si>
    <t>Izdelava izravnalne plasti iz drobljenca v povprečni debelini 11 do 15 cm</t>
  </si>
  <si>
    <t>makadam priključki</t>
  </si>
  <si>
    <t>Izdelava bankine iz drobljenca, široke 0,76 do 1,00 m</t>
  </si>
  <si>
    <t>Prestavitev stebrička s prometnim znakom s stranico / premerom 900 mm</t>
  </si>
  <si>
    <t>Dobava in  izdelava betonske mulde širine 50 cm, na podložni beton, vse komplet</t>
  </si>
  <si>
    <r>
      <t>Izdelava tankoslojne vzdolžne označbe na vozišču z enokomponentno rumeno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30 cm</t>
    </r>
  </si>
  <si>
    <t>rumena črta 1-1-1</t>
  </si>
  <si>
    <t>asfaltna koritnica 12% nagib, asfalt kot cesta (7+4 cm), širina 50 cm, vse komplet</t>
  </si>
  <si>
    <t>Izdelava koritnice iz bitumenskega betona, debeline 5 cm, na podložni plasti iz zmesi zrn drobljenca, debeli 20 cm, ob že zgrajenem robniku iz cementnega betona, široke 50 cm</t>
  </si>
  <si>
    <t xml:space="preserve">notranji  fi 296,40 mm SN 8 komplet s pripravljeno betonsko posteljico deb. 10 cm in obbetoniranjem cevi 10 cm nad temenom cevi (beton C 20/25), vključno s spajanjem elementov ter priključitvijo na jaške, vse komplet - MK </t>
  </si>
  <si>
    <t>Izdelava kanalizacije iz cevi iz polivinilklorida, vključno s podložno plastjo iz cementnega betona, premera 30 cm, v globini do 1,0 m</t>
  </si>
  <si>
    <t>Izdelava jaška iz cementnega betona, krožnega prereza s premerom 60 cm, globokega 1,5 do 2,0 m</t>
  </si>
  <si>
    <t>vtok pod robnikom</t>
  </si>
  <si>
    <t>vtok pod robnikom + čelni vtok kanalete</t>
  </si>
  <si>
    <t>čelni vtok kanalete</t>
  </si>
  <si>
    <t>Utrditev jarka s kanaletami na stik iz cementnega betona, dolžine 100 cm in notranje širine dna kanalete 50 cm, na podložni plasti iz zmesi zrn drobljenca, debeli 20 cm</t>
  </si>
  <si>
    <t>Pregled in čiščenje obstoječe kanalizacije, vse komplet</t>
  </si>
  <si>
    <t>Priklop nove kanalizacije na obstoječo, vse komplet</t>
  </si>
  <si>
    <t>Izdelava prevleke s cementno malto v debelini 2 cm</t>
  </si>
  <si>
    <t>Frezanje (reciklaža) voziščne konstrukcije in tamponskega nasutja v skupni debelini 20 cm, planiranje in ponovna komprimacija sloja, vse komplet</t>
  </si>
  <si>
    <t>CESTNA RAZSVETLJAVA</t>
  </si>
  <si>
    <t>PROJEKTANTSKI POPIS S PREDIZMERAMI IN STROŠKOVNO OCENO</t>
  </si>
  <si>
    <t>RS Ministrstvo za infrastr., DRSI Tržaška cesta 11  1000 Ljubljana</t>
  </si>
  <si>
    <t>Rekonstrukcija ceste RT-940/3214 in RT-940/3213</t>
  </si>
  <si>
    <t>Rekapitulacija</t>
  </si>
  <si>
    <t>EUR</t>
  </si>
  <si>
    <t>3.</t>
  </si>
  <si>
    <t>4.</t>
  </si>
  <si>
    <t>5.</t>
  </si>
  <si>
    <t>Skupaj:</t>
  </si>
  <si>
    <t>DDV (22%)</t>
  </si>
  <si>
    <t>Skupaj z DDV:</t>
  </si>
  <si>
    <t>Št. odseka:</t>
  </si>
  <si>
    <t>Arhivska št.:</t>
  </si>
  <si>
    <t>Faza/objekt:</t>
  </si>
  <si>
    <t>Šifra priloge:</t>
  </si>
  <si>
    <t>Prostor za črtno kodo arhiva:</t>
  </si>
  <si>
    <t>3214-0004.00</t>
  </si>
  <si>
    <t>004.
2130</t>
  </si>
  <si>
    <t>T.2.1</t>
  </si>
  <si>
    <t>Cestna razsvetljava - elektromontažna dela</t>
  </si>
  <si>
    <t>Dobava, prevoz, montaža, preizkus, svetlobni viri, predstikalne naprave, vezni in pritrdilni material</t>
  </si>
  <si>
    <t>Kabel NYY-J 3x4mm2, uvlečen v kabelsko kanalizacijo,skupaj s kabelskimi končniki in priklopom na drogovih</t>
  </si>
  <si>
    <t>m</t>
  </si>
  <si>
    <t>Vodnik P/F (H07V-K) položen v instalacijske cevi</t>
  </si>
  <si>
    <t>- 16 mm2</t>
  </si>
  <si>
    <t>3</t>
  </si>
  <si>
    <t xml:space="preserve">Raven-konusni drog cestne razsvetljave višine h=6,0m za montažo na sidra, prilagojen za direktno montažo svetilke (fi 60 mm), vročecinkane izvedbe z 2x barvanjem s sivo kovinsko barvo po izboru naročnika, z uvodno odprtino za uvod kabla, vijaki INOX,s priključno ploščo za podvarovanje (kot npr PVE-4/25-1) in kompletnim ožičenjem (NYY-J 3x1,5 mm2), postavljen na sidra, komplet s sidrno ploščo in sidri, povezan na valjanec. Kandelaber mora biti usklajen s SIST EN 40, izvedena antikorozijska zaščita pa s SIST EN 1461. Kandelaber mora biti antikorozivno zaščiten s pomočjo vročega cinkanja in dimenzioniran na III.cono vetra. </t>
  </si>
  <si>
    <t>4</t>
  </si>
  <si>
    <t>LED svetilka za montažo na drog,  kot npr DISANO 3475 Mini Giovi W1 - stradale 16 LED 3K CLD CELL 33100039 1 x led_3475_33_3k 33 W / 4244 lm h=6,0m h=9,0m z redukcijo. , Komplet z nastavkom za na drog</t>
  </si>
  <si>
    <t>5</t>
  </si>
  <si>
    <t xml:space="preserve">LED svetilka za montažo na drog,  kot npr DISANO 3487 Mini Giovi destro (DX) 16 LED 4K CLD CELL 33109000 1 x led_3486_16_4k 33 W / 4256 lm h=6,0m z redukcijo. , Komplet z nastavkom za na drog </t>
  </si>
  <si>
    <t>Oznaka A</t>
  </si>
  <si>
    <t>6</t>
  </si>
  <si>
    <t>Priključitev kabla NYY-J 3x4mm2 na obstoječe prižigališče-točka priključitve v sodelovanju/nadzorom upravitelja CR - upoštevati stroške koncesionarja. Komplet sponke, doze in pritrdilni material</t>
  </si>
  <si>
    <t>kpl</t>
  </si>
  <si>
    <t>7</t>
  </si>
  <si>
    <t>8</t>
  </si>
  <si>
    <t>PVC opozorilni trak "POZOR ENERGETSKI KABEL"</t>
  </si>
  <si>
    <t>9</t>
  </si>
  <si>
    <t xml:space="preserve">Pocinkani valjanec FeZn 25x4 mm, položen v izkopan kabelski jarek, </t>
  </si>
  <si>
    <t>10</t>
  </si>
  <si>
    <t>Križne sponke za valjanec</t>
  </si>
  <si>
    <t>11</t>
  </si>
  <si>
    <t>Ozemljitev kandelabrov po detajlu - 2x vijak M10</t>
  </si>
  <si>
    <t>12</t>
  </si>
  <si>
    <t>Premaz drogov CR z bitumnom do višine 30cm nad kot terena</t>
  </si>
  <si>
    <t>13</t>
  </si>
  <si>
    <t>Ozemljitev kovinskih delov v bližini drogov CR. Ozemljujejo se kovinski deli, kateri s v dosegu roke drogov. Komplet z oemljitveno sponko</t>
  </si>
  <si>
    <t>14</t>
  </si>
  <si>
    <t>Demontaža obstoječih svetilk, ter odvoz na deponijo lastnika oziroma koncesionarja</t>
  </si>
  <si>
    <t>15</t>
  </si>
  <si>
    <t>Meritve električnih instalacij, pregledi, preizkusi, spuščanje v pogon, usmeritve svetilke po izračunu CR</t>
  </si>
  <si>
    <t>16</t>
  </si>
  <si>
    <t>Svetlobnotehnične meritve z izdajo poročila na prehodih za pešce, skladno s Priročnikom za cestno razsvetljavo v območju prehodov za pešce in/ali kolesarje (januar 2020). Opraviti je potrebno meritve horizontalne osvetljenosti, ter vertikalne osvetljenosti z obeh strani vožnje.</t>
  </si>
  <si>
    <t>1</t>
  </si>
  <si>
    <t>17</t>
  </si>
  <si>
    <t>Svetlobnotehnične meritve z izdajo poročila na cestišču. Opraviti je potrebno meritve horizontalne osvetljenosti.</t>
  </si>
  <si>
    <t>18</t>
  </si>
  <si>
    <t>Izdelava banke cestnih podatkov (BCP)</t>
  </si>
  <si>
    <t>19</t>
  </si>
  <si>
    <t>Zakoličba predvidenih komunalnih naprav (CR)</t>
  </si>
  <si>
    <t>kpl.</t>
  </si>
  <si>
    <t>Drobni material</t>
  </si>
  <si>
    <t>SKUPAJ (brez DDV)</t>
  </si>
  <si>
    <t>CR omrežje - gradbena dela</t>
  </si>
  <si>
    <t>Asfalterska dela so zajeta pri zgornjem ustroju.</t>
  </si>
  <si>
    <t>Strojni in deloma ročni izkop kabelskega kanala v terenu IV do V. ktg.(50%-50%) dim 0,4 x 1,0 m, izdelava podloge iz suhega betona MB10 v sloju 10 cm, polaganje 1x stigmafleks cevi premera 110 mm (vključno z distančniki, čepi, tesnili, koleni, ...), spodaj pusti beton 10cm, obbetoniranje z betonom MB15 v sloju 10 cm, zasip s tamponskim gramozom ter nabijanje v slojih 20 cm, polaganje ozemljilnega valjanca in PVC opozorilnega traku, odvoz materiala v predelavo gradbenih odpadkov, s plačilom vseh potrebnih taks, vse komplet - cestišče</t>
  </si>
  <si>
    <t>Stigmaflex cev</t>
  </si>
  <si>
    <r>
      <t xml:space="preserve">- </t>
    </r>
    <r>
      <rPr>
        <sz val="11"/>
        <rFont val="Symbol"/>
        <family val="1"/>
      </rPr>
      <t>f</t>
    </r>
    <r>
      <rPr>
        <sz val="11"/>
        <rFont val="Arial"/>
        <family val="2"/>
      </rPr>
      <t xml:space="preserve"> 110 mm</t>
    </r>
  </si>
  <si>
    <t>Izdelava betonske, zaključne glave na kandelabru, dim cca 30/30x15cm, ter premaz kandelabra z bitumnom,</t>
  </si>
  <si>
    <t>Preboj obstoječega jaška s cevmi 2x110mm, ter zidarska obdelava preboja in tesnitev cevi</t>
  </si>
  <si>
    <t>6.</t>
  </si>
  <si>
    <t>Nadzor upravitelja javne razsvetljave in upravljalcev infrastrukture</t>
  </si>
  <si>
    <t>7.</t>
  </si>
  <si>
    <t>Geodetski posnetek trase pred zasipom, z vrisanimi cevmi</t>
  </si>
  <si>
    <t>8.</t>
  </si>
  <si>
    <t>Zakoličba obstoječih vodov komunalne infrastrukture</t>
  </si>
  <si>
    <t>9.</t>
  </si>
  <si>
    <t xml:space="preserve">Drobni material </t>
  </si>
  <si>
    <t>SKUPAJ brez ND</t>
  </si>
  <si>
    <t>DRSI</t>
  </si>
  <si>
    <t>CR</t>
  </si>
  <si>
    <t>3C2</t>
  </si>
  <si>
    <t>Projekt izvedenih del PID (% postavk 1-3)</t>
  </si>
  <si>
    <r>
      <t xml:space="preserve">Izkop  v terenu IV. kat. in komplet izgradnja tipskega manipulativnega kabelskega jaška </t>
    </r>
    <r>
      <rPr>
        <sz val="11"/>
        <rFont val="Symbol"/>
        <family val="1"/>
      </rPr>
      <t>f</t>
    </r>
    <r>
      <rPr>
        <sz val="11"/>
        <rFont val="Arial"/>
        <family val="2"/>
      </rPr>
      <t xml:space="preserve"> 60 cm, z betonom MB 30, litoželeznim pokrovom 400kN promet 600 mm, z napisom ELEKTRIKA, odvoz materiala v predelavo gradbenih odpadkov  s plačilom vseh potrebnih taks, vse komplet </t>
    </r>
  </si>
  <si>
    <t xml:space="preserve">Izkop  v terenu  IV do V. ktg.(50%-50%). in komplet izgradnja betonskega temelja za drog cestne razsvetljave dim. fi 600mm (notranja mera) globine 1000 mm z betonom MB 30, vgraditvijo sider, armaturo, podložnim betonom 100mm, postavitvijo cevi za drog, vgradnjo sider kandelabra, dobavo in vgradnjo neperforiranih cevi premera 63 mm, odvoz materiala v predelavo gradbenih odpadkov, vse komplet </t>
  </si>
  <si>
    <t>10.</t>
  </si>
  <si>
    <t>Zavarovanje gradbišča v času gradnje z delno zaporo prometa v skladu z elaboratom začasne prometne ureditve (zagotoviti dostop za intervencijo) in usmerjanjem z ustrezno signalizacijo. Postavitev, vzdrževanje in odstranitev cestne zapore, izdelava elaborata cestne zapore in pridobitev dovoljenja za zaporo ter vsi stroški vezani na zaporo. (Enotna cena za vse ponudnike, ponudniki v ponudbi upoštevajo vrednost 6.000,00 €). Obračun zapore se bo izvedel po dejanskih stroških. Zapora velja za celoten čas gradnje.</t>
  </si>
  <si>
    <t>so formule</t>
  </si>
  <si>
    <r>
      <t>Projektantski nadzor.</t>
    </r>
    <r>
      <rPr>
        <sz val="11"/>
        <color indexed="17"/>
        <rFont val="Arial"/>
        <family val="2"/>
      </rPr>
      <t xml:space="preserve"> Upoštevati ceno 50€/h.</t>
    </r>
  </si>
  <si>
    <r>
      <rPr>
        <b/>
        <sz val="11"/>
        <rFont val="Arial"/>
        <family val="2"/>
      </rPr>
      <t>Opomba</t>
    </r>
    <r>
      <rPr>
        <sz val="11"/>
        <rFont val="Arial"/>
        <family val="2"/>
      </rPr>
      <t xml:space="preserve">: Vrednost postavk 79 311  je fiksno določena in jo ponudnik ne sme spreminjati. Obračun projektantskega in geotehničnega nadzora se bo izvedel po dokazljivih dejanskih stroških na podlagi računa izvajalca nadzora. </t>
    </r>
    <r>
      <rPr>
        <sz val="11"/>
        <color indexed="17"/>
        <rFont val="Arial"/>
        <family val="2"/>
      </rPr>
      <t>Upoštevati ceno 50€/h.</t>
    </r>
  </si>
  <si>
    <r>
      <t>Geotehnični nadzor.</t>
    </r>
    <r>
      <rPr>
        <sz val="11"/>
        <color indexed="17"/>
        <rFont val="Arial"/>
        <family val="2"/>
      </rPr>
      <t xml:space="preserve"> </t>
    </r>
  </si>
  <si>
    <t>Projektantski nadzor postavk 1-3  ur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</si>
</sst>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 numFmtId="183" formatCode="#,##0.00\ _€"/>
    <numFmt numFmtId="184" formatCode="[$€-2]\ #,##0.00_);[Red]\([$€-2]\ #,##0.00\)"/>
  </numFmts>
  <fonts count="73">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i/>
      <sz val="16"/>
      <name val="Arial"/>
      <family val="2"/>
    </font>
    <font>
      <sz val="12"/>
      <name val="Times New Roman"/>
      <family val="1"/>
    </font>
    <font>
      <i/>
      <sz val="11"/>
      <name val="Arial"/>
      <family val="2"/>
    </font>
    <font>
      <sz val="11"/>
      <color indexed="8"/>
      <name val="Calibri"/>
      <family val="2"/>
    </font>
    <font>
      <sz val="10"/>
      <name val="Arial CE"/>
      <family val="0"/>
    </font>
    <font>
      <sz val="12"/>
      <name val="Arial"/>
      <family val="2"/>
    </font>
    <font>
      <vertAlign val="superscript"/>
      <sz val="10"/>
      <name val="Arial"/>
      <family val="2"/>
    </font>
    <font>
      <sz val="10"/>
      <name val="Symbol"/>
      <family val="1"/>
    </font>
    <font>
      <sz val="22"/>
      <name val="Arial"/>
      <family val="2"/>
    </font>
    <font>
      <b/>
      <i/>
      <sz val="12"/>
      <name val="Arial"/>
      <family val="2"/>
    </font>
    <font>
      <sz val="8"/>
      <name val="Arial"/>
      <family val="2"/>
    </font>
    <font>
      <b/>
      <sz val="8"/>
      <name val="Arial"/>
      <family val="2"/>
    </font>
    <font>
      <sz val="10"/>
      <color indexed="8"/>
      <name val="Arial"/>
      <family val="2"/>
    </font>
    <font>
      <sz val="11"/>
      <name val="Symbol"/>
      <family val="1"/>
    </font>
    <font>
      <sz val="11"/>
      <color indexed="17"/>
      <name val="Arial"/>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1"/>
      <color indexed="8"/>
      <name val="Times New Roman"/>
      <family val="1"/>
    </font>
    <font>
      <sz val="11"/>
      <color indexed="9"/>
      <name val="Arial"/>
      <family val="2"/>
    </font>
    <font>
      <sz val="11"/>
      <color indexed="60"/>
      <name val="Arial"/>
      <family val="2"/>
    </font>
    <font>
      <sz val="12"/>
      <color indexed="8"/>
      <name val="Arial Narrow"/>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B050"/>
      <name val="Arial"/>
      <family val="2"/>
    </font>
    <font>
      <b/>
      <i/>
      <sz val="11"/>
      <color theme="1"/>
      <name val="Times New Roman"/>
      <family val="1"/>
    </font>
    <font>
      <sz val="11"/>
      <color theme="0"/>
      <name val="Arial"/>
      <family val="2"/>
    </font>
    <font>
      <sz val="11"/>
      <color rgb="FFC00000"/>
      <name val="Arial"/>
      <family val="2"/>
    </font>
    <font>
      <sz val="12"/>
      <color rgb="FF000000"/>
      <name val="Arial Narrow"/>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13" fillId="0" borderId="0">
      <alignment/>
      <protection/>
    </xf>
    <xf numFmtId="0" fontId="51" fillId="0" borderId="0" applyNumberFormat="0" applyFill="0" applyBorder="0" applyAlignment="0" applyProtection="0"/>
    <xf numFmtId="0" fontId="52" fillId="21"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48" fillId="0" borderId="0">
      <alignment/>
      <protection/>
    </xf>
    <xf numFmtId="0" fontId="14" fillId="0" borderId="0">
      <alignment/>
      <protection/>
    </xf>
    <xf numFmtId="0" fontId="14" fillId="0" borderId="0">
      <alignment/>
      <protection/>
    </xf>
    <xf numFmtId="0" fontId="0" fillId="0" borderId="0">
      <alignment/>
      <protection/>
    </xf>
    <xf numFmtId="0" fontId="57" fillId="22"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1" fillId="0" borderId="6" applyNumberFormat="0" applyFill="0" applyAlignment="0" applyProtection="0"/>
    <xf numFmtId="0" fontId="62" fillId="30" borderId="7" applyNumberFormat="0" applyAlignment="0" applyProtection="0"/>
    <xf numFmtId="0" fontId="63" fillId="21" borderId="8" applyNumberFormat="0" applyAlignment="0" applyProtection="0"/>
    <xf numFmtId="0" fontId="64"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8" applyNumberFormat="0" applyAlignment="0" applyProtection="0"/>
    <xf numFmtId="0" fontId="66" fillId="0" borderId="9" applyNumberFormat="0" applyFill="0" applyAlignment="0" applyProtection="0"/>
  </cellStyleXfs>
  <cellXfs count="220">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1" fontId="1" fillId="0" borderId="0" xfId="0" applyNumberFormat="1" applyFont="1" applyFill="1" applyBorder="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4" fillId="0" borderId="0" xfId="0" applyNumberFormat="1" applyFont="1" applyBorder="1" applyAlignment="1">
      <alignment horizontal="left" vertical="top" wrapText="1"/>
    </xf>
    <xf numFmtId="4" fontId="2" fillId="0" borderId="0" xfId="0" applyNumberFormat="1" applyFont="1" applyBorder="1" applyAlignment="1">
      <alignment horizontal="left" vertical="top" wrapText="1"/>
    </xf>
    <xf numFmtId="0" fontId="4" fillId="0" borderId="0" xfId="0" applyFont="1" applyFill="1" applyBorder="1" applyAlignment="1">
      <alignment horizontal="center" vertical="top" wrapText="1"/>
    </xf>
    <xf numFmtId="0" fontId="6" fillId="0" borderId="0" xfId="0" applyFont="1" applyBorder="1" applyAlignment="1">
      <alignment/>
    </xf>
    <xf numFmtId="0" fontId="5" fillId="0" borderId="0" xfId="0" applyFont="1" applyBorder="1" applyAlignment="1">
      <alignment horizontal="left"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top" wrapText="1"/>
    </xf>
    <xf numFmtId="174"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Fill="1" applyBorder="1" applyAlignment="1">
      <alignment horizontal="left" vertical="top" wrapText="1"/>
    </xf>
    <xf numFmtId="0" fontId="7" fillId="0" borderId="10" xfId="0" applyFont="1" applyBorder="1" applyAlignment="1">
      <alignment/>
    </xf>
    <xf numFmtId="174" fontId="7" fillId="0" borderId="0" xfId="0" applyNumberFormat="1" applyFont="1" applyFill="1" applyBorder="1" applyAlignment="1">
      <alignment horizontal="center" vertical="top" wrapText="1"/>
    </xf>
    <xf numFmtId="174" fontId="1" fillId="0" borderId="0" xfId="0" applyNumberFormat="1" applyFont="1" applyFill="1" applyBorder="1" applyAlignment="1">
      <alignment horizontal="right" vertical="top" wrapText="1"/>
    </xf>
    <xf numFmtId="180" fontId="7" fillId="0" borderId="10" xfId="0" applyNumberFormat="1" applyFont="1" applyFill="1" applyBorder="1" applyAlignment="1">
      <alignment horizontal="right" vertical="top" wrapText="1"/>
    </xf>
    <xf numFmtId="180" fontId="7"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4" fontId="8" fillId="0" borderId="0" xfId="0" applyNumberFormat="1" applyFont="1" applyBorder="1" applyAlignment="1">
      <alignment horizontal="left" vertical="top" wrapText="1"/>
    </xf>
    <xf numFmtId="174" fontId="1" fillId="0" borderId="0" xfId="0" applyNumberFormat="1" applyFont="1" applyFill="1" applyBorder="1" applyAlignment="1" applyProtection="1">
      <alignment horizontal="right" vertical="top" wrapText="1"/>
      <protection/>
    </xf>
    <xf numFmtId="0" fontId="7" fillId="0" borderId="0" xfId="0" applyFont="1" applyFill="1" applyBorder="1" applyAlignment="1">
      <alignment vertical="top"/>
    </xf>
    <xf numFmtId="0" fontId="9"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180" fontId="7"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Border="1" applyAlignment="1">
      <alignment/>
    </xf>
    <xf numFmtId="0" fontId="7" fillId="0" borderId="0" xfId="0" applyFont="1" applyFill="1" applyBorder="1" applyAlignment="1">
      <alignment vertical="top"/>
    </xf>
    <xf numFmtId="0" fontId="4" fillId="0" borderId="10" xfId="0" applyFont="1" applyBorder="1" applyAlignment="1">
      <alignment/>
    </xf>
    <xf numFmtId="0" fontId="0" fillId="0" borderId="0" xfId="0" applyFont="1" applyBorder="1" applyAlignment="1">
      <alignment/>
    </xf>
    <xf numFmtId="4" fontId="1" fillId="0" borderId="0" xfId="0" applyNumberFormat="1" applyFont="1" applyFill="1" applyBorder="1" applyAlignment="1">
      <alignment horizontal="right" vertical="top" wrapText="1"/>
    </xf>
    <xf numFmtId="0" fontId="1" fillId="0" borderId="0" xfId="0" applyFont="1" applyBorder="1" applyAlignment="1">
      <alignment horizontal="left" vertical="top" wrapText="1"/>
    </xf>
    <xf numFmtId="4" fontId="0" fillId="0" borderId="0" xfId="0" applyNumberFormat="1" applyFont="1" applyBorder="1" applyAlignment="1">
      <alignment/>
    </xf>
    <xf numFmtId="4" fontId="1" fillId="0" borderId="0" xfId="0" applyNumberFormat="1" applyFont="1" applyBorder="1" applyAlignment="1">
      <alignment horizontal="left" vertical="top" wrapText="1"/>
    </xf>
    <xf numFmtId="0" fontId="67" fillId="0" borderId="0" xfId="0" applyFont="1" applyFill="1" applyBorder="1" applyAlignment="1">
      <alignment horizontal="left" vertical="top" wrapText="1"/>
    </xf>
    <xf numFmtId="0" fontId="0" fillId="0" borderId="0" xfId="0" applyFont="1" applyBorder="1" applyAlignment="1">
      <alignment horizontal="justify" vertical="top" wrapText="1"/>
    </xf>
    <xf numFmtId="0" fontId="8"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10" fillId="0" borderId="0" xfId="0" applyFont="1" applyBorder="1" applyAlignment="1">
      <alignment/>
    </xf>
    <xf numFmtId="0" fontId="9"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8" fillId="0" borderId="0" xfId="0" applyFont="1" applyBorder="1" applyAlignment="1">
      <alignment/>
    </xf>
    <xf numFmtId="0" fontId="8" fillId="0" borderId="0" xfId="0"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lignment horizontal="right" vertical="top" wrapText="1"/>
    </xf>
    <xf numFmtId="1" fontId="0" fillId="0" borderId="0" xfId="0" applyNumberFormat="1" applyFont="1" applyBorder="1" applyAlignment="1">
      <alignment/>
    </xf>
    <xf numFmtId="0" fontId="1" fillId="0" borderId="0" xfId="0" applyNumberFormat="1" applyFont="1" applyFill="1" applyBorder="1" applyAlignment="1">
      <alignment horizontal="left" vertical="top" wrapText="1"/>
    </xf>
    <xf numFmtId="174" fontId="1" fillId="0" borderId="11" xfId="0" applyNumberFormat="1" applyFont="1" applyFill="1" applyBorder="1" applyAlignment="1" applyProtection="1">
      <alignment horizontal="right" vertical="top" wrapText="1"/>
      <protection/>
    </xf>
    <xf numFmtId="0" fontId="9" fillId="0" borderId="0" xfId="0" applyFont="1" applyFill="1" applyBorder="1" applyAlignment="1">
      <alignment horizontal="left" vertical="top" wrapText="1"/>
    </xf>
    <xf numFmtId="180" fontId="9" fillId="0" borderId="0" xfId="0" applyNumberFormat="1" applyFont="1" applyFill="1" applyBorder="1" applyAlignment="1">
      <alignment horizontal="center" vertical="top" wrapText="1"/>
    </xf>
    <xf numFmtId="0" fontId="68" fillId="0" borderId="0" xfId="0" applyFont="1" applyAlignment="1">
      <alignment/>
    </xf>
    <xf numFmtId="49" fontId="68" fillId="0" borderId="0" xfId="0" applyNumberFormat="1" applyFont="1" applyAlignment="1">
      <alignment/>
    </xf>
    <xf numFmtId="0" fontId="12" fillId="0" borderId="0" xfId="0" applyFont="1" applyBorder="1" applyAlignment="1">
      <alignment horizontal="right"/>
    </xf>
    <xf numFmtId="0" fontId="10" fillId="0" borderId="0" xfId="0" applyFont="1" applyBorder="1" applyAlignment="1">
      <alignment horizontal="left" vertical="center"/>
    </xf>
    <xf numFmtId="0" fontId="1" fillId="0" borderId="0" xfId="0" applyFont="1" applyAlignment="1">
      <alignment horizontal="left" vertical="top" wrapText="1"/>
    </xf>
    <xf numFmtId="180" fontId="9" fillId="0" borderId="0" xfId="0" applyNumberFormat="1" applyFont="1" applyFill="1" applyBorder="1" applyAlignment="1">
      <alignment horizontal="right" vertical="top" wrapText="1"/>
    </xf>
    <xf numFmtId="0" fontId="1" fillId="0" borderId="0" xfId="0" applyFont="1" applyAlignment="1">
      <alignment horizontal="left" vertical="top" wrapText="1"/>
    </xf>
    <xf numFmtId="0" fontId="10" fillId="0" borderId="0" xfId="0" applyFont="1" applyFill="1" applyBorder="1" applyAlignment="1">
      <alignment horizontal="left" vertical="top" wrapText="1"/>
    </xf>
    <xf numFmtId="0" fontId="12" fillId="0" borderId="0" xfId="0" applyFont="1" applyBorder="1" applyAlignment="1">
      <alignment horizontal="right"/>
    </xf>
    <xf numFmtId="4" fontId="1" fillId="0" borderId="0" xfId="0" applyNumberFormat="1" applyFont="1" applyFill="1" applyBorder="1" applyAlignment="1">
      <alignment horizontal="left" vertical="top" wrapText="1"/>
    </xf>
    <xf numFmtId="1" fontId="8" fillId="0" borderId="0" xfId="0" applyNumberFormat="1" applyFont="1" applyFill="1" applyBorder="1" applyAlignment="1">
      <alignment horizontal="center" vertical="top" wrapText="1"/>
    </xf>
    <xf numFmtId="0" fontId="12" fillId="0" borderId="0" xfId="0" applyFont="1" applyBorder="1" applyAlignment="1">
      <alignment horizontal="left"/>
    </xf>
    <xf numFmtId="0" fontId="1" fillId="0" borderId="0" xfId="0" applyFont="1" applyFill="1" applyAlignment="1">
      <alignment horizontal="left" vertical="top" wrapText="1"/>
    </xf>
    <xf numFmtId="0" fontId="11" fillId="0" borderId="0" xfId="0" applyFont="1" applyAlignment="1">
      <alignment/>
    </xf>
    <xf numFmtId="0" fontId="15" fillId="0" borderId="0" xfId="0" applyFont="1" applyAlignment="1">
      <alignment/>
    </xf>
    <xf numFmtId="1" fontId="1" fillId="0" borderId="0" xfId="0" applyNumberFormat="1" applyFont="1" applyBorder="1" applyAlignment="1">
      <alignment vertical="top"/>
    </xf>
    <xf numFmtId="0" fontId="11" fillId="0" borderId="0" xfId="0" applyFont="1" applyBorder="1" applyAlignment="1">
      <alignment horizontal="left" vertical="top" wrapText="1"/>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4" fontId="1" fillId="0" borderId="0" xfId="0" applyNumberFormat="1" applyFont="1" applyAlignment="1">
      <alignment horizontal="right" vertical="top" wrapText="1"/>
    </xf>
    <xf numFmtId="174" fontId="1" fillId="0" borderId="0" xfId="0" applyNumberFormat="1" applyFont="1" applyAlignment="1">
      <alignment horizontal="right" vertical="top" wrapText="1"/>
    </xf>
    <xf numFmtId="4" fontId="0" fillId="0" borderId="0" xfId="0" applyNumberFormat="1" applyFont="1" applyAlignment="1">
      <alignment/>
    </xf>
    <xf numFmtId="0" fontId="0" fillId="0" borderId="0" xfId="0" applyFont="1" applyAlignment="1">
      <alignment/>
    </xf>
    <xf numFmtId="4" fontId="1" fillId="0" borderId="0" xfId="0" applyNumberFormat="1" applyFont="1" applyAlignment="1">
      <alignment horizontal="left" vertical="top" wrapText="1"/>
    </xf>
    <xf numFmtId="4" fontId="69" fillId="0" borderId="0" xfId="0" applyNumberFormat="1" applyFont="1" applyAlignment="1">
      <alignment horizontal="right" vertical="top" wrapText="1"/>
    </xf>
    <xf numFmtId="182" fontId="1" fillId="0" borderId="0" xfId="0" applyNumberFormat="1" applyFont="1" applyAlignment="1">
      <alignment horizontal="right" vertical="top" wrapText="1"/>
    </xf>
    <xf numFmtId="4" fontId="70" fillId="0" borderId="0" xfId="0" applyNumberFormat="1" applyFont="1" applyAlignment="1">
      <alignment horizontal="right" vertical="top" wrapText="1"/>
    </xf>
    <xf numFmtId="0" fontId="71" fillId="0" borderId="0" xfId="0" applyFont="1" applyAlignment="1">
      <alignment/>
    </xf>
    <xf numFmtId="4" fontId="18" fillId="0" borderId="0" xfId="0" applyNumberFormat="1" applyFont="1" applyAlignment="1">
      <alignment horizontal="left" vertical="top" wrapText="1"/>
    </xf>
    <xf numFmtId="0" fontId="0" fillId="0" borderId="0" xfId="0" applyFont="1" applyAlignment="1">
      <alignment/>
    </xf>
    <xf numFmtId="0" fontId="9" fillId="0" borderId="0" xfId="0" applyFont="1" applyAlignment="1">
      <alignment horizontal="center" vertical="top" wrapText="1"/>
    </xf>
    <xf numFmtId="0" fontId="7" fillId="0" borderId="0" xfId="0" applyFont="1" applyAlignment="1">
      <alignment horizontal="left" vertical="top" wrapText="1"/>
    </xf>
    <xf numFmtId="180" fontId="7" fillId="0" borderId="0" xfId="0" applyNumberFormat="1" applyFont="1" applyAlignment="1">
      <alignment horizontal="right" vertical="top" wrapText="1"/>
    </xf>
    <xf numFmtId="180" fontId="7" fillId="0" borderId="0" xfId="0" applyNumberFormat="1" applyFont="1" applyAlignment="1">
      <alignment horizontal="right" vertical="top" wrapText="1"/>
    </xf>
    <xf numFmtId="0" fontId="7" fillId="0" borderId="0" xfId="0" applyFont="1" applyAlignment="1">
      <alignment/>
    </xf>
    <xf numFmtId="49" fontId="1" fillId="0" borderId="0" xfId="44" applyNumberFormat="1" applyFont="1">
      <alignment/>
      <protection/>
    </xf>
    <xf numFmtId="49" fontId="9" fillId="0" borderId="0" xfId="44" applyNumberFormat="1" applyFont="1" applyAlignment="1">
      <alignment wrapText="1"/>
      <protection/>
    </xf>
    <xf numFmtId="0" fontId="1" fillId="0" borderId="0" xfId="44" applyFont="1" applyAlignment="1">
      <alignment horizontal="center"/>
      <protection/>
    </xf>
    <xf numFmtId="4" fontId="1" fillId="0" borderId="0" xfId="44" applyNumberFormat="1" applyFont="1" applyAlignment="1">
      <alignment horizontal="center"/>
      <protection/>
    </xf>
    <xf numFmtId="0" fontId="1" fillId="0" borderId="0" xfId="44" applyFont="1">
      <alignment/>
      <protection/>
    </xf>
    <xf numFmtId="49" fontId="9" fillId="0" borderId="0" xfId="44" applyNumberFormat="1" applyFont="1">
      <alignment/>
      <protection/>
    </xf>
    <xf numFmtId="0" fontId="2" fillId="0" borderId="0" xfId="44" applyFont="1" applyAlignment="1">
      <alignment wrapText="1"/>
      <protection/>
    </xf>
    <xf numFmtId="0" fontId="2" fillId="0" borderId="0" xfId="44" applyFont="1">
      <alignment/>
      <protection/>
    </xf>
    <xf numFmtId="0" fontId="19" fillId="0" borderId="0" xfId="44" applyFont="1">
      <alignment/>
      <protection/>
    </xf>
    <xf numFmtId="0" fontId="0" fillId="0" borderId="0" xfId="44" applyFont="1">
      <alignment/>
      <protection/>
    </xf>
    <xf numFmtId="0" fontId="0" fillId="0" borderId="0" xfId="44" applyFont="1" applyAlignment="1">
      <alignment horizontal="center"/>
      <protection/>
    </xf>
    <xf numFmtId="0" fontId="15" fillId="0" borderId="0" xfId="44" applyFont="1">
      <alignment/>
      <protection/>
    </xf>
    <xf numFmtId="4" fontId="1" fillId="0" borderId="0" xfId="44" applyNumberFormat="1" applyFont="1" applyAlignment="1">
      <alignment horizontal="center" vertical="top"/>
      <protection/>
    </xf>
    <xf numFmtId="0" fontId="1" fillId="0" borderId="0" xfId="44" applyFont="1" applyAlignment="1">
      <alignment horizontal="left" vertical="top" wrapText="1" indent="1"/>
      <protection/>
    </xf>
    <xf numFmtId="49" fontId="1" fillId="0" borderId="0" xfId="44" applyNumberFormat="1" applyFont="1" applyAlignment="1">
      <alignment vertical="top" wrapText="1"/>
      <protection/>
    </xf>
    <xf numFmtId="0" fontId="1" fillId="0" borderId="0" xfId="44" applyFont="1" applyAlignment="1">
      <alignment horizontal="center" vertical="top" wrapText="1"/>
      <protection/>
    </xf>
    <xf numFmtId="183" fontId="1" fillId="0" borderId="0" xfId="44" applyNumberFormat="1" applyFont="1">
      <alignment/>
      <protection/>
    </xf>
    <xf numFmtId="0" fontId="1" fillId="0" borderId="0" xfId="44" applyFont="1" applyAlignment="1">
      <alignment horizontal="center" wrapText="1"/>
      <protection/>
    </xf>
    <xf numFmtId="0" fontId="1" fillId="0" borderId="0" xfId="44" applyFont="1" applyAlignment="1">
      <alignment vertical="top" wrapText="1"/>
      <protection/>
    </xf>
    <xf numFmtId="4" fontId="1" fillId="0" borderId="0" xfId="44" applyNumberFormat="1" applyFont="1" applyAlignment="1">
      <alignment horizontal="center" vertical="top" wrapText="1"/>
      <protection/>
    </xf>
    <xf numFmtId="0" fontId="1" fillId="0" borderId="12" xfId="44" applyFont="1" applyBorder="1" applyAlignment="1">
      <alignment horizontal="center" vertical="top" wrapText="1"/>
      <protection/>
    </xf>
    <xf numFmtId="4" fontId="1" fillId="0" borderId="12" xfId="44" applyNumberFormat="1" applyFont="1" applyBorder="1" applyAlignment="1">
      <alignment horizontal="center"/>
      <protection/>
    </xf>
    <xf numFmtId="0" fontId="1" fillId="0" borderId="12" xfId="44" applyFont="1" applyBorder="1">
      <alignment/>
      <protection/>
    </xf>
    <xf numFmtId="0" fontId="1" fillId="0" borderId="12" xfId="44" applyFont="1" applyBorder="1" applyAlignment="1">
      <alignment horizontal="center"/>
      <protection/>
    </xf>
    <xf numFmtId="4" fontId="1" fillId="0" borderId="12" xfId="44" applyNumberFormat="1" applyFont="1" applyBorder="1" applyAlignment="1">
      <alignment horizontal="center" vertical="top"/>
      <protection/>
    </xf>
    <xf numFmtId="0" fontId="20" fillId="0" borderId="13" xfId="44" applyFont="1" applyBorder="1" applyAlignment="1">
      <alignment horizontal="justify" vertical="center" wrapText="1"/>
      <protection/>
    </xf>
    <xf numFmtId="0" fontId="20" fillId="0" borderId="14" xfId="44" applyFont="1" applyBorder="1" applyAlignment="1">
      <alignment horizontal="justify" vertical="center" wrapText="1"/>
      <protection/>
    </xf>
    <xf numFmtId="49" fontId="1" fillId="0" borderId="0" xfId="44" applyNumberFormat="1" applyFont="1" applyAlignment="1">
      <alignment vertical="top"/>
      <protection/>
    </xf>
    <xf numFmtId="0" fontId="21" fillId="0" borderId="15" xfId="44" applyFont="1" applyBorder="1" applyAlignment="1">
      <alignment horizontal="center" vertical="center" wrapText="1"/>
      <protection/>
    </xf>
    <xf numFmtId="0" fontId="20" fillId="0" borderId="16" xfId="44" applyFont="1" applyBorder="1" applyAlignment="1">
      <alignment horizontal="center" vertical="center" wrapText="1"/>
      <protection/>
    </xf>
    <xf numFmtId="0" fontId="20" fillId="0" borderId="16" xfId="44" applyFont="1" applyBorder="1" applyAlignment="1">
      <alignment horizontal="justify" vertical="center" wrapText="1"/>
      <protection/>
    </xf>
    <xf numFmtId="0" fontId="9" fillId="0" borderId="17" xfId="44" applyFont="1" applyBorder="1" applyAlignment="1">
      <alignment horizontal="justify" vertical="center" wrapText="1"/>
      <protection/>
    </xf>
    <xf numFmtId="0" fontId="9" fillId="0" borderId="18" xfId="44" applyFont="1" applyBorder="1" applyAlignment="1">
      <alignment horizontal="justify" vertical="center" wrapText="1"/>
      <protection/>
    </xf>
    <xf numFmtId="0" fontId="15" fillId="0" borderId="0" xfId="44" applyFont="1" applyAlignment="1">
      <alignment horizontal="justify" vertical="center"/>
      <protection/>
    </xf>
    <xf numFmtId="0" fontId="14" fillId="0" borderId="0" xfId="44">
      <alignment/>
      <protection/>
    </xf>
    <xf numFmtId="49" fontId="1" fillId="0" borderId="0" xfId="44" applyNumberFormat="1" applyFont="1" applyAlignment="1">
      <alignment wrapText="1"/>
      <protection/>
    </xf>
    <xf numFmtId="0" fontId="1" fillId="0" borderId="0" xfId="44" applyFont="1" applyAlignment="1">
      <alignment horizontal="center" vertical="top"/>
      <protection/>
    </xf>
    <xf numFmtId="49" fontId="1" fillId="0" borderId="0" xfId="44" applyNumberFormat="1" applyFont="1" applyAlignment="1">
      <alignment horizontal="center" vertical="top" wrapText="1"/>
      <protection/>
    </xf>
    <xf numFmtId="0" fontId="1" fillId="0" borderId="0" xfId="44" applyFont="1" applyAlignment="1">
      <alignment wrapText="1"/>
      <protection/>
    </xf>
    <xf numFmtId="4" fontId="1" fillId="0" borderId="0" xfId="44" applyNumberFormat="1" applyFont="1">
      <alignment/>
      <protection/>
    </xf>
    <xf numFmtId="49" fontId="0" fillId="0" borderId="0" xfId="44" applyNumberFormat="1" applyFont="1">
      <alignment/>
      <protection/>
    </xf>
    <xf numFmtId="49" fontId="0" fillId="0" borderId="0" xfId="44" applyNumberFormat="1" applyFont="1" applyAlignment="1">
      <alignment wrapText="1"/>
      <protection/>
    </xf>
    <xf numFmtId="0" fontId="0" fillId="0" borderId="0" xfId="44" applyFont="1" applyAlignment="1">
      <alignment horizontal="center" wrapText="1"/>
      <protection/>
    </xf>
    <xf numFmtId="49" fontId="0" fillId="0" borderId="0" xfId="44" applyNumberFormat="1" applyFont="1" applyAlignment="1">
      <alignment horizontal="left" vertical="top"/>
      <protection/>
    </xf>
    <xf numFmtId="0" fontId="22" fillId="0" borderId="0" xfId="34" applyFont="1" applyAlignment="1">
      <alignment wrapText="1"/>
      <protection/>
    </xf>
    <xf numFmtId="49" fontId="0" fillId="0" borderId="0" xfId="44" applyNumberFormat="1" applyFont="1" applyAlignment="1">
      <alignment horizontal="center" wrapText="1"/>
      <protection/>
    </xf>
    <xf numFmtId="183" fontId="0" fillId="0" borderId="0" xfId="44" applyNumberFormat="1" applyFont="1" applyAlignment="1">
      <alignment horizontal="center"/>
      <protection/>
    </xf>
    <xf numFmtId="49" fontId="0" fillId="0" borderId="0" xfId="44" applyNumberFormat="1" applyFont="1" applyAlignment="1">
      <alignment vertical="top" wrapText="1"/>
      <protection/>
    </xf>
    <xf numFmtId="0" fontId="0" fillId="0" borderId="0" xfId="44" applyFont="1" applyAlignment="1">
      <alignment vertical="top" wrapText="1"/>
      <protection/>
    </xf>
    <xf numFmtId="4" fontId="0" fillId="0" borderId="0" xfId="44" applyNumberFormat="1" applyFont="1" applyAlignment="1">
      <alignment horizontal="center"/>
      <protection/>
    </xf>
    <xf numFmtId="0" fontId="0" fillId="0" borderId="0" xfId="44" applyFont="1" applyAlignment="1">
      <alignment horizontal="left" vertical="top" wrapText="1"/>
      <protection/>
    </xf>
    <xf numFmtId="4" fontId="0" fillId="0" borderId="0" xfId="44" applyNumberFormat="1" applyFont="1" applyAlignment="1">
      <alignment horizontal="center" wrapText="1"/>
      <protection/>
    </xf>
    <xf numFmtId="49" fontId="0" fillId="0" borderId="0" xfId="44" applyNumberFormat="1" applyFont="1" applyAlignment="1">
      <alignment horizontal="center"/>
      <protection/>
    </xf>
    <xf numFmtId="49" fontId="0" fillId="0" borderId="0" xfId="44" applyNumberFormat="1" applyFont="1" applyAlignment="1">
      <alignment horizontal="left" vertical="top" wrapText="1"/>
      <protection/>
    </xf>
    <xf numFmtId="49" fontId="0" fillId="0" borderId="19" xfId="44" applyNumberFormat="1" applyFont="1" applyBorder="1">
      <alignment/>
      <protection/>
    </xf>
    <xf numFmtId="0" fontId="0" fillId="0" borderId="19" xfId="44" applyFont="1" applyBorder="1">
      <alignment/>
      <protection/>
    </xf>
    <xf numFmtId="0" fontId="0" fillId="0" borderId="19" xfId="44" applyFont="1" applyBorder="1" applyAlignment="1">
      <alignment horizontal="center"/>
      <protection/>
    </xf>
    <xf numFmtId="49" fontId="0" fillId="0" borderId="0" xfId="44" applyNumberFormat="1" applyFont="1" applyAlignment="1">
      <alignment vertical="top"/>
      <protection/>
    </xf>
    <xf numFmtId="0" fontId="20" fillId="0" borderId="14" xfId="44" applyFont="1" applyBorder="1" applyAlignment="1">
      <alignment horizontal="center" wrapText="1"/>
      <protection/>
    </xf>
    <xf numFmtId="0" fontId="20" fillId="0" borderId="16" xfId="44" applyFont="1" applyBorder="1" applyAlignment="1">
      <alignment horizontal="center" wrapText="1"/>
      <protection/>
    </xf>
    <xf numFmtId="0" fontId="9" fillId="0" borderId="18" xfId="44" applyFont="1" applyBorder="1" applyAlignment="1">
      <alignment horizontal="center" wrapText="1"/>
      <protection/>
    </xf>
    <xf numFmtId="0" fontId="1" fillId="0" borderId="0" xfId="44" applyFont="1" applyAlignment="1">
      <alignment horizontal="left" vertical="top" wrapText="1"/>
      <protection/>
    </xf>
    <xf numFmtId="49" fontId="1" fillId="0" borderId="0" xfId="44" applyNumberFormat="1" applyFont="1" applyAlignment="1">
      <alignment horizontal="left" vertical="top"/>
      <protection/>
    </xf>
    <xf numFmtId="49" fontId="1" fillId="0" borderId="19" xfId="44" applyNumberFormat="1" applyFont="1" applyBorder="1">
      <alignment/>
      <protection/>
    </xf>
    <xf numFmtId="0" fontId="1" fillId="0" borderId="19" xfId="44" applyFont="1" applyBorder="1">
      <alignment/>
      <protection/>
    </xf>
    <xf numFmtId="0" fontId="1" fillId="0" borderId="19" xfId="44" applyFont="1" applyBorder="1" applyAlignment="1">
      <alignment horizontal="center"/>
      <protection/>
    </xf>
    <xf numFmtId="4" fontId="20" fillId="0" borderId="14" xfId="44" applyNumberFormat="1" applyFont="1" applyBorder="1" applyAlignment="1">
      <alignment horizontal="justify" vertical="center" wrapText="1"/>
      <protection/>
    </xf>
    <xf numFmtId="4" fontId="20" fillId="0" borderId="16" xfId="44" applyNumberFormat="1" applyFont="1" applyBorder="1" applyAlignment="1">
      <alignment horizontal="justify" vertical="center" wrapText="1"/>
      <protection/>
    </xf>
    <xf numFmtId="4" fontId="9" fillId="0" borderId="18" xfId="44" applyNumberFormat="1" applyFont="1" applyBorder="1" applyAlignment="1">
      <alignment horizontal="justify" vertical="center" wrapText="1"/>
      <protection/>
    </xf>
    <xf numFmtId="0" fontId="7" fillId="0" borderId="20" xfId="0" applyFont="1" applyBorder="1" applyAlignment="1">
      <alignment horizontal="left" vertical="top" wrapText="1"/>
    </xf>
    <xf numFmtId="180" fontId="7" fillId="0" borderId="20" xfId="0" applyNumberFormat="1" applyFont="1" applyBorder="1" applyAlignment="1">
      <alignment horizontal="right" vertical="top" wrapText="1"/>
    </xf>
    <xf numFmtId="180" fontId="7" fillId="0" borderId="20" xfId="0" applyNumberFormat="1" applyFont="1" applyBorder="1" applyAlignment="1">
      <alignment horizontal="right" vertical="top" wrapText="1"/>
    </xf>
    <xf numFmtId="0" fontId="4" fillId="0" borderId="0" xfId="0" applyFont="1" applyBorder="1" applyAlignment="1">
      <alignment horizontal="center" vertical="top" wrapText="1"/>
    </xf>
    <xf numFmtId="0" fontId="22" fillId="0" borderId="0" xfId="34" applyFont="1" applyAlignment="1">
      <alignment vertical="top" wrapText="1"/>
      <protection/>
    </xf>
    <xf numFmtId="183" fontId="1" fillId="0" borderId="0" xfId="44" applyNumberFormat="1" applyFont="1" applyAlignment="1">
      <alignment horizontal="center"/>
      <protection/>
    </xf>
    <xf numFmtId="1" fontId="1" fillId="0" borderId="0" xfId="0" applyNumberFormat="1" applyFont="1" applyFill="1" applyBorder="1" applyAlignment="1">
      <alignment horizontal="center" vertical="top" wrapText="1"/>
    </xf>
    <xf numFmtId="1" fontId="1" fillId="0" borderId="0" xfId="0" applyNumberFormat="1" applyFont="1" applyFill="1" applyBorder="1" applyAlignment="1">
      <alignment horizontal="left" vertical="top" wrapText="1"/>
    </xf>
    <xf numFmtId="174" fontId="1" fillId="0" borderId="0" xfId="0" applyNumberFormat="1" applyFont="1" applyFill="1" applyBorder="1" applyAlignment="1">
      <alignment horizontal="right" vertical="top" wrapText="1"/>
    </xf>
    <xf numFmtId="174" fontId="1" fillId="0" borderId="0" xfId="0" applyNumberFormat="1" applyFont="1" applyFill="1" applyBorder="1" applyAlignment="1" applyProtection="1">
      <alignment horizontal="right" vertical="top" wrapText="1"/>
      <protection/>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4" fontId="0" fillId="0" borderId="0" xfId="0" applyNumberFormat="1" applyFont="1" applyAlignment="1">
      <alignment/>
    </xf>
    <xf numFmtId="174" fontId="1" fillId="0" borderId="0" xfId="0" applyNumberFormat="1" applyFont="1" applyAlignment="1">
      <alignment horizontal="right" vertical="top" wrapText="1"/>
    </xf>
    <xf numFmtId="4" fontId="1" fillId="0" borderId="0" xfId="0" applyNumberFormat="1" applyFont="1" applyAlignment="1">
      <alignment horizontal="right" vertical="top" wrapText="1"/>
    </xf>
    <xf numFmtId="4" fontId="1" fillId="0" borderId="0" xfId="0" applyNumberFormat="1" applyFont="1" applyAlignment="1">
      <alignment horizontal="left" vertical="top" wrapText="1"/>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pplyProtection="1">
      <alignment horizontal="right" vertical="top" wrapText="1"/>
      <protection/>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8" fillId="0" borderId="0" xfId="0" applyFont="1" applyAlignment="1">
      <alignment horizontal="center" vertical="top" wrapText="1"/>
    </xf>
    <xf numFmtId="0" fontId="4" fillId="0" borderId="0" xfId="0" applyFont="1" applyFill="1" applyBorder="1" applyAlignment="1">
      <alignment horizontal="left" vertical="top" wrapText="1"/>
    </xf>
    <xf numFmtId="0" fontId="7" fillId="0" borderId="0" xfId="0" applyFont="1" applyAlignment="1">
      <alignment horizontal="left" vertical="top" wrapText="1"/>
    </xf>
    <xf numFmtId="0" fontId="72" fillId="0" borderId="0" xfId="0" applyFont="1" applyAlignment="1">
      <alignment horizontal="left" vertical="top" wrapText="1"/>
    </xf>
    <xf numFmtId="0" fontId="11"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1" fillId="0" borderId="12" xfId="44" applyFont="1" applyBorder="1" applyAlignment="1">
      <alignment vertical="top" wrapText="1"/>
      <protection/>
    </xf>
    <xf numFmtId="0" fontId="20" fillId="0" borderId="13" xfId="44" applyFont="1" applyBorder="1" applyAlignment="1">
      <alignment horizontal="center" vertical="top" wrapText="1"/>
      <protection/>
    </xf>
    <xf numFmtId="0" fontId="20" fillId="0" borderId="15" xfId="44" applyFont="1" applyBorder="1" applyAlignment="1">
      <alignment horizontal="center" vertical="top" wrapText="1"/>
      <protection/>
    </xf>
    <xf numFmtId="0" fontId="20" fillId="0" borderId="17" xfId="44" applyFont="1" applyBorder="1" applyAlignment="1">
      <alignment horizontal="center" vertical="top" wrapText="1"/>
      <protection/>
    </xf>
    <xf numFmtId="0" fontId="1" fillId="33" borderId="11" xfId="0" applyFont="1" applyFill="1" applyBorder="1" applyAlignment="1">
      <alignment horizontal="left" vertical="top" wrapText="1"/>
    </xf>
    <xf numFmtId="0" fontId="1" fillId="33" borderId="0" xfId="0" applyFont="1" applyFill="1" applyAlignment="1">
      <alignment horizontal="left" vertical="top" wrapText="1"/>
    </xf>
    <xf numFmtId="0" fontId="1" fillId="33" borderId="0" xfId="44" applyFont="1" applyFill="1" applyAlignment="1">
      <alignment vertical="top" wrapText="1"/>
      <protection/>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Hyperlink" xfId="35"/>
    <cellStyle name="Izhod" xfId="36"/>
    <cellStyle name="Naslov" xfId="37"/>
    <cellStyle name="Naslov 1" xfId="38"/>
    <cellStyle name="Naslov 2" xfId="39"/>
    <cellStyle name="Naslov 3" xfId="40"/>
    <cellStyle name="Naslov 4" xfId="41"/>
    <cellStyle name="Navadno 2" xfId="42"/>
    <cellStyle name="Navadno 2 2 2 2" xfId="43"/>
    <cellStyle name="Navadno 3" xfId="44"/>
    <cellStyle name="Navadno 4" xfId="45"/>
    <cellStyle name="Nevtralno"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nja\Vodovodi%20Brkini\2021\Novo%20sklop%203%20in%204\Popis-CR%20Brkini%20izven%20naselja%20NOVO%20&#8211;%20kopi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 Rekapitulacija"/>
      <sheetName val="CR"/>
      <sheetName val="Gradbena dela-CR"/>
    </sheetNames>
    <sheetDataSet>
      <sheetData sheetId="1">
        <row r="1">
          <cell r="B1" t="str">
            <v>Cestna razsvetljava - elektromontažna dela</v>
          </cell>
        </row>
      </sheetData>
      <sheetData sheetId="2">
        <row r="1">
          <cell r="B1" t="str">
            <v>CR omrežje - gradbena dela</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V202"/>
  <sheetViews>
    <sheetView zoomScaleSheetLayoutView="100" workbookViewId="0" topLeftCell="A1">
      <selection activeCell="C32" sqref="C32"/>
    </sheetView>
  </sheetViews>
  <sheetFormatPr defaultColWidth="9.140625" defaultRowHeight="12.75"/>
  <cols>
    <col min="1" max="1" width="4.140625" style="4" customWidth="1"/>
    <col min="2" max="2" width="34.421875" style="1" customWidth="1"/>
    <col min="3" max="3" width="19.57421875" style="12" customWidth="1"/>
    <col min="4" max="4" width="20.57421875" style="34" customWidth="1"/>
    <col min="5" max="5" width="22.00390625" style="34" customWidth="1"/>
    <col min="6" max="6" width="17.57421875" style="2" customWidth="1"/>
    <col min="7" max="7" width="9.140625" style="2" customWidth="1"/>
    <col min="8" max="8" width="19.421875" style="2" customWidth="1"/>
    <col min="9" max="9" width="9.140625" style="2" customWidth="1"/>
    <col min="10" max="10" width="45.7109375" style="3" customWidth="1"/>
    <col min="11" max="16384" width="9.140625" style="3" customWidth="1"/>
  </cols>
  <sheetData>
    <row r="2" spans="1:12" ht="15" customHeight="1">
      <c r="A2" s="20"/>
      <c r="B2" s="9"/>
      <c r="C2" s="9"/>
      <c r="D2" s="3"/>
      <c r="E2" s="3"/>
      <c r="F2" s="3"/>
      <c r="G2" s="34"/>
      <c r="H2" s="13"/>
      <c r="J2" s="2"/>
      <c r="K2" s="2"/>
      <c r="L2" s="2"/>
    </row>
    <row r="3" spans="1:12" ht="15" customHeight="1">
      <c r="A3" s="20"/>
      <c r="B3" s="9"/>
      <c r="C3" s="9"/>
      <c r="D3" s="3"/>
      <c r="E3" s="3"/>
      <c r="F3" s="3"/>
      <c r="G3" s="34"/>
      <c r="H3" s="13"/>
      <c r="J3" s="2"/>
      <c r="K3" s="2"/>
      <c r="L3" s="2"/>
    </row>
    <row r="4" spans="2:4" ht="15">
      <c r="B4" s="201"/>
      <c r="C4" s="201"/>
      <c r="D4" s="201"/>
    </row>
    <row r="5" spans="2:6" ht="84" customHeight="1">
      <c r="B5" s="203" t="s">
        <v>168</v>
      </c>
      <c r="C5" s="203"/>
      <c r="D5" s="203"/>
      <c r="E5" s="203"/>
      <c r="F5" s="104" t="s">
        <v>169</v>
      </c>
    </row>
    <row r="6" ht="17.25" customHeight="1">
      <c r="B6" s="75" t="s">
        <v>282</v>
      </c>
    </row>
    <row r="7" spans="2:5" ht="20.25" customHeight="1">
      <c r="B7" s="2" t="s">
        <v>167</v>
      </c>
      <c r="C7" s="3"/>
      <c r="D7" s="3"/>
      <c r="E7" s="3"/>
    </row>
    <row r="8" spans="1:9" s="11" customFormat="1" ht="20.25">
      <c r="A8" s="16"/>
      <c r="B8" s="16"/>
      <c r="C8" s="16"/>
      <c r="D8" s="16"/>
      <c r="E8" s="16"/>
      <c r="F8" s="10"/>
      <c r="G8" s="10"/>
      <c r="H8" s="10"/>
      <c r="I8" s="10"/>
    </row>
    <row r="9" spans="1:9" s="11" customFormat="1" ht="20.25">
      <c r="A9" s="16"/>
      <c r="B9" s="204" t="s">
        <v>5</v>
      </c>
      <c r="C9" s="204"/>
      <c r="D9" s="204"/>
      <c r="E9" s="16"/>
      <c r="F9" s="10"/>
      <c r="G9" s="10"/>
      <c r="H9" s="10"/>
      <c r="I9" s="10"/>
    </row>
    <row r="10" spans="1:9" s="11" customFormat="1" ht="20.25">
      <c r="A10" s="16"/>
      <c r="B10" s="16"/>
      <c r="C10" s="16"/>
      <c r="D10" s="16"/>
      <c r="E10" s="16" t="s">
        <v>280</v>
      </c>
      <c r="F10" s="184" t="s">
        <v>281</v>
      </c>
      <c r="G10" s="10"/>
      <c r="H10" s="10"/>
      <c r="I10" s="10"/>
    </row>
    <row r="11" spans="1:9" s="11" customFormat="1" ht="20.25">
      <c r="A11" s="16"/>
      <c r="B11" s="16"/>
      <c r="C11" s="16"/>
      <c r="D11" s="16"/>
      <c r="E11" s="16"/>
      <c r="F11" s="10"/>
      <c r="G11" s="10"/>
      <c r="H11" s="10"/>
      <c r="I11" s="10"/>
    </row>
    <row r="12" spans="1:253" s="48" customFormat="1" ht="21" customHeight="1">
      <c r="A12" s="43">
        <f>1</f>
        <v>1</v>
      </c>
      <c r="B12" s="49" t="s">
        <v>108</v>
      </c>
      <c r="C12" s="49"/>
      <c r="D12" s="45"/>
      <c r="E12" s="45">
        <f>cesta!G19</f>
        <v>15000</v>
      </c>
      <c r="F12" s="46"/>
      <c r="G12" s="46"/>
      <c r="H12" s="46"/>
      <c r="I12" s="46"/>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row>
    <row r="13" spans="1:9" s="47" customFormat="1" ht="21" customHeight="1">
      <c r="A13" s="43"/>
      <c r="B13" s="49"/>
      <c r="C13" s="49"/>
      <c r="D13" s="45"/>
      <c r="E13" s="45"/>
      <c r="F13" s="46"/>
      <c r="G13" s="46"/>
      <c r="H13" s="46"/>
      <c r="I13" s="46"/>
    </row>
    <row r="14" spans="1:9" s="30" customFormat="1" ht="21" customHeight="1">
      <c r="A14" s="43">
        <f>A12+1</f>
        <v>2</v>
      </c>
      <c r="B14" s="200" t="s">
        <v>150</v>
      </c>
      <c r="C14" s="200"/>
      <c r="D14" s="45"/>
      <c r="E14" s="36">
        <f>'MK '!G14</f>
        <v>1500</v>
      </c>
      <c r="F14" s="29"/>
      <c r="G14" s="29"/>
      <c r="H14" s="29"/>
      <c r="I14" s="29"/>
    </row>
    <row r="15" spans="1:9" s="47" customFormat="1" ht="21" customHeight="1">
      <c r="A15" s="43"/>
      <c r="B15" s="49"/>
      <c r="C15" s="49"/>
      <c r="D15" s="45"/>
      <c r="E15" s="45"/>
      <c r="F15" s="46"/>
      <c r="G15" s="46"/>
      <c r="H15" s="46"/>
      <c r="I15" s="46"/>
    </row>
    <row r="16" spans="1:9" s="111" customFormat="1" ht="21" customHeight="1">
      <c r="A16" s="107">
        <f>A14+1</f>
        <v>3</v>
      </c>
      <c r="B16" s="205" t="s">
        <v>199</v>
      </c>
      <c r="C16" s="205"/>
      <c r="D16" s="109"/>
      <c r="E16" s="110">
        <f>'CR Rekapitulacija'!F17</f>
        <v>750</v>
      </c>
      <c r="F16" s="108"/>
      <c r="G16" s="108"/>
      <c r="H16" s="108"/>
      <c r="I16" s="108"/>
    </row>
    <row r="17" spans="1:9" s="111" customFormat="1" ht="10.5" customHeight="1">
      <c r="A17" s="107"/>
      <c r="B17" s="108"/>
      <c r="C17" s="108"/>
      <c r="D17" s="109"/>
      <c r="E17" s="110"/>
      <c r="F17" s="108"/>
      <c r="G17" s="108"/>
      <c r="H17" s="108"/>
      <c r="I17" s="108"/>
    </row>
    <row r="18" spans="1:256" s="111" customFormat="1" ht="21" customHeight="1">
      <c r="A18" s="107"/>
      <c r="B18" s="181" t="s">
        <v>279</v>
      </c>
      <c r="C18" s="181"/>
      <c r="D18" s="182"/>
      <c r="E18" s="183">
        <f>SUM(E12:E16)</f>
        <v>17250</v>
      </c>
      <c r="F18" s="108"/>
      <c r="G18" s="108"/>
      <c r="H18" s="108"/>
      <c r="I18" s="108"/>
      <c r="IV18" s="111">
        <f>SUM(A18:IU18)</f>
        <v>17250</v>
      </c>
    </row>
    <row r="19" spans="1:253" s="32" customFormat="1" ht="23.25" customHeight="1">
      <c r="A19" s="26"/>
      <c r="B19" s="31"/>
      <c r="C19" s="44"/>
      <c r="D19" s="35"/>
      <c r="E19" s="35"/>
      <c r="F19" s="29"/>
      <c r="G19" s="29"/>
      <c r="H19" s="29"/>
      <c r="I19" s="29"/>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row>
    <row r="20" spans="1:9" s="30" customFormat="1" ht="18">
      <c r="A20" s="26"/>
      <c r="B20" s="27"/>
      <c r="C20" s="26"/>
      <c r="D20" s="26"/>
      <c r="E20" s="36"/>
      <c r="F20" s="29"/>
      <c r="G20" s="29"/>
      <c r="H20" s="29"/>
      <c r="I20" s="29"/>
    </row>
    <row r="21" spans="1:9" s="30" customFormat="1" ht="18">
      <c r="A21" s="26"/>
      <c r="B21" s="75" t="s">
        <v>9</v>
      </c>
      <c r="C21" s="43"/>
      <c r="E21" s="82">
        <f>SUM(E18:E18)</f>
        <v>17250</v>
      </c>
      <c r="F21" s="29"/>
      <c r="G21" s="29"/>
      <c r="H21" s="29"/>
      <c r="I21" s="29"/>
    </row>
    <row r="22" spans="1:253" s="50" customFormat="1" ht="20.25" customHeight="1">
      <c r="A22" s="16"/>
      <c r="B22" s="47" t="s">
        <v>62</v>
      </c>
      <c r="C22" s="47"/>
      <c r="D22" s="11"/>
      <c r="E22" s="82">
        <f>ROUND(E21*0.22,2)</f>
        <v>3795</v>
      </c>
      <c r="F22" s="10"/>
      <c r="G22" s="10"/>
      <c r="H22" s="10"/>
      <c r="I22" s="10"/>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9" s="30" customFormat="1" ht="20.25" customHeight="1">
      <c r="A23" s="26"/>
      <c r="B23" s="75" t="s">
        <v>63</v>
      </c>
      <c r="C23" s="43"/>
      <c r="D23" s="76"/>
      <c r="E23" s="82">
        <f>SUM(E21:E22)</f>
        <v>21045</v>
      </c>
      <c r="F23" s="29"/>
      <c r="G23" s="29"/>
      <c r="H23" s="29"/>
      <c r="I23" s="29"/>
    </row>
    <row r="24" spans="1:9" s="30" customFormat="1" ht="18">
      <c r="A24" s="26"/>
      <c r="B24" s="27"/>
      <c r="C24" s="26"/>
      <c r="D24" s="26"/>
      <c r="E24" s="33"/>
      <c r="F24" s="29"/>
      <c r="G24" s="29"/>
      <c r="H24" s="29"/>
      <c r="I24" s="29"/>
    </row>
    <row r="25" spans="2:5" ht="15">
      <c r="B25" s="202"/>
      <c r="C25" s="202"/>
      <c r="D25" s="202"/>
      <c r="E25" s="202"/>
    </row>
    <row r="26" spans="1:9" s="11" customFormat="1" ht="20.25">
      <c r="A26" s="16"/>
      <c r="B26" s="24"/>
      <c r="C26" s="16"/>
      <c r="D26" s="16"/>
      <c r="E26" s="25"/>
      <c r="F26" s="10"/>
      <c r="G26" s="10"/>
      <c r="H26" s="10"/>
      <c r="I26" s="10"/>
    </row>
    <row r="27" spans="1:253" s="2" customFormat="1" ht="14.25">
      <c r="A27" s="7"/>
      <c r="B27" s="3"/>
      <c r="C27" s="19"/>
      <c r="D27" s="20"/>
      <c r="E27" s="20"/>
      <c r="F27" s="20"/>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s="2" customFormat="1" ht="14.25">
      <c r="A28" s="7"/>
      <c r="B28" s="3"/>
      <c r="C28" s="19"/>
      <c r="D28" s="20"/>
      <c r="E28" s="20"/>
      <c r="F28" s="20"/>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s="2" customFormat="1" ht="14.25">
      <c r="A29" s="7"/>
      <c r="B29" s="3"/>
      <c r="C29" s="19"/>
      <c r="D29" s="20"/>
      <c r="E29" s="20"/>
      <c r="F29" s="20"/>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s="2" customFormat="1" ht="14.25">
      <c r="A30" s="7"/>
      <c r="B30" s="3"/>
      <c r="C30" s="19"/>
      <c r="D30" s="20"/>
      <c r="E30" s="20"/>
      <c r="F30" s="2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s="2" customFormat="1" ht="14.25">
      <c r="A31" s="7"/>
      <c r="B31" s="3"/>
      <c r="C31" s="19"/>
      <c r="D31" s="20"/>
      <c r="E31" s="20"/>
      <c r="F31" s="20"/>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s="2" customFormat="1" ht="14.25">
      <c r="A32" s="7"/>
      <c r="B32" s="3"/>
      <c r="C32" s="19"/>
      <c r="D32" s="20"/>
      <c r="E32" s="20"/>
      <c r="F32" s="20"/>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s="2" customFormat="1" ht="14.25">
      <c r="A33" s="7"/>
      <c r="B33" s="3"/>
      <c r="C33" s="19"/>
      <c r="D33" s="20"/>
      <c r="E33" s="20"/>
      <c r="F33" s="20"/>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s="2" customFormat="1" ht="14.25">
      <c r="A34" s="7"/>
      <c r="B34" s="3"/>
      <c r="C34" s="19"/>
      <c r="D34" s="20"/>
      <c r="E34" s="20"/>
      <c r="F34" s="20"/>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s="2" customFormat="1" ht="14.25">
      <c r="A35" s="7"/>
      <c r="B35" s="3"/>
      <c r="C35" s="19"/>
      <c r="D35" s="20"/>
      <c r="E35" s="20"/>
      <c r="F35" s="20"/>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s="2" customFormat="1" ht="14.25">
      <c r="A36" s="7"/>
      <c r="B36" s="3"/>
      <c r="C36" s="19"/>
      <c r="D36" s="20"/>
      <c r="E36" s="20"/>
      <c r="F36" s="20"/>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2" customFormat="1" ht="14.25">
      <c r="A37" s="7"/>
      <c r="B37" s="3"/>
      <c r="C37" s="19"/>
      <c r="D37" s="20"/>
      <c r="E37" s="20"/>
      <c r="F37" s="20"/>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s="2" customFormat="1" ht="14.25">
      <c r="A38" s="7"/>
      <c r="B38" s="3"/>
      <c r="C38" s="19"/>
      <c r="D38" s="20"/>
      <c r="E38" s="20"/>
      <c r="F38" s="20"/>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s="2" customFormat="1" ht="14.25">
      <c r="A39" s="7"/>
      <c r="B39" s="3"/>
      <c r="C39" s="19"/>
      <c r="D39" s="20"/>
      <c r="E39" s="20"/>
      <c r="F39" s="20"/>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s="2" customFormat="1" ht="14.25">
      <c r="A40" s="7"/>
      <c r="B40" s="3"/>
      <c r="C40" s="19"/>
      <c r="D40" s="20"/>
      <c r="E40" s="20"/>
      <c r="F40" s="2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2" customFormat="1" ht="14.25">
      <c r="A41" s="7"/>
      <c r="B41" s="3"/>
      <c r="C41" s="19"/>
      <c r="D41" s="20"/>
      <c r="E41" s="20"/>
      <c r="F41" s="20"/>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s="2" customFormat="1" ht="14.25">
      <c r="A42" s="7"/>
      <c r="B42" s="3"/>
      <c r="C42" s="19"/>
      <c r="D42" s="20"/>
      <c r="E42" s="20"/>
      <c r="F42" s="20"/>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s="2" customFormat="1" ht="14.25">
      <c r="A43" s="7"/>
      <c r="B43" s="3"/>
      <c r="C43" s="19"/>
      <c r="D43" s="20"/>
      <c r="E43" s="20"/>
      <c r="F43" s="20"/>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s="2" customFormat="1" ht="14.25">
      <c r="A44" s="7"/>
      <c r="B44" s="3"/>
      <c r="C44" s="19"/>
      <c r="D44" s="20"/>
      <c r="E44" s="20"/>
      <c r="F44" s="20"/>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s="2" customFormat="1" ht="14.25">
      <c r="A45" s="7"/>
      <c r="B45" s="3"/>
      <c r="C45" s="19"/>
      <c r="D45" s="20"/>
      <c r="E45" s="20"/>
      <c r="F45" s="20"/>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s="2" customFormat="1" ht="14.25">
      <c r="A46" s="7"/>
      <c r="B46" s="3"/>
      <c r="C46" s="19"/>
      <c r="D46" s="20"/>
      <c r="E46" s="20"/>
      <c r="F46" s="20"/>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s="2" customFormat="1" ht="14.25">
      <c r="A47" s="7"/>
      <c r="B47" s="3"/>
      <c r="C47" s="19"/>
      <c r="D47" s="20"/>
      <c r="E47" s="20"/>
      <c r="F47" s="20"/>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s="2" customFormat="1" ht="14.25">
      <c r="A48" s="7"/>
      <c r="B48" s="3"/>
      <c r="C48" s="19"/>
      <c r="D48" s="20"/>
      <c r="E48" s="20"/>
      <c r="F48" s="20"/>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1:253" s="2" customFormat="1" ht="14.25">
      <c r="A49" s="7"/>
      <c r="B49" s="3"/>
      <c r="C49" s="19"/>
      <c r="D49" s="20"/>
      <c r="E49" s="20"/>
      <c r="F49" s="20"/>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1:253" s="2" customFormat="1" ht="14.25">
      <c r="A50" s="7"/>
      <c r="B50" s="3"/>
      <c r="C50" s="19"/>
      <c r="D50" s="20"/>
      <c r="E50" s="20"/>
      <c r="F50" s="2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1:253" s="2" customFormat="1" ht="14.25">
      <c r="A51" s="7"/>
      <c r="B51" s="3"/>
      <c r="C51" s="19"/>
      <c r="D51" s="20"/>
      <c r="E51" s="20"/>
      <c r="F51" s="20"/>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1:253" s="2" customFormat="1" ht="14.25">
      <c r="A52" s="7"/>
      <c r="B52" s="3"/>
      <c r="C52" s="19"/>
      <c r="D52" s="20"/>
      <c r="E52" s="20"/>
      <c r="F52" s="20"/>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1:253" s="2" customFormat="1" ht="14.25">
      <c r="A53" s="7"/>
      <c r="B53" s="3"/>
      <c r="C53" s="19"/>
      <c r="D53" s="20"/>
      <c r="E53" s="20"/>
      <c r="F53" s="20"/>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1:253" s="2" customFormat="1" ht="14.25">
      <c r="A54" s="7"/>
      <c r="B54" s="3"/>
      <c r="C54" s="19"/>
      <c r="D54" s="20"/>
      <c r="E54" s="20"/>
      <c r="F54" s="20"/>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1:253" s="2" customFormat="1" ht="14.25">
      <c r="A55" s="7"/>
      <c r="B55" s="3"/>
      <c r="C55" s="19"/>
      <c r="D55" s="20"/>
      <c r="E55" s="20"/>
      <c r="F55" s="20"/>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row>
    <row r="56" spans="1:253" s="2" customFormat="1" ht="14.25">
      <c r="A56" s="7"/>
      <c r="B56" s="3"/>
      <c r="C56" s="19"/>
      <c r="D56" s="20"/>
      <c r="E56" s="20"/>
      <c r="F56" s="20"/>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row>
    <row r="57" spans="1:253" s="2" customFormat="1" ht="14.25">
      <c r="A57" s="7"/>
      <c r="B57" s="3"/>
      <c r="C57" s="19"/>
      <c r="D57" s="20"/>
      <c r="E57" s="20"/>
      <c r="F57" s="20"/>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row>
    <row r="58" spans="1:253" s="2" customFormat="1" ht="14.25">
      <c r="A58" s="7"/>
      <c r="B58" s="3"/>
      <c r="C58" s="19"/>
      <c r="D58" s="20"/>
      <c r="E58" s="20"/>
      <c r="F58" s="20"/>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row>
    <row r="59" spans="1:253" s="2" customFormat="1" ht="14.25">
      <c r="A59" s="7"/>
      <c r="B59" s="3"/>
      <c r="C59" s="19"/>
      <c r="D59" s="20"/>
      <c r="E59" s="20"/>
      <c r="F59" s="20"/>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row>
    <row r="60" spans="1:253" s="2" customFormat="1" ht="14.25">
      <c r="A60" s="7"/>
      <c r="B60" s="3"/>
      <c r="C60" s="19"/>
      <c r="D60" s="20"/>
      <c r="E60" s="20"/>
      <c r="F60" s="20"/>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row>
    <row r="61" spans="1:253" s="2" customFormat="1" ht="14.25">
      <c r="A61" s="7"/>
      <c r="B61" s="3"/>
      <c r="C61" s="19"/>
      <c r="D61" s="20"/>
      <c r="E61" s="20"/>
      <c r="F61" s="20"/>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row>
    <row r="62" spans="1:253" s="2" customFormat="1" ht="14.25">
      <c r="A62" s="7"/>
      <c r="B62" s="3"/>
      <c r="C62" s="19"/>
      <c r="D62" s="20"/>
      <c r="E62" s="20"/>
      <c r="F62" s="20"/>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3" spans="1:253" s="2" customFormat="1" ht="14.25">
      <c r="A63" s="7"/>
      <c r="B63" s="3"/>
      <c r="C63" s="19"/>
      <c r="D63" s="20"/>
      <c r="E63" s="20"/>
      <c r="F63" s="20"/>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row>
    <row r="64" spans="1:253" s="2" customFormat="1" ht="14.25">
      <c r="A64" s="7"/>
      <c r="B64" s="3"/>
      <c r="C64" s="19"/>
      <c r="D64" s="20"/>
      <c r="E64" s="20"/>
      <c r="F64" s="20"/>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row>
    <row r="65" spans="1:253" s="2" customFormat="1" ht="14.25">
      <c r="A65" s="7"/>
      <c r="B65" s="3"/>
      <c r="C65" s="19"/>
      <c r="D65" s="20"/>
      <c r="E65" s="20"/>
      <c r="F65" s="20"/>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row>
    <row r="66" spans="1:253" s="2" customFormat="1" ht="14.25">
      <c r="A66" s="7"/>
      <c r="B66" s="3"/>
      <c r="C66" s="19"/>
      <c r="D66" s="20"/>
      <c r="E66" s="20"/>
      <c r="F66" s="20"/>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row>
    <row r="67" spans="1:253" s="2" customFormat="1" ht="14.25">
      <c r="A67" s="7"/>
      <c r="B67" s="3"/>
      <c r="C67" s="19"/>
      <c r="D67" s="20"/>
      <c r="E67" s="20"/>
      <c r="F67" s="20"/>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row>
    <row r="68" spans="1:253" s="2" customFormat="1" ht="14.25">
      <c r="A68" s="7"/>
      <c r="B68" s="3"/>
      <c r="C68" s="19"/>
      <c r="D68" s="20"/>
      <c r="E68" s="20"/>
      <c r="F68" s="20"/>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69" spans="1:253" s="2" customFormat="1" ht="14.25">
      <c r="A69" s="7"/>
      <c r="B69" s="3"/>
      <c r="C69" s="19"/>
      <c r="D69" s="20"/>
      <c r="E69" s="20"/>
      <c r="F69" s="20"/>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row>
    <row r="70" spans="1:253" s="2" customFormat="1" ht="14.25">
      <c r="A70" s="7"/>
      <c r="B70" s="3"/>
      <c r="C70" s="19"/>
      <c r="D70" s="20"/>
      <c r="E70" s="20"/>
      <c r="F70" s="2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row>
    <row r="71" spans="1:253" s="2" customFormat="1" ht="14.25">
      <c r="A71" s="7"/>
      <c r="B71" s="3"/>
      <c r="C71" s="19"/>
      <c r="D71" s="20"/>
      <c r="E71" s="20"/>
      <c r="F71" s="20"/>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row>
    <row r="72" spans="1:253" s="2" customFormat="1" ht="14.25">
      <c r="A72" s="7"/>
      <c r="B72" s="3"/>
      <c r="C72" s="19"/>
      <c r="D72" s="20"/>
      <c r="E72" s="20"/>
      <c r="F72" s="20"/>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row>
    <row r="73" spans="1:253" s="2" customFormat="1" ht="14.25">
      <c r="A73" s="7"/>
      <c r="B73" s="3"/>
      <c r="C73" s="19"/>
      <c r="D73" s="20"/>
      <c r="E73" s="20"/>
      <c r="F73" s="20"/>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s="2" customFormat="1" ht="14.25">
      <c r="A74" s="7"/>
      <c r="B74" s="3"/>
      <c r="C74" s="19"/>
      <c r="D74" s="20"/>
      <c r="E74" s="20"/>
      <c r="F74" s="20"/>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row>
    <row r="75" spans="1:253" s="2" customFormat="1" ht="14.25">
      <c r="A75" s="7"/>
      <c r="B75" s="3"/>
      <c r="C75" s="19"/>
      <c r="D75" s="20"/>
      <c r="E75" s="20"/>
      <c r="F75" s="20"/>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row>
    <row r="76" spans="1:253" s="2" customFormat="1" ht="14.25">
      <c r="A76" s="7"/>
      <c r="B76" s="3"/>
      <c r="C76" s="19"/>
      <c r="D76" s="20"/>
      <c r="E76" s="20"/>
      <c r="F76" s="20"/>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row>
    <row r="77" spans="1:253" s="2" customFormat="1" ht="14.25">
      <c r="A77" s="7"/>
      <c r="B77" s="3"/>
      <c r="C77" s="19"/>
      <c r="D77" s="20"/>
      <c r="E77" s="20"/>
      <c r="F77" s="20"/>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row>
    <row r="78" spans="1:253" s="2" customFormat="1" ht="14.25">
      <c r="A78" s="7"/>
      <c r="B78" s="3"/>
      <c r="C78" s="19"/>
      <c r="D78" s="20"/>
      <c r="E78" s="20"/>
      <c r="F78" s="20"/>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row>
    <row r="79" spans="1:253" s="2" customFormat="1" ht="14.25">
      <c r="A79" s="7"/>
      <c r="B79" s="3"/>
      <c r="C79" s="19"/>
      <c r="D79" s="20"/>
      <c r="E79" s="20"/>
      <c r="F79" s="20"/>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row>
    <row r="80" spans="1:253" s="2" customFormat="1" ht="14.25">
      <c r="A80" s="7"/>
      <c r="B80" s="3"/>
      <c r="C80" s="19"/>
      <c r="D80" s="20"/>
      <c r="E80" s="20"/>
      <c r="F80" s="20"/>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row>
    <row r="81" spans="1:253" s="2" customFormat="1" ht="14.25">
      <c r="A81" s="7"/>
      <c r="B81" s="3"/>
      <c r="C81" s="19"/>
      <c r="D81" s="20"/>
      <c r="E81" s="20"/>
      <c r="F81" s="20"/>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row>
    <row r="82" spans="1:253" s="2" customFormat="1" ht="14.25">
      <c r="A82" s="7"/>
      <c r="B82" s="3"/>
      <c r="C82" s="19"/>
      <c r="D82" s="20"/>
      <c r="E82" s="20"/>
      <c r="F82" s="20"/>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row>
    <row r="83" spans="1:253" s="2" customFormat="1" ht="14.25">
      <c r="A83" s="7"/>
      <c r="B83" s="3"/>
      <c r="C83" s="19"/>
      <c r="D83" s="20"/>
      <c r="E83" s="20"/>
      <c r="F83" s="20"/>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row>
    <row r="84" spans="1:253" s="2" customFormat="1" ht="14.25">
      <c r="A84" s="7"/>
      <c r="B84" s="3"/>
      <c r="C84" s="19"/>
      <c r="D84" s="20"/>
      <c r="E84" s="20"/>
      <c r="F84" s="20"/>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row>
    <row r="85" spans="1:253" s="2" customFormat="1" ht="14.25">
      <c r="A85" s="7"/>
      <c r="B85" s="3"/>
      <c r="C85" s="19"/>
      <c r="D85" s="20"/>
      <c r="E85" s="20"/>
      <c r="F85" s="20"/>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row>
    <row r="86" spans="1:253" s="2" customFormat="1" ht="14.25">
      <c r="A86" s="7"/>
      <c r="B86" s="3"/>
      <c r="C86" s="19"/>
      <c r="D86" s="20"/>
      <c r="E86" s="20"/>
      <c r="F86" s="20"/>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row>
    <row r="87" spans="1:253" s="2" customFormat="1" ht="14.25">
      <c r="A87" s="7"/>
      <c r="B87" s="3"/>
      <c r="C87" s="19"/>
      <c r="D87" s="20"/>
      <c r="E87" s="20"/>
      <c r="F87" s="20"/>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row>
    <row r="88" spans="1:253" s="2" customFormat="1" ht="14.25">
      <c r="A88" s="7"/>
      <c r="B88" s="3"/>
      <c r="C88" s="19"/>
      <c r="D88" s="20"/>
      <c r="E88" s="20"/>
      <c r="F88" s="20"/>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row>
    <row r="89" spans="1:253" s="2" customFormat="1" ht="14.25">
      <c r="A89" s="7"/>
      <c r="B89" s="3"/>
      <c r="C89" s="19"/>
      <c r="D89" s="20"/>
      <c r="E89" s="20"/>
      <c r="F89" s="20"/>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row>
    <row r="90" spans="1:253" s="2" customFormat="1" ht="14.25">
      <c r="A90" s="7"/>
      <c r="B90" s="3"/>
      <c r="C90" s="19"/>
      <c r="D90" s="20"/>
      <c r="E90" s="20"/>
      <c r="F90" s="20"/>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row>
    <row r="91" spans="1:253" s="2" customFormat="1" ht="14.25">
      <c r="A91" s="7"/>
      <c r="B91" s="3"/>
      <c r="C91" s="19"/>
      <c r="D91" s="20"/>
      <c r="E91" s="20"/>
      <c r="F91" s="20"/>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row>
    <row r="92" spans="1:253" s="2" customFormat="1" ht="14.25">
      <c r="A92" s="7"/>
      <c r="B92" s="3"/>
      <c r="C92" s="19"/>
      <c r="D92" s="20"/>
      <c r="E92" s="20"/>
      <c r="F92" s="20"/>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row>
    <row r="93" spans="1:253" s="2" customFormat="1" ht="14.25">
      <c r="A93" s="7"/>
      <c r="B93" s="3"/>
      <c r="C93" s="19"/>
      <c r="D93" s="20"/>
      <c r="E93" s="20"/>
      <c r="F93" s="20"/>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row>
    <row r="94" spans="1:253" s="2" customFormat="1" ht="14.25">
      <c r="A94" s="7"/>
      <c r="B94" s="3"/>
      <c r="C94" s="19"/>
      <c r="D94" s="20"/>
      <c r="E94" s="20"/>
      <c r="F94" s="20"/>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row>
    <row r="95" spans="1:253" s="2" customFormat="1" ht="14.25">
      <c r="A95" s="7"/>
      <c r="B95" s="3"/>
      <c r="C95" s="19"/>
      <c r="D95" s="20"/>
      <c r="E95" s="20"/>
      <c r="F95" s="20"/>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row>
    <row r="96" spans="1:253" s="2" customFormat="1" ht="14.25">
      <c r="A96" s="7"/>
      <c r="B96" s="3"/>
      <c r="C96" s="19"/>
      <c r="D96" s="20"/>
      <c r="E96" s="20"/>
      <c r="F96" s="20"/>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row>
    <row r="97" spans="1:253" s="2" customFormat="1" ht="14.25">
      <c r="A97" s="7"/>
      <c r="B97" s="3"/>
      <c r="C97" s="19"/>
      <c r="D97" s="20"/>
      <c r="E97" s="20"/>
      <c r="F97" s="20"/>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row>
    <row r="98" spans="1:253" s="2" customFormat="1" ht="14.25">
      <c r="A98" s="7"/>
      <c r="B98" s="3"/>
      <c r="C98" s="19"/>
      <c r="D98" s="20"/>
      <c r="E98" s="20"/>
      <c r="F98" s="20"/>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row>
    <row r="99" spans="1:253" s="2" customFormat="1" ht="14.25">
      <c r="A99" s="7"/>
      <c r="B99" s="3"/>
      <c r="C99" s="19"/>
      <c r="D99" s="20"/>
      <c r="E99" s="20"/>
      <c r="F99" s="20"/>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row>
    <row r="100" spans="1:253" s="2" customFormat="1" ht="14.25">
      <c r="A100" s="7"/>
      <c r="B100" s="3"/>
      <c r="C100" s="19"/>
      <c r="D100" s="20"/>
      <c r="E100" s="20"/>
      <c r="F100" s="20"/>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row>
    <row r="101" spans="1:253" s="2" customFormat="1" ht="14.25">
      <c r="A101" s="7"/>
      <c r="B101" s="3"/>
      <c r="C101" s="19"/>
      <c r="D101" s="20"/>
      <c r="E101" s="20"/>
      <c r="F101" s="20"/>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row>
    <row r="102" spans="1:253" s="2" customFormat="1" ht="14.25">
      <c r="A102" s="7"/>
      <c r="B102" s="3"/>
      <c r="C102" s="19"/>
      <c r="D102" s="20"/>
      <c r="E102" s="20"/>
      <c r="F102" s="20"/>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row>
    <row r="103" spans="1:253" s="2" customFormat="1" ht="14.25">
      <c r="A103" s="7"/>
      <c r="B103" s="3"/>
      <c r="C103" s="19"/>
      <c r="D103" s="20"/>
      <c r="E103" s="20"/>
      <c r="F103" s="20"/>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row>
    <row r="104" spans="1:253" s="2" customFormat="1" ht="14.25">
      <c r="A104" s="7"/>
      <c r="B104" s="3"/>
      <c r="C104" s="19"/>
      <c r="D104" s="20"/>
      <c r="E104" s="20"/>
      <c r="F104" s="20"/>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s="2" customFormat="1" ht="14.25">
      <c r="A105" s="7"/>
      <c r="B105" s="3"/>
      <c r="C105" s="19"/>
      <c r="D105" s="20"/>
      <c r="E105" s="20"/>
      <c r="F105" s="20"/>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row>
    <row r="106" spans="1:253" s="2" customFormat="1" ht="14.25">
      <c r="A106" s="7"/>
      <c r="B106" s="3"/>
      <c r="C106" s="19"/>
      <c r="D106" s="20"/>
      <c r="E106" s="20"/>
      <c r="F106" s="20"/>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row>
    <row r="107" spans="1:253" s="2" customFormat="1" ht="14.25">
      <c r="A107" s="7"/>
      <c r="B107" s="3"/>
      <c r="C107" s="19"/>
      <c r="D107" s="20"/>
      <c r="E107" s="20"/>
      <c r="F107" s="20"/>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row>
    <row r="108" spans="1:253" s="2" customFormat="1" ht="14.25">
      <c r="A108" s="7"/>
      <c r="B108" s="3"/>
      <c r="C108" s="19"/>
      <c r="D108" s="20"/>
      <c r="E108" s="20"/>
      <c r="F108" s="20"/>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row>
    <row r="109" spans="1:253" s="2" customFormat="1" ht="14.25">
      <c r="A109" s="7"/>
      <c r="B109" s="3"/>
      <c r="C109" s="19"/>
      <c r="D109" s="20"/>
      <c r="E109" s="20"/>
      <c r="F109" s="20"/>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row>
    <row r="110" spans="1:253" s="2" customFormat="1" ht="14.25">
      <c r="A110" s="7"/>
      <c r="B110" s="3"/>
      <c r="C110" s="19"/>
      <c r="D110" s="20"/>
      <c r="E110" s="20"/>
      <c r="F110" s="20"/>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s="2" customFormat="1" ht="14.25">
      <c r="A111" s="7"/>
      <c r="B111" s="3"/>
      <c r="C111" s="19"/>
      <c r="D111" s="20"/>
      <c r="E111" s="20"/>
      <c r="F111" s="20"/>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row>
    <row r="112" spans="1:253" s="2" customFormat="1" ht="14.25">
      <c r="A112" s="7"/>
      <c r="B112" s="3"/>
      <c r="C112" s="19"/>
      <c r="D112" s="20"/>
      <c r="E112" s="20"/>
      <c r="F112" s="20"/>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row>
    <row r="113" spans="1:253" s="2" customFormat="1" ht="14.25">
      <c r="A113" s="7"/>
      <c r="B113" s="3"/>
      <c r="C113" s="19"/>
      <c r="D113" s="20"/>
      <c r="E113" s="20"/>
      <c r="F113" s="20"/>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row>
    <row r="114" spans="1:253" s="2" customFormat="1" ht="14.25">
      <c r="A114" s="7"/>
      <c r="B114" s="3"/>
      <c r="C114" s="19"/>
      <c r="D114" s="20"/>
      <c r="E114" s="20"/>
      <c r="F114" s="20"/>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row>
    <row r="115" spans="1:253" s="2" customFormat="1" ht="14.25">
      <c r="A115" s="7"/>
      <c r="B115" s="3"/>
      <c r="C115" s="19"/>
      <c r="D115" s="20"/>
      <c r="E115" s="20"/>
      <c r="F115" s="20"/>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row>
    <row r="116" spans="1:253" s="2" customFormat="1" ht="14.25">
      <c r="A116" s="7"/>
      <c r="B116" s="3"/>
      <c r="C116" s="19"/>
      <c r="D116" s="20"/>
      <c r="E116" s="20"/>
      <c r="F116" s="20"/>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row>
    <row r="117" spans="1:253" s="2" customFormat="1" ht="14.25">
      <c r="A117" s="7"/>
      <c r="B117" s="3"/>
      <c r="C117" s="19"/>
      <c r="D117" s="20"/>
      <c r="E117" s="20"/>
      <c r="F117" s="20"/>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row>
    <row r="118" spans="1:253" s="2" customFormat="1" ht="14.25">
      <c r="A118" s="7"/>
      <c r="B118" s="3"/>
      <c r="C118" s="19"/>
      <c r="D118" s="20"/>
      <c r="E118" s="20"/>
      <c r="F118" s="20"/>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row>
    <row r="119" spans="1:253" s="2" customFormat="1" ht="14.25">
      <c r="A119" s="7"/>
      <c r="B119" s="3"/>
      <c r="C119" s="19"/>
      <c r="D119" s="20"/>
      <c r="E119" s="20"/>
      <c r="F119" s="20"/>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row>
    <row r="120" spans="1:253" s="2" customFormat="1" ht="14.25">
      <c r="A120" s="7"/>
      <c r="B120" s="3"/>
      <c r="C120" s="19"/>
      <c r="D120" s="20"/>
      <c r="E120" s="20"/>
      <c r="F120" s="20"/>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row>
    <row r="121" spans="1:253" s="2" customFormat="1" ht="14.25">
      <c r="A121" s="7"/>
      <c r="B121" s="3"/>
      <c r="C121" s="19"/>
      <c r="D121" s="20"/>
      <c r="E121" s="20"/>
      <c r="F121" s="20"/>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row>
    <row r="122" spans="1:253" s="2" customFormat="1" ht="14.25">
      <c r="A122" s="7"/>
      <c r="B122" s="3"/>
      <c r="C122" s="19"/>
      <c r="D122" s="20"/>
      <c r="E122" s="20"/>
      <c r="F122" s="20"/>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row>
    <row r="123" spans="1:253" s="2" customFormat="1" ht="14.25">
      <c r="A123" s="7"/>
      <c r="B123" s="3"/>
      <c r="C123" s="19"/>
      <c r="D123" s="20"/>
      <c r="E123" s="20"/>
      <c r="F123" s="20"/>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row>
    <row r="124" spans="1:253" s="2" customFormat="1" ht="14.25">
      <c r="A124" s="7"/>
      <c r="B124" s="3"/>
      <c r="C124" s="19"/>
      <c r="D124" s="20"/>
      <c r="E124" s="20"/>
      <c r="F124" s="20"/>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row>
    <row r="125" spans="1:253" s="2" customFormat="1" ht="14.25">
      <c r="A125" s="7"/>
      <c r="B125" s="3"/>
      <c r="C125" s="19"/>
      <c r="D125" s="20"/>
      <c r="E125" s="20"/>
      <c r="F125" s="20"/>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row>
    <row r="126" spans="1:253" s="2" customFormat="1" ht="14.25">
      <c r="A126" s="7"/>
      <c r="B126" s="3"/>
      <c r="C126" s="19"/>
      <c r="D126" s="20"/>
      <c r="E126" s="20"/>
      <c r="F126" s="20"/>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row>
    <row r="127" spans="1:253" s="2" customFormat="1" ht="14.25">
      <c r="A127" s="7"/>
      <c r="B127" s="3"/>
      <c r="C127" s="19"/>
      <c r="D127" s="20"/>
      <c r="E127" s="20"/>
      <c r="F127" s="20"/>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row>
    <row r="128" spans="1:253" s="2" customFormat="1" ht="14.25">
      <c r="A128" s="7"/>
      <c r="B128" s="3"/>
      <c r="C128" s="19"/>
      <c r="D128" s="20"/>
      <c r="E128" s="20"/>
      <c r="F128" s="20"/>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row>
    <row r="129" spans="1:253" s="2" customFormat="1" ht="14.25">
      <c r="A129" s="7"/>
      <c r="B129" s="3"/>
      <c r="C129" s="19"/>
      <c r="D129" s="20"/>
      <c r="E129" s="20"/>
      <c r="F129" s="20"/>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row>
    <row r="130" spans="1:253" s="2" customFormat="1" ht="14.25">
      <c r="A130" s="7"/>
      <c r="B130" s="3"/>
      <c r="C130" s="19"/>
      <c r="D130" s="20"/>
      <c r="E130" s="20"/>
      <c r="F130" s="20"/>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row>
    <row r="131" spans="1:253" s="2" customFormat="1" ht="14.25">
      <c r="A131" s="7"/>
      <c r="B131" s="3"/>
      <c r="C131" s="19"/>
      <c r="D131" s="20"/>
      <c r="E131" s="20"/>
      <c r="F131" s="20"/>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row>
    <row r="132" spans="1:253" s="2" customFormat="1" ht="14.25">
      <c r="A132" s="7"/>
      <c r="B132" s="3"/>
      <c r="C132" s="19"/>
      <c r="D132" s="20"/>
      <c r="E132" s="20"/>
      <c r="F132" s="20"/>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row>
    <row r="133" spans="1:253" s="2" customFormat="1" ht="14.25">
      <c r="A133" s="7"/>
      <c r="B133" s="3"/>
      <c r="C133" s="19"/>
      <c r="D133" s="20"/>
      <c r="E133" s="20"/>
      <c r="F133" s="20"/>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row>
    <row r="134" spans="1:253" s="2" customFormat="1" ht="14.25">
      <c r="A134" s="7"/>
      <c r="B134" s="3"/>
      <c r="C134" s="19"/>
      <c r="D134" s="20"/>
      <c r="E134" s="20"/>
      <c r="F134" s="20"/>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row>
    <row r="135" spans="1:253" s="2" customFormat="1" ht="14.25">
      <c r="A135" s="7"/>
      <c r="B135" s="3"/>
      <c r="C135" s="19"/>
      <c r="D135" s="20"/>
      <c r="E135" s="20"/>
      <c r="F135" s="20"/>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row>
    <row r="136" spans="1:253" s="2" customFormat="1" ht="14.25">
      <c r="A136" s="7"/>
      <c r="B136" s="3"/>
      <c r="C136" s="19"/>
      <c r="D136" s="20"/>
      <c r="E136" s="20"/>
      <c r="F136" s="20"/>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row>
    <row r="137" spans="1:253" s="2" customFormat="1" ht="14.25">
      <c r="A137" s="7"/>
      <c r="B137" s="3"/>
      <c r="C137" s="19"/>
      <c r="D137" s="20"/>
      <c r="E137" s="20"/>
      <c r="F137" s="20"/>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row>
    <row r="138" spans="1:253" s="2" customFormat="1" ht="14.25">
      <c r="A138" s="7"/>
      <c r="B138" s="3"/>
      <c r="C138" s="19"/>
      <c r="D138" s="20"/>
      <c r="E138" s="20"/>
      <c r="F138" s="20"/>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row>
    <row r="139" spans="1:253" s="2" customFormat="1" ht="14.25">
      <c r="A139" s="7"/>
      <c r="B139" s="3"/>
      <c r="C139" s="19"/>
      <c r="D139" s="20"/>
      <c r="E139" s="20"/>
      <c r="F139" s="20"/>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row>
    <row r="140" spans="1:253" s="2" customFormat="1" ht="14.25">
      <c r="A140" s="7"/>
      <c r="B140" s="3"/>
      <c r="C140" s="19"/>
      <c r="D140" s="20"/>
      <c r="E140" s="20"/>
      <c r="F140" s="20"/>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row>
    <row r="141" spans="1:253" s="2" customFormat="1" ht="14.25">
      <c r="A141" s="7"/>
      <c r="B141" s="3"/>
      <c r="C141" s="19"/>
      <c r="D141" s="20"/>
      <c r="E141" s="20"/>
      <c r="F141" s="20"/>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row>
    <row r="142" spans="1:253" s="2" customFormat="1" ht="14.25">
      <c r="A142" s="7"/>
      <c r="B142" s="3"/>
      <c r="C142" s="19"/>
      <c r="D142" s="20"/>
      <c r="E142" s="20"/>
      <c r="F142" s="20"/>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row>
    <row r="143" spans="1:253" s="2" customFormat="1" ht="14.25">
      <c r="A143" s="7"/>
      <c r="B143" s="3"/>
      <c r="C143" s="19"/>
      <c r="D143" s="20"/>
      <c r="E143" s="20"/>
      <c r="F143" s="20"/>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row>
    <row r="144" spans="1:253" s="2" customFormat="1" ht="14.25">
      <c r="A144" s="7"/>
      <c r="B144" s="3"/>
      <c r="C144" s="19"/>
      <c r="D144" s="20"/>
      <c r="E144" s="20"/>
      <c r="F144" s="20"/>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row>
    <row r="145" spans="1:253" s="2" customFormat="1" ht="14.25">
      <c r="A145" s="7"/>
      <c r="B145" s="3"/>
      <c r="C145" s="19"/>
      <c r="D145" s="20"/>
      <c r="E145" s="20"/>
      <c r="F145" s="20"/>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row>
    <row r="146" spans="1:253" s="2" customFormat="1" ht="14.25">
      <c r="A146" s="7"/>
      <c r="B146" s="3"/>
      <c r="C146" s="19"/>
      <c r="D146" s="20"/>
      <c r="E146" s="20"/>
      <c r="F146" s="20"/>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row>
    <row r="147" spans="1:253" s="2" customFormat="1" ht="14.25">
      <c r="A147" s="7"/>
      <c r="B147" s="3"/>
      <c r="C147" s="19"/>
      <c r="D147" s="20"/>
      <c r="E147" s="20"/>
      <c r="F147" s="20"/>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row>
    <row r="148" spans="1:253" s="2" customFormat="1" ht="14.25">
      <c r="A148" s="7"/>
      <c r="B148" s="3"/>
      <c r="C148" s="19"/>
      <c r="D148" s="20"/>
      <c r="E148" s="20"/>
      <c r="F148" s="20"/>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row>
    <row r="149" spans="1:253" s="2" customFormat="1" ht="14.25">
      <c r="A149" s="7"/>
      <c r="B149" s="3"/>
      <c r="C149" s="19"/>
      <c r="D149" s="20"/>
      <c r="E149" s="20"/>
      <c r="F149" s="20"/>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row>
    <row r="150" spans="1:253" s="2" customFormat="1" ht="14.25">
      <c r="A150" s="7"/>
      <c r="B150" s="3"/>
      <c r="C150" s="19"/>
      <c r="D150" s="20"/>
      <c r="E150" s="20"/>
      <c r="F150" s="20"/>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row>
    <row r="151" spans="1:253" s="2" customFormat="1" ht="14.25">
      <c r="A151" s="7"/>
      <c r="B151" s="3"/>
      <c r="C151" s="19"/>
      <c r="D151" s="20"/>
      <c r="E151" s="20"/>
      <c r="F151" s="20"/>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row>
    <row r="152" spans="1:253" s="2" customFormat="1" ht="14.25">
      <c r="A152" s="7"/>
      <c r="B152" s="3"/>
      <c r="C152" s="19"/>
      <c r="D152" s="20"/>
      <c r="E152" s="20"/>
      <c r="F152" s="20"/>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row>
    <row r="153" spans="1:253" s="2" customFormat="1" ht="14.25">
      <c r="A153" s="7"/>
      <c r="B153" s="3"/>
      <c r="C153" s="19"/>
      <c r="D153" s="20"/>
      <c r="E153" s="20"/>
      <c r="F153" s="20"/>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row>
    <row r="154" spans="1:253" s="2" customFormat="1" ht="14.25">
      <c r="A154" s="7"/>
      <c r="B154" s="3"/>
      <c r="C154" s="19"/>
      <c r="D154" s="20"/>
      <c r="E154" s="20"/>
      <c r="F154" s="20"/>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row>
    <row r="155" spans="1:253" s="2" customFormat="1" ht="14.25">
      <c r="A155" s="7"/>
      <c r="B155" s="3"/>
      <c r="C155" s="19"/>
      <c r="D155" s="20"/>
      <c r="E155" s="20"/>
      <c r="F155" s="20"/>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row>
    <row r="156" spans="1:253" s="2" customFormat="1" ht="14.25">
      <c r="A156" s="7"/>
      <c r="B156" s="3"/>
      <c r="C156" s="19"/>
      <c r="D156" s="20"/>
      <c r="E156" s="20"/>
      <c r="F156" s="20"/>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row>
    <row r="157" spans="1:253" s="2" customFormat="1" ht="14.25">
      <c r="A157" s="7"/>
      <c r="B157" s="3"/>
      <c r="C157" s="19"/>
      <c r="D157" s="20"/>
      <c r="E157" s="20"/>
      <c r="F157" s="20"/>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row>
    <row r="158" spans="1:253" s="2" customFormat="1" ht="14.25">
      <c r="A158" s="7"/>
      <c r="B158" s="3"/>
      <c r="C158" s="19"/>
      <c r="D158" s="20"/>
      <c r="E158" s="20"/>
      <c r="F158" s="20"/>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row>
    <row r="159" spans="1:253" s="2" customFormat="1" ht="14.25">
      <c r="A159" s="7"/>
      <c r="B159" s="3"/>
      <c r="C159" s="19"/>
      <c r="D159" s="20"/>
      <c r="E159" s="20"/>
      <c r="F159" s="20"/>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row>
    <row r="160" spans="1:253" s="2" customFormat="1" ht="14.25">
      <c r="A160" s="7"/>
      <c r="B160" s="3"/>
      <c r="C160" s="19"/>
      <c r="D160" s="20"/>
      <c r="E160" s="20"/>
      <c r="F160" s="20"/>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row>
    <row r="161" spans="1:253" s="2" customFormat="1" ht="14.25">
      <c r="A161" s="7"/>
      <c r="B161" s="3"/>
      <c r="C161" s="19"/>
      <c r="D161" s="20"/>
      <c r="E161" s="20"/>
      <c r="F161" s="20"/>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row>
    <row r="162" spans="1:253" s="2" customFormat="1" ht="14.25">
      <c r="A162" s="7"/>
      <c r="B162" s="3"/>
      <c r="C162" s="19"/>
      <c r="D162" s="20"/>
      <c r="E162" s="20"/>
      <c r="F162" s="20"/>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row>
    <row r="163" spans="1:253" s="2" customFormat="1" ht="14.25">
      <c r="A163" s="7"/>
      <c r="B163" s="3"/>
      <c r="C163" s="19"/>
      <c r="D163" s="20"/>
      <c r="E163" s="20"/>
      <c r="F163" s="20"/>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row>
    <row r="164" spans="1:253" s="2" customFormat="1" ht="14.25">
      <c r="A164" s="7"/>
      <c r="B164" s="3"/>
      <c r="C164" s="19"/>
      <c r="D164" s="20"/>
      <c r="E164" s="20"/>
      <c r="F164" s="20"/>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row>
    <row r="165" spans="1:253" s="2" customFormat="1" ht="14.25">
      <c r="A165" s="7"/>
      <c r="B165" s="3"/>
      <c r="C165" s="19"/>
      <c r="D165" s="20"/>
      <c r="E165" s="20"/>
      <c r="F165" s="20"/>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row>
    <row r="166" spans="1:253" s="2" customFormat="1" ht="14.25">
      <c r="A166" s="7"/>
      <c r="B166" s="3"/>
      <c r="C166" s="19"/>
      <c r="D166" s="20"/>
      <c r="E166" s="20"/>
      <c r="F166" s="20"/>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row>
    <row r="167" spans="1:253" s="2" customFormat="1" ht="14.25">
      <c r="A167" s="7"/>
      <c r="B167" s="3"/>
      <c r="C167" s="19"/>
      <c r="D167" s="20"/>
      <c r="E167" s="20"/>
      <c r="F167" s="20"/>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row>
    <row r="168" spans="1:253" s="2" customFormat="1" ht="14.25">
      <c r="A168" s="7"/>
      <c r="B168" s="3"/>
      <c r="C168" s="19"/>
      <c r="D168" s="20"/>
      <c r="E168" s="20"/>
      <c r="F168" s="20"/>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row>
    <row r="169" spans="1:253" s="2" customFormat="1" ht="14.25">
      <c r="A169" s="7"/>
      <c r="B169" s="3"/>
      <c r="C169" s="19"/>
      <c r="D169" s="20"/>
      <c r="E169" s="20"/>
      <c r="F169" s="20"/>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row>
    <row r="170" spans="1:253" s="2" customFormat="1" ht="14.25">
      <c r="A170" s="7"/>
      <c r="B170" s="3"/>
      <c r="C170" s="19"/>
      <c r="D170" s="20"/>
      <c r="E170" s="20"/>
      <c r="F170" s="20"/>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row>
    <row r="171" spans="1:253" s="2" customFormat="1" ht="14.25">
      <c r="A171" s="7"/>
      <c r="B171" s="3"/>
      <c r="C171" s="19"/>
      <c r="D171" s="20"/>
      <c r="E171" s="20"/>
      <c r="F171" s="20"/>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row>
    <row r="172" spans="1:253" s="2" customFormat="1" ht="14.25">
      <c r="A172" s="7"/>
      <c r="B172" s="3"/>
      <c r="C172" s="19"/>
      <c r="D172" s="20"/>
      <c r="E172" s="20"/>
      <c r="F172" s="20"/>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row>
    <row r="173" spans="1:253" s="2" customFormat="1" ht="14.25">
      <c r="A173" s="4"/>
      <c r="B173" s="1"/>
      <c r="C173" s="12"/>
      <c r="D173" s="34"/>
      <c r="E173" s="34"/>
      <c r="F173" s="20"/>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row>
    <row r="174" spans="1:253" s="2" customFormat="1" ht="14.25">
      <c r="A174" s="4"/>
      <c r="B174" s="1"/>
      <c r="C174" s="12"/>
      <c r="D174" s="34"/>
      <c r="E174" s="34"/>
      <c r="F174" s="20"/>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row>
    <row r="175" spans="1:253" s="2" customFormat="1" ht="14.25">
      <c r="A175" s="4"/>
      <c r="B175" s="1"/>
      <c r="C175" s="12"/>
      <c r="D175" s="34"/>
      <c r="E175" s="34"/>
      <c r="F175" s="20"/>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row>
    <row r="176" spans="1:253" s="2" customFormat="1" ht="14.25">
      <c r="A176" s="4"/>
      <c r="B176" s="1"/>
      <c r="C176" s="12"/>
      <c r="D176" s="34"/>
      <c r="E176" s="34"/>
      <c r="F176" s="20"/>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row>
    <row r="177" spans="1:253" s="2" customFormat="1" ht="14.25">
      <c r="A177" s="4"/>
      <c r="B177" s="1"/>
      <c r="C177" s="12"/>
      <c r="D177" s="34"/>
      <c r="E177" s="34"/>
      <c r="F177" s="20"/>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row>
    <row r="178" spans="1:253" s="2" customFormat="1" ht="14.25">
      <c r="A178" s="4"/>
      <c r="B178" s="1"/>
      <c r="C178" s="12"/>
      <c r="D178" s="34"/>
      <c r="E178" s="34"/>
      <c r="F178" s="20"/>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row>
    <row r="179" spans="1:253" s="2" customFormat="1" ht="14.25">
      <c r="A179" s="4"/>
      <c r="B179" s="1"/>
      <c r="C179" s="12"/>
      <c r="D179" s="34"/>
      <c r="E179" s="34"/>
      <c r="F179" s="20"/>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row>
    <row r="180" spans="1:253" s="2" customFormat="1" ht="14.25">
      <c r="A180" s="4"/>
      <c r="B180" s="1"/>
      <c r="C180" s="12"/>
      <c r="D180" s="34"/>
      <c r="E180" s="34"/>
      <c r="F180" s="20"/>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row>
    <row r="181" spans="1:253" s="2" customFormat="1" ht="14.25">
      <c r="A181" s="4"/>
      <c r="B181" s="1"/>
      <c r="C181" s="12"/>
      <c r="D181" s="34"/>
      <c r="E181" s="34"/>
      <c r="F181" s="20"/>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row>
    <row r="182" spans="1:253" s="2" customFormat="1" ht="14.25">
      <c r="A182" s="4"/>
      <c r="B182" s="1"/>
      <c r="C182" s="12"/>
      <c r="D182" s="34"/>
      <c r="E182" s="34"/>
      <c r="F182" s="20"/>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row>
    <row r="183" spans="1:253" s="2" customFormat="1" ht="14.25">
      <c r="A183" s="4"/>
      <c r="B183" s="1"/>
      <c r="C183" s="12"/>
      <c r="D183" s="34"/>
      <c r="E183" s="34"/>
      <c r="F183" s="20"/>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row>
    <row r="184" spans="1:253" s="2" customFormat="1" ht="14.25">
      <c r="A184" s="4"/>
      <c r="B184" s="1"/>
      <c r="C184" s="12"/>
      <c r="D184" s="34"/>
      <c r="E184" s="34"/>
      <c r="F184" s="20"/>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row>
    <row r="185" spans="1:253" s="2" customFormat="1" ht="14.25">
      <c r="A185" s="4"/>
      <c r="B185" s="1"/>
      <c r="C185" s="12"/>
      <c r="D185" s="34"/>
      <c r="E185" s="34"/>
      <c r="F185" s="20"/>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row>
    <row r="186" spans="1:253" s="2" customFormat="1" ht="14.25">
      <c r="A186" s="4"/>
      <c r="B186" s="1"/>
      <c r="C186" s="12"/>
      <c r="D186" s="34"/>
      <c r="E186" s="34"/>
      <c r="F186" s="20"/>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row>
    <row r="187" spans="1:253" s="2" customFormat="1" ht="14.25">
      <c r="A187" s="4"/>
      <c r="B187" s="1"/>
      <c r="C187" s="12"/>
      <c r="D187" s="34"/>
      <c r="E187" s="34"/>
      <c r="F187" s="20"/>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row>
    <row r="188" spans="1:253" s="2" customFormat="1" ht="14.25">
      <c r="A188" s="4"/>
      <c r="B188" s="1"/>
      <c r="C188" s="12"/>
      <c r="D188" s="34"/>
      <c r="E188" s="34"/>
      <c r="F188" s="20"/>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row>
    <row r="189" spans="1:253" s="2" customFormat="1" ht="14.25">
      <c r="A189" s="4"/>
      <c r="B189" s="1"/>
      <c r="C189" s="12"/>
      <c r="D189" s="34"/>
      <c r="E189" s="34"/>
      <c r="F189" s="20"/>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row>
    <row r="190" spans="1:253" s="2" customFormat="1" ht="14.25">
      <c r="A190" s="4"/>
      <c r="B190" s="1"/>
      <c r="C190" s="12"/>
      <c r="D190" s="34"/>
      <c r="E190" s="34"/>
      <c r="F190" s="20"/>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row>
    <row r="191" spans="1:253" s="2" customFormat="1" ht="14.25">
      <c r="A191" s="4"/>
      <c r="B191" s="1"/>
      <c r="C191" s="12"/>
      <c r="D191" s="34"/>
      <c r="E191" s="34"/>
      <c r="F191" s="20"/>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row>
    <row r="192" spans="1:253" s="2" customFormat="1" ht="14.25">
      <c r="A192" s="4"/>
      <c r="B192" s="1"/>
      <c r="C192" s="12"/>
      <c r="D192" s="34"/>
      <c r="E192" s="34"/>
      <c r="F192" s="20"/>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row>
    <row r="193" spans="1:253" s="2" customFormat="1" ht="14.25">
      <c r="A193" s="4"/>
      <c r="B193" s="1"/>
      <c r="C193" s="12"/>
      <c r="D193" s="34"/>
      <c r="E193" s="34"/>
      <c r="F193" s="20"/>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row>
    <row r="194" spans="1:253" s="2" customFormat="1" ht="14.25">
      <c r="A194" s="4"/>
      <c r="B194" s="1"/>
      <c r="C194" s="12"/>
      <c r="D194" s="34"/>
      <c r="E194" s="34"/>
      <c r="F194" s="20"/>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row>
    <row r="195" spans="1:253" s="2" customFormat="1" ht="14.25">
      <c r="A195" s="4"/>
      <c r="B195" s="1"/>
      <c r="C195" s="12"/>
      <c r="D195" s="34"/>
      <c r="E195" s="34"/>
      <c r="F195" s="20"/>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row>
    <row r="196" spans="1:253" s="2" customFormat="1" ht="14.25">
      <c r="A196" s="4"/>
      <c r="B196" s="1"/>
      <c r="C196" s="12"/>
      <c r="D196" s="34"/>
      <c r="E196" s="34"/>
      <c r="F196" s="20"/>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row>
    <row r="197" spans="1:253" s="2" customFormat="1" ht="14.25">
      <c r="A197" s="4"/>
      <c r="B197" s="1"/>
      <c r="C197" s="12"/>
      <c r="D197" s="34"/>
      <c r="E197" s="34"/>
      <c r="F197" s="20"/>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row>
    <row r="198" spans="1:253" s="2" customFormat="1" ht="14.25">
      <c r="A198" s="4"/>
      <c r="B198" s="1"/>
      <c r="C198" s="12"/>
      <c r="D198" s="34"/>
      <c r="E198" s="34"/>
      <c r="F198" s="20"/>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row>
    <row r="199" spans="1:253" s="2" customFormat="1" ht="14.25">
      <c r="A199" s="4"/>
      <c r="B199" s="1"/>
      <c r="C199" s="12"/>
      <c r="D199" s="34"/>
      <c r="E199" s="34"/>
      <c r="F199" s="20"/>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row>
    <row r="200" spans="1:253" s="2" customFormat="1" ht="14.25">
      <c r="A200" s="4"/>
      <c r="B200" s="1"/>
      <c r="C200" s="12"/>
      <c r="D200" s="34"/>
      <c r="E200" s="34"/>
      <c r="F200" s="20"/>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row>
    <row r="201" spans="1:253" s="2" customFormat="1" ht="14.25">
      <c r="A201" s="4"/>
      <c r="B201" s="1"/>
      <c r="C201" s="12"/>
      <c r="D201" s="34"/>
      <c r="E201" s="34"/>
      <c r="F201" s="20"/>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row>
    <row r="202" spans="1:253" s="2" customFormat="1" ht="14.25">
      <c r="A202" s="4"/>
      <c r="B202" s="1"/>
      <c r="C202" s="12"/>
      <c r="D202" s="34"/>
      <c r="E202" s="34"/>
      <c r="F202" s="20"/>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row>
  </sheetData>
  <sheetProtection/>
  <mergeCells count="6">
    <mergeCell ref="B14:C14"/>
    <mergeCell ref="B4:D4"/>
    <mergeCell ref="B25:E25"/>
    <mergeCell ref="B5:E5"/>
    <mergeCell ref="B9:D9"/>
    <mergeCell ref="B16:C16"/>
  </mergeCells>
  <printOptions/>
  <pageMargins left="0.7874015748031497" right="0.3937007874015748" top="0.2362204724409449" bottom="0.3937007874015748" header="1.220472440944882" footer="0.31496062992125984"/>
  <pageSetup fitToHeight="2" horizontalDpi="600" verticalDpi="600" orientation="portrait" paperSize="9" scale="88" r:id="rId1"/>
  <headerFooter scaleWithDoc="0" alignWithMargins="0">
    <oddHeader xml:space="preserve">&amp;C          </oddHeader>
    <oddFooter>&amp;CStran &amp;P od &amp;N</oddFooter>
  </headerFooter>
</worksheet>
</file>

<file path=xl/worksheets/sheet2.xml><?xml version="1.0" encoding="utf-8"?>
<worksheet xmlns="http://schemas.openxmlformats.org/spreadsheetml/2006/main" xmlns:r="http://schemas.openxmlformats.org/officeDocument/2006/relationships">
  <dimension ref="A2:G41"/>
  <sheetViews>
    <sheetView zoomScaleSheetLayoutView="100" zoomScalePageLayoutView="0" workbookViewId="0" topLeftCell="A1">
      <selection activeCell="A2" sqref="A2:G2"/>
    </sheetView>
  </sheetViews>
  <sheetFormatPr defaultColWidth="9.140625" defaultRowHeight="12.75"/>
  <sheetData>
    <row r="2" spans="1:7" ht="67.5" customHeight="1">
      <c r="A2" s="206" t="s">
        <v>170</v>
      </c>
      <c r="B2" s="206"/>
      <c r="C2" s="206"/>
      <c r="D2" s="206"/>
      <c r="E2" s="206"/>
      <c r="F2" s="206"/>
      <c r="G2" s="206"/>
    </row>
    <row r="4" ht="15">
      <c r="A4" s="77" t="s">
        <v>64</v>
      </c>
    </row>
    <row r="5" ht="15">
      <c r="A5" s="78" t="s">
        <v>65</v>
      </c>
    </row>
    <row r="7" spans="1:7" ht="12.75" customHeight="1">
      <c r="A7" s="207" t="s">
        <v>84</v>
      </c>
      <c r="B7" s="207"/>
      <c r="C7" s="207"/>
      <c r="D7" s="207"/>
      <c r="E7" s="207"/>
      <c r="F7" s="207"/>
      <c r="G7" s="207"/>
    </row>
    <row r="8" spans="1:7" ht="12.75" customHeight="1">
      <c r="A8" s="207"/>
      <c r="B8" s="207"/>
      <c r="C8" s="207"/>
      <c r="D8" s="207"/>
      <c r="E8" s="207"/>
      <c r="F8" s="207"/>
      <c r="G8" s="207"/>
    </row>
    <row r="9" spans="1:7" ht="12.75" customHeight="1">
      <c r="A9" s="207"/>
      <c r="B9" s="207"/>
      <c r="C9" s="207"/>
      <c r="D9" s="207"/>
      <c r="E9" s="207"/>
      <c r="F9" s="207"/>
      <c r="G9" s="207"/>
    </row>
    <row r="10" spans="1:7" ht="12.75" customHeight="1">
      <c r="A10" s="207"/>
      <c r="B10" s="207"/>
      <c r="C10" s="207"/>
      <c r="D10" s="207"/>
      <c r="E10" s="207"/>
      <c r="F10" s="207"/>
      <c r="G10" s="207"/>
    </row>
    <row r="11" spans="1:7" ht="12.75" customHeight="1">
      <c r="A11" s="207"/>
      <c r="B11" s="207"/>
      <c r="C11" s="207"/>
      <c r="D11" s="207"/>
      <c r="E11" s="207"/>
      <c r="F11" s="207"/>
      <c r="G11" s="207"/>
    </row>
    <row r="12" spans="1:7" ht="12.75" customHeight="1">
      <c r="A12" s="207"/>
      <c r="B12" s="207"/>
      <c r="C12" s="207"/>
      <c r="D12" s="207"/>
      <c r="E12" s="207"/>
      <c r="F12" s="207"/>
      <c r="G12" s="207"/>
    </row>
    <row r="13" spans="1:7" ht="12.75" customHeight="1">
      <c r="A13" s="207"/>
      <c r="B13" s="207"/>
      <c r="C13" s="207"/>
      <c r="D13" s="207"/>
      <c r="E13" s="207"/>
      <c r="F13" s="207"/>
      <c r="G13" s="207"/>
    </row>
    <row r="14" spans="1:7" ht="12.75" customHeight="1">
      <c r="A14" s="207"/>
      <c r="B14" s="207"/>
      <c r="C14" s="207"/>
      <c r="D14" s="207"/>
      <c r="E14" s="207"/>
      <c r="F14" s="207"/>
      <c r="G14" s="207"/>
    </row>
    <row r="15" spans="1:7" ht="12.75" customHeight="1">
      <c r="A15" s="207"/>
      <c r="B15" s="207"/>
      <c r="C15" s="207"/>
      <c r="D15" s="207"/>
      <c r="E15" s="207"/>
      <c r="F15" s="207"/>
      <c r="G15" s="207"/>
    </row>
    <row r="16" spans="1:7" ht="12.75" customHeight="1">
      <c r="A16" s="207"/>
      <c r="B16" s="207"/>
      <c r="C16" s="207"/>
      <c r="D16" s="207"/>
      <c r="E16" s="207"/>
      <c r="F16" s="207"/>
      <c r="G16" s="207"/>
    </row>
    <row r="17" spans="1:7" ht="12.75" customHeight="1">
      <c r="A17" s="207"/>
      <c r="B17" s="207"/>
      <c r="C17" s="207"/>
      <c r="D17" s="207"/>
      <c r="E17" s="207"/>
      <c r="F17" s="207"/>
      <c r="G17" s="207"/>
    </row>
    <row r="18" spans="1:7" ht="12.75" customHeight="1">
      <c r="A18" s="207"/>
      <c r="B18" s="207"/>
      <c r="C18" s="207"/>
      <c r="D18" s="207"/>
      <c r="E18" s="207"/>
      <c r="F18" s="207"/>
      <c r="G18" s="207"/>
    </row>
    <row r="19" spans="1:7" ht="15.75" customHeight="1">
      <c r="A19" s="207"/>
      <c r="B19" s="207"/>
      <c r="C19" s="207"/>
      <c r="D19" s="207"/>
      <c r="E19" s="207"/>
      <c r="F19" s="207"/>
      <c r="G19" s="207"/>
    </row>
    <row r="20" spans="1:7" ht="15.75" customHeight="1">
      <c r="A20" s="207"/>
      <c r="B20" s="207"/>
      <c r="C20" s="207"/>
      <c r="D20" s="207"/>
      <c r="E20" s="207"/>
      <c r="F20" s="207"/>
      <c r="G20" s="207"/>
    </row>
    <row r="21" spans="1:7" ht="12.75" customHeight="1">
      <c r="A21" s="207"/>
      <c r="B21" s="207"/>
      <c r="C21" s="207"/>
      <c r="D21" s="207"/>
      <c r="E21" s="207"/>
      <c r="F21" s="207"/>
      <c r="G21" s="207"/>
    </row>
    <row r="23" spans="1:7" ht="12.75" customHeight="1">
      <c r="A23" s="207" t="s">
        <v>66</v>
      </c>
      <c r="B23" s="207"/>
      <c r="C23" s="207"/>
      <c r="D23" s="207"/>
      <c r="E23" s="207"/>
      <c r="F23" s="207"/>
      <c r="G23" s="207"/>
    </row>
    <row r="24" spans="1:7" ht="12.75" customHeight="1">
      <c r="A24" s="207"/>
      <c r="B24" s="207"/>
      <c r="C24" s="207"/>
      <c r="D24" s="207"/>
      <c r="E24" s="207"/>
      <c r="F24" s="207"/>
      <c r="G24" s="207"/>
    </row>
    <row r="25" spans="1:7" ht="12.75" customHeight="1">
      <c r="A25" s="207"/>
      <c r="B25" s="207"/>
      <c r="C25" s="207"/>
      <c r="D25" s="207"/>
      <c r="E25" s="207"/>
      <c r="F25" s="207"/>
      <c r="G25" s="207"/>
    </row>
    <row r="26" spans="1:7" ht="12.75" customHeight="1">
      <c r="A26" s="207"/>
      <c r="B26" s="207"/>
      <c r="C26" s="207"/>
      <c r="D26" s="207"/>
      <c r="E26" s="207"/>
      <c r="F26" s="207"/>
      <c r="G26" s="207"/>
    </row>
    <row r="27" spans="1:7" ht="12.75" customHeight="1">
      <c r="A27" s="207"/>
      <c r="B27" s="207"/>
      <c r="C27" s="207"/>
      <c r="D27" s="207"/>
      <c r="E27" s="207"/>
      <c r="F27" s="207"/>
      <c r="G27" s="207"/>
    </row>
    <row r="28" spans="1:7" ht="12.75" customHeight="1">
      <c r="A28" s="207"/>
      <c r="B28" s="207"/>
      <c r="C28" s="207"/>
      <c r="D28" s="207"/>
      <c r="E28" s="207"/>
      <c r="F28" s="207"/>
      <c r="G28" s="207"/>
    </row>
    <row r="29" spans="1:7" ht="12.75" customHeight="1">
      <c r="A29" s="207"/>
      <c r="B29" s="207"/>
      <c r="C29" s="207"/>
      <c r="D29" s="207"/>
      <c r="E29" s="207"/>
      <c r="F29" s="207"/>
      <c r="G29" s="207"/>
    </row>
    <row r="30" spans="1:7" ht="12.75" customHeight="1">
      <c r="A30" s="207"/>
      <c r="B30" s="207"/>
      <c r="C30" s="207"/>
      <c r="D30" s="207"/>
      <c r="E30" s="207"/>
      <c r="F30" s="207"/>
      <c r="G30" s="207"/>
    </row>
    <row r="31" spans="1:7" ht="12.75" customHeight="1">
      <c r="A31" s="207"/>
      <c r="B31" s="207"/>
      <c r="C31" s="207"/>
      <c r="D31" s="207"/>
      <c r="E31" s="207"/>
      <c r="F31" s="207"/>
      <c r="G31" s="207"/>
    </row>
    <row r="32" spans="1:7" ht="12.75" customHeight="1">
      <c r="A32" s="207"/>
      <c r="B32" s="207"/>
      <c r="C32" s="207"/>
      <c r="D32" s="207"/>
      <c r="E32" s="207"/>
      <c r="F32" s="207"/>
      <c r="G32" s="207"/>
    </row>
    <row r="33" spans="1:7" ht="12.75" customHeight="1">
      <c r="A33" s="207"/>
      <c r="B33" s="207"/>
      <c r="C33" s="207"/>
      <c r="D33" s="207"/>
      <c r="E33" s="207"/>
      <c r="F33" s="207"/>
      <c r="G33" s="207"/>
    </row>
    <row r="34" spans="1:7" ht="12.75" customHeight="1">
      <c r="A34" s="207"/>
      <c r="B34" s="207"/>
      <c r="C34" s="207"/>
      <c r="D34" s="207"/>
      <c r="E34" s="207"/>
      <c r="F34" s="207"/>
      <c r="G34" s="207"/>
    </row>
    <row r="35" spans="1:7" ht="12.75">
      <c r="A35" s="207"/>
      <c r="B35" s="207"/>
      <c r="C35" s="207"/>
      <c r="D35" s="207"/>
      <c r="E35" s="207"/>
      <c r="F35" s="207"/>
      <c r="G35" s="207"/>
    </row>
    <row r="36" spans="1:7" ht="12.75">
      <c r="A36" s="207"/>
      <c r="B36" s="207"/>
      <c r="C36" s="207"/>
      <c r="D36" s="207"/>
      <c r="E36" s="207"/>
      <c r="F36" s="207"/>
      <c r="G36" s="207"/>
    </row>
    <row r="37" spans="1:7" ht="12.75">
      <c r="A37" s="207"/>
      <c r="B37" s="207"/>
      <c r="C37" s="207"/>
      <c r="D37" s="207"/>
      <c r="E37" s="207"/>
      <c r="F37" s="207"/>
      <c r="G37" s="207"/>
    </row>
    <row r="38" spans="1:7" ht="12.75" hidden="1">
      <c r="A38" s="207"/>
      <c r="B38" s="207"/>
      <c r="C38" s="207"/>
      <c r="D38" s="207"/>
      <c r="E38" s="207"/>
      <c r="F38" s="207"/>
      <c r="G38" s="207"/>
    </row>
    <row r="39" spans="1:7" ht="12.75" customHeight="1">
      <c r="A39" s="93"/>
      <c r="B39" s="93"/>
      <c r="C39" s="93"/>
      <c r="D39" s="93"/>
      <c r="E39" s="93"/>
      <c r="F39" s="93"/>
      <c r="G39" s="93"/>
    </row>
    <row r="40" spans="1:7" ht="330.75" customHeight="1">
      <c r="A40" s="207" t="s">
        <v>7</v>
      </c>
      <c r="B40" s="207"/>
      <c r="C40" s="207"/>
      <c r="D40" s="207"/>
      <c r="E40" s="207"/>
      <c r="F40" s="207"/>
      <c r="G40" s="207"/>
    </row>
    <row r="41" s="91" customFormat="1" ht="16.5" customHeight="1">
      <c r="A41" s="90" t="s">
        <v>100</v>
      </c>
    </row>
  </sheetData>
  <sheetProtection/>
  <mergeCells count="4">
    <mergeCell ref="A2:G2"/>
    <mergeCell ref="A7:G21"/>
    <mergeCell ref="A23:G38"/>
    <mergeCell ref="A40:G40"/>
  </mergeCells>
  <printOptions/>
  <pageMargins left="0.7086614173228347" right="0.7086614173228347" top="0.7480314960629921" bottom="0.7480314960629921" header="0.31496062992125984" footer="0.31496062992125984"/>
  <pageSetup fitToHeight="0" horizontalDpi="600" verticalDpi="600" orientation="portrait" paperSize="9" scale="120" r:id="rId1"/>
  <headerFooter>
    <oddFooter>&amp;CStran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656"/>
  <sheetViews>
    <sheetView zoomScaleSheetLayoutView="100" workbookViewId="0" topLeftCell="A307">
      <selection activeCell="F324" sqref="F324"/>
    </sheetView>
  </sheetViews>
  <sheetFormatPr defaultColWidth="9.140625" defaultRowHeight="12.75"/>
  <cols>
    <col min="1" max="1" width="3.8515625" style="20" customWidth="1"/>
    <col min="2" max="2" width="4.140625" style="4" customWidth="1"/>
    <col min="3" max="3" width="6.28125" style="9" customWidth="1"/>
    <col min="4" max="4" width="35.421875" style="1" customWidth="1"/>
    <col min="5" max="5" width="11.00390625" style="12" customWidth="1"/>
    <col min="6" max="6" width="15.140625" style="34" customWidth="1"/>
    <col min="7" max="7" width="22.00390625" style="34" customWidth="1"/>
    <col min="8" max="8" width="21.57421875" style="12" customWidth="1"/>
    <col min="9" max="9" width="32.7109375" style="13" customWidth="1"/>
    <col min="10" max="11" width="9.140625" style="2" customWidth="1"/>
    <col min="12" max="12" width="19.421875" style="2" customWidth="1"/>
    <col min="13" max="13" width="9.140625" style="2" customWidth="1"/>
    <col min="14" max="14" width="45.7109375" style="3" customWidth="1"/>
    <col min="15" max="16384" width="9.140625" style="3" customWidth="1"/>
  </cols>
  <sheetData>
    <row r="1" spans="4:8" ht="15">
      <c r="D1" s="201"/>
      <c r="E1" s="201"/>
      <c r="F1" s="201"/>
      <c r="H1" s="34"/>
    </row>
    <row r="4" spans="4:8" ht="86.25" customHeight="1">
      <c r="D4" s="203" t="s">
        <v>168</v>
      </c>
      <c r="E4" s="203"/>
      <c r="F4" s="203"/>
      <c r="G4" s="203"/>
      <c r="H4" s="64"/>
    </row>
    <row r="5" spans="2:13" s="11" customFormat="1" ht="20.25">
      <c r="B5" s="16"/>
      <c r="C5" s="16"/>
      <c r="D5" s="16"/>
      <c r="E5" s="16"/>
      <c r="F5" s="16"/>
      <c r="G5" s="16"/>
      <c r="H5" s="16"/>
      <c r="I5" s="14"/>
      <c r="J5" s="10"/>
      <c r="K5" s="10"/>
      <c r="L5" s="10"/>
      <c r="M5" s="10"/>
    </row>
    <row r="6" spans="2:13" s="11" customFormat="1" ht="20.25">
      <c r="B6" s="87"/>
      <c r="C6" s="16"/>
      <c r="D6" s="80"/>
      <c r="G6" s="16"/>
      <c r="I6" s="14"/>
      <c r="J6" s="10"/>
      <c r="K6" s="10"/>
      <c r="L6" s="10"/>
      <c r="M6" s="10"/>
    </row>
    <row r="7" spans="2:13" s="11" customFormat="1" ht="20.25">
      <c r="B7" s="16"/>
      <c r="C7" s="16"/>
      <c r="G7" s="16"/>
      <c r="I7" s="14"/>
      <c r="J7" s="10"/>
      <c r="K7" s="10"/>
      <c r="L7" s="10"/>
      <c r="M7" s="10"/>
    </row>
    <row r="8" spans="2:13" s="11" customFormat="1" ht="20.25">
      <c r="B8" s="16"/>
      <c r="C8" s="16" t="s">
        <v>76</v>
      </c>
      <c r="D8" s="204" t="s">
        <v>108</v>
      </c>
      <c r="E8" s="204"/>
      <c r="F8" s="204"/>
      <c r="G8" s="16"/>
      <c r="H8" s="16"/>
      <c r="I8" s="14"/>
      <c r="J8" s="10"/>
      <c r="K8" s="10"/>
      <c r="L8" s="10"/>
      <c r="M8" s="10"/>
    </row>
    <row r="9" spans="2:13" s="11" customFormat="1" ht="20.25">
      <c r="B9" s="16"/>
      <c r="C9" s="16"/>
      <c r="D9" s="16"/>
      <c r="E9" s="16"/>
      <c r="F9" s="16"/>
      <c r="G9" s="16"/>
      <c r="H9" s="16"/>
      <c r="I9" s="14"/>
      <c r="J9" s="10"/>
      <c r="K9" s="10"/>
      <c r="L9" s="10"/>
      <c r="M9" s="10"/>
    </row>
    <row r="10" spans="1:255" s="32" customFormat="1" ht="21" customHeight="1">
      <c r="A10" s="30"/>
      <c r="B10" s="61">
        <f>1</f>
        <v>1</v>
      </c>
      <c r="C10" s="61"/>
      <c r="D10" s="42" t="s">
        <v>6</v>
      </c>
      <c r="E10" s="42"/>
      <c r="F10" s="62"/>
      <c r="G10" s="36">
        <f>G110</f>
        <v>0</v>
      </c>
      <c r="H10" s="42"/>
      <c r="I10" s="28"/>
      <c r="J10" s="29"/>
      <c r="K10" s="29"/>
      <c r="L10" s="29"/>
      <c r="M10" s="29"/>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2:13" s="11" customFormat="1" ht="15" customHeight="1">
      <c r="B11" s="58"/>
      <c r="C11" s="58"/>
      <c r="D11" s="16"/>
      <c r="E11" s="16"/>
      <c r="F11" s="16"/>
      <c r="G11" s="16"/>
      <c r="H11" s="16"/>
      <c r="I11" s="14"/>
      <c r="J11" s="10"/>
      <c r="K11" s="10"/>
      <c r="L11" s="10"/>
      <c r="M11" s="10"/>
    </row>
    <row r="12" spans="1:255" s="32" customFormat="1" ht="21" customHeight="1">
      <c r="A12" s="30"/>
      <c r="B12" s="61">
        <f>B10+1</f>
        <v>2</v>
      </c>
      <c r="C12" s="61"/>
      <c r="D12" s="200" t="s">
        <v>108</v>
      </c>
      <c r="E12" s="200"/>
      <c r="F12" s="26"/>
      <c r="G12" s="36">
        <f>G271</f>
        <v>0</v>
      </c>
      <c r="H12" s="36"/>
      <c r="I12" s="28"/>
      <c r="J12" s="29"/>
      <c r="K12" s="29"/>
      <c r="L12" s="29"/>
      <c r="M12" s="29"/>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2:13" s="30" customFormat="1" ht="15" customHeight="1">
      <c r="B13" s="61"/>
      <c r="C13" s="61"/>
      <c r="D13" s="27"/>
      <c r="E13" s="27"/>
      <c r="F13" s="26"/>
      <c r="G13" s="36"/>
      <c r="H13" s="36"/>
      <c r="I13" s="28"/>
      <c r="J13" s="29"/>
      <c r="K13" s="29"/>
      <c r="L13" s="29"/>
      <c r="M13" s="29"/>
    </row>
    <row r="14" spans="1:13" s="39" customFormat="1" ht="20.25" customHeight="1">
      <c r="A14" s="58"/>
      <c r="B14" s="61">
        <f>B12+1</f>
        <v>3</v>
      </c>
      <c r="C14" s="58"/>
      <c r="D14" s="200" t="s">
        <v>96</v>
      </c>
      <c r="E14" s="200"/>
      <c r="F14" s="27"/>
      <c r="G14" s="36">
        <f>G305</f>
        <v>0</v>
      </c>
      <c r="H14" s="58"/>
      <c r="I14" s="40"/>
      <c r="J14" s="38"/>
      <c r="K14" s="38"/>
      <c r="L14" s="38"/>
      <c r="M14" s="38"/>
    </row>
    <row r="15" spans="2:13" s="30" customFormat="1" ht="15" customHeight="1">
      <c r="B15" s="61"/>
      <c r="C15" s="61"/>
      <c r="D15" s="27"/>
      <c r="E15" s="27"/>
      <c r="F15" s="26"/>
      <c r="G15" s="36"/>
      <c r="H15" s="27"/>
      <c r="I15" s="28"/>
      <c r="J15" s="29"/>
      <c r="K15" s="29"/>
      <c r="L15" s="29"/>
      <c r="M15" s="29"/>
    </row>
    <row r="16" spans="2:13" s="30" customFormat="1" ht="21" customHeight="1">
      <c r="B16" s="61">
        <f>B14+1</f>
        <v>4</v>
      </c>
      <c r="C16" s="61"/>
      <c r="D16" s="27" t="s">
        <v>74</v>
      </c>
      <c r="E16" s="27"/>
      <c r="F16" s="26"/>
      <c r="G16" s="36">
        <f>G325</f>
        <v>15000</v>
      </c>
      <c r="H16" s="27"/>
      <c r="I16" s="28"/>
      <c r="J16" s="29"/>
      <c r="K16" s="29"/>
      <c r="L16" s="29"/>
      <c r="M16" s="29"/>
    </row>
    <row r="17" spans="2:13" s="30" customFormat="1" ht="9" customHeight="1">
      <c r="B17" s="61"/>
      <c r="C17" s="61"/>
      <c r="D17" s="31"/>
      <c r="E17" s="44"/>
      <c r="F17" s="44"/>
      <c r="G17" s="35"/>
      <c r="H17" s="26"/>
      <c r="I17" s="28"/>
      <c r="J17" s="29"/>
      <c r="K17" s="29"/>
      <c r="L17" s="29"/>
      <c r="M17" s="29"/>
    </row>
    <row r="18" spans="2:13" s="30" customFormat="1" ht="18">
      <c r="B18" s="26"/>
      <c r="C18" s="26"/>
      <c r="D18" s="27"/>
      <c r="E18" s="26"/>
      <c r="F18" s="26"/>
      <c r="G18" s="26"/>
      <c r="H18" s="26"/>
      <c r="I18" s="28"/>
      <c r="J18" s="29"/>
      <c r="K18" s="29"/>
      <c r="L18" s="29"/>
      <c r="M18" s="29"/>
    </row>
    <row r="19" spans="1:255" s="32" customFormat="1" ht="18">
      <c r="A19" s="30"/>
      <c r="B19" s="26"/>
      <c r="C19" s="26"/>
      <c r="D19" s="31" t="s">
        <v>9</v>
      </c>
      <c r="E19" s="44"/>
      <c r="F19" s="44"/>
      <c r="G19" s="35">
        <f>SUM(G9:G16)</f>
        <v>15000</v>
      </c>
      <c r="H19" s="26"/>
      <c r="I19" s="28"/>
      <c r="J19" s="29"/>
      <c r="K19" s="29"/>
      <c r="L19" s="29"/>
      <c r="M19" s="29"/>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2:13" s="30" customFormat="1" ht="18">
      <c r="B20" s="26"/>
      <c r="C20" s="26"/>
      <c r="D20" s="27"/>
      <c r="E20" s="26"/>
      <c r="F20" s="26"/>
      <c r="G20" s="36"/>
      <c r="H20" s="26"/>
      <c r="I20" s="28"/>
      <c r="J20" s="29"/>
      <c r="K20" s="29"/>
      <c r="L20" s="29"/>
      <c r="M20" s="29"/>
    </row>
    <row r="21" spans="2:13" s="30" customFormat="1" ht="18">
      <c r="B21" s="26"/>
      <c r="C21" s="26"/>
      <c r="D21" s="27"/>
      <c r="E21" s="26"/>
      <c r="F21" s="26"/>
      <c r="G21" s="36"/>
      <c r="H21" s="26"/>
      <c r="I21" s="28"/>
      <c r="J21" s="29"/>
      <c r="K21" s="29"/>
      <c r="L21" s="29"/>
      <c r="M21" s="29"/>
    </row>
    <row r="22" spans="2:13" s="30" customFormat="1" ht="18">
      <c r="B22" s="26"/>
      <c r="C22" s="26"/>
      <c r="D22" s="27"/>
      <c r="E22" s="26"/>
      <c r="F22" s="26"/>
      <c r="G22" s="33"/>
      <c r="H22" s="26"/>
      <c r="I22" s="28"/>
      <c r="J22" s="29"/>
      <c r="K22" s="29"/>
      <c r="L22" s="29"/>
      <c r="M22" s="29"/>
    </row>
    <row r="23" spans="2:13" s="11" customFormat="1" ht="20.25">
      <c r="B23" s="16"/>
      <c r="C23" s="16"/>
      <c r="D23" s="88" t="s">
        <v>70</v>
      </c>
      <c r="E23" s="85" t="s">
        <v>67</v>
      </c>
      <c r="F23" s="85" t="s">
        <v>68</v>
      </c>
      <c r="G23" s="85" t="s">
        <v>69</v>
      </c>
      <c r="H23" s="79"/>
      <c r="I23" s="14"/>
      <c r="J23" s="10"/>
      <c r="K23" s="10"/>
      <c r="L23" s="10"/>
      <c r="M23" s="10"/>
    </row>
    <row r="24" spans="2:13" s="11" customFormat="1" ht="20.25">
      <c r="B24" s="16"/>
      <c r="C24" s="16"/>
      <c r="D24" s="24"/>
      <c r="E24" s="16"/>
      <c r="F24" s="16"/>
      <c r="G24" s="25"/>
      <c r="H24" s="16"/>
      <c r="I24" s="14"/>
      <c r="J24" s="10"/>
      <c r="K24" s="10"/>
      <c r="L24" s="10"/>
      <c r="M24" s="10"/>
    </row>
    <row r="25" spans="1:13" s="39" customFormat="1" ht="20.25">
      <c r="A25" s="58">
        <f>1</f>
        <v>1</v>
      </c>
      <c r="B25" s="63"/>
      <c r="C25" s="58"/>
      <c r="D25" s="209" t="s">
        <v>6</v>
      </c>
      <c r="E25" s="210"/>
      <c r="F25" s="210"/>
      <c r="G25" s="58"/>
      <c r="H25" s="58"/>
      <c r="I25" s="40"/>
      <c r="J25" s="38"/>
      <c r="K25" s="38"/>
      <c r="L25" s="38"/>
      <c r="M25" s="38"/>
    </row>
    <row r="26" spans="2:13" s="6" customFormat="1" ht="15">
      <c r="B26" s="65"/>
      <c r="C26" s="8"/>
      <c r="D26" s="59"/>
      <c r="E26" s="66"/>
      <c r="F26" s="67"/>
      <c r="G26" s="67"/>
      <c r="H26" s="66"/>
      <c r="I26" s="15"/>
      <c r="J26" s="5"/>
      <c r="K26" s="5"/>
      <c r="L26" s="5"/>
      <c r="M26" s="5"/>
    </row>
    <row r="27" spans="4:9" ht="103.5" customHeight="1">
      <c r="D27" s="211" t="s">
        <v>77</v>
      </c>
      <c r="E27" s="211"/>
      <c r="F27" s="211"/>
      <c r="G27" s="211"/>
      <c r="H27" s="1"/>
      <c r="I27" s="2"/>
    </row>
    <row r="28" spans="5:9" ht="14.25">
      <c r="E28" s="68"/>
      <c r="H28" s="68"/>
      <c r="I28" s="2"/>
    </row>
    <row r="29" spans="1:4" ht="42.75">
      <c r="A29" s="4">
        <f>1</f>
        <v>1</v>
      </c>
      <c r="B29" s="4" t="s">
        <v>130</v>
      </c>
      <c r="D29" s="1" t="s">
        <v>44</v>
      </c>
    </row>
    <row r="30" spans="4:7" ht="14.25">
      <c r="D30" s="1" t="s">
        <v>1</v>
      </c>
      <c r="E30" s="12">
        <v>1</v>
      </c>
      <c r="G30" s="41">
        <f>ROUND(E30*F30,2)</f>
        <v>0</v>
      </c>
    </row>
    <row r="31" spans="6:7" ht="14.25">
      <c r="F31" s="41"/>
      <c r="G31" s="41"/>
    </row>
    <row r="32" spans="1:7" ht="47.25" customHeight="1">
      <c r="A32" s="4">
        <f>A29+1</f>
        <v>2</v>
      </c>
      <c r="B32" s="4">
        <v>12</v>
      </c>
      <c r="C32" s="9">
        <v>111</v>
      </c>
      <c r="D32" s="1" t="s">
        <v>28</v>
      </c>
      <c r="F32" s="41"/>
      <c r="G32" s="41"/>
    </row>
    <row r="33" spans="4:7" ht="14.25">
      <c r="D33" s="1" t="s">
        <v>0</v>
      </c>
      <c r="E33" s="12">
        <v>15300</v>
      </c>
      <c r="G33" s="41">
        <f>ROUND(E33*F33,2)</f>
        <v>0</v>
      </c>
    </row>
    <row r="34" ht="14.25">
      <c r="G34" s="41"/>
    </row>
    <row r="35" spans="1:7" ht="42.75">
      <c r="A35" s="4">
        <f>A32+1</f>
        <v>3</v>
      </c>
      <c r="B35" s="4">
        <v>12</v>
      </c>
      <c r="C35" s="9">
        <v>151</v>
      </c>
      <c r="D35" s="1" t="s">
        <v>29</v>
      </c>
      <c r="F35" s="41"/>
      <c r="G35" s="41"/>
    </row>
    <row r="36" spans="4:7" ht="14.25">
      <c r="D36" s="1" t="s">
        <v>1</v>
      </c>
      <c r="E36" s="12">
        <v>1020</v>
      </c>
      <c r="G36" s="41">
        <f>ROUND(E36*F36,2)</f>
        <v>0</v>
      </c>
    </row>
    <row r="37" ht="14.25">
      <c r="G37" s="41"/>
    </row>
    <row r="38" spans="1:7" ht="42.75">
      <c r="A38" s="4">
        <f>A35+1</f>
        <v>4</v>
      </c>
      <c r="B38" s="4">
        <v>12</v>
      </c>
      <c r="C38" s="9">
        <v>163</v>
      </c>
      <c r="D38" s="1" t="s">
        <v>30</v>
      </c>
      <c r="F38" s="41"/>
      <c r="G38" s="41"/>
    </row>
    <row r="39" spans="4:7" ht="14.25">
      <c r="D39" s="1" t="s">
        <v>1</v>
      </c>
      <c r="E39" s="12">
        <v>650</v>
      </c>
      <c r="G39" s="41">
        <f>ROUND(E39*F39,2)</f>
        <v>0</v>
      </c>
    </row>
    <row r="40" ht="14.25">
      <c r="G40" s="41"/>
    </row>
    <row r="41" spans="1:7" ht="42.75">
      <c r="A41" s="4">
        <f>A38+1</f>
        <v>5</v>
      </c>
      <c r="B41" s="4">
        <v>12</v>
      </c>
      <c r="C41" s="9">
        <v>166</v>
      </c>
      <c r="D41" s="1" t="s">
        <v>31</v>
      </c>
      <c r="F41" s="41"/>
      <c r="G41" s="41"/>
    </row>
    <row r="42" spans="4:7" ht="14.25">
      <c r="D42" s="1" t="s">
        <v>1</v>
      </c>
      <c r="E42" s="12">
        <v>370</v>
      </c>
      <c r="G42" s="41">
        <f>ROUND(E42*F42,2)</f>
        <v>0</v>
      </c>
    </row>
    <row r="43" ht="14.25">
      <c r="G43" s="41"/>
    </row>
    <row r="44" spans="1:7" ht="28.5">
      <c r="A44" s="4">
        <f>A41+1</f>
        <v>6</v>
      </c>
      <c r="B44" s="4">
        <v>12</v>
      </c>
      <c r="C44" s="9">
        <v>181</v>
      </c>
      <c r="D44" s="1" t="s">
        <v>112</v>
      </c>
      <c r="F44" s="41"/>
      <c r="G44" s="41"/>
    </row>
    <row r="45" spans="4:7" ht="14.25">
      <c r="D45" s="1" t="s">
        <v>111</v>
      </c>
      <c r="E45" s="12">
        <v>200</v>
      </c>
      <c r="G45" s="41">
        <f>ROUND(E45*F45,2)</f>
        <v>0</v>
      </c>
    </row>
    <row r="46" ht="14.25">
      <c r="G46" s="41"/>
    </row>
    <row r="47" spans="1:13" s="20" customFormat="1" ht="28.5">
      <c r="A47" s="4">
        <f>A44+1</f>
        <v>7</v>
      </c>
      <c r="B47" s="4">
        <v>12</v>
      </c>
      <c r="C47" s="9">
        <v>211</v>
      </c>
      <c r="D47" s="1" t="s">
        <v>113</v>
      </c>
      <c r="E47" s="12"/>
      <c r="F47" s="41"/>
      <c r="G47" s="41"/>
      <c r="H47" s="12"/>
      <c r="I47" s="13"/>
      <c r="J47" s="2"/>
      <c r="K47" s="2"/>
      <c r="L47" s="2"/>
      <c r="M47" s="2"/>
    </row>
    <row r="48" spans="1:13" s="20" customFormat="1" ht="42.75">
      <c r="A48" s="4"/>
      <c r="B48" s="4"/>
      <c r="C48" s="9"/>
      <c r="D48" s="1" t="s">
        <v>45</v>
      </c>
      <c r="E48" s="12"/>
      <c r="F48" s="41"/>
      <c r="G48" s="41"/>
      <c r="H48" s="12"/>
      <c r="I48" s="13"/>
      <c r="J48" s="2"/>
      <c r="K48" s="2"/>
      <c r="L48" s="2"/>
      <c r="M48" s="2"/>
    </row>
    <row r="49" spans="2:13" s="20" customFormat="1" ht="14.25">
      <c r="B49" s="4"/>
      <c r="C49" s="9"/>
      <c r="D49" s="1" t="s">
        <v>1</v>
      </c>
      <c r="E49" s="12">
        <v>5</v>
      </c>
      <c r="F49" s="34"/>
      <c r="G49" s="41">
        <f>ROUND(E49*F49,2)</f>
        <v>0</v>
      </c>
      <c r="H49" s="12"/>
      <c r="I49" s="13"/>
      <c r="J49" s="2"/>
      <c r="K49" s="2"/>
      <c r="L49" s="2"/>
      <c r="M49" s="2"/>
    </row>
    <row r="50" spans="2:13" s="20" customFormat="1" ht="14.25">
      <c r="B50" s="4"/>
      <c r="C50" s="9"/>
      <c r="D50" s="1"/>
      <c r="E50" s="12"/>
      <c r="F50" s="34"/>
      <c r="G50" s="41"/>
      <c r="H50" s="12"/>
      <c r="I50" s="13"/>
      <c r="J50" s="2"/>
      <c r="K50" s="2"/>
      <c r="L50" s="2"/>
      <c r="M50" s="2"/>
    </row>
    <row r="51" spans="1:13" s="20" customFormat="1" ht="17.25" customHeight="1">
      <c r="A51" s="4">
        <f>A47+1</f>
        <v>8</v>
      </c>
      <c r="B51" s="4">
        <v>12</v>
      </c>
      <c r="C51" s="9">
        <v>231</v>
      </c>
      <c r="D51" s="1" t="s">
        <v>171</v>
      </c>
      <c r="E51" s="12"/>
      <c r="F51" s="41"/>
      <c r="G51" s="41"/>
      <c r="H51" s="12"/>
      <c r="I51" s="13"/>
      <c r="J51" s="2"/>
      <c r="K51" s="2"/>
      <c r="L51" s="2"/>
      <c r="M51" s="2"/>
    </row>
    <row r="52" spans="1:13" s="20" customFormat="1" ht="42.75">
      <c r="A52" s="4"/>
      <c r="B52" s="4"/>
      <c r="C52" s="9"/>
      <c r="D52" s="1" t="s">
        <v>45</v>
      </c>
      <c r="E52" s="12"/>
      <c r="F52" s="41"/>
      <c r="G52" s="41"/>
      <c r="H52" s="12"/>
      <c r="I52" s="13"/>
      <c r="J52" s="2"/>
      <c r="K52" s="2"/>
      <c r="L52" s="2"/>
      <c r="M52" s="2"/>
    </row>
    <row r="53" spans="2:13" s="20" customFormat="1" ht="14.25">
      <c r="B53" s="4"/>
      <c r="C53" s="9"/>
      <c r="D53" s="1" t="s">
        <v>3</v>
      </c>
      <c r="E53" s="12">
        <v>39</v>
      </c>
      <c r="F53" s="34"/>
      <c r="G53" s="41">
        <f>ROUND(E53*F53,2)</f>
        <v>0</v>
      </c>
      <c r="H53" s="12"/>
      <c r="I53" s="13"/>
      <c r="J53" s="2"/>
      <c r="K53" s="2"/>
      <c r="L53" s="2"/>
      <c r="M53" s="2"/>
    </row>
    <row r="54" spans="2:13" s="20" customFormat="1" ht="14.25">
      <c r="B54" s="4"/>
      <c r="C54" s="9"/>
      <c r="D54" s="1"/>
      <c r="E54" s="12"/>
      <c r="F54" s="34"/>
      <c r="G54" s="41"/>
      <c r="H54" s="12"/>
      <c r="I54" s="13"/>
      <c r="J54" s="2"/>
      <c r="K54" s="2"/>
      <c r="L54" s="2"/>
      <c r="M54" s="2"/>
    </row>
    <row r="55" spans="1:13" s="20" customFormat="1" ht="17.25" customHeight="1">
      <c r="A55" s="4">
        <f>A51+1</f>
        <v>9</v>
      </c>
      <c r="B55" s="4">
        <v>12</v>
      </c>
      <c r="C55" s="9">
        <v>236</v>
      </c>
      <c r="D55" s="1" t="s">
        <v>172</v>
      </c>
      <c r="E55" s="12"/>
      <c r="F55" s="41"/>
      <c r="G55" s="41"/>
      <c r="H55" s="12"/>
      <c r="I55" s="13"/>
      <c r="J55" s="2"/>
      <c r="K55" s="2"/>
      <c r="L55" s="2"/>
      <c r="M55" s="2"/>
    </row>
    <row r="56" spans="1:13" s="20" customFormat="1" ht="71.25">
      <c r="A56" s="4"/>
      <c r="B56" s="4"/>
      <c r="C56" s="9"/>
      <c r="D56" s="1" t="s">
        <v>173</v>
      </c>
      <c r="E56" s="12"/>
      <c r="F56" s="41"/>
      <c r="G56" s="41"/>
      <c r="H56" s="12"/>
      <c r="I56" s="13"/>
      <c r="J56" s="2"/>
      <c r="K56" s="2"/>
      <c r="L56" s="2"/>
      <c r="M56" s="2"/>
    </row>
    <row r="57" spans="2:13" s="20" customFormat="1" ht="14.25">
      <c r="B57" s="4"/>
      <c r="C57" s="9"/>
      <c r="D57" s="1" t="s">
        <v>3</v>
      </c>
      <c r="E57" s="12">
        <v>420</v>
      </c>
      <c r="F57" s="34"/>
      <c r="G57" s="41">
        <f>ROUND(E57*F57,2)</f>
        <v>0</v>
      </c>
      <c r="H57" s="12"/>
      <c r="I57" s="13"/>
      <c r="J57" s="2"/>
      <c r="K57" s="2"/>
      <c r="L57" s="2"/>
      <c r="M57" s="2"/>
    </row>
    <row r="58" ht="14.25">
      <c r="G58" s="41"/>
    </row>
    <row r="59" spans="1:13" s="20" customFormat="1" ht="14.25">
      <c r="A59" s="4">
        <f>A55+1</f>
        <v>10</v>
      </c>
      <c r="B59" s="4">
        <v>12</v>
      </c>
      <c r="C59" s="9">
        <v>261</v>
      </c>
      <c r="D59" s="1" t="s">
        <v>32</v>
      </c>
      <c r="E59" s="12"/>
      <c r="F59" s="41"/>
      <c r="G59" s="41"/>
      <c r="H59" s="12"/>
      <c r="I59" s="13"/>
      <c r="J59" s="2"/>
      <c r="K59" s="2"/>
      <c r="L59" s="2"/>
      <c r="M59" s="2"/>
    </row>
    <row r="60" spans="1:13" s="20" customFormat="1" ht="42.75">
      <c r="A60" s="4"/>
      <c r="B60" s="4"/>
      <c r="C60" s="9"/>
      <c r="D60" s="1" t="s">
        <v>46</v>
      </c>
      <c r="E60" s="12"/>
      <c r="F60" s="41"/>
      <c r="G60" s="41"/>
      <c r="H60" s="12"/>
      <c r="I60" s="13"/>
      <c r="J60" s="2"/>
      <c r="K60" s="2"/>
      <c r="L60" s="2"/>
      <c r="M60" s="2"/>
    </row>
    <row r="61" spans="2:13" s="20" customFormat="1" ht="14.25">
      <c r="B61" s="4"/>
      <c r="C61" s="9"/>
      <c r="D61" s="1" t="s">
        <v>1</v>
      </c>
      <c r="E61" s="12">
        <v>510</v>
      </c>
      <c r="F61" s="34"/>
      <c r="G61" s="41">
        <f>ROUND(E61*F61,2)</f>
        <v>0</v>
      </c>
      <c r="H61" s="12"/>
      <c r="I61" s="13"/>
      <c r="J61" s="2"/>
      <c r="K61" s="2"/>
      <c r="L61" s="2"/>
      <c r="M61" s="2"/>
    </row>
    <row r="62" spans="2:13" s="20" customFormat="1" ht="14.25">
      <c r="B62" s="4"/>
      <c r="C62" s="9"/>
      <c r="D62" s="1"/>
      <c r="E62" s="12"/>
      <c r="F62" s="34"/>
      <c r="G62" s="41"/>
      <c r="H62" s="12"/>
      <c r="I62" s="13"/>
      <c r="J62" s="2"/>
      <c r="K62" s="2"/>
      <c r="L62" s="2"/>
      <c r="M62" s="2"/>
    </row>
    <row r="63" spans="1:13" s="20" customFormat="1" ht="28.5">
      <c r="A63" s="4">
        <f>A59+1</f>
        <v>11</v>
      </c>
      <c r="B63" s="4">
        <v>12</v>
      </c>
      <c r="C63" s="9">
        <v>282</v>
      </c>
      <c r="D63" s="1" t="s">
        <v>33</v>
      </c>
      <c r="E63" s="12"/>
      <c r="F63" s="41"/>
      <c r="G63" s="41"/>
      <c r="H63" s="12"/>
      <c r="I63" s="13"/>
      <c r="J63" s="2"/>
      <c r="K63" s="2"/>
      <c r="L63" s="2"/>
      <c r="M63" s="2"/>
    </row>
    <row r="64" spans="1:13" s="20" customFormat="1" ht="42.75">
      <c r="A64" s="4"/>
      <c r="B64" s="4"/>
      <c r="C64" s="9"/>
      <c r="D64" s="1" t="s">
        <v>86</v>
      </c>
      <c r="E64" s="12"/>
      <c r="F64" s="41"/>
      <c r="G64" s="41"/>
      <c r="H64" s="12"/>
      <c r="I64" s="13"/>
      <c r="J64" s="2"/>
      <c r="K64" s="2"/>
      <c r="L64" s="2"/>
      <c r="M64" s="2"/>
    </row>
    <row r="65" spans="2:13" s="20" customFormat="1" ht="14.25">
      <c r="B65" s="4"/>
      <c r="C65" s="9"/>
      <c r="D65" s="1" t="s">
        <v>1</v>
      </c>
      <c r="E65" s="12">
        <v>7</v>
      </c>
      <c r="F65" s="34"/>
      <c r="G65" s="41">
        <f>ROUND(E65*F65,2)</f>
        <v>0</v>
      </c>
      <c r="H65" s="12"/>
      <c r="I65" s="13"/>
      <c r="J65" s="2"/>
      <c r="K65" s="2"/>
      <c r="L65" s="2"/>
      <c r="M65" s="2"/>
    </row>
    <row r="66" spans="2:13" s="20" customFormat="1" ht="14.25">
      <c r="B66" s="4"/>
      <c r="C66" s="9"/>
      <c r="D66" s="1"/>
      <c r="E66" s="12"/>
      <c r="F66" s="34"/>
      <c r="G66" s="41"/>
      <c r="H66" s="12"/>
      <c r="I66" s="13"/>
      <c r="J66" s="2"/>
      <c r="K66" s="2"/>
      <c r="L66" s="2"/>
      <c r="M66" s="2"/>
    </row>
    <row r="67" spans="1:13" s="51" customFormat="1" ht="28.5">
      <c r="A67" s="4">
        <f>A63+1</f>
        <v>12</v>
      </c>
      <c r="B67" s="4">
        <f>B41</f>
        <v>12</v>
      </c>
      <c r="C67" s="9">
        <v>323</v>
      </c>
      <c r="D67" s="83" t="s">
        <v>87</v>
      </c>
      <c r="E67" s="12"/>
      <c r="F67" s="41"/>
      <c r="G67" s="41"/>
      <c r="H67" s="52"/>
      <c r="I67" s="55"/>
      <c r="J67" s="53"/>
      <c r="K67" s="53"/>
      <c r="L67" s="53"/>
      <c r="M67" s="53"/>
    </row>
    <row r="68" spans="1:13" s="51" customFormat="1" ht="28.5">
      <c r="A68" s="4"/>
      <c r="B68" s="4"/>
      <c r="C68" s="9"/>
      <c r="D68" s="1" t="s">
        <v>48</v>
      </c>
      <c r="E68" s="12"/>
      <c r="F68" s="41"/>
      <c r="G68" s="41"/>
      <c r="H68" s="52"/>
      <c r="I68" s="55"/>
      <c r="J68" s="53"/>
      <c r="K68" s="53"/>
      <c r="L68" s="53"/>
      <c r="M68" s="53"/>
    </row>
    <row r="69" spans="1:13" s="51" customFormat="1" ht="14.25">
      <c r="A69" s="20"/>
      <c r="B69" s="4"/>
      <c r="C69" s="9"/>
      <c r="D69" s="1" t="s">
        <v>0</v>
      </c>
      <c r="E69" s="12">
        <v>17411</v>
      </c>
      <c r="F69" s="34"/>
      <c r="G69" s="41">
        <f>ROUND(E69*F69,2)</f>
        <v>0</v>
      </c>
      <c r="H69" s="52"/>
      <c r="I69" s="55"/>
      <c r="J69" s="53"/>
      <c r="K69" s="53"/>
      <c r="L69" s="53"/>
      <c r="M69" s="53"/>
    </row>
    <row r="70" spans="1:13" s="51" customFormat="1" ht="14.25">
      <c r="A70" s="20"/>
      <c r="B70" s="4"/>
      <c r="C70" s="9"/>
      <c r="D70" s="1"/>
      <c r="E70" s="12"/>
      <c r="F70" s="34"/>
      <c r="G70" s="41"/>
      <c r="H70" s="52"/>
      <c r="I70" s="55"/>
      <c r="J70" s="53"/>
      <c r="K70" s="53"/>
      <c r="L70" s="53"/>
      <c r="M70" s="53"/>
    </row>
    <row r="71" spans="1:13" s="51" customFormat="1" ht="42.75">
      <c r="A71" s="4">
        <f>A67+1</f>
        <v>13</v>
      </c>
      <c r="B71" s="4">
        <v>12</v>
      </c>
      <c r="C71" s="9">
        <v>331</v>
      </c>
      <c r="D71" s="83" t="s">
        <v>175</v>
      </c>
      <c r="E71" s="12"/>
      <c r="F71" s="41"/>
      <c r="G71" s="41"/>
      <c r="H71" s="52"/>
      <c r="I71" s="55"/>
      <c r="J71" s="53"/>
      <c r="K71" s="53"/>
      <c r="L71" s="53"/>
      <c r="M71" s="53"/>
    </row>
    <row r="72" spans="1:13" s="51" customFormat="1" ht="42.75">
      <c r="A72" s="4"/>
      <c r="B72" s="4"/>
      <c r="C72" s="9"/>
      <c r="D72" s="1" t="s">
        <v>176</v>
      </c>
      <c r="E72" s="12"/>
      <c r="F72" s="41"/>
      <c r="G72" s="41"/>
      <c r="H72" s="52"/>
      <c r="I72" s="55"/>
      <c r="J72" s="53"/>
      <c r="K72" s="53"/>
      <c r="L72" s="53"/>
      <c r="M72" s="53"/>
    </row>
    <row r="73" spans="1:13" s="51" customFormat="1" ht="14.25">
      <c r="A73" s="20"/>
      <c r="B73" s="4"/>
      <c r="C73" s="9"/>
      <c r="D73" s="1" t="s">
        <v>2</v>
      </c>
      <c r="E73" s="12">
        <v>47.84</v>
      </c>
      <c r="F73" s="34"/>
      <c r="G73" s="41">
        <f>ROUND(E73*F73,2)</f>
        <v>0</v>
      </c>
      <c r="H73" s="52"/>
      <c r="I73" s="55"/>
      <c r="J73" s="53"/>
      <c r="K73" s="53"/>
      <c r="L73" s="53"/>
      <c r="M73" s="53"/>
    </row>
    <row r="74" spans="1:13" s="51" customFormat="1" ht="14.25">
      <c r="A74" s="20"/>
      <c r="B74" s="4"/>
      <c r="C74" s="9"/>
      <c r="D74" s="1"/>
      <c r="E74" s="12"/>
      <c r="F74" s="34"/>
      <c r="G74" s="41"/>
      <c r="H74" s="52"/>
      <c r="I74" s="55"/>
      <c r="J74" s="53"/>
      <c r="K74" s="53"/>
      <c r="L74" s="53"/>
      <c r="M74" s="53"/>
    </row>
    <row r="75" spans="1:13" s="51" customFormat="1" ht="28.5">
      <c r="A75" s="4">
        <f>A71+1</f>
        <v>14</v>
      </c>
      <c r="B75" s="4">
        <v>12</v>
      </c>
      <c r="C75" s="9">
        <v>381</v>
      </c>
      <c r="D75" s="1" t="s">
        <v>88</v>
      </c>
      <c r="E75" s="12"/>
      <c r="F75" s="41"/>
      <c r="G75" s="41"/>
      <c r="H75" s="52"/>
      <c r="I75" s="55"/>
      <c r="J75" s="53"/>
      <c r="K75" s="53"/>
      <c r="L75" s="53"/>
      <c r="M75" s="53"/>
    </row>
    <row r="76" spans="1:13" s="51" customFormat="1" ht="14.25">
      <c r="A76" s="20"/>
      <c r="B76" s="4"/>
      <c r="C76" s="9"/>
      <c r="D76" s="1" t="s">
        <v>3</v>
      </c>
      <c r="E76" s="12">
        <v>400</v>
      </c>
      <c r="F76" s="34"/>
      <c r="G76" s="41">
        <f>ROUND(E76*F76,2)</f>
        <v>0</v>
      </c>
      <c r="H76" s="52"/>
      <c r="I76" s="55"/>
      <c r="J76" s="53"/>
      <c r="K76" s="53"/>
      <c r="L76" s="53"/>
      <c r="M76" s="53"/>
    </row>
    <row r="77" spans="1:13" s="51" customFormat="1" ht="14.25">
      <c r="A77" s="20"/>
      <c r="B77" s="4"/>
      <c r="C77" s="9"/>
      <c r="D77" s="1"/>
      <c r="E77" s="12"/>
      <c r="F77" s="41"/>
      <c r="G77" s="41"/>
      <c r="H77" s="52"/>
      <c r="I77" s="55"/>
      <c r="J77" s="53"/>
      <c r="K77" s="53"/>
      <c r="L77" s="53"/>
      <c r="M77" s="53"/>
    </row>
    <row r="78" spans="1:7" ht="34.5" customHeight="1">
      <c r="A78" s="4">
        <f>A75+1</f>
        <v>15</v>
      </c>
      <c r="B78" s="4">
        <v>12</v>
      </c>
      <c r="C78" s="9">
        <v>383</v>
      </c>
      <c r="D78" s="1" t="s">
        <v>34</v>
      </c>
      <c r="F78" s="41"/>
      <c r="G78" s="41"/>
    </row>
    <row r="79" spans="4:7" ht="14.25">
      <c r="D79" s="1" t="s">
        <v>3</v>
      </c>
      <c r="E79" s="12">
        <v>100</v>
      </c>
      <c r="G79" s="41">
        <f>ROUND(E79*F79,2)</f>
        <v>0</v>
      </c>
    </row>
    <row r="80" spans="6:7" ht="14.25">
      <c r="F80" s="41"/>
      <c r="G80" s="41"/>
    </row>
    <row r="81" spans="1:7" ht="28.5">
      <c r="A81" s="4">
        <f>A78+1</f>
        <v>16</v>
      </c>
      <c r="B81" s="4">
        <v>12</v>
      </c>
      <c r="C81" s="9">
        <v>372</v>
      </c>
      <c r="D81" s="1" t="s">
        <v>174</v>
      </c>
      <c r="F81" s="41"/>
      <c r="G81" s="41"/>
    </row>
    <row r="82" spans="1:7" ht="28.5">
      <c r="A82" s="4"/>
      <c r="D82" s="1" t="s">
        <v>47</v>
      </c>
      <c r="F82" s="41"/>
      <c r="G82" s="41"/>
    </row>
    <row r="83" spans="4:7" ht="14.25">
      <c r="D83" s="1" t="s">
        <v>0</v>
      </c>
      <c r="E83" s="12">
        <v>2000</v>
      </c>
      <c r="G83" s="41">
        <f>ROUND(E83*F83,2)</f>
        <v>0</v>
      </c>
    </row>
    <row r="84" ht="14.25">
      <c r="G84" s="41"/>
    </row>
    <row r="85" spans="1:7" ht="71.25">
      <c r="A85" s="4">
        <f>A81+1</f>
        <v>17</v>
      </c>
      <c r="B85" s="4" t="s">
        <v>130</v>
      </c>
      <c r="D85" s="1" t="s">
        <v>198</v>
      </c>
      <c r="G85" s="41"/>
    </row>
    <row r="86" spans="4:7" ht="14.25">
      <c r="D86" s="1" t="s">
        <v>0</v>
      </c>
      <c r="E86" s="12">
        <v>4330</v>
      </c>
      <c r="G86" s="41">
        <f>ROUND(E86*F86,2)</f>
        <v>0</v>
      </c>
    </row>
    <row r="87" ht="14.25">
      <c r="G87" s="41"/>
    </row>
    <row r="88" spans="1:13" s="20" customFormat="1" ht="28.5">
      <c r="A88" s="4">
        <f>A85+1</f>
        <v>18</v>
      </c>
      <c r="B88" s="4">
        <v>12</v>
      </c>
      <c r="C88" s="9">
        <v>391</v>
      </c>
      <c r="D88" s="13" t="s">
        <v>35</v>
      </c>
      <c r="E88" s="12"/>
      <c r="F88" s="41"/>
      <c r="G88" s="41"/>
      <c r="H88" s="12"/>
      <c r="J88" s="2"/>
      <c r="K88" s="2"/>
      <c r="L88" s="2"/>
      <c r="M88" s="2"/>
    </row>
    <row r="89" spans="1:13" s="20" customFormat="1" ht="57">
      <c r="A89" s="4"/>
      <c r="B89" s="4"/>
      <c r="C89" s="9"/>
      <c r="D89" s="1" t="s">
        <v>49</v>
      </c>
      <c r="E89" s="12"/>
      <c r="F89" s="41"/>
      <c r="G89" s="41"/>
      <c r="H89" s="12"/>
      <c r="I89" s="13"/>
      <c r="J89" s="2"/>
      <c r="K89" s="2"/>
      <c r="L89" s="2"/>
      <c r="M89" s="2"/>
    </row>
    <row r="90" spans="2:13" s="20" customFormat="1" ht="14.25">
      <c r="B90" s="4"/>
      <c r="C90" s="9"/>
      <c r="D90" s="1" t="s">
        <v>3</v>
      </c>
      <c r="E90" s="12">
        <v>2116</v>
      </c>
      <c r="F90" s="34"/>
      <c r="G90" s="41">
        <f>ROUND(E90*F90,2)</f>
        <v>0</v>
      </c>
      <c r="H90" s="12"/>
      <c r="I90" s="13"/>
      <c r="J90" s="2"/>
      <c r="K90" s="2"/>
      <c r="L90" s="2"/>
      <c r="M90" s="2"/>
    </row>
    <row r="91" ht="14.25">
      <c r="G91" s="41"/>
    </row>
    <row r="92" spans="1:7" ht="57">
      <c r="A92" s="4">
        <f>A88+1</f>
        <v>19</v>
      </c>
      <c r="B92" s="4" t="s">
        <v>130</v>
      </c>
      <c r="D92" s="1" t="s">
        <v>11</v>
      </c>
      <c r="F92" s="41"/>
      <c r="G92" s="41"/>
    </row>
    <row r="93" spans="2:13" s="20" customFormat="1" ht="14.25">
      <c r="B93" s="4"/>
      <c r="C93" s="9"/>
      <c r="D93" s="1" t="s">
        <v>1</v>
      </c>
      <c r="E93" s="12">
        <v>3</v>
      </c>
      <c r="F93" s="34"/>
      <c r="G93" s="41">
        <f>ROUND(E93*F93,2)</f>
        <v>0</v>
      </c>
      <c r="H93" s="12"/>
      <c r="I93" s="13"/>
      <c r="J93" s="2"/>
      <c r="K93" s="2"/>
      <c r="L93" s="2"/>
      <c r="M93" s="2"/>
    </row>
    <row r="94" spans="2:13" s="20" customFormat="1" ht="14.25">
      <c r="B94" s="4"/>
      <c r="C94" s="9"/>
      <c r="D94" s="1"/>
      <c r="E94" s="12"/>
      <c r="F94" s="34"/>
      <c r="G94" s="41"/>
      <c r="H94" s="12"/>
      <c r="I94" s="13"/>
      <c r="J94" s="2"/>
      <c r="K94" s="2"/>
      <c r="L94" s="2"/>
      <c r="M94" s="2"/>
    </row>
    <row r="95" spans="1:14" ht="71.25">
      <c r="A95" s="4">
        <f>A92+1</f>
        <v>20</v>
      </c>
      <c r="B95" s="4" t="s">
        <v>130</v>
      </c>
      <c r="D95" s="1" t="s">
        <v>54</v>
      </c>
      <c r="F95" s="41"/>
      <c r="G95" s="41"/>
      <c r="N95" s="1"/>
    </row>
    <row r="96" spans="4:14" ht="57">
      <c r="D96" s="1" t="s">
        <v>14</v>
      </c>
      <c r="F96" s="41"/>
      <c r="G96" s="41"/>
      <c r="N96" s="1"/>
    </row>
    <row r="97" spans="2:13" s="20" customFormat="1" ht="14.25">
      <c r="B97" s="4"/>
      <c r="C97" s="9"/>
      <c r="D97" s="1" t="s">
        <v>1</v>
      </c>
      <c r="E97" s="12">
        <v>2</v>
      </c>
      <c r="F97" s="34"/>
      <c r="G97" s="41">
        <f>ROUND(E97*F97,2)</f>
        <v>0</v>
      </c>
      <c r="H97" s="12"/>
      <c r="I97" s="13"/>
      <c r="J97" s="2"/>
      <c r="K97" s="2"/>
      <c r="L97" s="2"/>
      <c r="M97" s="2"/>
    </row>
    <row r="98" spans="1:14" ht="71.25">
      <c r="A98" s="4"/>
      <c r="D98" s="1" t="s">
        <v>50</v>
      </c>
      <c r="F98" s="41"/>
      <c r="G98" s="41"/>
      <c r="N98" s="1"/>
    </row>
    <row r="99" spans="2:13" s="20" customFormat="1" ht="14.25">
      <c r="B99" s="4"/>
      <c r="C99" s="9"/>
      <c r="D99" s="1" t="s">
        <v>1</v>
      </c>
      <c r="E99" s="12">
        <v>2</v>
      </c>
      <c r="F99" s="34"/>
      <c r="G99" s="41">
        <f>ROUND(E99*F99,2)</f>
        <v>0</v>
      </c>
      <c r="H99" s="12"/>
      <c r="I99" s="13"/>
      <c r="J99" s="2"/>
      <c r="K99" s="2"/>
      <c r="L99" s="2"/>
      <c r="M99" s="2"/>
    </row>
    <row r="100" spans="2:13" s="20" customFormat="1" ht="14.25">
      <c r="B100" s="4"/>
      <c r="C100" s="9"/>
      <c r="D100" s="1"/>
      <c r="E100" s="12"/>
      <c r="F100" s="34"/>
      <c r="G100" s="41"/>
      <c r="H100" s="12"/>
      <c r="I100" s="13"/>
      <c r="J100" s="2"/>
      <c r="K100" s="2"/>
      <c r="L100" s="2"/>
      <c r="M100" s="2"/>
    </row>
    <row r="101" spans="1:7" ht="71.25">
      <c r="A101" s="4">
        <f>A95+1</f>
        <v>21</v>
      </c>
      <c r="B101" s="4" t="s">
        <v>130</v>
      </c>
      <c r="D101" s="1" t="s">
        <v>54</v>
      </c>
      <c r="F101" s="41"/>
      <c r="G101" s="41"/>
    </row>
    <row r="102" spans="4:7" ht="42.75">
      <c r="D102" s="1" t="s">
        <v>15</v>
      </c>
      <c r="F102" s="41"/>
      <c r="G102" s="41"/>
    </row>
    <row r="103" spans="2:13" s="20" customFormat="1" ht="14.25">
      <c r="B103" s="4"/>
      <c r="C103" s="9"/>
      <c r="D103" s="1" t="s">
        <v>1</v>
      </c>
      <c r="E103" s="12">
        <v>2</v>
      </c>
      <c r="F103" s="34"/>
      <c r="G103" s="41">
        <f>ROUND(E103*F103,2)</f>
        <v>0</v>
      </c>
      <c r="H103" s="12"/>
      <c r="I103" s="13"/>
      <c r="J103" s="2"/>
      <c r="K103" s="2"/>
      <c r="L103" s="2"/>
      <c r="M103" s="2"/>
    </row>
    <row r="104" spans="4:14" ht="57">
      <c r="D104" s="1" t="s">
        <v>16</v>
      </c>
      <c r="F104" s="41"/>
      <c r="G104" s="41"/>
      <c r="N104" s="1"/>
    </row>
    <row r="105" spans="2:13" s="20" customFormat="1" ht="14.25">
      <c r="B105" s="4"/>
      <c r="C105" s="9"/>
      <c r="D105" s="1" t="s">
        <v>1</v>
      </c>
      <c r="E105" s="12">
        <v>2</v>
      </c>
      <c r="F105" s="34"/>
      <c r="G105" s="41">
        <f>ROUND(E105*F105,2)</f>
        <v>0</v>
      </c>
      <c r="H105" s="12"/>
      <c r="I105" s="13"/>
      <c r="J105" s="2"/>
      <c r="K105" s="2"/>
      <c r="L105" s="2"/>
      <c r="M105" s="2"/>
    </row>
    <row r="106" spans="2:13" s="20" customFormat="1" ht="14.25">
      <c r="B106" s="4"/>
      <c r="C106" s="9"/>
      <c r="D106" s="1"/>
      <c r="E106" s="12"/>
      <c r="F106" s="34"/>
      <c r="G106" s="41"/>
      <c r="H106" s="12"/>
      <c r="I106" s="13"/>
      <c r="J106" s="2"/>
      <c r="K106" s="2"/>
      <c r="L106" s="2"/>
      <c r="M106" s="2"/>
    </row>
    <row r="107" spans="1:13" s="20" customFormat="1" ht="228">
      <c r="A107" s="4">
        <f>A101+1</f>
        <v>22</v>
      </c>
      <c r="B107" s="4">
        <v>13</v>
      </c>
      <c r="C107" s="9">
        <v>111</v>
      </c>
      <c r="D107" s="1" t="s">
        <v>287</v>
      </c>
      <c r="E107" s="12"/>
      <c r="F107" s="34"/>
      <c r="G107" s="41"/>
      <c r="H107" s="12"/>
      <c r="I107" s="13"/>
      <c r="J107" s="2"/>
      <c r="K107" s="2"/>
      <c r="L107" s="2"/>
      <c r="M107" s="2"/>
    </row>
    <row r="108" spans="4:7" ht="15" thickBot="1">
      <c r="D108" s="69" t="s">
        <v>153</v>
      </c>
      <c r="E108" s="70">
        <v>1</v>
      </c>
      <c r="F108" s="71"/>
      <c r="G108" s="71">
        <f>ROUND(E108*F108,2)</f>
        <v>0</v>
      </c>
    </row>
    <row r="109" ht="15" thickTop="1"/>
    <row r="110" spans="4:8" ht="15">
      <c r="D110" s="59" t="s">
        <v>4</v>
      </c>
      <c r="E110" s="66"/>
      <c r="F110" s="67"/>
      <c r="G110" s="67">
        <f>SUM(G29:G108)</f>
        <v>0</v>
      </c>
      <c r="H110" s="66"/>
    </row>
    <row r="111" spans="2:10" ht="15">
      <c r="B111" s="72"/>
      <c r="C111" s="72"/>
      <c r="D111" s="59"/>
      <c r="E111" s="66"/>
      <c r="F111" s="67"/>
      <c r="G111" s="67"/>
      <c r="H111" s="66"/>
      <c r="I111" s="19"/>
      <c r="J111" s="20"/>
    </row>
    <row r="112" spans="1:13" s="39" customFormat="1" ht="20.25">
      <c r="A112" s="58">
        <f>A25+1</f>
        <v>2</v>
      </c>
      <c r="B112" s="63"/>
      <c r="C112" s="58"/>
      <c r="D112" s="209" t="s">
        <v>108</v>
      </c>
      <c r="E112" s="210"/>
      <c r="F112" s="210"/>
      <c r="G112" s="58"/>
      <c r="H112" s="58"/>
      <c r="I112" s="40"/>
      <c r="J112" s="38"/>
      <c r="K112" s="38"/>
      <c r="L112" s="38"/>
      <c r="M112" s="38"/>
    </row>
    <row r="113" spans="1:13" s="23" customFormat="1" ht="15">
      <c r="A113" s="22"/>
      <c r="B113" s="65"/>
      <c r="C113" s="8"/>
      <c r="D113" s="1"/>
      <c r="E113" s="1"/>
      <c r="F113" s="1"/>
      <c r="G113" s="1"/>
      <c r="H113" s="1"/>
      <c r="I113" s="21"/>
      <c r="J113" s="22"/>
      <c r="K113" s="1"/>
      <c r="L113" s="1"/>
      <c r="M113" s="1"/>
    </row>
    <row r="114" spans="1:4" ht="42.75">
      <c r="A114" s="4">
        <f>1</f>
        <v>1</v>
      </c>
      <c r="B114" s="4">
        <v>11</v>
      </c>
      <c r="C114" s="9">
        <v>121</v>
      </c>
      <c r="D114" s="1" t="s">
        <v>26</v>
      </c>
    </row>
    <row r="115" spans="1:4" ht="14.25">
      <c r="A115" s="4"/>
      <c r="D115" s="1" t="s">
        <v>89</v>
      </c>
    </row>
    <row r="116" spans="4:7" ht="14.25">
      <c r="D116" s="1" t="s">
        <v>3</v>
      </c>
      <c r="E116" s="12">
        <v>5155</v>
      </c>
      <c r="G116" s="41">
        <f>ROUND(E116*F116,2)</f>
        <v>0</v>
      </c>
    </row>
    <row r="117" ht="14.25">
      <c r="G117" s="41"/>
    </row>
    <row r="118" spans="1:4" ht="42.75">
      <c r="A118" s="4">
        <f>A114+1</f>
        <v>2</v>
      </c>
      <c r="B118" s="4">
        <v>11</v>
      </c>
      <c r="C118" s="9">
        <v>221</v>
      </c>
      <c r="D118" s="1" t="s">
        <v>27</v>
      </c>
    </row>
    <row r="119" spans="4:7" ht="14.25">
      <c r="D119" s="1" t="s">
        <v>1</v>
      </c>
      <c r="E119" s="12">
        <v>260</v>
      </c>
      <c r="G119" s="41">
        <f>ROUND(E119*F119,2)</f>
        <v>0</v>
      </c>
    </row>
    <row r="120" ht="14.25">
      <c r="G120" s="41"/>
    </row>
    <row r="121" spans="1:13" s="51" customFormat="1" ht="28.5">
      <c r="A121" s="4">
        <f>A118+1</f>
        <v>3</v>
      </c>
      <c r="B121" s="4">
        <v>21</v>
      </c>
      <c r="C121" s="9">
        <v>113</v>
      </c>
      <c r="D121" s="83" t="s">
        <v>78</v>
      </c>
      <c r="E121" s="12"/>
      <c r="F121" s="34"/>
      <c r="G121" s="34"/>
      <c r="H121" s="52"/>
      <c r="I121" s="55"/>
      <c r="J121" s="53"/>
      <c r="K121" s="53"/>
      <c r="L121" s="53"/>
      <c r="M121" s="53"/>
    </row>
    <row r="122" spans="1:13" s="51" customFormat="1" ht="71.25">
      <c r="A122" s="4"/>
      <c r="B122" s="4"/>
      <c r="C122" s="9"/>
      <c r="D122" s="83" t="s">
        <v>79</v>
      </c>
      <c r="E122" s="12"/>
      <c r="F122" s="34"/>
      <c r="G122" s="34"/>
      <c r="H122" s="52"/>
      <c r="I122" s="55"/>
      <c r="J122" s="53"/>
      <c r="K122" s="53"/>
      <c r="L122" s="53"/>
      <c r="M122" s="53"/>
    </row>
    <row r="123" spans="1:13" s="51" customFormat="1" ht="14.25">
      <c r="A123" s="20"/>
      <c r="B123" s="4"/>
      <c r="C123" s="9"/>
      <c r="D123" s="1" t="s">
        <v>2</v>
      </c>
      <c r="E123" s="12">
        <v>4150</v>
      </c>
      <c r="F123" s="34"/>
      <c r="G123" s="41">
        <f>ROUND(E123*F123,2)</f>
        <v>0</v>
      </c>
      <c r="H123" s="52"/>
      <c r="I123" s="55"/>
      <c r="J123" s="53"/>
      <c r="K123" s="53"/>
      <c r="L123" s="53"/>
      <c r="M123" s="53"/>
    </row>
    <row r="124" spans="1:13" s="51" customFormat="1" ht="14.25">
      <c r="A124" s="20"/>
      <c r="B124" s="4"/>
      <c r="C124" s="9"/>
      <c r="D124" s="1"/>
      <c r="E124" s="12"/>
      <c r="F124" s="34"/>
      <c r="G124" s="41"/>
      <c r="H124" s="52"/>
      <c r="I124" s="55"/>
      <c r="J124" s="53"/>
      <c r="K124" s="53"/>
      <c r="L124" s="53"/>
      <c r="M124" s="53"/>
    </row>
    <row r="125" spans="1:13" s="51" customFormat="1" ht="28.5">
      <c r="A125" s="4">
        <f>A121+1</f>
        <v>4</v>
      </c>
      <c r="B125" s="4">
        <v>21</v>
      </c>
      <c r="C125" s="9">
        <v>224</v>
      </c>
      <c r="D125" s="1" t="s">
        <v>36</v>
      </c>
      <c r="E125" s="12"/>
      <c r="F125" s="34"/>
      <c r="G125" s="34"/>
      <c r="H125" s="52"/>
      <c r="I125" s="54"/>
      <c r="K125" s="53"/>
      <c r="L125" s="53"/>
      <c r="M125" s="53"/>
    </row>
    <row r="126" spans="1:10" ht="57">
      <c r="A126" s="4"/>
      <c r="D126" s="1" t="s">
        <v>52</v>
      </c>
      <c r="I126" s="19"/>
      <c r="J126" s="20"/>
    </row>
    <row r="127" spans="4:7" ht="14.25">
      <c r="D127" s="1" t="s">
        <v>2</v>
      </c>
      <c r="E127" s="12">
        <v>12380</v>
      </c>
      <c r="G127" s="41">
        <f>ROUND(E127*F127,2)</f>
        <v>0</v>
      </c>
    </row>
    <row r="128" ht="14.25">
      <c r="G128" s="41"/>
    </row>
    <row r="129" spans="1:13" s="51" customFormat="1" ht="28.5">
      <c r="A129" s="4">
        <f>A125+1</f>
        <v>5</v>
      </c>
      <c r="B129" s="4">
        <v>21</v>
      </c>
      <c r="C129" s="9">
        <v>243</v>
      </c>
      <c r="D129" s="1" t="s">
        <v>131</v>
      </c>
      <c r="E129" s="12"/>
      <c r="F129" s="34"/>
      <c r="G129" s="34"/>
      <c r="H129" s="52"/>
      <c r="I129" s="54"/>
      <c r="K129" s="53"/>
      <c r="L129" s="53"/>
      <c r="M129" s="53"/>
    </row>
    <row r="130" spans="1:10" ht="57">
      <c r="A130" s="4"/>
      <c r="D130" s="1" t="s">
        <v>52</v>
      </c>
      <c r="I130" s="19"/>
      <c r="J130" s="20"/>
    </row>
    <row r="131" spans="4:7" ht="14.25">
      <c r="D131" s="1" t="s">
        <v>2</v>
      </c>
      <c r="E131" s="12">
        <v>6480</v>
      </c>
      <c r="G131" s="41">
        <f>ROUND(E131*F131,2)</f>
        <v>0</v>
      </c>
    </row>
    <row r="132" ht="14.25">
      <c r="G132" s="41"/>
    </row>
    <row r="133" spans="1:10" ht="28.5">
      <c r="A133" s="4">
        <f>A129+1</f>
        <v>6</v>
      </c>
      <c r="B133" s="4">
        <f>B125</f>
        <v>21</v>
      </c>
      <c r="C133" s="9">
        <v>253</v>
      </c>
      <c r="D133" s="1" t="s">
        <v>37</v>
      </c>
      <c r="I133" s="19"/>
      <c r="J133" s="20"/>
    </row>
    <row r="134" spans="1:10" ht="57">
      <c r="A134" s="4"/>
      <c r="D134" s="1" t="s">
        <v>52</v>
      </c>
      <c r="I134" s="19"/>
      <c r="J134" s="20"/>
    </row>
    <row r="135" spans="4:7" ht="14.25">
      <c r="D135" s="1" t="s">
        <v>2</v>
      </c>
      <c r="E135" s="12">
        <v>4890</v>
      </c>
      <c r="G135" s="41">
        <f>ROUND(E135*F135,2)</f>
        <v>0</v>
      </c>
    </row>
    <row r="136" ht="14.25">
      <c r="G136" s="41"/>
    </row>
    <row r="137" spans="1:13" s="51" customFormat="1" ht="28.5">
      <c r="A137" s="4">
        <f>A133+1</f>
        <v>7</v>
      </c>
      <c r="B137" s="4">
        <v>22</v>
      </c>
      <c r="C137" s="9">
        <v>112</v>
      </c>
      <c r="D137" s="1" t="s">
        <v>22</v>
      </c>
      <c r="E137" s="12"/>
      <c r="F137" s="34"/>
      <c r="G137" s="34"/>
      <c r="H137" s="52"/>
      <c r="I137" s="54"/>
      <c r="K137" s="53"/>
      <c r="L137" s="53"/>
      <c r="M137" s="53"/>
    </row>
    <row r="138" spans="1:13" s="51" customFormat="1" ht="14.25">
      <c r="A138" s="20"/>
      <c r="B138" s="4"/>
      <c r="C138" s="9"/>
      <c r="D138" s="1" t="s">
        <v>0</v>
      </c>
      <c r="E138" s="12">
        <v>14800</v>
      </c>
      <c r="F138" s="34"/>
      <c r="G138" s="41">
        <f>ROUND(E138*F138,2)</f>
        <v>0</v>
      </c>
      <c r="H138" s="52"/>
      <c r="I138" s="55"/>
      <c r="J138" s="53"/>
      <c r="K138" s="53"/>
      <c r="L138" s="53"/>
      <c r="M138" s="53"/>
    </row>
    <row r="139" spans="1:13" s="51" customFormat="1" ht="14.25">
      <c r="A139" s="20"/>
      <c r="B139" s="4"/>
      <c r="C139" s="9"/>
      <c r="D139" s="1"/>
      <c r="E139" s="12"/>
      <c r="F139" s="34"/>
      <c r="G139" s="41"/>
      <c r="H139" s="52"/>
      <c r="I139" s="55"/>
      <c r="J139" s="53"/>
      <c r="K139" s="53"/>
      <c r="L139" s="53"/>
      <c r="M139" s="53"/>
    </row>
    <row r="140" spans="1:13" s="51" customFormat="1" ht="28.5">
      <c r="A140" s="4">
        <f>A137+1</f>
        <v>8</v>
      </c>
      <c r="B140" s="4">
        <v>22</v>
      </c>
      <c r="C140" s="9">
        <v>114</v>
      </c>
      <c r="D140" s="83" t="s">
        <v>80</v>
      </c>
      <c r="E140" s="12"/>
      <c r="F140" s="34"/>
      <c r="G140" s="34"/>
      <c r="H140" s="52"/>
      <c r="I140" s="54"/>
      <c r="K140" s="53"/>
      <c r="L140" s="53"/>
      <c r="M140" s="53"/>
    </row>
    <row r="141" spans="1:13" s="51" customFormat="1" ht="14.25">
      <c r="A141" s="20"/>
      <c r="B141" s="4"/>
      <c r="C141" s="9"/>
      <c r="D141" s="83" t="s">
        <v>0</v>
      </c>
      <c r="E141" s="12">
        <v>7660</v>
      </c>
      <c r="F141" s="34"/>
      <c r="G141" s="41">
        <f>ROUND(E141*F141,2)</f>
        <v>0</v>
      </c>
      <c r="H141" s="52"/>
      <c r="I141" s="55"/>
      <c r="J141" s="53"/>
      <c r="K141" s="53"/>
      <c r="L141" s="53"/>
      <c r="M141" s="53"/>
    </row>
    <row r="142" spans="1:13" s="51" customFormat="1" ht="14.25">
      <c r="A142" s="20"/>
      <c r="B142" s="4"/>
      <c r="C142" s="9"/>
      <c r="D142" s="83"/>
      <c r="E142" s="12"/>
      <c r="F142" s="34"/>
      <c r="G142" s="41"/>
      <c r="H142" s="52"/>
      <c r="I142" s="55"/>
      <c r="J142" s="53"/>
      <c r="K142" s="53"/>
      <c r="L142" s="53"/>
      <c r="M142" s="53"/>
    </row>
    <row r="143" spans="1:13" s="51" customFormat="1" ht="28.5">
      <c r="A143" s="4">
        <f>A140+1</f>
        <v>9</v>
      </c>
      <c r="B143" s="4">
        <v>22</v>
      </c>
      <c r="C143" s="9">
        <v>115</v>
      </c>
      <c r="D143" s="83" t="s">
        <v>81</v>
      </c>
      <c r="E143" s="12"/>
      <c r="F143" s="34"/>
      <c r="G143" s="34"/>
      <c r="H143" s="52"/>
      <c r="I143" s="54"/>
      <c r="K143" s="53"/>
      <c r="L143" s="53"/>
      <c r="M143" s="53"/>
    </row>
    <row r="144" spans="1:13" s="51" customFormat="1" ht="14.25">
      <c r="A144" s="20"/>
      <c r="B144" s="4"/>
      <c r="C144" s="9"/>
      <c r="D144" s="83" t="s">
        <v>0</v>
      </c>
      <c r="E144" s="12">
        <v>5970</v>
      </c>
      <c r="F144" s="34"/>
      <c r="G144" s="41">
        <f>ROUND(E144*F144,2)</f>
        <v>0</v>
      </c>
      <c r="H144" s="52"/>
      <c r="I144" s="55"/>
      <c r="J144" s="53"/>
      <c r="K144" s="53"/>
      <c r="L144" s="53"/>
      <c r="M144" s="53"/>
    </row>
    <row r="145" spans="1:13" s="51" customFormat="1" ht="14.25">
      <c r="A145" s="20"/>
      <c r="B145" s="4"/>
      <c r="C145" s="9"/>
      <c r="D145" s="83"/>
      <c r="E145" s="12"/>
      <c r="F145" s="34"/>
      <c r="G145" s="41"/>
      <c r="H145" s="52"/>
      <c r="I145" s="55"/>
      <c r="J145" s="53"/>
      <c r="K145" s="53"/>
      <c r="L145" s="53"/>
      <c r="M145" s="53"/>
    </row>
    <row r="146" spans="1:13" s="51" customFormat="1" ht="42.75">
      <c r="A146" s="4">
        <f>A143+1</f>
        <v>10</v>
      </c>
      <c r="B146" s="4">
        <v>23</v>
      </c>
      <c r="C146" s="9">
        <v>312</v>
      </c>
      <c r="D146" s="83" t="s">
        <v>151</v>
      </c>
      <c r="E146" s="12"/>
      <c r="F146" s="34"/>
      <c r="G146" s="34"/>
      <c r="H146" s="52"/>
      <c r="I146" s="54"/>
      <c r="K146" s="53"/>
      <c r="L146" s="53"/>
      <c r="M146" s="53"/>
    </row>
    <row r="147" spans="1:13" s="51" customFormat="1" ht="14.25">
      <c r="A147" s="20"/>
      <c r="B147" s="4"/>
      <c r="C147" s="9"/>
      <c r="D147" s="83" t="s">
        <v>0</v>
      </c>
      <c r="E147" s="12">
        <v>1400</v>
      </c>
      <c r="F147" s="34"/>
      <c r="G147" s="41">
        <f>ROUND(E147*F147,2)</f>
        <v>0</v>
      </c>
      <c r="H147" s="52"/>
      <c r="I147" s="55"/>
      <c r="J147" s="53"/>
      <c r="K147" s="53"/>
      <c r="L147" s="53"/>
      <c r="M147" s="53"/>
    </row>
    <row r="148" spans="1:13" s="51" customFormat="1" ht="14.25">
      <c r="A148" s="20"/>
      <c r="B148" s="4"/>
      <c r="C148" s="9"/>
      <c r="D148" s="83"/>
      <c r="E148" s="12"/>
      <c r="F148" s="34"/>
      <c r="G148" s="41"/>
      <c r="H148" s="52"/>
      <c r="I148" s="55"/>
      <c r="J148" s="53"/>
      <c r="K148" s="53"/>
      <c r="L148" s="53"/>
      <c r="M148" s="53"/>
    </row>
    <row r="149" spans="1:12" ht="30.75" customHeight="1">
      <c r="A149" s="4">
        <f>A146+1</f>
        <v>11</v>
      </c>
      <c r="B149" s="4">
        <v>24</v>
      </c>
      <c r="C149" s="9">
        <v>112</v>
      </c>
      <c r="D149" s="83" t="s">
        <v>90</v>
      </c>
      <c r="I149" s="56"/>
      <c r="J149" s="20"/>
      <c r="L149" s="37"/>
    </row>
    <row r="150" spans="1:12" ht="32.25" customHeight="1">
      <c r="A150" s="4"/>
      <c r="D150" s="1" t="s">
        <v>132</v>
      </c>
      <c r="I150" s="56"/>
      <c r="J150" s="20"/>
      <c r="L150" s="37"/>
    </row>
    <row r="151" spans="4:7" ht="14.25">
      <c r="D151" s="1" t="s">
        <v>2</v>
      </c>
      <c r="E151" s="12">
        <v>496</v>
      </c>
      <c r="G151" s="41">
        <f>ROUND(E151*F151,2)</f>
        <v>0</v>
      </c>
    </row>
    <row r="152" spans="1:13" s="51" customFormat="1" ht="14.25">
      <c r="A152" s="20"/>
      <c r="B152" s="4"/>
      <c r="C152" s="9"/>
      <c r="D152" s="73"/>
      <c r="E152" s="12"/>
      <c r="F152" s="34"/>
      <c r="G152" s="41"/>
      <c r="H152" s="52"/>
      <c r="I152" s="54"/>
      <c r="K152" s="53"/>
      <c r="L152" s="53"/>
      <c r="M152" s="53"/>
    </row>
    <row r="153" spans="1:12" ht="30.75" customHeight="1">
      <c r="A153" s="4">
        <f>A149+1</f>
        <v>12</v>
      </c>
      <c r="B153" s="4">
        <v>24</v>
      </c>
      <c r="C153" s="9">
        <v>117</v>
      </c>
      <c r="D153" s="1" t="s">
        <v>155</v>
      </c>
      <c r="I153" s="56"/>
      <c r="J153" s="20"/>
      <c r="L153" s="37"/>
    </row>
    <row r="154" spans="4:7" ht="14.25">
      <c r="D154" s="1" t="s">
        <v>2</v>
      </c>
      <c r="E154" s="12">
        <v>1151</v>
      </c>
      <c r="G154" s="41">
        <f>ROUND(E154*F154,2)</f>
        <v>0</v>
      </c>
    </row>
    <row r="155" ht="14.25">
      <c r="G155" s="41"/>
    </row>
    <row r="156" spans="1:13" s="20" customFormat="1" ht="42.75">
      <c r="A156" s="4">
        <f>A153+1</f>
        <v>13</v>
      </c>
      <c r="B156" s="4">
        <v>24</v>
      </c>
      <c r="C156" s="9">
        <v>461</v>
      </c>
      <c r="D156" s="89" t="s">
        <v>107</v>
      </c>
      <c r="E156" s="12"/>
      <c r="F156" s="34"/>
      <c r="G156" s="34"/>
      <c r="H156" s="12"/>
      <c r="I156" s="19"/>
      <c r="K156" s="2"/>
      <c r="L156" s="2"/>
      <c r="M156" s="2"/>
    </row>
    <row r="157" spans="1:13" s="20" customFormat="1" ht="114">
      <c r="A157" s="4"/>
      <c r="B157" s="4"/>
      <c r="C157" s="9"/>
      <c r="D157" s="89" t="s">
        <v>133</v>
      </c>
      <c r="E157" s="12"/>
      <c r="F157" s="34"/>
      <c r="G157" s="34"/>
      <c r="H157" s="12"/>
      <c r="I157" s="19"/>
      <c r="K157" s="2"/>
      <c r="L157" s="2"/>
      <c r="M157" s="2"/>
    </row>
    <row r="158" spans="4:7" ht="14.25">
      <c r="D158" s="1" t="s">
        <v>2</v>
      </c>
      <c r="E158" s="12">
        <v>12095</v>
      </c>
      <c r="G158" s="41">
        <f>ROUND(E158*F158,2)</f>
        <v>0</v>
      </c>
    </row>
    <row r="159" ht="14.25">
      <c r="G159" s="41"/>
    </row>
    <row r="160" spans="1:10" ht="71.25">
      <c r="A160" s="4">
        <f>A156+1</f>
        <v>14</v>
      </c>
      <c r="B160" s="4">
        <v>25</v>
      </c>
      <c r="C160" s="9">
        <v>117</v>
      </c>
      <c r="D160" s="1" t="s">
        <v>17</v>
      </c>
      <c r="I160" s="19"/>
      <c r="J160" s="20"/>
    </row>
    <row r="161" spans="4:7" ht="14.25">
      <c r="D161" s="1" t="s">
        <v>0</v>
      </c>
      <c r="E161" s="12">
        <v>10440</v>
      </c>
      <c r="G161" s="41">
        <f>ROUND(E161*F161,2)</f>
        <v>0</v>
      </c>
    </row>
    <row r="162" ht="14.25">
      <c r="G162" s="41"/>
    </row>
    <row r="163" spans="1:10" ht="57">
      <c r="A163" s="4">
        <f>A160+1</f>
        <v>15</v>
      </c>
      <c r="B163" s="4" t="s">
        <v>130</v>
      </c>
      <c r="D163" s="1" t="s">
        <v>57</v>
      </c>
      <c r="I163" s="19"/>
      <c r="J163" s="20"/>
    </row>
    <row r="164" spans="4:7" ht="14.25">
      <c r="D164" s="1" t="s">
        <v>2</v>
      </c>
      <c r="E164" s="12">
        <v>200</v>
      </c>
      <c r="G164" s="41">
        <f>ROUND(E164*F164,2)</f>
        <v>0</v>
      </c>
    </row>
    <row r="165" ht="14.25">
      <c r="G165" s="41"/>
    </row>
    <row r="166" spans="1:13" s="20" customFormat="1" ht="28.5">
      <c r="A166" s="4">
        <f>A163+1</f>
        <v>16</v>
      </c>
      <c r="B166" s="4">
        <v>29</v>
      </c>
      <c r="C166" s="9">
        <v>115</v>
      </c>
      <c r="D166" s="1" t="s">
        <v>71</v>
      </c>
      <c r="E166" s="12"/>
      <c r="F166" s="34"/>
      <c r="G166" s="34"/>
      <c r="H166" s="12"/>
      <c r="I166" s="19"/>
      <c r="K166" s="2"/>
      <c r="L166" s="2"/>
      <c r="M166" s="2"/>
    </row>
    <row r="167" spans="1:13" s="51" customFormat="1" ht="28.5">
      <c r="A167" s="4"/>
      <c r="B167" s="4"/>
      <c r="C167" s="9"/>
      <c r="D167" s="83" t="s">
        <v>82</v>
      </c>
      <c r="E167" s="12"/>
      <c r="F167" s="34"/>
      <c r="G167" s="34"/>
      <c r="H167" s="12"/>
      <c r="I167" s="54"/>
      <c r="K167" s="53"/>
      <c r="L167" s="53"/>
      <c r="M167" s="53"/>
    </row>
    <row r="168" spans="1:13" s="51" customFormat="1" ht="14.25">
      <c r="A168" s="20"/>
      <c r="B168" s="4"/>
      <c r="C168" s="9"/>
      <c r="D168" s="1" t="s">
        <v>24</v>
      </c>
      <c r="E168" s="12">
        <v>36043.7</v>
      </c>
      <c r="F168" s="34"/>
      <c r="G168" s="41">
        <f>ROUND(E168*F168,2)</f>
        <v>0</v>
      </c>
      <c r="H168" s="52"/>
      <c r="I168" s="55"/>
      <c r="J168" s="53"/>
      <c r="K168" s="53"/>
      <c r="L168" s="53"/>
      <c r="M168" s="53"/>
    </row>
    <row r="169" spans="1:13" s="51" customFormat="1" ht="14.25">
      <c r="A169" s="20"/>
      <c r="B169" s="4"/>
      <c r="C169" s="9"/>
      <c r="D169" s="1"/>
      <c r="E169" s="12"/>
      <c r="F169" s="34"/>
      <c r="G169" s="41"/>
      <c r="H169" s="52"/>
      <c r="I169" s="55"/>
      <c r="J169" s="53"/>
      <c r="K169" s="53"/>
      <c r="L169" s="53"/>
      <c r="M169" s="53"/>
    </row>
    <row r="170" spans="1:255" s="2" customFormat="1" ht="28.5">
      <c r="A170" s="4">
        <f>A166+1</f>
        <v>17</v>
      </c>
      <c r="B170" s="4">
        <v>29</v>
      </c>
      <c r="C170" s="9">
        <v>163</v>
      </c>
      <c r="D170" s="1" t="s">
        <v>25</v>
      </c>
      <c r="E170" s="12"/>
      <c r="F170" s="34"/>
      <c r="G170" s="34"/>
      <c r="H170" s="12"/>
      <c r="I170" s="19"/>
      <c r="J170" s="20"/>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row>
    <row r="171" spans="1:254" s="1" customFormat="1" ht="28.5">
      <c r="A171" s="4"/>
      <c r="B171" s="4"/>
      <c r="C171" s="9"/>
      <c r="D171" s="1" t="s">
        <v>101</v>
      </c>
      <c r="E171" s="12"/>
      <c r="F171" s="34"/>
      <c r="G171" s="34"/>
      <c r="H171" s="21"/>
      <c r="I171" s="22"/>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row>
    <row r="172" spans="2:255" s="2" customFormat="1" ht="14.25">
      <c r="B172" s="4"/>
      <c r="C172" s="9"/>
      <c r="D172" s="1" t="s">
        <v>2</v>
      </c>
      <c r="E172" s="12">
        <v>23254</v>
      </c>
      <c r="F172" s="34"/>
      <c r="G172" s="41">
        <f>ROUND(E172*F172,2)</f>
        <v>0</v>
      </c>
      <c r="H172" s="12"/>
      <c r="I172" s="1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row>
    <row r="173" spans="2:255" s="2" customFormat="1" ht="14.25">
      <c r="B173" s="4"/>
      <c r="C173" s="9"/>
      <c r="D173" s="1"/>
      <c r="E173" s="12"/>
      <c r="F173" s="34"/>
      <c r="G173" s="41"/>
      <c r="H173" s="12"/>
      <c r="I173" s="1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row>
    <row r="174" spans="1:12" ht="42.75">
      <c r="A174" s="4">
        <f>A170+1</f>
        <v>18</v>
      </c>
      <c r="B174" s="4">
        <v>31</v>
      </c>
      <c r="C174" s="9">
        <v>132</v>
      </c>
      <c r="D174" s="1" t="s">
        <v>38</v>
      </c>
      <c r="I174" s="56"/>
      <c r="J174" s="20"/>
      <c r="L174" s="37"/>
    </row>
    <row r="175" spans="1:12" ht="145.5" customHeight="1">
      <c r="A175" s="4"/>
      <c r="D175" s="83" t="s">
        <v>103</v>
      </c>
      <c r="I175" s="56"/>
      <c r="J175" s="20"/>
      <c r="L175" s="37"/>
    </row>
    <row r="176" spans="4:7" ht="14.25">
      <c r="D176" s="1" t="s">
        <v>2</v>
      </c>
      <c r="E176" s="12">
        <v>4277</v>
      </c>
      <c r="G176" s="41">
        <f>ROUND(E176*F176,2)</f>
        <v>0</v>
      </c>
    </row>
    <row r="177" ht="14.25">
      <c r="G177" s="41"/>
    </row>
    <row r="178" spans="1:12" ht="42.75">
      <c r="A178" s="4">
        <f>A174+1</f>
        <v>19</v>
      </c>
      <c r="B178" s="4">
        <v>31</v>
      </c>
      <c r="C178" s="9">
        <v>183</v>
      </c>
      <c r="D178" s="83" t="s">
        <v>179</v>
      </c>
      <c r="I178" s="56"/>
      <c r="J178" s="20"/>
      <c r="L178" s="37"/>
    </row>
    <row r="179" spans="1:12" ht="14.25">
      <c r="A179" s="4"/>
      <c r="D179" s="83" t="s">
        <v>180</v>
      </c>
      <c r="I179" s="56"/>
      <c r="J179" s="20"/>
      <c r="L179" s="37"/>
    </row>
    <row r="180" spans="4:7" ht="14.25">
      <c r="D180" s="1" t="s">
        <v>2</v>
      </c>
      <c r="E180" s="12">
        <v>207</v>
      </c>
      <c r="G180" s="41">
        <f>ROUND(E180*F180,2)</f>
        <v>0</v>
      </c>
    </row>
    <row r="181" ht="14.25">
      <c r="G181" s="41"/>
    </row>
    <row r="182" spans="1:10" ht="42.75">
      <c r="A182" s="4">
        <f>A178+1</f>
        <v>20</v>
      </c>
      <c r="B182" s="4">
        <v>31</v>
      </c>
      <c r="C182" s="9">
        <v>336</v>
      </c>
      <c r="D182" s="83" t="s">
        <v>134</v>
      </c>
      <c r="I182" s="19"/>
      <c r="J182" s="20"/>
    </row>
    <row r="183" spans="4:7" ht="14.25">
      <c r="D183" s="1" t="s">
        <v>24</v>
      </c>
      <c r="E183" s="12">
        <v>412.5</v>
      </c>
      <c r="G183" s="41">
        <f>ROUND(E183*F183,2)</f>
        <v>0</v>
      </c>
    </row>
    <row r="184" ht="14.25">
      <c r="G184" s="41"/>
    </row>
    <row r="185" spans="1:13" s="51" customFormat="1" ht="42.75">
      <c r="A185" s="92">
        <f>A182+1</f>
        <v>21</v>
      </c>
      <c r="B185" s="4">
        <v>31</v>
      </c>
      <c r="C185" s="9">
        <v>363</v>
      </c>
      <c r="D185" s="81" t="s">
        <v>109</v>
      </c>
      <c r="E185" s="12"/>
      <c r="F185" s="34"/>
      <c r="G185" s="34"/>
      <c r="H185" s="52"/>
      <c r="J185" s="53"/>
      <c r="K185" s="53"/>
      <c r="L185" s="53"/>
      <c r="M185" s="53"/>
    </row>
    <row r="186" spans="1:13" s="51" customFormat="1" ht="14.25">
      <c r="A186" s="20"/>
      <c r="B186" s="4"/>
      <c r="C186" s="9"/>
      <c r="D186" s="1" t="s">
        <v>0</v>
      </c>
      <c r="E186" s="12">
        <v>17601</v>
      </c>
      <c r="F186" s="34"/>
      <c r="G186" s="41">
        <f>ROUND(E186*F186,2)</f>
        <v>0</v>
      </c>
      <c r="H186" s="52"/>
      <c r="I186" s="55"/>
      <c r="J186" s="53"/>
      <c r="K186" s="53"/>
      <c r="L186" s="53"/>
      <c r="M186" s="53"/>
    </row>
    <row r="187" ht="14.25">
      <c r="G187" s="41"/>
    </row>
    <row r="188" spans="1:13" s="51" customFormat="1" ht="45" customHeight="1">
      <c r="A188" s="4">
        <f>A185+1</f>
        <v>22</v>
      </c>
      <c r="B188" s="4">
        <v>32</v>
      </c>
      <c r="C188" s="9">
        <v>293</v>
      </c>
      <c r="D188" s="81" t="s">
        <v>110</v>
      </c>
      <c r="E188" s="12"/>
      <c r="F188" s="34"/>
      <c r="G188" s="34"/>
      <c r="H188" s="52"/>
      <c r="I188" s="81"/>
      <c r="K188" s="53"/>
      <c r="L188" s="53"/>
      <c r="M188" s="53"/>
    </row>
    <row r="189" spans="1:13" s="51" customFormat="1" ht="14.25">
      <c r="A189" s="20"/>
      <c r="B189" s="4"/>
      <c r="C189" s="9"/>
      <c r="D189" s="1" t="s">
        <v>0</v>
      </c>
      <c r="E189" s="12">
        <v>32540</v>
      </c>
      <c r="F189" s="34"/>
      <c r="G189" s="41">
        <f>ROUND(E189*F189,2)</f>
        <v>0</v>
      </c>
      <c r="H189" s="52"/>
      <c r="I189" s="55"/>
      <c r="J189" s="53"/>
      <c r="K189" s="53"/>
      <c r="L189" s="53"/>
      <c r="M189" s="53"/>
    </row>
    <row r="190" spans="1:13" s="51" customFormat="1" ht="14.25">
      <c r="A190" s="20"/>
      <c r="B190" s="4"/>
      <c r="C190" s="9"/>
      <c r="D190" s="1"/>
      <c r="E190" s="12"/>
      <c r="F190" s="34"/>
      <c r="G190" s="41"/>
      <c r="H190" s="52"/>
      <c r="I190" s="55"/>
      <c r="J190" s="53"/>
      <c r="K190" s="53"/>
      <c r="L190" s="53"/>
      <c r="M190" s="53"/>
    </row>
    <row r="191" spans="1:13" s="51" customFormat="1" ht="57">
      <c r="A191" s="4">
        <f>A188+1</f>
        <v>23</v>
      </c>
      <c r="B191" s="4">
        <v>32</v>
      </c>
      <c r="C191" s="9">
        <v>249</v>
      </c>
      <c r="D191" s="83" t="s">
        <v>178</v>
      </c>
      <c r="E191" s="12"/>
      <c r="F191" s="34"/>
      <c r="G191" s="34"/>
      <c r="H191" s="52"/>
      <c r="I191" s="81"/>
      <c r="K191" s="53"/>
      <c r="L191" s="53"/>
      <c r="M191" s="53"/>
    </row>
    <row r="192" spans="1:13" s="51" customFormat="1" ht="14.25">
      <c r="A192" s="20"/>
      <c r="B192" s="4"/>
      <c r="C192" s="9"/>
      <c r="D192" s="1" t="s">
        <v>0</v>
      </c>
      <c r="E192" s="12">
        <v>552</v>
      </c>
      <c r="F192" s="34"/>
      <c r="G192" s="41">
        <f>ROUND(E192*F192,2)</f>
        <v>0</v>
      </c>
      <c r="H192" s="52"/>
      <c r="I192" s="55"/>
      <c r="J192" s="53"/>
      <c r="K192" s="53"/>
      <c r="L192" s="53"/>
      <c r="M192" s="53"/>
    </row>
    <row r="193" spans="1:13" s="51" customFormat="1" ht="14.25">
      <c r="A193" s="20"/>
      <c r="B193" s="4"/>
      <c r="C193" s="9"/>
      <c r="D193" s="1"/>
      <c r="E193" s="12"/>
      <c r="F193" s="34"/>
      <c r="G193" s="41"/>
      <c r="H193" s="52"/>
      <c r="I193" s="55"/>
      <c r="J193" s="53"/>
      <c r="K193" s="53"/>
      <c r="L193" s="53"/>
      <c r="M193" s="53"/>
    </row>
    <row r="194" spans="1:13" s="51" customFormat="1" ht="28.5">
      <c r="A194" s="4">
        <f>A191+1</f>
        <v>24</v>
      </c>
      <c r="B194" s="4">
        <v>32</v>
      </c>
      <c r="C194" s="9">
        <v>562</v>
      </c>
      <c r="D194" s="1" t="s">
        <v>104</v>
      </c>
      <c r="E194" s="12"/>
      <c r="F194" s="41"/>
      <c r="G194" s="41"/>
      <c r="H194" s="52"/>
      <c r="J194" s="53"/>
      <c r="K194" s="53"/>
      <c r="L194" s="53"/>
      <c r="M194" s="53"/>
    </row>
    <row r="195" spans="1:13" s="51" customFormat="1" ht="28.5">
      <c r="A195" s="4"/>
      <c r="B195" s="4"/>
      <c r="C195" s="9"/>
      <c r="D195" s="1" t="s">
        <v>43</v>
      </c>
      <c r="E195" s="12"/>
      <c r="F195" s="41"/>
      <c r="G195" s="41"/>
      <c r="H195" s="52"/>
      <c r="I195" s="57"/>
      <c r="J195" s="53"/>
      <c r="K195" s="53"/>
      <c r="L195" s="53"/>
      <c r="M195" s="53"/>
    </row>
    <row r="196" spans="1:13" s="51" customFormat="1" ht="14.25">
      <c r="A196" s="20"/>
      <c r="B196" s="4"/>
      <c r="C196" s="9"/>
      <c r="D196" s="1" t="s">
        <v>3</v>
      </c>
      <c r="E196" s="12">
        <v>500</v>
      </c>
      <c r="F196" s="34"/>
      <c r="G196" s="41">
        <f>ROUND(E196*F196,2)</f>
        <v>0</v>
      </c>
      <c r="H196" s="52"/>
      <c r="I196" s="55"/>
      <c r="J196" s="53"/>
      <c r="K196" s="53"/>
      <c r="L196" s="53"/>
      <c r="M196" s="53"/>
    </row>
    <row r="197" spans="1:13" s="51" customFormat="1" ht="14.25">
      <c r="A197" s="4"/>
      <c r="B197" s="4"/>
      <c r="C197" s="9"/>
      <c r="D197" s="1" t="s">
        <v>55</v>
      </c>
      <c r="E197" s="12"/>
      <c r="F197" s="41"/>
      <c r="G197" s="41"/>
      <c r="H197" s="52"/>
      <c r="I197" s="57"/>
      <c r="J197" s="53"/>
      <c r="K197" s="53"/>
      <c r="L197" s="53"/>
      <c r="M197" s="53"/>
    </row>
    <row r="198" spans="1:13" s="51" customFormat="1" ht="14.25">
      <c r="A198" s="20"/>
      <c r="B198" s="4"/>
      <c r="C198" s="9"/>
      <c r="D198" s="1" t="s">
        <v>0</v>
      </c>
      <c r="E198" s="12">
        <v>32540</v>
      </c>
      <c r="F198" s="34"/>
      <c r="G198" s="41">
        <f>ROUND(E198*F198,2)</f>
        <v>0</v>
      </c>
      <c r="H198" s="52"/>
      <c r="I198" s="55"/>
      <c r="J198" s="53"/>
      <c r="K198" s="53"/>
      <c r="L198" s="53"/>
      <c r="M198" s="53"/>
    </row>
    <row r="199" spans="1:13" s="51" customFormat="1" ht="14.25">
      <c r="A199" s="20"/>
      <c r="B199" s="4"/>
      <c r="C199" s="9"/>
      <c r="D199" s="1"/>
      <c r="E199" s="12"/>
      <c r="F199" s="34"/>
      <c r="G199" s="41"/>
      <c r="H199" s="52"/>
      <c r="I199" s="55"/>
      <c r="J199" s="53"/>
      <c r="K199" s="53"/>
      <c r="L199" s="53"/>
      <c r="M199" s="53"/>
    </row>
    <row r="200" spans="1:10" ht="57">
      <c r="A200" s="4">
        <f>A194+1</f>
        <v>25</v>
      </c>
      <c r="B200" s="4">
        <v>35</v>
      </c>
      <c r="C200" s="9">
        <v>212</v>
      </c>
      <c r="D200" s="1" t="s">
        <v>177</v>
      </c>
      <c r="I200" s="2"/>
      <c r="J200" s="20"/>
    </row>
    <row r="201" spans="1:10" ht="61.5" customHeight="1">
      <c r="A201" s="4"/>
      <c r="D201" s="1" t="s">
        <v>39</v>
      </c>
      <c r="I201" s="2"/>
      <c r="J201" s="20"/>
    </row>
    <row r="202" spans="4:9" ht="14.25">
      <c r="D202" s="1" t="s">
        <v>3</v>
      </c>
      <c r="E202" s="12">
        <v>302</v>
      </c>
      <c r="G202" s="41">
        <f>ROUND(E202*F202,2)</f>
        <v>0</v>
      </c>
      <c r="I202" s="2"/>
    </row>
    <row r="203" ht="14.25">
      <c r="G203" s="41"/>
    </row>
    <row r="204" spans="1:10" ht="57">
      <c r="A204" s="4">
        <f>A200+1</f>
        <v>26</v>
      </c>
      <c r="B204" s="4">
        <v>35</v>
      </c>
      <c r="C204" s="9">
        <v>214</v>
      </c>
      <c r="D204" s="1" t="s">
        <v>40</v>
      </c>
      <c r="I204" s="2"/>
      <c r="J204" s="20"/>
    </row>
    <row r="205" spans="1:10" ht="61.5" customHeight="1">
      <c r="A205" s="4"/>
      <c r="D205" s="1" t="s">
        <v>39</v>
      </c>
      <c r="I205" s="2"/>
      <c r="J205" s="20"/>
    </row>
    <row r="206" spans="4:9" ht="14.25">
      <c r="D206" s="1" t="s">
        <v>3</v>
      </c>
      <c r="E206" s="12">
        <v>3964</v>
      </c>
      <c r="G206" s="41">
        <f>ROUND(E206*F206,2)</f>
        <v>0</v>
      </c>
      <c r="I206" s="2"/>
    </row>
    <row r="207" spans="7:9" ht="14.25">
      <c r="G207" s="41"/>
      <c r="I207" s="2"/>
    </row>
    <row r="208" spans="1:10" ht="28.5">
      <c r="A208" s="4">
        <f>A204+1</f>
        <v>27</v>
      </c>
      <c r="B208" s="4">
        <v>36</v>
      </c>
      <c r="C208" s="9">
        <v>133</v>
      </c>
      <c r="D208" s="1" t="s">
        <v>181</v>
      </c>
      <c r="I208" s="19"/>
      <c r="J208" s="20"/>
    </row>
    <row r="209" spans="1:10" ht="102" customHeight="1">
      <c r="A209" s="4"/>
      <c r="D209" s="1" t="s">
        <v>41</v>
      </c>
      <c r="I209" s="19"/>
      <c r="J209" s="20"/>
    </row>
    <row r="210" spans="4:7" ht="14.25">
      <c r="D210" s="1" t="s">
        <v>2</v>
      </c>
      <c r="E210" s="12">
        <v>2180</v>
      </c>
      <c r="G210" s="41">
        <f>ROUND(E210*F210,2)</f>
        <v>0</v>
      </c>
    </row>
    <row r="211" ht="14.25">
      <c r="G211" s="41"/>
    </row>
    <row r="212" spans="1:13" s="20" customFormat="1" ht="28.5">
      <c r="A212" s="4">
        <f>A208+1</f>
        <v>28</v>
      </c>
      <c r="B212" s="4">
        <v>36</v>
      </c>
      <c r="C212" s="9">
        <v>213</v>
      </c>
      <c r="D212" s="1" t="s">
        <v>91</v>
      </c>
      <c r="E212" s="12"/>
      <c r="F212" s="34"/>
      <c r="G212" s="34"/>
      <c r="H212" s="12"/>
      <c r="K212" s="2"/>
      <c r="L212" s="2"/>
      <c r="M212" s="2"/>
    </row>
    <row r="213" spans="1:13" s="20" customFormat="1" ht="28.5">
      <c r="A213" s="4"/>
      <c r="B213" s="4"/>
      <c r="C213" s="9"/>
      <c r="D213" s="1" t="s">
        <v>92</v>
      </c>
      <c r="E213" s="12"/>
      <c r="F213" s="34"/>
      <c r="G213" s="34"/>
      <c r="H213" s="12"/>
      <c r="I213" s="1"/>
      <c r="K213" s="2"/>
      <c r="L213" s="2"/>
      <c r="M213" s="2"/>
    </row>
    <row r="214" spans="2:13" s="20" customFormat="1" ht="14.25">
      <c r="B214" s="4"/>
      <c r="C214" s="9"/>
      <c r="D214" s="1" t="s">
        <v>0</v>
      </c>
      <c r="E214" s="12">
        <v>1310</v>
      </c>
      <c r="F214" s="34"/>
      <c r="G214" s="41">
        <f>ROUND(E214*F214,2)</f>
        <v>0</v>
      </c>
      <c r="H214" s="12"/>
      <c r="I214" s="13"/>
      <c r="J214" s="2"/>
      <c r="K214" s="2"/>
      <c r="L214" s="2"/>
      <c r="M214" s="2"/>
    </row>
    <row r="215" ht="14.25">
      <c r="G215" s="41"/>
    </row>
    <row r="216" spans="1:10" ht="57">
      <c r="A216" s="4">
        <f>A212+1</f>
        <v>29</v>
      </c>
      <c r="B216" s="4">
        <v>61</v>
      </c>
      <c r="C216" s="9">
        <v>215</v>
      </c>
      <c r="D216" s="1" t="s">
        <v>156</v>
      </c>
      <c r="I216" s="3"/>
      <c r="J216" s="20"/>
    </row>
    <row r="217" spans="1:10" ht="85.5">
      <c r="A217" s="4"/>
      <c r="D217" s="1" t="s">
        <v>42</v>
      </c>
      <c r="I217" s="1"/>
      <c r="J217" s="20"/>
    </row>
    <row r="218" spans="4:7" ht="14.25">
      <c r="D218" s="1" t="s">
        <v>1</v>
      </c>
      <c r="E218" s="12">
        <v>10</v>
      </c>
      <c r="G218" s="41">
        <f>ROUND(E218*F218,2)</f>
        <v>0</v>
      </c>
    </row>
    <row r="219" ht="14.25">
      <c r="G219" s="41"/>
    </row>
    <row r="220" spans="1:13" s="20" customFormat="1" ht="71.25">
      <c r="A220" s="4">
        <f>A216+1</f>
        <v>30</v>
      </c>
      <c r="B220" s="4">
        <v>61</v>
      </c>
      <c r="C220" s="9">
        <v>422</v>
      </c>
      <c r="D220" s="1" t="s">
        <v>157</v>
      </c>
      <c r="E220" s="12"/>
      <c r="F220" s="34"/>
      <c r="G220" s="34"/>
      <c r="H220" s="12"/>
      <c r="I220" s="19"/>
      <c r="K220" s="2"/>
      <c r="L220" s="2"/>
      <c r="M220" s="2"/>
    </row>
    <row r="221" spans="1:13" s="20" customFormat="1" ht="28.5">
      <c r="A221" s="4"/>
      <c r="B221" s="4"/>
      <c r="C221" s="9"/>
      <c r="D221" s="1" t="s">
        <v>93</v>
      </c>
      <c r="E221" s="12"/>
      <c r="F221" s="34"/>
      <c r="G221" s="34"/>
      <c r="H221" s="12"/>
      <c r="K221" s="2"/>
      <c r="L221" s="2"/>
      <c r="M221" s="2"/>
    </row>
    <row r="222" spans="2:13" s="20" customFormat="1" ht="14.25">
      <c r="B222" s="4"/>
      <c r="C222" s="9"/>
      <c r="D222" s="1" t="s">
        <v>1</v>
      </c>
      <c r="E222" s="12">
        <v>2</v>
      </c>
      <c r="F222" s="34"/>
      <c r="G222" s="41">
        <f>ROUND(E222*F222,2)</f>
        <v>0</v>
      </c>
      <c r="H222" s="12"/>
      <c r="I222" s="13"/>
      <c r="J222" s="2"/>
      <c r="K222" s="2"/>
      <c r="L222" s="2"/>
      <c r="M222" s="2"/>
    </row>
    <row r="223" spans="2:13" s="20" customFormat="1" ht="14.25">
      <c r="B223" s="4"/>
      <c r="C223" s="9"/>
      <c r="D223" s="1"/>
      <c r="E223" s="12"/>
      <c r="F223" s="34"/>
      <c r="G223" s="41"/>
      <c r="H223" s="12"/>
      <c r="I223" s="13"/>
      <c r="J223" s="2"/>
      <c r="K223" s="2"/>
      <c r="L223" s="2"/>
      <c r="M223" s="2"/>
    </row>
    <row r="224" spans="1:13" s="20" customFormat="1" ht="71.25">
      <c r="A224" s="4">
        <f>A220+1</f>
        <v>31</v>
      </c>
      <c r="B224" s="4">
        <v>61</v>
      </c>
      <c r="C224" s="9">
        <v>622</v>
      </c>
      <c r="D224" s="1" t="s">
        <v>135</v>
      </c>
      <c r="E224" s="12"/>
      <c r="F224" s="34"/>
      <c r="G224" s="34"/>
      <c r="H224" s="12"/>
      <c r="I224" s="19"/>
      <c r="K224" s="2"/>
      <c r="L224" s="2"/>
      <c r="M224" s="2"/>
    </row>
    <row r="225" spans="1:13" s="20" customFormat="1" ht="28.5">
      <c r="A225" s="4"/>
      <c r="B225" s="4"/>
      <c r="C225" s="9"/>
      <c r="D225" s="1" t="s">
        <v>93</v>
      </c>
      <c r="E225" s="12"/>
      <c r="F225" s="34"/>
      <c r="G225" s="34"/>
      <c r="H225" s="12"/>
      <c r="K225" s="2"/>
      <c r="L225" s="2"/>
      <c r="M225" s="2"/>
    </row>
    <row r="226" spans="2:13" s="20" customFormat="1" ht="14.25">
      <c r="B226" s="4"/>
      <c r="C226" s="9"/>
      <c r="D226" s="1" t="s">
        <v>1</v>
      </c>
      <c r="E226" s="12">
        <v>2</v>
      </c>
      <c r="F226" s="34"/>
      <c r="G226" s="41">
        <f>ROUND(E226*F226,2)</f>
        <v>0</v>
      </c>
      <c r="H226" s="12"/>
      <c r="I226" s="13"/>
      <c r="J226" s="2"/>
      <c r="K226" s="2"/>
      <c r="L226" s="2"/>
      <c r="M226" s="2"/>
    </row>
    <row r="227" spans="2:13" s="20" customFormat="1" ht="14.25">
      <c r="B227" s="4"/>
      <c r="C227" s="9"/>
      <c r="D227" s="1"/>
      <c r="E227" s="12"/>
      <c r="F227" s="34"/>
      <c r="G227" s="41"/>
      <c r="H227" s="12"/>
      <c r="I227" s="13"/>
      <c r="J227" s="2"/>
      <c r="K227" s="2"/>
      <c r="L227" s="2"/>
      <c r="M227" s="2"/>
    </row>
    <row r="228" spans="1:13" s="22" customFormat="1" ht="71.25">
      <c r="A228" s="4">
        <f>A224+1</f>
        <v>32</v>
      </c>
      <c r="B228" s="4">
        <v>61</v>
      </c>
      <c r="C228" s="9">
        <v>713</v>
      </c>
      <c r="D228" s="1" t="s">
        <v>158</v>
      </c>
      <c r="E228" s="12"/>
      <c r="F228" s="34"/>
      <c r="G228" s="34"/>
      <c r="H228" s="12"/>
      <c r="I228" s="21"/>
      <c r="K228" s="1"/>
      <c r="L228" s="1"/>
      <c r="M228" s="1"/>
    </row>
    <row r="229" spans="1:13" s="22" customFormat="1" ht="28.5">
      <c r="A229" s="4"/>
      <c r="B229" s="4"/>
      <c r="C229" s="9"/>
      <c r="D229" s="1" t="s">
        <v>93</v>
      </c>
      <c r="E229" s="12"/>
      <c r="F229" s="34"/>
      <c r="G229" s="34"/>
      <c r="H229" s="12"/>
      <c r="K229" s="1"/>
      <c r="L229" s="1"/>
      <c r="M229" s="1"/>
    </row>
    <row r="230" spans="2:13" s="22" customFormat="1" ht="14.25">
      <c r="B230" s="4"/>
      <c r="C230" s="9"/>
      <c r="D230" s="1" t="s">
        <v>1</v>
      </c>
      <c r="E230" s="12">
        <v>4</v>
      </c>
      <c r="F230" s="34"/>
      <c r="G230" s="41">
        <f>ROUND(E230*F230,2)</f>
        <v>0</v>
      </c>
      <c r="H230" s="12"/>
      <c r="I230" s="86"/>
      <c r="J230" s="1"/>
      <c r="K230" s="1"/>
      <c r="L230" s="1"/>
      <c r="M230" s="1"/>
    </row>
    <row r="231" spans="2:13" s="22" customFormat="1" ht="14.25">
      <c r="B231" s="4"/>
      <c r="C231" s="9"/>
      <c r="D231" s="1"/>
      <c r="E231" s="12"/>
      <c r="F231" s="34"/>
      <c r="G231" s="41"/>
      <c r="H231" s="12"/>
      <c r="I231" s="86"/>
      <c r="J231" s="1"/>
      <c r="K231" s="1"/>
      <c r="L231" s="1"/>
      <c r="M231" s="1"/>
    </row>
    <row r="232" spans="1:13" s="22" customFormat="1" ht="71.25">
      <c r="A232" s="4">
        <f>A228+1</f>
        <v>33</v>
      </c>
      <c r="B232" s="4">
        <v>61</v>
      </c>
      <c r="C232" s="9">
        <v>715</v>
      </c>
      <c r="D232" s="1" t="s">
        <v>159</v>
      </c>
      <c r="E232" s="12"/>
      <c r="F232" s="34"/>
      <c r="G232" s="34"/>
      <c r="H232" s="12"/>
      <c r="I232" s="21"/>
      <c r="K232" s="1"/>
      <c r="L232" s="1"/>
      <c r="M232" s="1"/>
    </row>
    <row r="233" spans="1:13" s="22" customFormat="1" ht="28.5">
      <c r="A233" s="4"/>
      <c r="B233" s="4"/>
      <c r="C233" s="9"/>
      <c r="D233" s="1" t="s">
        <v>93</v>
      </c>
      <c r="E233" s="12"/>
      <c r="F233" s="34"/>
      <c r="G233" s="34"/>
      <c r="H233" s="12"/>
      <c r="K233" s="1"/>
      <c r="L233" s="1"/>
      <c r="M233" s="1"/>
    </row>
    <row r="234" spans="2:13" s="22" customFormat="1" ht="14.25">
      <c r="B234" s="4"/>
      <c r="C234" s="9"/>
      <c r="D234" s="1" t="s">
        <v>1</v>
      </c>
      <c r="E234" s="12">
        <v>2</v>
      </c>
      <c r="F234" s="34"/>
      <c r="G234" s="41">
        <f>ROUND(E234*F234,2)</f>
        <v>0</v>
      </c>
      <c r="H234" s="12"/>
      <c r="I234" s="86"/>
      <c r="J234" s="1"/>
      <c r="K234" s="1"/>
      <c r="L234" s="1"/>
      <c r="M234" s="1"/>
    </row>
    <row r="235" spans="2:13" s="22" customFormat="1" ht="14.25">
      <c r="B235" s="4"/>
      <c r="C235" s="9"/>
      <c r="D235" s="1"/>
      <c r="E235" s="12"/>
      <c r="F235" s="34"/>
      <c r="G235" s="41"/>
      <c r="H235" s="12"/>
      <c r="I235" s="86"/>
      <c r="J235" s="1"/>
      <c r="K235" s="1"/>
      <c r="L235" s="1"/>
      <c r="M235" s="1"/>
    </row>
    <row r="236" spans="1:13" s="20" customFormat="1" ht="42.75">
      <c r="A236" s="4">
        <f>A232+1</f>
        <v>34</v>
      </c>
      <c r="B236" s="4">
        <v>61</v>
      </c>
      <c r="C236" s="9">
        <v>922</v>
      </c>
      <c r="D236" s="1" t="s">
        <v>160</v>
      </c>
      <c r="E236" s="12"/>
      <c r="F236" s="34"/>
      <c r="G236" s="34"/>
      <c r="H236" s="12"/>
      <c r="K236" s="2"/>
      <c r="L236" s="2"/>
      <c r="M236" s="2"/>
    </row>
    <row r="237" spans="1:13" s="20" customFormat="1" ht="42.75">
      <c r="A237" s="4"/>
      <c r="B237" s="4"/>
      <c r="C237" s="9"/>
      <c r="D237" s="1" t="s">
        <v>94</v>
      </c>
      <c r="E237" s="12"/>
      <c r="F237" s="34"/>
      <c r="G237" s="34"/>
      <c r="H237" s="12"/>
      <c r="K237" s="2"/>
      <c r="L237" s="2"/>
      <c r="M237" s="2"/>
    </row>
    <row r="238" spans="2:13" s="20" customFormat="1" ht="14.25">
      <c r="B238" s="4"/>
      <c r="C238" s="9"/>
      <c r="D238" s="1" t="s">
        <v>1</v>
      </c>
      <c r="E238" s="12">
        <v>62</v>
      </c>
      <c r="F238" s="34"/>
      <c r="G238" s="41">
        <f>ROUND(E238*F238,2)</f>
        <v>0</v>
      </c>
      <c r="H238" s="12"/>
      <c r="I238" s="13"/>
      <c r="J238" s="2"/>
      <c r="K238" s="2"/>
      <c r="L238" s="2"/>
      <c r="M238" s="2"/>
    </row>
    <row r="239" spans="2:13" s="20" customFormat="1" ht="14.25">
      <c r="B239" s="4"/>
      <c r="C239" s="9"/>
      <c r="D239" s="1"/>
      <c r="E239" s="12"/>
      <c r="F239" s="34"/>
      <c r="G239" s="41"/>
      <c r="H239" s="12"/>
      <c r="I239" s="13"/>
      <c r="J239" s="2"/>
      <c r="K239" s="2"/>
      <c r="L239" s="2"/>
      <c r="M239" s="2"/>
    </row>
    <row r="240" spans="1:13" s="20" customFormat="1" ht="42.75">
      <c r="A240" s="4">
        <f>A236+1</f>
        <v>35</v>
      </c>
      <c r="B240" s="4">
        <v>61</v>
      </c>
      <c r="C240" s="9">
        <v>923</v>
      </c>
      <c r="D240" s="1" t="s">
        <v>182</v>
      </c>
      <c r="E240" s="12"/>
      <c r="F240" s="34"/>
      <c r="G240" s="34"/>
      <c r="H240" s="12"/>
      <c r="K240" s="2"/>
      <c r="L240" s="2"/>
      <c r="M240" s="2"/>
    </row>
    <row r="241" spans="1:13" s="20" customFormat="1" ht="42.75">
      <c r="A241" s="4"/>
      <c r="B241" s="4"/>
      <c r="C241" s="9"/>
      <c r="D241" s="1" t="s">
        <v>94</v>
      </c>
      <c r="E241" s="12"/>
      <c r="F241" s="34"/>
      <c r="G241" s="34"/>
      <c r="H241" s="12"/>
      <c r="K241" s="2"/>
      <c r="L241" s="2"/>
      <c r="M241" s="2"/>
    </row>
    <row r="242" spans="2:13" s="20" customFormat="1" ht="14.25">
      <c r="B242" s="4"/>
      <c r="C242" s="9"/>
      <c r="D242" s="1" t="s">
        <v>1</v>
      </c>
      <c r="E242" s="12">
        <v>14</v>
      </c>
      <c r="F242" s="34"/>
      <c r="G242" s="41">
        <f>ROUND(E242*F242,2)</f>
        <v>0</v>
      </c>
      <c r="H242" s="12"/>
      <c r="I242" s="13"/>
      <c r="J242" s="2"/>
      <c r="K242" s="2"/>
      <c r="L242" s="2"/>
      <c r="M242" s="2"/>
    </row>
    <row r="243" spans="2:13" s="20" customFormat="1" ht="14.25">
      <c r="B243" s="4"/>
      <c r="C243" s="9"/>
      <c r="D243" s="1"/>
      <c r="E243" s="12"/>
      <c r="F243" s="34"/>
      <c r="G243" s="41"/>
      <c r="H243" s="12"/>
      <c r="I243" s="13"/>
      <c r="J243" s="2"/>
      <c r="K243" s="2"/>
      <c r="L243" s="2"/>
      <c r="M243" s="2"/>
    </row>
    <row r="244" spans="1:13" s="20" customFormat="1" ht="90.75" customHeight="1">
      <c r="A244" s="4">
        <f>A240+1</f>
        <v>36</v>
      </c>
      <c r="B244" s="4">
        <v>62</v>
      </c>
      <c r="C244" s="9">
        <v>112</v>
      </c>
      <c r="D244" s="1" t="s">
        <v>136</v>
      </c>
      <c r="E244" s="12"/>
      <c r="F244" s="34"/>
      <c r="G244" s="34"/>
      <c r="H244" s="12"/>
      <c r="I244" s="37"/>
      <c r="K244" s="2"/>
      <c r="L244" s="2"/>
      <c r="M244" s="2"/>
    </row>
    <row r="245" spans="1:13" s="20" customFormat="1" ht="14.25">
      <c r="A245" s="4"/>
      <c r="B245" s="4"/>
      <c r="C245" s="9"/>
      <c r="D245" s="1" t="s">
        <v>139</v>
      </c>
      <c r="E245" s="12"/>
      <c r="F245" s="34"/>
      <c r="G245" s="34"/>
      <c r="H245" s="12"/>
      <c r="I245" s="1"/>
      <c r="K245" s="2"/>
      <c r="L245" s="2"/>
      <c r="M245" s="2"/>
    </row>
    <row r="246" spans="2:13" s="20" customFormat="1" ht="14.25">
      <c r="B246" s="4"/>
      <c r="C246" s="9"/>
      <c r="D246" s="1" t="s">
        <v>3</v>
      </c>
      <c r="E246" s="12">
        <v>9046</v>
      </c>
      <c r="F246" s="34"/>
      <c r="G246" s="41">
        <f>ROUND(E246*F246,2)</f>
        <v>0</v>
      </c>
      <c r="H246" s="12"/>
      <c r="I246" s="13"/>
      <c r="J246" s="2"/>
      <c r="K246" s="2"/>
      <c r="L246" s="2"/>
      <c r="M246" s="2"/>
    </row>
    <row r="247" spans="1:13" s="20" customFormat="1" ht="14.25">
      <c r="A247" s="4"/>
      <c r="B247" s="4"/>
      <c r="C247" s="9"/>
      <c r="D247" s="1" t="s">
        <v>140</v>
      </c>
      <c r="E247" s="12"/>
      <c r="F247" s="34"/>
      <c r="G247" s="34"/>
      <c r="H247" s="12"/>
      <c r="I247" s="1"/>
      <c r="K247" s="2"/>
      <c r="L247" s="2"/>
      <c r="M247" s="2"/>
    </row>
    <row r="248" spans="2:13" s="20" customFormat="1" ht="14.25">
      <c r="B248" s="4"/>
      <c r="C248" s="9"/>
      <c r="D248" s="1" t="s">
        <v>3</v>
      </c>
      <c r="E248" s="12">
        <v>1260</v>
      </c>
      <c r="F248" s="34"/>
      <c r="G248" s="41">
        <f>ROUND(E248*F248,2)</f>
        <v>0</v>
      </c>
      <c r="H248" s="12"/>
      <c r="I248" s="13"/>
      <c r="J248" s="2"/>
      <c r="K248" s="2"/>
      <c r="L248" s="2"/>
      <c r="M248" s="2"/>
    </row>
    <row r="249" spans="2:13" s="20" customFormat="1" ht="14.25">
      <c r="B249" s="4"/>
      <c r="C249" s="9"/>
      <c r="D249" s="1"/>
      <c r="E249" s="12"/>
      <c r="F249" s="34"/>
      <c r="G249" s="41"/>
      <c r="H249" s="12"/>
      <c r="I249" s="13"/>
      <c r="J249" s="2"/>
      <c r="K249" s="2"/>
      <c r="L249" s="2"/>
      <c r="M249" s="2"/>
    </row>
    <row r="250" spans="1:13" s="20" customFormat="1" ht="86.25" customHeight="1">
      <c r="A250" s="4">
        <f>A244+1</f>
        <v>37</v>
      </c>
      <c r="B250" s="4">
        <v>62</v>
      </c>
      <c r="C250" s="9">
        <v>117</v>
      </c>
      <c r="D250" s="1" t="s">
        <v>137</v>
      </c>
      <c r="E250" s="12"/>
      <c r="F250" s="34"/>
      <c r="G250" s="34"/>
      <c r="H250" s="12"/>
      <c r="I250" s="37"/>
      <c r="K250" s="2"/>
      <c r="L250" s="2"/>
      <c r="M250" s="2"/>
    </row>
    <row r="251" spans="1:13" s="20" customFormat="1" ht="14.25">
      <c r="A251" s="4"/>
      <c r="B251" s="4"/>
      <c r="C251" s="9"/>
      <c r="D251" s="1" t="s">
        <v>138</v>
      </c>
      <c r="E251" s="12"/>
      <c r="F251" s="34"/>
      <c r="G251" s="34"/>
      <c r="H251" s="12"/>
      <c r="I251" s="37"/>
      <c r="K251" s="2"/>
      <c r="L251" s="2"/>
      <c r="M251" s="2"/>
    </row>
    <row r="252" spans="2:13" s="20" customFormat="1" ht="14.25">
      <c r="B252" s="4"/>
      <c r="C252" s="9"/>
      <c r="D252" s="1" t="s">
        <v>3</v>
      </c>
      <c r="E252" s="12">
        <v>100</v>
      </c>
      <c r="F252" s="34"/>
      <c r="G252" s="41">
        <f>ROUND(E252*F252,2)</f>
        <v>0</v>
      </c>
      <c r="H252" s="12"/>
      <c r="I252" s="13"/>
      <c r="J252" s="2"/>
      <c r="K252" s="2"/>
      <c r="L252" s="2"/>
      <c r="M252" s="2"/>
    </row>
    <row r="253" spans="2:13" s="20" customFormat="1" ht="14.25">
      <c r="B253" s="4"/>
      <c r="C253" s="9"/>
      <c r="D253" s="1"/>
      <c r="E253" s="12"/>
      <c r="F253" s="34"/>
      <c r="G253" s="41"/>
      <c r="H253" s="12"/>
      <c r="I253" s="13"/>
      <c r="J253" s="2"/>
      <c r="K253" s="2"/>
      <c r="L253" s="2"/>
      <c r="M253" s="2"/>
    </row>
    <row r="254" spans="1:13" s="20" customFormat="1" ht="57">
      <c r="A254" s="4">
        <f>A250+1</f>
        <v>38</v>
      </c>
      <c r="B254" s="4">
        <v>63</v>
      </c>
      <c r="C254" s="9">
        <v>112</v>
      </c>
      <c r="D254" s="1" t="s">
        <v>102</v>
      </c>
      <c r="E254" s="12"/>
      <c r="F254" s="34"/>
      <c r="G254" s="34"/>
      <c r="H254" s="12"/>
      <c r="I254" s="19"/>
      <c r="K254" s="2"/>
      <c r="L254" s="2"/>
      <c r="M254" s="2"/>
    </row>
    <row r="255" spans="1:13" s="20" customFormat="1" ht="14.25">
      <c r="A255" s="4"/>
      <c r="B255" s="4"/>
      <c r="C255" s="9"/>
      <c r="D255" s="1" t="s">
        <v>141</v>
      </c>
      <c r="E255" s="12"/>
      <c r="F255" s="34"/>
      <c r="G255" s="34"/>
      <c r="H255" s="12"/>
      <c r="I255" s="19"/>
      <c r="K255" s="2"/>
      <c r="L255" s="2"/>
      <c r="M255" s="2"/>
    </row>
    <row r="256" spans="2:13" s="20" customFormat="1" ht="14.25">
      <c r="B256" s="4"/>
      <c r="C256" s="9"/>
      <c r="D256" s="1" t="s">
        <v>1</v>
      </c>
      <c r="E256" s="12">
        <v>688</v>
      </c>
      <c r="F256" s="34"/>
      <c r="G256" s="41">
        <f>ROUND(E256*F256,2)</f>
        <v>0</v>
      </c>
      <c r="H256" s="12"/>
      <c r="I256" s="13"/>
      <c r="J256" s="2"/>
      <c r="K256" s="2"/>
      <c r="L256" s="2"/>
      <c r="M256" s="2"/>
    </row>
    <row r="257" spans="2:13" s="20" customFormat="1" ht="14.25">
      <c r="B257" s="4"/>
      <c r="C257" s="9"/>
      <c r="D257" s="1"/>
      <c r="E257" s="12"/>
      <c r="F257" s="34"/>
      <c r="G257" s="41"/>
      <c r="H257" s="12"/>
      <c r="I257" s="13"/>
      <c r="J257" s="2"/>
      <c r="K257" s="2"/>
      <c r="L257" s="2"/>
      <c r="M257" s="2"/>
    </row>
    <row r="258" spans="1:13" s="20" customFormat="1" ht="71.25">
      <c r="A258" s="4">
        <f>A254+1</f>
        <v>39</v>
      </c>
      <c r="B258" s="4">
        <v>64</v>
      </c>
      <c r="C258" s="9">
        <v>434</v>
      </c>
      <c r="D258" s="1" t="s">
        <v>95</v>
      </c>
      <c r="E258" s="12"/>
      <c r="F258" s="34"/>
      <c r="G258" s="34"/>
      <c r="H258" s="12"/>
      <c r="I258" s="19"/>
      <c r="K258" s="2"/>
      <c r="L258" s="2"/>
      <c r="M258" s="2"/>
    </row>
    <row r="259" spans="2:13" s="20" customFormat="1" ht="14.25">
      <c r="B259" s="4"/>
      <c r="C259" s="9"/>
      <c r="D259" s="1" t="s">
        <v>3</v>
      </c>
      <c r="E259" s="12">
        <v>230</v>
      </c>
      <c r="F259" s="34"/>
      <c r="G259" s="41">
        <f>ROUND(E259*F259,2)</f>
        <v>0</v>
      </c>
      <c r="H259" s="12"/>
      <c r="I259" s="13"/>
      <c r="J259" s="2"/>
      <c r="K259" s="2"/>
      <c r="L259" s="2"/>
      <c r="M259" s="2"/>
    </row>
    <row r="260" spans="2:13" s="20" customFormat="1" ht="14.25">
      <c r="B260" s="4"/>
      <c r="C260" s="9"/>
      <c r="D260" s="1"/>
      <c r="E260" s="12"/>
      <c r="F260" s="34"/>
      <c r="G260" s="41"/>
      <c r="H260" s="12"/>
      <c r="I260" s="13"/>
      <c r="J260" s="2"/>
      <c r="K260" s="2"/>
      <c r="L260" s="2"/>
      <c r="M260" s="2"/>
    </row>
    <row r="261" spans="1:13" s="20" customFormat="1" ht="42.75">
      <c r="A261" s="4">
        <f>A258+1</f>
        <v>40</v>
      </c>
      <c r="B261" s="4" t="s">
        <v>130</v>
      </c>
      <c r="C261" s="9"/>
      <c r="D261" s="1" t="s">
        <v>142</v>
      </c>
      <c r="E261" s="12"/>
      <c r="F261" s="34"/>
      <c r="G261" s="34"/>
      <c r="H261" s="12"/>
      <c r="I261" s="19"/>
      <c r="K261" s="2"/>
      <c r="L261" s="2"/>
      <c r="M261" s="2"/>
    </row>
    <row r="262" spans="2:13" s="20" customFormat="1" ht="14.25">
      <c r="B262" s="4"/>
      <c r="C262" s="9"/>
      <c r="D262" s="1" t="s">
        <v>3</v>
      </c>
      <c r="E262" s="12">
        <v>568</v>
      </c>
      <c r="F262" s="34"/>
      <c r="G262" s="41">
        <f>ROUND(E262*F262,2)</f>
        <v>0</v>
      </c>
      <c r="H262" s="12"/>
      <c r="I262" s="13"/>
      <c r="J262" s="2"/>
      <c r="K262" s="2"/>
      <c r="L262" s="2"/>
      <c r="M262" s="2"/>
    </row>
    <row r="263" spans="2:13" s="20" customFormat="1" ht="14.25">
      <c r="B263" s="4"/>
      <c r="C263" s="9"/>
      <c r="D263" s="1"/>
      <c r="E263" s="12"/>
      <c r="F263" s="34"/>
      <c r="G263" s="41"/>
      <c r="H263" s="12"/>
      <c r="I263" s="13"/>
      <c r="J263" s="2"/>
      <c r="K263" s="2"/>
      <c r="L263" s="2"/>
      <c r="M263" s="2"/>
    </row>
    <row r="264" spans="1:13" s="20" customFormat="1" ht="42.75">
      <c r="A264" s="4">
        <f>A261+1</f>
        <v>41</v>
      </c>
      <c r="B264" s="4" t="s">
        <v>130</v>
      </c>
      <c r="C264" s="9"/>
      <c r="D264" s="1" t="s">
        <v>183</v>
      </c>
      <c r="E264" s="12"/>
      <c r="F264" s="34"/>
      <c r="G264" s="34"/>
      <c r="H264" s="12"/>
      <c r="I264" s="19"/>
      <c r="K264" s="2"/>
      <c r="L264" s="2"/>
      <c r="M264" s="2"/>
    </row>
    <row r="265" spans="2:13" s="20" customFormat="1" ht="14.25">
      <c r="B265" s="4"/>
      <c r="C265" s="9"/>
      <c r="D265" s="1" t="s">
        <v>3</v>
      </c>
      <c r="E265" s="12">
        <v>28</v>
      </c>
      <c r="F265" s="34"/>
      <c r="G265" s="41">
        <f>ROUND(E265*F265,2)</f>
        <v>0</v>
      </c>
      <c r="H265" s="12"/>
      <c r="I265" s="13"/>
      <c r="J265" s="2"/>
      <c r="K265" s="2"/>
      <c r="L265" s="2"/>
      <c r="M265" s="2"/>
    </row>
    <row r="266" spans="2:13" s="20" customFormat="1" ht="14.25">
      <c r="B266" s="4"/>
      <c r="C266" s="9"/>
      <c r="D266" s="1"/>
      <c r="E266" s="12"/>
      <c r="F266" s="34"/>
      <c r="G266" s="41"/>
      <c r="H266" s="12"/>
      <c r="I266" s="13"/>
      <c r="J266" s="2"/>
      <c r="K266" s="2"/>
      <c r="L266" s="2"/>
      <c r="M266" s="2"/>
    </row>
    <row r="267" spans="1:13" s="20" customFormat="1" ht="85.5" customHeight="1">
      <c r="A267" s="4">
        <f>A264+1</f>
        <v>42</v>
      </c>
      <c r="B267" s="4" t="s">
        <v>130</v>
      </c>
      <c r="C267" s="9"/>
      <c r="D267" s="1" t="s">
        <v>184</v>
      </c>
      <c r="E267" s="12"/>
      <c r="F267" s="34"/>
      <c r="G267" s="34"/>
      <c r="H267" s="12"/>
      <c r="I267" s="19"/>
      <c r="K267" s="2"/>
      <c r="L267" s="2"/>
      <c r="M267" s="2"/>
    </row>
    <row r="268" spans="1:13" s="20" customFormat="1" ht="14.25">
      <c r="A268" s="4"/>
      <c r="B268" s="4"/>
      <c r="C268" s="9"/>
      <c r="D268" s="1" t="s">
        <v>185</v>
      </c>
      <c r="E268" s="12"/>
      <c r="F268" s="34"/>
      <c r="G268" s="34"/>
      <c r="H268" s="12"/>
      <c r="I268" s="19"/>
      <c r="K268" s="2"/>
      <c r="L268" s="2"/>
      <c r="M268" s="2"/>
    </row>
    <row r="269" spans="2:13" s="20" customFormat="1" ht="14.25">
      <c r="B269" s="4"/>
      <c r="C269" s="9"/>
      <c r="D269" s="1" t="s">
        <v>3</v>
      </c>
      <c r="E269" s="12">
        <v>60</v>
      </c>
      <c r="F269" s="34"/>
      <c r="G269" s="41">
        <f>ROUND(E269*F269,2)</f>
        <v>0</v>
      </c>
      <c r="H269" s="12"/>
      <c r="I269" s="13"/>
      <c r="J269" s="2"/>
      <c r="K269" s="2"/>
      <c r="L269" s="2"/>
      <c r="M269" s="2"/>
    </row>
    <row r="270" spans="4:10" ht="15" thickBot="1">
      <c r="D270" s="69"/>
      <c r="E270" s="70"/>
      <c r="F270" s="71"/>
      <c r="G270" s="71"/>
      <c r="I270" s="19"/>
      <c r="J270" s="20"/>
    </row>
    <row r="271" spans="2:10" ht="15.75" thickTop="1">
      <c r="B271" s="72"/>
      <c r="C271" s="72"/>
      <c r="D271" s="59" t="s">
        <v>4</v>
      </c>
      <c r="E271" s="66"/>
      <c r="F271" s="67"/>
      <c r="G271" s="67">
        <f>SUM(G114:G270)</f>
        <v>0</v>
      </c>
      <c r="H271" s="66"/>
      <c r="I271" s="19"/>
      <c r="J271" s="20"/>
    </row>
    <row r="272" spans="2:10" ht="15">
      <c r="B272" s="72"/>
      <c r="C272" s="72"/>
      <c r="D272" s="59"/>
      <c r="E272" s="66"/>
      <c r="F272" s="67"/>
      <c r="G272" s="67"/>
      <c r="H272" s="66"/>
      <c r="I272" s="19"/>
      <c r="J272" s="20"/>
    </row>
    <row r="273" spans="1:13" s="39" customFormat="1" ht="20.25">
      <c r="A273" s="58">
        <f>A112+1</f>
        <v>3</v>
      </c>
      <c r="B273" s="63"/>
      <c r="C273" s="58"/>
      <c r="D273" s="209" t="s">
        <v>96</v>
      </c>
      <c r="E273" s="210"/>
      <c r="F273" s="210"/>
      <c r="G273" s="58"/>
      <c r="H273" s="58"/>
      <c r="I273" s="40"/>
      <c r="J273" s="38"/>
      <c r="K273" s="38"/>
      <c r="L273" s="38"/>
      <c r="M273" s="38"/>
    </row>
    <row r="274" spans="2:13" s="22" customFormat="1" ht="15">
      <c r="B274" s="65"/>
      <c r="C274" s="8"/>
      <c r="D274" s="59" t="s">
        <v>119</v>
      </c>
      <c r="E274" s="66"/>
      <c r="F274" s="67"/>
      <c r="G274" s="67"/>
      <c r="H274" s="66"/>
      <c r="I274" s="21"/>
      <c r="K274" s="1"/>
      <c r="L274" s="1"/>
      <c r="M274" s="1"/>
    </row>
    <row r="275" spans="1:13" s="20" customFormat="1" ht="28.5">
      <c r="A275" s="4">
        <f>1</f>
        <v>1</v>
      </c>
      <c r="B275" s="4">
        <v>51</v>
      </c>
      <c r="C275" s="9">
        <v>121</v>
      </c>
      <c r="D275" s="1" t="s">
        <v>118</v>
      </c>
      <c r="E275" s="12"/>
      <c r="F275" s="34"/>
      <c r="G275" s="34"/>
      <c r="H275" s="12"/>
      <c r="I275" s="19"/>
      <c r="K275" s="2"/>
      <c r="L275" s="2"/>
      <c r="M275" s="2"/>
    </row>
    <row r="276" spans="4:7" ht="14.25">
      <c r="D276" s="1" t="s">
        <v>0</v>
      </c>
      <c r="E276" s="12">
        <v>600</v>
      </c>
      <c r="G276" s="41">
        <f>ROUND(E276*F276,2)</f>
        <v>0</v>
      </c>
    </row>
    <row r="277" ht="14.25">
      <c r="G277" s="41"/>
    </row>
    <row r="278" spans="1:13" s="20" customFormat="1" ht="28.5">
      <c r="A278" s="4">
        <f>A275+1</f>
        <v>2</v>
      </c>
      <c r="B278" s="4">
        <v>51</v>
      </c>
      <c r="C278" s="9">
        <v>212</v>
      </c>
      <c r="D278" s="1" t="s">
        <v>120</v>
      </c>
      <c r="E278" s="12"/>
      <c r="F278" s="34"/>
      <c r="G278" s="34"/>
      <c r="H278" s="12"/>
      <c r="I278" s="19"/>
      <c r="K278" s="2"/>
      <c r="L278" s="2"/>
      <c r="M278" s="2"/>
    </row>
    <row r="279" spans="4:7" ht="14.25">
      <c r="D279" s="1" t="s">
        <v>0</v>
      </c>
      <c r="E279" s="12">
        <v>120</v>
      </c>
      <c r="G279" s="41">
        <f>ROUND(E279*F279,2)</f>
        <v>0</v>
      </c>
    </row>
    <row r="280" ht="14.25">
      <c r="G280" s="41"/>
    </row>
    <row r="281" spans="1:13" s="20" customFormat="1" ht="42.75">
      <c r="A281" s="4">
        <f>A278+1</f>
        <v>3</v>
      </c>
      <c r="B281" s="4">
        <v>51</v>
      </c>
      <c r="C281" s="9">
        <v>711</v>
      </c>
      <c r="D281" s="1" t="s">
        <v>121</v>
      </c>
      <c r="E281" s="12"/>
      <c r="F281" s="34"/>
      <c r="G281" s="34"/>
      <c r="H281" s="12"/>
      <c r="I281" s="19"/>
      <c r="K281" s="2"/>
      <c r="L281" s="2"/>
      <c r="M281" s="2"/>
    </row>
    <row r="282" spans="1:13" s="20" customFormat="1" ht="14.25">
      <c r="A282" s="4"/>
      <c r="B282" s="4"/>
      <c r="C282" s="9"/>
      <c r="D282" s="1" t="s">
        <v>122</v>
      </c>
      <c r="E282" s="12"/>
      <c r="F282" s="34"/>
      <c r="G282" s="34"/>
      <c r="H282" s="12"/>
      <c r="I282" s="19"/>
      <c r="K282" s="2"/>
      <c r="L282" s="2"/>
      <c r="M282" s="2"/>
    </row>
    <row r="283" spans="4:7" ht="14.25">
      <c r="D283" s="1" t="s">
        <v>0</v>
      </c>
      <c r="E283" s="12">
        <v>90</v>
      </c>
      <c r="G283" s="41">
        <f>ROUND(E283*F283,2)</f>
        <v>0</v>
      </c>
    </row>
    <row r="284" ht="14.25">
      <c r="G284" s="41"/>
    </row>
    <row r="285" spans="1:13" s="22" customFormat="1" ht="57">
      <c r="A285" s="4">
        <f>A281+1</f>
        <v>4</v>
      </c>
      <c r="B285" s="4">
        <v>52</v>
      </c>
      <c r="C285" s="9">
        <v>222</v>
      </c>
      <c r="D285" s="1" t="s">
        <v>125</v>
      </c>
      <c r="E285" s="12"/>
      <c r="F285" s="34"/>
      <c r="G285" s="34"/>
      <c r="H285" s="12"/>
      <c r="K285" s="1"/>
      <c r="L285" s="1"/>
      <c r="M285" s="1"/>
    </row>
    <row r="286" spans="4:7" ht="14.25">
      <c r="D286" s="1" t="s">
        <v>97</v>
      </c>
      <c r="E286" s="12">
        <v>6000</v>
      </c>
      <c r="G286" s="41">
        <f>ROUND(E286*F286,2)</f>
        <v>0</v>
      </c>
    </row>
    <row r="287" spans="2:13" s="20" customFormat="1" ht="14.25">
      <c r="B287" s="4"/>
      <c r="C287" s="9"/>
      <c r="D287" s="1"/>
      <c r="E287" s="12"/>
      <c r="F287" s="34"/>
      <c r="G287" s="41"/>
      <c r="H287" s="12"/>
      <c r="I287" s="19"/>
      <c r="K287" s="2"/>
      <c r="L287" s="2"/>
      <c r="M287" s="2"/>
    </row>
    <row r="288" spans="1:13" s="20" customFormat="1" ht="57">
      <c r="A288" s="4">
        <f>A285+1</f>
        <v>5</v>
      </c>
      <c r="B288" s="4">
        <v>52</v>
      </c>
      <c r="C288" s="9">
        <v>315</v>
      </c>
      <c r="D288" s="1" t="s">
        <v>123</v>
      </c>
      <c r="E288" s="12"/>
      <c r="F288" s="34"/>
      <c r="G288" s="34"/>
      <c r="H288" s="12"/>
      <c r="K288" s="2"/>
      <c r="L288" s="2"/>
      <c r="M288" s="2"/>
    </row>
    <row r="289" spans="1:13" s="20" customFormat="1" ht="14.25">
      <c r="A289" s="4"/>
      <c r="B289" s="4"/>
      <c r="C289" s="9"/>
      <c r="D289" s="1" t="s">
        <v>124</v>
      </c>
      <c r="E289" s="12"/>
      <c r="F289" s="34"/>
      <c r="G289" s="34"/>
      <c r="H289" s="12"/>
      <c r="I289" s="19"/>
      <c r="K289" s="2"/>
      <c r="L289" s="2"/>
      <c r="M289" s="2"/>
    </row>
    <row r="290" spans="4:7" ht="14.25">
      <c r="D290" s="1" t="s">
        <v>97</v>
      </c>
      <c r="E290" s="12">
        <v>6000</v>
      </c>
      <c r="G290" s="41">
        <f>ROUND(E290*F290,2)</f>
        <v>0</v>
      </c>
    </row>
    <row r="291" spans="2:13" s="20" customFormat="1" ht="14.25">
      <c r="B291" s="4"/>
      <c r="C291" s="9"/>
      <c r="D291" s="1"/>
      <c r="E291" s="12"/>
      <c r="F291" s="34"/>
      <c r="G291" s="41"/>
      <c r="H291" s="12"/>
      <c r="I291" s="19"/>
      <c r="K291" s="2"/>
      <c r="L291" s="2"/>
      <c r="M291" s="2"/>
    </row>
    <row r="292" spans="1:13" s="20" customFormat="1" ht="42.75">
      <c r="A292" s="4">
        <f>A288+1</f>
        <v>6</v>
      </c>
      <c r="B292" s="4">
        <v>53</v>
      </c>
      <c r="C292" s="9">
        <v>134</v>
      </c>
      <c r="D292" s="1" t="s">
        <v>126</v>
      </c>
      <c r="E292" s="12"/>
      <c r="F292" s="34"/>
      <c r="G292" s="34"/>
      <c r="H292" s="12"/>
      <c r="I292" s="19"/>
      <c r="K292" s="2"/>
      <c r="L292" s="2"/>
      <c r="M292" s="2"/>
    </row>
    <row r="293" spans="1:13" s="20" customFormat="1" ht="14.25">
      <c r="A293" s="4"/>
      <c r="B293" s="4"/>
      <c r="C293" s="9"/>
      <c r="D293" s="1" t="s">
        <v>127</v>
      </c>
      <c r="E293" s="12"/>
      <c r="F293" s="34"/>
      <c r="G293" s="34"/>
      <c r="H293" s="12"/>
      <c r="I293" s="19"/>
      <c r="K293" s="2"/>
      <c r="L293" s="2"/>
      <c r="M293" s="2"/>
    </row>
    <row r="294" spans="4:7" ht="14.25">
      <c r="D294" s="1" t="s">
        <v>2</v>
      </c>
      <c r="E294" s="12">
        <v>147</v>
      </c>
      <c r="G294" s="41">
        <f>ROUND(E294*F294,2)</f>
        <v>0</v>
      </c>
    </row>
    <row r="295" ht="14.25">
      <c r="G295" s="41"/>
    </row>
    <row r="296" spans="1:13" s="20" customFormat="1" ht="85.5">
      <c r="A296" s="4">
        <f>A292+1</f>
        <v>7</v>
      </c>
      <c r="B296" s="4" t="s">
        <v>130</v>
      </c>
      <c r="C296" s="9"/>
      <c r="D296" s="1" t="s">
        <v>128</v>
      </c>
      <c r="E296" s="12"/>
      <c r="F296" s="34"/>
      <c r="G296" s="34"/>
      <c r="H296" s="12"/>
      <c r="I296" s="19"/>
      <c r="K296" s="2"/>
      <c r="L296" s="2"/>
      <c r="M296" s="2"/>
    </row>
    <row r="297" spans="4:7" ht="14.25">
      <c r="D297" s="1" t="s">
        <v>2</v>
      </c>
      <c r="E297" s="12">
        <v>160</v>
      </c>
      <c r="G297" s="41">
        <f>ROUND(E297*F297,2)</f>
        <v>0</v>
      </c>
    </row>
    <row r="298" ht="14.25">
      <c r="G298" s="41"/>
    </row>
    <row r="299" spans="1:13" s="20" customFormat="1" ht="85.5">
      <c r="A299" s="4">
        <f>A296+1</f>
        <v>8</v>
      </c>
      <c r="B299" s="4" t="s">
        <v>130</v>
      </c>
      <c r="C299" s="9"/>
      <c r="D299" s="1" t="s">
        <v>129</v>
      </c>
      <c r="E299" s="12"/>
      <c r="F299" s="34"/>
      <c r="G299" s="34"/>
      <c r="H299" s="12"/>
      <c r="I299" s="19"/>
      <c r="K299" s="2"/>
      <c r="L299" s="2"/>
      <c r="M299" s="2"/>
    </row>
    <row r="300" spans="2:13" s="51" customFormat="1" ht="14.25">
      <c r="B300" s="187"/>
      <c r="C300" s="188"/>
      <c r="D300" s="37" t="s">
        <v>2</v>
      </c>
      <c r="E300" s="52">
        <v>320</v>
      </c>
      <c r="F300" s="189"/>
      <c r="G300" s="190">
        <f>ROUND(E300*F300,2)</f>
        <v>0</v>
      </c>
      <c r="H300" s="52"/>
      <c r="I300" s="55"/>
      <c r="J300" s="53"/>
      <c r="K300" s="53"/>
      <c r="L300" s="53"/>
      <c r="M300" s="53"/>
    </row>
    <row r="301" spans="2:13" s="51" customFormat="1" ht="14.25">
      <c r="B301" s="187"/>
      <c r="C301" s="188"/>
      <c r="D301" s="37"/>
      <c r="E301" s="52"/>
      <c r="F301" s="189"/>
      <c r="G301" s="190"/>
      <c r="H301" s="52"/>
      <c r="I301" s="55"/>
      <c r="J301" s="53"/>
      <c r="K301" s="53"/>
      <c r="L301" s="53"/>
      <c r="M301" s="53"/>
    </row>
    <row r="302" spans="1:13" s="106" customFormat="1" ht="28.5">
      <c r="A302" s="191">
        <f>A299+1</f>
        <v>9</v>
      </c>
      <c r="B302" s="191">
        <v>54</v>
      </c>
      <c r="C302" s="192">
        <v>512</v>
      </c>
      <c r="D302" s="81" t="s">
        <v>197</v>
      </c>
      <c r="E302" s="193"/>
      <c r="F302" s="194"/>
      <c r="G302" s="194"/>
      <c r="I302" s="193"/>
      <c r="K302" s="81"/>
      <c r="L302" s="81"/>
      <c r="M302" s="81"/>
    </row>
    <row r="303" spans="2:13" s="106" customFormat="1" ht="14.25">
      <c r="B303" s="191"/>
      <c r="C303" s="192"/>
      <c r="D303" s="81" t="s">
        <v>0</v>
      </c>
      <c r="E303" s="195">
        <v>532</v>
      </c>
      <c r="F303" s="194"/>
      <c r="G303" s="194">
        <f>ROUND(E303*F303,2)</f>
        <v>0</v>
      </c>
      <c r="H303" s="195"/>
      <c r="I303" s="196"/>
      <c r="J303" s="81"/>
      <c r="K303" s="81"/>
      <c r="L303" s="81"/>
      <c r="M303" s="81"/>
    </row>
    <row r="304" spans="2:13" s="51" customFormat="1" ht="15" thickBot="1">
      <c r="B304" s="187"/>
      <c r="C304" s="188"/>
      <c r="D304" s="197"/>
      <c r="E304" s="198"/>
      <c r="F304" s="199"/>
      <c r="G304" s="199"/>
      <c r="H304" s="52"/>
      <c r="I304" s="54"/>
      <c r="K304" s="53"/>
      <c r="L304" s="53"/>
      <c r="M304" s="53"/>
    </row>
    <row r="305" spans="2:10" ht="15.75" thickTop="1">
      <c r="B305" s="72"/>
      <c r="C305" s="72"/>
      <c r="D305" s="59" t="s">
        <v>4</v>
      </c>
      <c r="E305" s="66"/>
      <c r="F305" s="67"/>
      <c r="G305" s="67">
        <f>SUM(G275:G304)</f>
        <v>0</v>
      </c>
      <c r="H305" s="66"/>
      <c r="I305" s="19"/>
      <c r="J305" s="20"/>
    </row>
    <row r="306" spans="2:10" ht="15">
      <c r="B306" s="72"/>
      <c r="C306" s="72"/>
      <c r="D306" s="59"/>
      <c r="E306" s="66"/>
      <c r="F306" s="67"/>
      <c r="G306" s="67"/>
      <c r="H306" s="66"/>
      <c r="I306" s="19"/>
      <c r="J306" s="20"/>
    </row>
    <row r="307" spans="1:13" s="39" customFormat="1" ht="20.25">
      <c r="A307" s="58">
        <f>A273+1</f>
        <v>4</v>
      </c>
      <c r="B307" s="63"/>
      <c r="C307" s="58"/>
      <c r="D307" s="209" t="s">
        <v>74</v>
      </c>
      <c r="E307" s="209"/>
      <c r="F307" s="209"/>
      <c r="G307" s="58"/>
      <c r="H307" s="58"/>
      <c r="I307" s="40"/>
      <c r="J307" s="38"/>
      <c r="K307" s="38"/>
      <c r="L307" s="38"/>
      <c r="M307" s="38"/>
    </row>
    <row r="308" spans="2:13" s="22" customFormat="1" ht="15">
      <c r="B308" s="65"/>
      <c r="C308" s="8"/>
      <c r="D308" s="59"/>
      <c r="E308" s="66"/>
      <c r="F308" s="67"/>
      <c r="G308" s="67"/>
      <c r="H308" s="66"/>
      <c r="I308" s="21"/>
      <c r="K308" s="1"/>
      <c r="L308" s="1"/>
      <c r="M308" s="1"/>
    </row>
    <row r="309" spans="1:13" s="20" customFormat="1" ht="28.5">
      <c r="A309" s="4">
        <f>1</f>
        <v>1</v>
      </c>
      <c r="B309" s="4">
        <v>32</v>
      </c>
      <c r="C309" s="9">
        <v>592</v>
      </c>
      <c r="D309" s="1" t="s">
        <v>56</v>
      </c>
      <c r="E309" s="12"/>
      <c r="F309" s="34"/>
      <c r="G309" s="34"/>
      <c r="H309" s="12"/>
      <c r="I309" s="19"/>
      <c r="K309" s="2"/>
      <c r="L309" s="2"/>
      <c r="M309" s="2"/>
    </row>
    <row r="310" spans="4:7" ht="14.25">
      <c r="D310" s="1" t="s">
        <v>0</v>
      </c>
      <c r="E310" s="12">
        <f>E189+E192</f>
        <v>33092</v>
      </c>
      <c r="G310" s="41">
        <f>ROUND(E310*F310,2)</f>
        <v>0</v>
      </c>
    </row>
    <row r="311" ht="14.25">
      <c r="G311" s="41"/>
    </row>
    <row r="312" spans="1:13" s="99" customFormat="1" ht="57">
      <c r="A312" s="94">
        <f>A309+1</f>
        <v>2</v>
      </c>
      <c r="B312" s="94">
        <v>11</v>
      </c>
      <c r="C312" s="95">
        <v>651</v>
      </c>
      <c r="D312" s="83" t="s">
        <v>164</v>
      </c>
      <c r="E312" s="96"/>
      <c r="F312" s="97"/>
      <c r="G312" s="97"/>
      <c r="H312" s="96"/>
      <c r="I312" s="98"/>
      <c r="K312" s="83"/>
      <c r="L312" s="83"/>
      <c r="M312" s="83"/>
    </row>
    <row r="313" spans="1:13" ht="14.25">
      <c r="A313" s="99"/>
      <c r="B313" s="94"/>
      <c r="C313" s="95"/>
      <c r="D313" s="83" t="s">
        <v>3</v>
      </c>
      <c r="E313" s="96">
        <v>5155</v>
      </c>
      <c r="F313" s="97"/>
      <c r="G313" s="97">
        <f>ROUND(E313*F313,2)</f>
        <v>0</v>
      </c>
      <c r="H313" s="96"/>
      <c r="I313" s="100"/>
      <c r="J313" s="83"/>
      <c r="K313" s="83"/>
      <c r="L313" s="83"/>
      <c r="M313" s="83"/>
    </row>
    <row r="314" spans="1:13" ht="14.25">
      <c r="A314" s="99"/>
      <c r="B314" s="94"/>
      <c r="C314" s="95"/>
      <c r="D314" s="83"/>
      <c r="E314" s="103"/>
      <c r="F314" s="97"/>
      <c r="G314" s="97"/>
      <c r="H314" s="96"/>
      <c r="I314" s="100"/>
      <c r="J314" s="83"/>
      <c r="K314" s="83"/>
      <c r="L314" s="83"/>
      <c r="M314" s="83"/>
    </row>
    <row r="315" spans="1:13" s="99" customFormat="1" ht="14.25">
      <c r="A315" s="94">
        <f>A312+1</f>
        <v>3</v>
      </c>
      <c r="B315" s="94">
        <v>79</v>
      </c>
      <c r="C315" s="95">
        <v>311</v>
      </c>
      <c r="D315" s="83" t="s">
        <v>165</v>
      </c>
      <c r="E315" s="103"/>
      <c r="F315" s="97"/>
      <c r="G315" s="97"/>
      <c r="H315" s="96"/>
      <c r="I315" s="98"/>
      <c r="K315" s="83"/>
      <c r="L315" s="83"/>
      <c r="M315" s="83"/>
    </row>
    <row r="316" spans="1:13" ht="14.25">
      <c r="A316" s="99"/>
      <c r="B316" s="94"/>
      <c r="C316" s="95"/>
      <c r="D316" s="83" t="s">
        <v>154</v>
      </c>
      <c r="E316" s="96">
        <v>300</v>
      </c>
      <c r="F316" s="97">
        <v>50</v>
      </c>
      <c r="G316" s="97">
        <f>ROUND(E316*F316,2)</f>
        <v>15000</v>
      </c>
      <c r="H316" s="101">
        <v>1500</v>
      </c>
      <c r="I316" s="100"/>
      <c r="J316" s="83"/>
      <c r="K316" s="83"/>
      <c r="L316" s="83"/>
      <c r="M316" s="83"/>
    </row>
    <row r="317" spans="1:13" ht="14.25">
      <c r="A317" s="99"/>
      <c r="B317" s="94"/>
      <c r="C317" s="95"/>
      <c r="D317" s="83"/>
      <c r="E317" s="103"/>
      <c r="F317" s="97"/>
      <c r="G317" s="97"/>
      <c r="H317" s="96"/>
      <c r="I317" s="100"/>
      <c r="J317" s="83"/>
      <c r="K317" s="83"/>
      <c r="L317" s="83"/>
      <c r="M317" s="83"/>
    </row>
    <row r="318" spans="1:12" s="99" customFormat="1" ht="14.25">
      <c r="A318" s="94">
        <f>A315+1</f>
        <v>4</v>
      </c>
      <c r="B318" s="94">
        <v>79</v>
      </c>
      <c r="C318" s="95">
        <v>351</v>
      </c>
      <c r="D318" s="218" t="s">
        <v>73</v>
      </c>
      <c r="E318" s="103"/>
      <c r="F318" s="97"/>
      <c r="G318" s="97"/>
      <c r="H318" s="98"/>
      <c r="J318" s="83"/>
      <c r="K318" s="83"/>
      <c r="L318" s="83"/>
    </row>
    <row r="319" spans="1:12" ht="14.25">
      <c r="A319" s="99"/>
      <c r="B319" s="94"/>
      <c r="C319" s="95"/>
      <c r="D319" s="83" t="s">
        <v>72</v>
      </c>
      <c r="E319" s="96">
        <v>50</v>
      </c>
      <c r="F319" s="97"/>
      <c r="G319" s="97">
        <f>ROUND(E319*F319,2)</f>
        <v>0</v>
      </c>
      <c r="H319" s="100"/>
      <c r="I319" s="83"/>
      <c r="J319" s="83"/>
      <c r="K319" s="83"/>
      <c r="L319" s="83"/>
    </row>
    <row r="320" spans="2:13" s="99" customFormat="1" ht="14.25">
      <c r="B320" s="94"/>
      <c r="C320" s="95"/>
      <c r="D320" s="83"/>
      <c r="E320" s="103"/>
      <c r="F320" s="97"/>
      <c r="G320" s="97"/>
      <c r="H320" s="96"/>
      <c r="I320" s="98"/>
      <c r="K320" s="83"/>
      <c r="L320" s="83"/>
      <c r="M320" s="83"/>
    </row>
    <row r="321" spans="1:13" s="99" customFormat="1" ht="73.5" customHeight="1">
      <c r="A321" s="94">
        <f>A318+1</f>
        <v>5</v>
      </c>
      <c r="B321" s="94">
        <v>79</v>
      </c>
      <c r="C321" s="95">
        <v>514</v>
      </c>
      <c r="D321" s="83" t="s">
        <v>166</v>
      </c>
      <c r="E321" s="103"/>
      <c r="F321" s="97"/>
      <c r="G321" s="97"/>
      <c r="H321" s="96"/>
      <c r="I321" s="98"/>
      <c r="K321" s="83"/>
      <c r="L321" s="83"/>
      <c r="M321" s="83"/>
    </row>
    <row r="322" spans="1:13" ht="14.25">
      <c r="A322" s="99"/>
      <c r="B322" s="94"/>
      <c r="C322" s="95"/>
      <c r="D322" s="83" t="s">
        <v>85</v>
      </c>
      <c r="E322" s="102">
        <v>0.015</v>
      </c>
      <c r="F322" s="97">
        <f>G10+G12+G14</f>
        <v>0</v>
      </c>
      <c r="G322" s="97">
        <f>ROUND(E322*F322,2)</f>
        <v>0</v>
      </c>
      <c r="H322" s="96"/>
      <c r="I322" s="100"/>
      <c r="J322" s="83"/>
      <c r="K322" s="83"/>
      <c r="L322" s="83"/>
      <c r="M322" s="83"/>
    </row>
    <row r="323" ht="14.25">
      <c r="G323" s="41"/>
    </row>
    <row r="324" spans="1:13" s="17" customFormat="1" ht="116.25" customHeight="1" thickBot="1">
      <c r="A324" s="20"/>
      <c r="B324" s="4"/>
      <c r="C324" s="9"/>
      <c r="D324" s="217" t="s">
        <v>290</v>
      </c>
      <c r="E324" s="70"/>
      <c r="F324" s="74"/>
      <c r="G324" s="74"/>
      <c r="H324" s="70"/>
      <c r="I324" s="19"/>
      <c r="K324" s="18"/>
      <c r="L324" s="18"/>
      <c r="M324" s="18"/>
    </row>
    <row r="325" spans="2:10" ht="15.75" thickTop="1">
      <c r="B325" s="72"/>
      <c r="C325" s="72"/>
      <c r="D325" s="59" t="s">
        <v>4</v>
      </c>
      <c r="E325" s="66"/>
      <c r="F325" s="67"/>
      <c r="G325" s="67">
        <f>SUM(G309:G324)</f>
        <v>15000</v>
      </c>
      <c r="H325" s="66"/>
      <c r="I325" s="19"/>
      <c r="J325" s="20"/>
    </row>
    <row r="326" spans="2:10" ht="14.25">
      <c r="B326" s="72"/>
      <c r="C326" s="72"/>
      <c r="D326" s="20"/>
      <c r="E326" s="19"/>
      <c r="F326" s="20"/>
      <c r="G326" s="20"/>
      <c r="H326" s="19"/>
      <c r="I326" s="19"/>
      <c r="J326" s="20"/>
    </row>
    <row r="327" spans="2:10" ht="14.25">
      <c r="B327" s="72"/>
      <c r="C327" s="72"/>
      <c r="D327" s="20"/>
      <c r="E327" s="19"/>
      <c r="F327" s="20"/>
      <c r="G327" s="20"/>
      <c r="H327" s="19"/>
      <c r="I327" s="19"/>
      <c r="J327" s="20"/>
    </row>
    <row r="328" spans="2:13" s="11" customFormat="1" ht="20.25">
      <c r="B328" s="16"/>
      <c r="C328" s="16"/>
      <c r="D328" s="208"/>
      <c r="E328" s="208"/>
      <c r="F328" s="208"/>
      <c r="G328" s="208"/>
      <c r="H328" s="84"/>
      <c r="I328" s="14"/>
      <c r="J328" s="10"/>
      <c r="K328" s="10"/>
      <c r="L328" s="10"/>
      <c r="M328" s="10"/>
    </row>
    <row r="329" spans="2:13" s="11" customFormat="1" ht="20.25">
      <c r="B329" s="16"/>
      <c r="C329" s="16"/>
      <c r="D329" s="208"/>
      <c r="E329" s="208"/>
      <c r="F329" s="208"/>
      <c r="G329" s="208"/>
      <c r="H329" s="84"/>
      <c r="I329" s="14"/>
      <c r="J329" s="10"/>
      <c r="K329" s="10"/>
      <c r="L329" s="10"/>
      <c r="M329" s="10"/>
    </row>
    <row r="330" spans="2:10" ht="14.25">
      <c r="B330" s="72"/>
      <c r="C330" s="72"/>
      <c r="D330" s="20"/>
      <c r="E330" s="19"/>
      <c r="F330" s="20"/>
      <c r="G330" s="20"/>
      <c r="H330" s="19"/>
      <c r="I330" s="19"/>
      <c r="J330" s="20"/>
    </row>
    <row r="331" spans="2:10" ht="14.25">
      <c r="B331" s="72"/>
      <c r="C331" s="72"/>
      <c r="D331" s="20"/>
      <c r="E331" s="19"/>
      <c r="F331" s="20"/>
      <c r="G331" s="20"/>
      <c r="H331" s="19"/>
      <c r="I331" s="19"/>
      <c r="J331" s="20"/>
    </row>
    <row r="332" spans="2:10" ht="14.25">
      <c r="B332" s="72"/>
      <c r="C332" s="72"/>
      <c r="D332" s="20"/>
      <c r="E332" s="19"/>
      <c r="F332" s="20"/>
      <c r="G332" s="20"/>
      <c r="H332" s="19"/>
      <c r="I332" s="19"/>
      <c r="J332" s="20"/>
    </row>
    <row r="333" spans="2:10" ht="14.25">
      <c r="B333" s="72"/>
      <c r="C333" s="72"/>
      <c r="E333" s="19"/>
      <c r="F333" s="20"/>
      <c r="G333" s="20"/>
      <c r="H333" s="19"/>
      <c r="I333" s="19"/>
      <c r="J333" s="20"/>
    </row>
    <row r="334" spans="2:10" ht="14.25">
      <c r="B334" s="72"/>
      <c r="C334" s="72"/>
      <c r="D334" s="20"/>
      <c r="E334" s="19"/>
      <c r="F334" s="20"/>
      <c r="G334" s="20"/>
      <c r="H334" s="19"/>
      <c r="I334" s="19"/>
      <c r="J334" s="20"/>
    </row>
    <row r="335" spans="2:10" ht="14.25">
      <c r="B335" s="72"/>
      <c r="C335" s="72"/>
      <c r="D335" s="20"/>
      <c r="E335" s="19"/>
      <c r="F335" s="20"/>
      <c r="G335" s="20"/>
      <c r="H335" s="19"/>
      <c r="I335" s="19"/>
      <c r="J335" s="20"/>
    </row>
    <row r="336" spans="2:10" ht="14.25">
      <c r="B336" s="72"/>
      <c r="C336" s="72"/>
      <c r="E336" s="19"/>
      <c r="F336" s="20"/>
      <c r="G336" s="20"/>
      <c r="H336" s="19"/>
      <c r="I336" s="19"/>
      <c r="J336" s="20"/>
    </row>
    <row r="337" spans="2:10" ht="14.25">
      <c r="B337" s="72"/>
      <c r="C337" s="72"/>
      <c r="D337" s="20"/>
      <c r="E337" s="19"/>
      <c r="F337" s="20"/>
      <c r="G337" s="20"/>
      <c r="H337" s="19"/>
      <c r="I337" s="19"/>
      <c r="J337" s="20"/>
    </row>
    <row r="338" spans="2:10" ht="14.25">
      <c r="B338" s="72"/>
      <c r="C338" s="72"/>
      <c r="E338" s="19"/>
      <c r="F338" s="20"/>
      <c r="G338" s="20"/>
      <c r="H338" s="19"/>
      <c r="I338" s="19"/>
      <c r="J338" s="20"/>
    </row>
    <row r="339" spans="2:10" ht="14.25">
      <c r="B339" s="72"/>
      <c r="C339" s="72"/>
      <c r="D339" s="20"/>
      <c r="E339" s="19"/>
      <c r="F339" s="20"/>
      <c r="G339" s="20"/>
      <c r="H339" s="19"/>
      <c r="I339" s="19"/>
      <c r="J339" s="20"/>
    </row>
    <row r="340" spans="2:10" ht="14.25">
      <c r="B340" s="72"/>
      <c r="C340" s="72"/>
      <c r="E340" s="19"/>
      <c r="F340" s="20"/>
      <c r="G340" s="20"/>
      <c r="H340" s="19"/>
      <c r="I340" s="19"/>
      <c r="J340" s="20"/>
    </row>
    <row r="341" spans="2:10" ht="14.25">
      <c r="B341" s="72"/>
      <c r="C341" s="72"/>
      <c r="D341" s="20"/>
      <c r="E341" s="19"/>
      <c r="F341" s="20"/>
      <c r="G341" s="20"/>
      <c r="H341" s="19"/>
      <c r="I341" s="19"/>
      <c r="J341" s="20"/>
    </row>
    <row r="342" spans="2:10" ht="14.25">
      <c r="B342" s="72"/>
      <c r="C342" s="72"/>
      <c r="E342" s="19"/>
      <c r="F342" s="20"/>
      <c r="G342" s="20"/>
      <c r="H342" s="19"/>
      <c r="I342" s="19"/>
      <c r="J342" s="20"/>
    </row>
    <row r="343" spans="2:10" ht="14.25">
      <c r="B343" s="72"/>
      <c r="C343" s="72"/>
      <c r="D343" s="20"/>
      <c r="E343" s="19"/>
      <c r="F343" s="20"/>
      <c r="G343" s="20"/>
      <c r="H343" s="19"/>
      <c r="I343" s="19"/>
      <c r="J343" s="20"/>
    </row>
    <row r="344" spans="2:10" ht="14.25">
      <c r="B344" s="72"/>
      <c r="C344" s="72"/>
      <c r="D344" s="20"/>
      <c r="E344" s="19"/>
      <c r="F344" s="20"/>
      <c r="G344" s="20"/>
      <c r="H344" s="19"/>
      <c r="I344" s="19"/>
      <c r="J344" s="20"/>
    </row>
    <row r="345" spans="2:10" ht="14.25">
      <c r="B345" s="72"/>
      <c r="C345" s="72"/>
      <c r="D345" s="20"/>
      <c r="E345" s="19"/>
      <c r="F345" s="20"/>
      <c r="G345" s="20"/>
      <c r="H345" s="19"/>
      <c r="I345" s="19"/>
      <c r="J345" s="20"/>
    </row>
    <row r="346" spans="2:10" ht="14.25">
      <c r="B346" s="72"/>
      <c r="C346" s="72"/>
      <c r="D346" s="20"/>
      <c r="E346" s="19"/>
      <c r="F346" s="20"/>
      <c r="G346" s="20"/>
      <c r="H346" s="19"/>
      <c r="I346" s="19"/>
      <c r="J346" s="20"/>
    </row>
    <row r="347" spans="2:10" ht="14.25">
      <c r="B347" s="72"/>
      <c r="C347" s="72"/>
      <c r="D347" s="20"/>
      <c r="E347" s="19"/>
      <c r="F347" s="20"/>
      <c r="G347" s="20"/>
      <c r="H347" s="19"/>
      <c r="I347" s="19"/>
      <c r="J347" s="20"/>
    </row>
    <row r="348" spans="2:10" ht="14.25">
      <c r="B348" s="72"/>
      <c r="C348" s="72"/>
      <c r="D348" s="20"/>
      <c r="E348" s="19"/>
      <c r="F348" s="20"/>
      <c r="G348" s="20"/>
      <c r="H348" s="19"/>
      <c r="I348" s="19"/>
      <c r="J348" s="20"/>
    </row>
    <row r="349" spans="2:10" ht="14.25">
      <c r="B349" s="72"/>
      <c r="C349" s="72"/>
      <c r="D349" s="20"/>
      <c r="E349" s="19"/>
      <c r="F349" s="20"/>
      <c r="G349" s="20"/>
      <c r="H349" s="19"/>
      <c r="I349" s="19"/>
      <c r="J349" s="20"/>
    </row>
    <row r="350" spans="2:10" ht="14.25">
      <c r="B350" s="72"/>
      <c r="C350" s="72"/>
      <c r="D350" s="20"/>
      <c r="E350" s="19"/>
      <c r="F350" s="20"/>
      <c r="G350" s="20"/>
      <c r="H350" s="19"/>
      <c r="I350" s="19"/>
      <c r="J350" s="20"/>
    </row>
    <row r="351" spans="2:10" ht="14.25">
      <c r="B351" s="72"/>
      <c r="C351" s="72"/>
      <c r="D351" s="20"/>
      <c r="E351" s="19"/>
      <c r="F351" s="20"/>
      <c r="G351" s="20"/>
      <c r="H351" s="19"/>
      <c r="I351" s="19"/>
      <c r="J351" s="20"/>
    </row>
    <row r="352" spans="2:10" ht="14.25">
      <c r="B352" s="72"/>
      <c r="C352" s="72"/>
      <c r="D352" s="20"/>
      <c r="E352" s="19"/>
      <c r="F352" s="20"/>
      <c r="G352" s="20"/>
      <c r="H352" s="19"/>
      <c r="I352" s="19"/>
      <c r="J352" s="20"/>
    </row>
    <row r="353" spans="2:10" ht="14.25">
      <c r="B353" s="72"/>
      <c r="C353" s="72"/>
      <c r="D353" s="20"/>
      <c r="E353" s="19"/>
      <c r="F353" s="20"/>
      <c r="G353" s="20"/>
      <c r="H353" s="19"/>
      <c r="I353" s="19"/>
      <c r="J353" s="20"/>
    </row>
    <row r="354" spans="2:10" ht="14.25">
      <c r="B354" s="72"/>
      <c r="C354" s="72"/>
      <c r="D354" s="20"/>
      <c r="E354" s="19"/>
      <c r="F354" s="20"/>
      <c r="G354" s="20"/>
      <c r="H354" s="19"/>
      <c r="I354" s="19"/>
      <c r="J354" s="20"/>
    </row>
    <row r="355" spans="2:10" ht="14.25">
      <c r="B355" s="72"/>
      <c r="C355" s="72"/>
      <c r="D355" s="20"/>
      <c r="E355" s="19"/>
      <c r="F355" s="20"/>
      <c r="G355" s="20"/>
      <c r="H355" s="19"/>
      <c r="I355" s="19"/>
      <c r="J355" s="20"/>
    </row>
    <row r="356" spans="2:10" ht="14.25">
      <c r="B356" s="72"/>
      <c r="C356" s="72"/>
      <c r="D356" s="20"/>
      <c r="E356" s="19"/>
      <c r="F356" s="20"/>
      <c r="G356" s="20"/>
      <c r="H356" s="19"/>
      <c r="I356" s="19"/>
      <c r="J356" s="20"/>
    </row>
    <row r="357" spans="2:10" ht="14.25">
      <c r="B357" s="72"/>
      <c r="C357" s="72"/>
      <c r="D357" s="20"/>
      <c r="E357" s="19"/>
      <c r="F357" s="20"/>
      <c r="G357" s="20"/>
      <c r="H357" s="19"/>
      <c r="I357" s="19"/>
      <c r="J357" s="20"/>
    </row>
    <row r="358" spans="2:10" ht="14.25">
      <c r="B358" s="72"/>
      <c r="C358" s="72"/>
      <c r="D358" s="20"/>
      <c r="E358" s="19"/>
      <c r="F358" s="20"/>
      <c r="G358" s="20"/>
      <c r="H358" s="19"/>
      <c r="I358" s="19"/>
      <c r="J358" s="20"/>
    </row>
    <row r="359" spans="2:10" ht="14.25">
      <c r="B359" s="72"/>
      <c r="C359" s="72"/>
      <c r="D359" s="20"/>
      <c r="E359" s="19"/>
      <c r="F359" s="20"/>
      <c r="G359" s="20"/>
      <c r="H359" s="19"/>
      <c r="I359" s="19"/>
      <c r="J359" s="20"/>
    </row>
    <row r="360" spans="2:10" ht="14.25">
      <c r="B360" s="72"/>
      <c r="C360" s="72"/>
      <c r="D360" s="20"/>
      <c r="E360" s="19"/>
      <c r="F360" s="20"/>
      <c r="G360" s="20"/>
      <c r="H360" s="19"/>
      <c r="I360" s="19"/>
      <c r="J360" s="20"/>
    </row>
    <row r="361" spans="2:10" ht="14.25">
      <c r="B361" s="72"/>
      <c r="C361" s="72"/>
      <c r="D361" s="20"/>
      <c r="E361" s="19"/>
      <c r="F361" s="20"/>
      <c r="G361" s="20"/>
      <c r="H361" s="19"/>
      <c r="I361" s="19"/>
      <c r="J361" s="20"/>
    </row>
    <row r="362" spans="2:10" ht="14.25">
      <c r="B362" s="72"/>
      <c r="C362" s="72"/>
      <c r="D362" s="20"/>
      <c r="E362" s="19"/>
      <c r="F362" s="20"/>
      <c r="G362" s="20"/>
      <c r="H362" s="19"/>
      <c r="I362" s="19"/>
      <c r="J362" s="20"/>
    </row>
    <row r="363" spans="2:10" ht="14.25">
      <c r="B363" s="72"/>
      <c r="C363" s="72"/>
      <c r="D363" s="20"/>
      <c r="E363" s="19"/>
      <c r="F363" s="20"/>
      <c r="G363" s="20"/>
      <c r="H363" s="19"/>
      <c r="I363" s="19"/>
      <c r="J363" s="20"/>
    </row>
    <row r="364" spans="2:10" ht="14.25">
      <c r="B364" s="72"/>
      <c r="C364" s="72"/>
      <c r="D364" s="20"/>
      <c r="E364" s="19"/>
      <c r="F364" s="20"/>
      <c r="G364" s="20"/>
      <c r="H364" s="19"/>
      <c r="I364" s="19"/>
      <c r="J364" s="20"/>
    </row>
    <row r="365" spans="2:10" ht="14.25">
      <c r="B365" s="72"/>
      <c r="C365" s="72"/>
      <c r="D365" s="20"/>
      <c r="E365" s="19"/>
      <c r="F365" s="20"/>
      <c r="G365" s="20"/>
      <c r="H365" s="19"/>
      <c r="I365" s="19"/>
      <c r="J365" s="20"/>
    </row>
    <row r="366" spans="2:10" ht="14.25">
      <c r="B366" s="72"/>
      <c r="C366" s="72"/>
      <c r="D366" s="20"/>
      <c r="E366" s="19"/>
      <c r="F366" s="20"/>
      <c r="G366" s="20"/>
      <c r="H366" s="19"/>
      <c r="I366" s="19"/>
      <c r="J366" s="20"/>
    </row>
    <row r="367" spans="2:10" ht="14.25">
      <c r="B367" s="72"/>
      <c r="C367" s="72"/>
      <c r="D367" s="20"/>
      <c r="E367" s="19"/>
      <c r="F367" s="20"/>
      <c r="G367" s="20"/>
      <c r="H367" s="19"/>
      <c r="I367" s="19"/>
      <c r="J367" s="20"/>
    </row>
    <row r="368" spans="2:10" ht="14.25">
      <c r="B368" s="72"/>
      <c r="C368" s="72"/>
      <c r="D368" s="20"/>
      <c r="E368" s="19"/>
      <c r="F368" s="20"/>
      <c r="G368" s="20"/>
      <c r="H368" s="19"/>
      <c r="I368" s="19"/>
      <c r="J368" s="20"/>
    </row>
    <row r="369" spans="2:10" ht="14.25">
      <c r="B369" s="72"/>
      <c r="C369" s="72"/>
      <c r="D369" s="20"/>
      <c r="E369" s="19"/>
      <c r="F369" s="20"/>
      <c r="G369" s="20"/>
      <c r="H369" s="19"/>
      <c r="I369" s="19"/>
      <c r="J369" s="20"/>
    </row>
    <row r="370" spans="2:10" ht="14.25">
      <c r="B370" s="72"/>
      <c r="C370" s="72"/>
      <c r="D370" s="20"/>
      <c r="E370" s="19"/>
      <c r="F370" s="20"/>
      <c r="G370" s="20"/>
      <c r="H370" s="19"/>
      <c r="I370" s="19"/>
      <c r="J370" s="20"/>
    </row>
    <row r="371" spans="2:10" ht="14.25">
      <c r="B371" s="72"/>
      <c r="C371" s="72"/>
      <c r="D371" s="20"/>
      <c r="E371" s="19"/>
      <c r="F371" s="20"/>
      <c r="G371" s="20"/>
      <c r="H371" s="19"/>
      <c r="I371" s="19"/>
      <c r="J371" s="20"/>
    </row>
    <row r="372" spans="2:10" ht="14.25">
      <c r="B372" s="72"/>
      <c r="C372" s="72"/>
      <c r="D372" s="20"/>
      <c r="E372" s="19"/>
      <c r="F372" s="20"/>
      <c r="G372" s="20"/>
      <c r="H372" s="19"/>
      <c r="I372" s="19"/>
      <c r="J372" s="20"/>
    </row>
    <row r="373" spans="2:10" ht="14.25">
      <c r="B373" s="72"/>
      <c r="C373" s="72"/>
      <c r="D373" s="20"/>
      <c r="E373" s="19"/>
      <c r="F373" s="20"/>
      <c r="G373" s="20"/>
      <c r="H373" s="19"/>
      <c r="I373" s="19"/>
      <c r="J373" s="20"/>
    </row>
    <row r="374" spans="2:10" ht="14.25">
      <c r="B374" s="72"/>
      <c r="C374" s="72"/>
      <c r="D374" s="20"/>
      <c r="E374" s="19"/>
      <c r="F374" s="20"/>
      <c r="G374" s="20"/>
      <c r="H374" s="19"/>
      <c r="I374" s="19"/>
      <c r="J374" s="20"/>
    </row>
    <row r="375" spans="2:10" ht="14.25">
      <c r="B375" s="72"/>
      <c r="C375" s="72"/>
      <c r="D375" s="20"/>
      <c r="E375" s="19"/>
      <c r="F375" s="20"/>
      <c r="G375" s="20"/>
      <c r="H375" s="19"/>
      <c r="I375" s="19"/>
      <c r="J375" s="20"/>
    </row>
    <row r="376" spans="2:10" ht="14.25">
      <c r="B376" s="72"/>
      <c r="C376" s="72"/>
      <c r="D376" s="20"/>
      <c r="E376" s="19"/>
      <c r="F376" s="20"/>
      <c r="G376" s="20"/>
      <c r="H376" s="19"/>
      <c r="I376" s="19"/>
      <c r="J376" s="20"/>
    </row>
    <row r="377" spans="2:10" ht="14.25">
      <c r="B377" s="72"/>
      <c r="C377" s="72"/>
      <c r="D377" s="20"/>
      <c r="E377" s="19"/>
      <c r="F377" s="20"/>
      <c r="G377" s="20"/>
      <c r="H377" s="19"/>
      <c r="I377" s="19"/>
      <c r="J377" s="20"/>
    </row>
    <row r="378" spans="2:10" ht="14.25">
      <c r="B378" s="72"/>
      <c r="C378" s="72"/>
      <c r="D378" s="20"/>
      <c r="E378" s="19"/>
      <c r="F378" s="20"/>
      <c r="G378" s="20"/>
      <c r="H378" s="19"/>
      <c r="I378" s="19"/>
      <c r="J378" s="20"/>
    </row>
    <row r="379" spans="2:10" ht="14.25">
      <c r="B379" s="72"/>
      <c r="C379" s="72"/>
      <c r="D379" s="20"/>
      <c r="E379" s="19"/>
      <c r="F379" s="20"/>
      <c r="G379" s="20"/>
      <c r="H379" s="19"/>
      <c r="I379" s="19"/>
      <c r="J379" s="20"/>
    </row>
    <row r="380" spans="2:10" ht="14.25">
      <c r="B380" s="72"/>
      <c r="C380" s="72"/>
      <c r="D380" s="20"/>
      <c r="E380" s="19"/>
      <c r="F380" s="20"/>
      <c r="G380" s="20"/>
      <c r="H380" s="19"/>
      <c r="I380" s="19"/>
      <c r="J380" s="20"/>
    </row>
    <row r="381" spans="2:10" ht="14.25">
      <c r="B381" s="72"/>
      <c r="C381" s="72"/>
      <c r="D381" s="20"/>
      <c r="E381" s="19"/>
      <c r="F381" s="20"/>
      <c r="G381" s="20"/>
      <c r="H381" s="19"/>
      <c r="I381" s="19"/>
      <c r="J381" s="20"/>
    </row>
    <row r="382" spans="2:10" ht="14.25">
      <c r="B382" s="72"/>
      <c r="C382" s="72"/>
      <c r="D382" s="20"/>
      <c r="E382" s="19"/>
      <c r="F382" s="20"/>
      <c r="G382" s="20"/>
      <c r="H382" s="19"/>
      <c r="I382" s="19"/>
      <c r="J382" s="20"/>
    </row>
    <row r="383" spans="2:10" ht="14.25">
      <c r="B383" s="72"/>
      <c r="C383" s="72"/>
      <c r="D383" s="20"/>
      <c r="E383" s="19"/>
      <c r="F383" s="20"/>
      <c r="G383" s="20"/>
      <c r="H383" s="19"/>
      <c r="I383" s="19"/>
      <c r="J383" s="20"/>
    </row>
    <row r="384" spans="2:10" ht="14.25">
      <c r="B384" s="72"/>
      <c r="C384" s="72"/>
      <c r="D384" s="20"/>
      <c r="E384" s="19"/>
      <c r="F384" s="20"/>
      <c r="G384" s="20"/>
      <c r="H384" s="19"/>
      <c r="I384" s="19"/>
      <c r="J384" s="20"/>
    </row>
    <row r="385" spans="2:10" ht="14.25">
      <c r="B385" s="72"/>
      <c r="C385" s="72"/>
      <c r="D385" s="20"/>
      <c r="E385" s="19"/>
      <c r="F385" s="20"/>
      <c r="G385" s="20"/>
      <c r="H385" s="19"/>
      <c r="I385" s="19"/>
      <c r="J385" s="20"/>
    </row>
    <row r="386" spans="2:10" ht="14.25">
      <c r="B386" s="72"/>
      <c r="C386" s="72"/>
      <c r="D386" s="20"/>
      <c r="E386" s="19"/>
      <c r="F386" s="20"/>
      <c r="G386" s="20"/>
      <c r="H386" s="19"/>
      <c r="I386" s="19"/>
      <c r="J386" s="20"/>
    </row>
    <row r="387" spans="2:10" ht="14.25">
      <c r="B387" s="72"/>
      <c r="C387" s="72"/>
      <c r="D387" s="20"/>
      <c r="E387" s="19"/>
      <c r="F387" s="20"/>
      <c r="G387" s="20"/>
      <c r="H387" s="19"/>
      <c r="I387" s="19"/>
      <c r="J387" s="20"/>
    </row>
    <row r="388" spans="2:10" ht="14.25">
      <c r="B388" s="72"/>
      <c r="C388" s="72"/>
      <c r="D388" s="20"/>
      <c r="E388" s="19"/>
      <c r="F388" s="20"/>
      <c r="G388" s="20"/>
      <c r="H388" s="19"/>
      <c r="I388" s="19"/>
      <c r="J388" s="20"/>
    </row>
    <row r="389" spans="2:10" ht="14.25">
      <c r="B389" s="72"/>
      <c r="C389" s="72"/>
      <c r="D389" s="20"/>
      <c r="E389" s="19"/>
      <c r="F389" s="20"/>
      <c r="G389" s="20"/>
      <c r="H389" s="19"/>
      <c r="I389" s="19"/>
      <c r="J389" s="20"/>
    </row>
    <row r="390" spans="2:10" ht="14.25">
      <c r="B390" s="72"/>
      <c r="C390" s="72"/>
      <c r="D390" s="20"/>
      <c r="E390" s="19"/>
      <c r="F390" s="20"/>
      <c r="G390" s="20"/>
      <c r="H390" s="19"/>
      <c r="I390" s="19"/>
      <c r="J390" s="20"/>
    </row>
    <row r="391" spans="2:10" ht="14.25">
      <c r="B391" s="72"/>
      <c r="C391" s="72"/>
      <c r="D391" s="20"/>
      <c r="E391" s="19"/>
      <c r="F391" s="20"/>
      <c r="G391" s="20"/>
      <c r="H391" s="19"/>
      <c r="I391" s="19"/>
      <c r="J391" s="20"/>
    </row>
    <row r="392" spans="2:10" ht="14.25">
      <c r="B392" s="72"/>
      <c r="C392" s="72"/>
      <c r="D392" s="20"/>
      <c r="E392" s="19"/>
      <c r="F392" s="20"/>
      <c r="G392" s="20"/>
      <c r="H392" s="19"/>
      <c r="I392" s="19"/>
      <c r="J392" s="20"/>
    </row>
    <row r="393" spans="2:10" ht="14.25">
      <c r="B393" s="72"/>
      <c r="C393" s="72"/>
      <c r="D393" s="20"/>
      <c r="E393" s="19"/>
      <c r="F393" s="20"/>
      <c r="G393" s="20"/>
      <c r="H393" s="19"/>
      <c r="I393" s="19"/>
      <c r="J393" s="20"/>
    </row>
    <row r="394" spans="2:10" ht="14.25">
      <c r="B394" s="72"/>
      <c r="C394" s="72"/>
      <c r="D394" s="20"/>
      <c r="E394" s="19"/>
      <c r="F394" s="20"/>
      <c r="G394" s="20"/>
      <c r="H394" s="19"/>
      <c r="I394" s="19"/>
      <c r="J394" s="20"/>
    </row>
    <row r="395" spans="2:10" ht="14.25">
      <c r="B395" s="72"/>
      <c r="C395" s="72"/>
      <c r="D395" s="20"/>
      <c r="E395" s="19"/>
      <c r="F395" s="20"/>
      <c r="G395" s="20"/>
      <c r="H395" s="19"/>
      <c r="I395" s="19"/>
      <c r="J395" s="20"/>
    </row>
    <row r="396" spans="2:10" ht="14.25">
      <c r="B396" s="72"/>
      <c r="C396" s="72"/>
      <c r="D396" s="20"/>
      <c r="E396" s="19"/>
      <c r="F396" s="20"/>
      <c r="G396" s="20"/>
      <c r="H396" s="19"/>
      <c r="I396" s="19"/>
      <c r="J396" s="20"/>
    </row>
    <row r="397" spans="2:10" ht="14.25">
      <c r="B397" s="72"/>
      <c r="C397" s="72"/>
      <c r="D397" s="20"/>
      <c r="E397" s="19"/>
      <c r="F397" s="20"/>
      <c r="G397" s="20"/>
      <c r="H397" s="19"/>
      <c r="I397" s="19"/>
      <c r="J397" s="20"/>
    </row>
    <row r="398" spans="2:10" ht="14.25">
      <c r="B398" s="72"/>
      <c r="C398" s="72"/>
      <c r="D398" s="20"/>
      <c r="E398" s="19"/>
      <c r="F398" s="20"/>
      <c r="G398" s="20"/>
      <c r="H398" s="19"/>
      <c r="I398" s="19"/>
      <c r="J398" s="20"/>
    </row>
    <row r="399" spans="2:10" ht="14.25">
      <c r="B399" s="72"/>
      <c r="C399" s="72"/>
      <c r="D399" s="20"/>
      <c r="E399" s="19"/>
      <c r="F399" s="20"/>
      <c r="G399" s="20"/>
      <c r="H399" s="19"/>
      <c r="I399" s="19"/>
      <c r="J399" s="20"/>
    </row>
    <row r="400" spans="2:10" ht="14.25">
      <c r="B400" s="72"/>
      <c r="C400" s="72"/>
      <c r="D400" s="20"/>
      <c r="E400" s="19"/>
      <c r="F400" s="20"/>
      <c r="G400" s="20"/>
      <c r="H400" s="19"/>
      <c r="I400" s="19"/>
      <c r="J400" s="20"/>
    </row>
    <row r="401" spans="2:10" ht="14.25">
      <c r="B401" s="72"/>
      <c r="C401" s="72"/>
      <c r="D401" s="20"/>
      <c r="E401" s="19"/>
      <c r="F401" s="20"/>
      <c r="G401" s="20"/>
      <c r="H401" s="19"/>
      <c r="I401" s="19"/>
      <c r="J401" s="20"/>
    </row>
    <row r="402" spans="2:10" ht="14.25">
      <c r="B402" s="72"/>
      <c r="C402" s="72"/>
      <c r="D402" s="20"/>
      <c r="E402" s="19"/>
      <c r="F402" s="20"/>
      <c r="G402" s="20"/>
      <c r="H402" s="19"/>
      <c r="I402" s="19"/>
      <c r="J402" s="20"/>
    </row>
    <row r="403" spans="2:10" ht="14.25">
      <c r="B403" s="72"/>
      <c r="C403" s="72"/>
      <c r="D403" s="20"/>
      <c r="E403" s="19"/>
      <c r="F403" s="20"/>
      <c r="G403" s="20"/>
      <c r="H403" s="19"/>
      <c r="I403" s="19"/>
      <c r="J403" s="20"/>
    </row>
    <row r="404" spans="2:10" ht="14.25">
      <c r="B404" s="72"/>
      <c r="C404" s="72"/>
      <c r="D404" s="20"/>
      <c r="E404" s="19"/>
      <c r="F404" s="20"/>
      <c r="G404" s="20"/>
      <c r="H404" s="19"/>
      <c r="I404" s="19"/>
      <c r="J404" s="20"/>
    </row>
    <row r="405" spans="2:10" ht="14.25">
      <c r="B405" s="72"/>
      <c r="C405" s="72"/>
      <c r="D405" s="20"/>
      <c r="E405" s="19"/>
      <c r="F405" s="20"/>
      <c r="G405" s="20"/>
      <c r="H405" s="19"/>
      <c r="I405" s="19"/>
      <c r="J405" s="20"/>
    </row>
    <row r="406" spans="2:10" ht="14.25">
      <c r="B406" s="72"/>
      <c r="C406" s="72"/>
      <c r="D406" s="20"/>
      <c r="E406" s="19"/>
      <c r="F406" s="20"/>
      <c r="G406" s="20"/>
      <c r="H406" s="19"/>
      <c r="I406" s="19"/>
      <c r="J406" s="20"/>
    </row>
    <row r="407" spans="2:10" ht="14.25">
      <c r="B407" s="72"/>
      <c r="C407" s="72"/>
      <c r="D407" s="20"/>
      <c r="E407" s="19"/>
      <c r="F407" s="20"/>
      <c r="G407" s="20"/>
      <c r="H407" s="19"/>
      <c r="I407" s="19"/>
      <c r="J407" s="20"/>
    </row>
    <row r="408" spans="2:10" ht="14.25">
      <c r="B408" s="72"/>
      <c r="C408" s="72"/>
      <c r="D408" s="20"/>
      <c r="E408" s="19"/>
      <c r="F408" s="20"/>
      <c r="G408" s="20"/>
      <c r="H408" s="19"/>
      <c r="I408" s="19"/>
      <c r="J408" s="20"/>
    </row>
    <row r="409" spans="2:10" ht="14.25">
      <c r="B409" s="72"/>
      <c r="C409" s="72"/>
      <c r="D409" s="20"/>
      <c r="E409" s="19"/>
      <c r="F409" s="20"/>
      <c r="G409" s="20"/>
      <c r="H409" s="19"/>
      <c r="I409" s="19"/>
      <c r="J409" s="20"/>
    </row>
    <row r="410" spans="2:10" ht="14.25">
      <c r="B410" s="72"/>
      <c r="C410" s="72"/>
      <c r="D410" s="20"/>
      <c r="E410" s="19"/>
      <c r="F410" s="20"/>
      <c r="G410" s="20"/>
      <c r="H410" s="19"/>
      <c r="I410" s="19"/>
      <c r="J410" s="20"/>
    </row>
    <row r="411" spans="2:10" ht="14.25">
      <c r="B411" s="72"/>
      <c r="C411" s="72"/>
      <c r="D411" s="20"/>
      <c r="E411" s="19"/>
      <c r="F411" s="20"/>
      <c r="G411" s="20"/>
      <c r="H411" s="19"/>
      <c r="I411" s="19"/>
      <c r="J411" s="20"/>
    </row>
    <row r="412" spans="2:10" ht="14.25">
      <c r="B412" s="72"/>
      <c r="C412" s="72"/>
      <c r="D412" s="20"/>
      <c r="E412" s="19"/>
      <c r="F412" s="20"/>
      <c r="G412" s="20"/>
      <c r="H412" s="19"/>
      <c r="I412" s="19"/>
      <c r="J412" s="20"/>
    </row>
    <row r="413" spans="2:10" ht="14.25">
      <c r="B413" s="72"/>
      <c r="C413" s="72"/>
      <c r="D413" s="20"/>
      <c r="E413" s="19"/>
      <c r="F413" s="20"/>
      <c r="G413" s="20"/>
      <c r="H413" s="19"/>
      <c r="I413" s="19"/>
      <c r="J413" s="20"/>
    </row>
    <row r="414" spans="2:10" ht="14.25">
      <c r="B414" s="72"/>
      <c r="C414" s="72"/>
      <c r="D414" s="20"/>
      <c r="E414" s="19"/>
      <c r="F414" s="20"/>
      <c r="G414" s="20"/>
      <c r="H414" s="19"/>
      <c r="I414" s="19"/>
      <c r="J414" s="20"/>
    </row>
    <row r="415" spans="2:10" ht="14.25">
      <c r="B415" s="72"/>
      <c r="C415" s="72"/>
      <c r="D415" s="20"/>
      <c r="E415" s="19"/>
      <c r="F415" s="20"/>
      <c r="G415" s="20"/>
      <c r="H415" s="19"/>
      <c r="I415" s="19"/>
      <c r="J415" s="20"/>
    </row>
    <row r="416" spans="2:10" ht="14.25">
      <c r="B416" s="72"/>
      <c r="C416" s="72"/>
      <c r="D416" s="20"/>
      <c r="E416" s="19"/>
      <c r="F416" s="20"/>
      <c r="G416" s="20"/>
      <c r="H416" s="19"/>
      <c r="I416" s="19"/>
      <c r="J416" s="20"/>
    </row>
    <row r="417" spans="2:10" ht="14.25">
      <c r="B417" s="72"/>
      <c r="C417" s="72"/>
      <c r="D417" s="20"/>
      <c r="E417" s="19"/>
      <c r="F417" s="20"/>
      <c r="G417" s="20"/>
      <c r="H417" s="19"/>
      <c r="I417" s="19"/>
      <c r="J417" s="20"/>
    </row>
    <row r="418" spans="2:10" ht="14.25">
      <c r="B418" s="72"/>
      <c r="C418" s="72"/>
      <c r="D418" s="20"/>
      <c r="E418" s="19"/>
      <c r="F418" s="20"/>
      <c r="G418" s="20"/>
      <c r="H418" s="19"/>
      <c r="I418" s="19"/>
      <c r="J418" s="20"/>
    </row>
    <row r="419" spans="2:10" ht="14.25">
      <c r="B419" s="72"/>
      <c r="C419" s="72"/>
      <c r="D419" s="20"/>
      <c r="E419" s="19"/>
      <c r="F419" s="20"/>
      <c r="G419" s="20"/>
      <c r="H419" s="19"/>
      <c r="I419" s="19"/>
      <c r="J419" s="20"/>
    </row>
    <row r="420" spans="2:10" ht="14.25">
      <c r="B420" s="72"/>
      <c r="C420" s="72"/>
      <c r="D420" s="20"/>
      <c r="E420" s="19"/>
      <c r="F420" s="20"/>
      <c r="G420" s="20"/>
      <c r="H420" s="19"/>
      <c r="I420" s="19"/>
      <c r="J420" s="20"/>
    </row>
    <row r="421" spans="2:10" ht="14.25">
      <c r="B421" s="72"/>
      <c r="C421" s="72"/>
      <c r="D421" s="20"/>
      <c r="E421" s="19"/>
      <c r="F421" s="20"/>
      <c r="G421" s="20"/>
      <c r="H421" s="19"/>
      <c r="I421" s="19"/>
      <c r="J421" s="20"/>
    </row>
    <row r="422" spans="2:10" ht="14.25">
      <c r="B422" s="72"/>
      <c r="C422" s="72"/>
      <c r="D422" s="20"/>
      <c r="E422" s="19"/>
      <c r="F422" s="20"/>
      <c r="G422" s="20"/>
      <c r="H422" s="19"/>
      <c r="I422" s="19"/>
      <c r="J422" s="20"/>
    </row>
    <row r="423" spans="2:10" ht="14.25">
      <c r="B423" s="72"/>
      <c r="C423" s="72"/>
      <c r="D423" s="20"/>
      <c r="E423" s="19"/>
      <c r="F423" s="20"/>
      <c r="G423" s="20"/>
      <c r="H423" s="19"/>
      <c r="I423" s="19"/>
      <c r="J423" s="20"/>
    </row>
    <row r="424" spans="2:10" ht="14.25">
      <c r="B424" s="72"/>
      <c r="C424" s="72"/>
      <c r="D424" s="20"/>
      <c r="E424" s="19"/>
      <c r="F424" s="20"/>
      <c r="G424" s="20"/>
      <c r="H424" s="19"/>
      <c r="I424" s="19"/>
      <c r="J424" s="20"/>
    </row>
    <row r="425" spans="2:10" ht="14.25">
      <c r="B425" s="72"/>
      <c r="C425" s="72"/>
      <c r="D425" s="20"/>
      <c r="E425" s="19"/>
      <c r="F425" s="20"/>
      <c r="G425" s="20"/>
      <c r="H425" s="19"/>
      <c r="I425" s="19"/>
      <c r="J425" s="20"/>
    </row>
    <row r="426" spans="2:10" ht="14.25">
      <c r="B426" s="72"/>
      <c r="C426" s="72"/>
      <c r="D426" s="20"/>
      <c r="E426" s="19"/>
      <c r="F426" s="20"/>
      <c r="G426" s="20"/>
      <c r="H426" s="19"/>
      <c r="I426" s="19"/>
      <c r="J426" s="20"/>
    </row>
    <row r="427" spans="2:10" ht="14.25">
      <c r="B427" s="72"/>
      <c r="C427" s="72"/>
      <c r="D427" s="20"/>
      <c r="E427" s="19"/>
      <c r="F427" s="20"/>
      <c r="G427" s="20"/>
      <c r="H427" s="19"/>
      <c r="I427" s="19"/>
      <c r="J427" s="20"/>
    </row>
    <row r="428" spans="2:10" ht="14.25">
      <c r="B428" s="72"/>
      <c r="C428" s="72"/>
      <c r="D428" s="20"/>
      <c r="E428" s="19"/>
      <c r="F428" s="20"/>
      <c r="G428" s="20"/>
      <c r="H428" s="19"/>
      <c r="I428" s="19"/>
      <c r="J428" s="20"/>
    </row>
    <row r="429" spans="2:10" ht="14.25">
      <c r="B429" s="72"/>
      <c r="C429" s="72"/>
      <c r="D429" s="20"/>
      <c r="E429" s="19"/>
      <c r="F429" s="20"/>
      <c r="G429" s="20"/>
      <c r="H429" s="19"/>
      <c r="I429" s="19"/>
      <c r="J429" s="20"/>
    </row>
    <row r="430" spans="2:10" ht="14.25">
      <c r="B430" s="72"/>
      <c r="C430" s="72"/>
      <c r="D430" s="20"/>
      <c r="E430" s="19"/>
      <c r="F430" s="20"/>
      <c r="G430" s="20"/>
      <c r="H430" s="19"/>
      <c r="I430" s="19"/>
      <c r="J430" s="20"/>
    </row>
    <row r="431" spans="2:10" ht="14.25">
      <c r="B431" s="72"/>
      <c r="C431" s="72"/>
      <c r="D431" s="20"/>
      <c r="E431" s="19"/>
      <c r="F431" s="20"/>
      <c r="G431" s="20"/>
      <c r="H431" s="19"/>
      <c r="I431" s="19"/>
      <c r="J431" s="20"/>
    </row>
    <row r="432" spans="2:10" ht="14.25">
      <c r="B432" s="72"/>
      <c r="C432" s="72"/>
      <c r="D432" s="20"/>
      <c r="E432" s="19"/>
      <c r="F432" s="20"/>
      <c r="G432" s="20"/>
      <c r="H432" s="19"/>
      <c r="I432" s="19"/>
      <c r="J432" s="20"/>
    </row>
    <row r="433" spans="2:10" ht="14.25">
      <c r="B433" s="72"/>
      <c r="C433" s="72"/>
      <c r="D433" s="20"/>
      <c r="E433" s="19"/>
      <c r="F433" s="20"/>
      <c r="G433" s="20"/>
      <c r="H433" s="19"/>
      <c r="I433" s="19"/>
      <c r="J433" s="20"/>
    </row>
    <row r="434" spans="2:10" ht="14.25">
      <c r="B434" s="72"/>
      <c r="C434" s="72"/>
      <c r="D434" s="20"/>
      <c r="E434" s="19"/>
      <c r="F434" s="20"/>
      <c r="G434" s="20"/>
      <c r="H434" s="19"/>
      <c r="I434" s="19"/>
      <c r="J434" s="20"/>
    </row>
    <row r="435" spans="2:10" ht="14.25">
      <c r="B435" s="72"/>
      <c r="C435" s="72"/>
      <c r="D435" s="20"/>
      <c r="E435" s="19"/>
      <c r="F435" s="20"/>
      <c r="G435" s="20"/>
      <c r="H435" s="19"/>
      <c r="I435" s="19"/>
      <c r="J435" s="20"/>
    </row>
    <row r="436" spans="2:10" ht="14.25">
      <c r="B436" s="72"/>
      <c r="C436" s="72"/>
      <c r="D436" s="20"/>
      <c r="E436" s="19"/>
      <c r="F436" s="20"/>
      <c r="G436" s="20"/>
      <c r="H436" s="19"/>
      <c r="I436" s="19"/>
      <c r="J436" s="20"/>
    </row>
    <row r="437" spans="2:10" ht="14.25">
      <c r="B437" s="72"/>
      <c r="C437" s="72"/>
      <c r="D437" s="20"/>
      <c r="E437" s="19"/>
      <c r="F437" s="20"/>
      <c r="G437" s="20"/>
      <c r="H437" s="19"/>
      <c r="I437" s="19"/>
      <c r="J437" s="20"/>
    </row>
    <row r="438" spans="2:10" ht="14.25">
      <c r="B438" s="72"/>
      <c r="C438" s="72"/>
      <c r="D438" s="20"/>
      <c r="E438" s="19"/>
      <c r="F438" s="20"/>
      <c r="G438" s="20"/>
      <c r="H438" s="19"/>
      <c r="I438" s="19"/>
      <c r="J438" s="20"/>
    </row>
    <row r="439" spans="2:10" ht="14.25">
      <c r="B439" s="72"/>
      <c r="C439" s="72"/>
      <c r="D439" s="20"/>
      <c r="E439" s="19"/>
      <c r="F439" s="20"/>
      <c r="G439" s="20"/>
      <c r="H439" s="19"/>
      <c r="I439" s="19"/>
      <c r="J439" s="20"/>
    </row>
    <row r="440" spans="2:10" ht="14.25">
      <c r="B440" s="72"/>
      <c r="C440" s="72"/>
      <c r="D440" s="20"/>
      <c r="E440" s="19"/>
      <c r="F440" s="20"/>
      <c r="G440" s="20"/>
      <c r="H440" s="19"/>
      <c r="I440" s="19"/>
      <c r="J440" s="20"/>
    </row>
    <row r="441" spans="2:10" ht="14.25">
      <c r="B441" s="72"/>
      <c r="C441" s="72"/>
      <c r="D441" s="20"/>
      <c r="E441" s="19"/>
      <c r="F441" s="20"/>
      <c r="G441" s="20"/>
      <c r="H441" s="19"/>
      <c r="I441" s="19"/>
      <c r="J441" s="20"/>
    </row>
    <row r="442" spans="2:10" ht="14.25">
      <c r="B442" s="72"/>
      <c r="C442" s="72"/>
      <c r="D442" s="20"/>
      <c r="E442" s="19"/>
      <c r="F442" s="20"/>
      <c r="G442" s="20"/>
      <c r="H442" s="19"/>
      <c r="I442" s="19"/>
      <c r="J442" s="20"/>
    </row>
    <row r="443" spans="2:10" ht="14.25">
      <c r="B443" s="72"/>
      <c r="C443" s="72"/>
      <c r="D443" s="20"/>
      <c r="E443" s="19"/>
      <c r="F443" s="20"/>
      <c r="G443" s="20"/>
      <c r="H443" s="19"/>
      <c r="I443" s="19"/>
      <c r="J443" s="20"/>
    </row>
    <row r="444" spans="2:10" ht="14.25">
      <c r="B444" s="72"/>
      <c r="C444" s="72"/>
      <c r="D444" s="20"/>
      <c r="E444" s="19"/>
      <c r="F444" s="20"/>
      <c r="G444" s="20"/>
      <c r="H444" s="19"/>
      <c r="I444" s="19"/>
      <c r="J444" s="20"/>
    </row>
    <row r="445" spans="2:10" ht="14.25">
      <c r="B445" s="72"/>
      <c r="C445" s="72"/>
      <c r="D445" s="20"/>
      <c r="E445" s="19"/>
      <c r="F445" s="20"/>
      <c r="G445" s="20"/>
      <c r="H445" s="19"/>
      <c r="I445" s="19"/>
      <c r="J445" s="20"/>
    </row>
    <row r="446" spans="2:10" ht="14.25">
      <c r="B446" s="72"/>
      <c r="C446" s="72"/>
      <c r="D446" s="20"/>
      <c r="E446" s="19"/>
      <c r="F446" s="20"/>
      <c r="G446" s="20"/>
      <c r="H446" s="19"/>
      <c r="I446" s="19"/>
      <c r="J446" s="20"/>
    </row>
    <row r="447" spans="2:10" ht="14.25">
      <c r="B447" s="72"/>
      <c r="C447" s="72"/>
      <c r="D447" s="20"/>
      <c r="E447" s="19"/>
      <c r="F447" s="20"/>
      <c r="G447" s="20"/>
      <c r="H447" s="19"/>
      <c r="I447" s="19"/>
      <c r="J447" s="20"/>
    </row>
    <row r="448" spans="2:10" ht="14.25">
      <c r="B448" s="72"/>
      <c r="C448" s="72"/>
      <c r="D448" s="20"/>
      <c r="E448" s="19"/>
      <c r="F448" s="20"/>
      <c r="G448" s="20"/>
      <c r="H448" s="19"/>
      <c r="I448" s="19"/>
      <c r="J448" s="20"/>
    </row>
    <row r="449" spans="2:10" ht="14.25">
      <c r="B449" s="72"/>
      <c r="C449" s="72"/>
      <c r="D449" s="20"/>
      <c r="E449" s="19"/>
      <c r="F449" s="20"/>
      <c r="G449" s="20"/>
      <c r="H449" s="19"/>
      <c r="I449" s="19"/>
      <c r="J449" s="20"/>
    </row>
    <row r="450" spans="2:10" ht="14.25">
      <c r="B450" s="72"/>
      <c r="C450" s="72"/>
      <c r="D450" s="20"/>
      <c r="E450" s="19"/>
      <c r="F450" s="20"/>
      <c r="G450" s="20"/>
      <c r="H450" s="19"/>
      <c r="I450" s="19"/>
      <c r="J450" s="20"/>
    </row>
    <row r="451" spans="2:10" ht="14.25">
      <c r="B451" s="72"/>
      <c r="C451" s="72"/>
      <c r="D451" s="20"/>
      <c r="E451" s="19"/>
      <c r="F451" s="20"/>
      <c r="G451" s="20"/>
      <c r="H451" s="19"/>
      <c r="I451" s="19"/>
      <c r="J451" s="20"/>
    </row>
    <row r="452" spans="2:10" ht="14.25">
      <c r="B452" s="72"/>
      <c r="C452" s="72"/>
      <c r="D452" s="20"/>
      <c r="E452" s="19"/>
      <c r="F452" s="20"/>
      <c r="G452" s="20"/>
      <c r="H452" s="19"/>
      <c r="I452" s="19"/>
      <c r="J452" s="20"/>
    </row>
    <row r="453" spans="2:10" ht="14.25">
      <c r="B453" s="72"/>
      <c r="C453" s="72"/>
      <c r="D453" s="20"/>
      <c r="E453" s="19"/>
      <c r="F453" s="20"/>
      <c r="G453" s="20"/>
      <c r="H453" s="19"/>
      <c r="I453" s="19"/>
      <c r="J453" s="20"/>
    </row>
    <row r="454" spans="2:10" ht="14.25">
      <c r="B454" s="72"/>
      <c r="C454" s="72"/>
      <c r="D454" s="20"/>
      <c r="E454" s="19"/>
      <c r="F454" s="20"/>
      <c r="G454" s="20"/>
      <c r="H454" s="19"/>
      <c r="I454" s="19"/>
      <c r="J454" s="20"/>
    </row>
    <row r="455" spans="2:10" ht="14.25">
      <c r="B455" s="72"/>
      <c r="C455" s="72"/>
      <c r="D455" s="20"/>
      <c r="E455" s="19"/>
      <c r="F455" s="20"/>
      <c r="G455" s="20"/>
      <c r="H455" s="19"/>
      <c r="I455" s="19"/>
      <c r="J455" s="20"/>
    </row>
    <row r="456" spans="2:10" ht="14.25">
      <c r="B456" s="72"/>
      <c r="C456" s="72"/>
      <c r="D456" s="20"/>
      <c r="E456" s="19"/>
      <c r="F456" s="20"/>
      <c r="G456" s="20"/>
      <c r="H456" s="19"/>
      <c r="I456" s="19"/>
      <c r="J456" s="20"/>
    </row>
    <row r="457" spans="2:10" ht="14.25">
      <c r="B457" s="72"/>
      <c r="C457" s="72"/>
      <c r="D457" s="20"/>
      <c r="E457" s="19"/>
      <c r="F457" s="20"/>
      <c r="G457" s="20"/>
      <c r="H457" s="19"/>
      <c r="I457" s="19"/>
      <c r="J457" s="20"/>
    </row>
    <row r="458" spans="2:10" ht="14.25">
      <c r="B458" s="72"/>
      <c r="C458" s="72"/>
      <c r="D458" s="20"/>
      <c r="E458" s="19"/>
      <c r="F458" s="20"/>
      <c r="G458" s="20"/>
      <c r="H458" s="19"/>
      <c r="I458" s="19"/>
      <c r="J458" s="20"/>
    </row>
    <row r="459" spans="2:10" ht="14.25">
      <c r="B459" s="72"/>
      <c r="C459" s="72"/>
      <c r="D459" s="20"/>
      <c r="E459" s="19"/>
      <c r="F459" s="20"/>
      <c r="G459" s="20"/>
      <c r="H459" s="19"/>
      <c r="I459" s="19"/>
      <c r="J459" s="20"/>
    </row>
    <row r="460" spans="2:10" ht="14.25">
      <c r="B460" s="72"/>
      <c r="C460" s="72"/>
      <c r="D460" s="20"/>
      <c r="E460" s="19"/>
      <c r="F460" s="20"/>
      <c r="G460" s="20"/>
      <c r="H460" s="19"/>
      <c r="I460" s="19"/>
      <c r="J460" s="20"/>
    </row>
    <row r="461" spans="2:10" ht="14.25">
      <c r="B461" s="72"/>
      <c r="C461" s="72"/>
      <c r="D461" s="20"/>
      <c r="E461" s="19"/>
      <c r="F461" s="20"/>
      <c r="G461" s="20"/>
      <c r="H461" s="19"/>
      <c r="I461" s="19"/>
      <c r="J461" s="20"/>
    </row>
    <row r="462" spans="2:10" ht="14.25">
      <c r="B462" s="72"/>
      <c r="C462" s="72"/>
      <c r="D462" s="20"/>
      <c r="E462" s="19"/>
      <c r="F462" s="20"/>
      <c r="G462" s="20"/>
      <c r="H462" s="19"/>
      <c r="I462" s="19"/>
      <c r="J462" s="20"/>
    </row>
    <row r="463" spans="2:10" ht="14.25">
      <c r="B463" s="72"/>
      <c r="C463" s="72"/>
      <c r="D463" s="20"/>
      <c r="E463" s="19"/>
      <c r="F463" s="20"/>
      <c r="G463" s="20"/>
      <c r="H463" s="19"/>
      <c r="I463" s="19"/>
      <c r="J463" s="20"/>
    </row>
    <row r="464" spans="2:10" ht="14.25">
      <c r="B464" s="72"/>
      <c r="C464" s="72"/>
      <c r="D464" s="20"/>
      <c r="E464" s="19"/>
      <c r="F464" s="20"/>
      <c r="G464" s="20"/>
      <c r="H464" s="19"/>
      <c r="I464" s="19"/>
      <c r="J464" s="20"/>
    </row>
    <row r="465" spans="2:10" ht="14.25">
      <c r="B465" s="72"/>
      <c r="C465" s="72"/>
      <c r="D465" s="20"/>
      <c r="E465" s="19"/>
      <c r="F465" s="20"/>
      <c r="G465" s="20"/>
      <c r="H465" s="19"/>
      <c r="I465" s="19"/>
      <c r="J465" s="20"/>
    </row>
    <row r="466" spans="2:10" ht="14.25">
      <c r="B466" s="72"/>
      <c r="C466" s="72"/>
      <c r="D466" s="20"/>
      <c r="E466" s="19"/>
      <c r="F466" s="20"/>
      <c r="G466" s="20"/>
      <c r="H466" s="19"/>
      <c r="I466" s="19"/>
      <c r="J466" s="20"/>
    </row>
    <row r="467" spans="2:10" ht="14.25">
      <c r="B467" s="72"/>
      <c r="C467" s="72"/>
      <c r="D467" s="20"/>
      <c r="E467" s="19"/>
      <c r="F467" s="20"/>
      <c r="G467" s="20"/>
      <c r="H467" s="19"/>
      <c r="I467" s="19"/>
      <c r="J467" s="20"/>
    </row>
    <row r="468" spans="2:10" ht="14.25">
      <c r="B468" s="72"/>
      <c r="C468" s="72"/>
      <c r="D468" s="20"/>
      <c r="E468" s="19"/>
      <c r="F468" s="20"/>
      <c r="G468" s="20"/>
      <c r="H468" s="19"/>
      <c r="I468" s="19"/>
      <c r="J468" s="20"/>
    </row>
    <row r="469" spans="2:10" ht="14.25">
      <c r="B469" s="72"/>
      <c r="C469" s="72"/>
      <c r="D469" s="20"/>
      <c r="E469" s="19"/>
      <c r="F469" s="20"/>
      <c r="G469" s="20"/>
      <c r="H469" s="19"/>
      <c r="I469" s="19"/>
      <c r="J469" s="20"/>
    </row>
    <row r="470" spans="2:10" ht="14.25">
      <c r="B470" s="72"/>
      <c r="C470" s="72"/>
      <c r="D470" s="20"/>
      <c r="E470" s="19"/>
      <c r="F470" s="20"/>
      <c r="G470" s="20"/>
      <c r="H470" s="19"/>
      <c r="I470" s="19"/>
      <c r="J470" s="20"/>
    </row>
    <row r="471" spans="2:10" ht="14.25">
      <c r="B471" s="72"/>
      <c r="C471" s="72"/>
      <c r="D471" s="20"/>
      <c r="E471" s="19"/>
      <c r="F471" s="20"/>
      <c r="G471" s="20"/>
      <c r="H471" s="19"/>
      <c r="I471" s="19"/>
      <c r="J471" s="20"/>
    </row>
    <row r="472" spans="2:10" ht="14.25">
      <c r="B472" s="72"/>
      <c r="C472" s="72"/>
      <c r="D472" s="20"/>
      <c r="E472" s="19"/>
      <c r="F472" s="20"/>
      <c r="G472" s="20"/>
      <c r="H472" s="19"/>
      <c r="I472" s="19"/>
      <c r="J472" s="20"/>
    </row>
    <row r="473" spans="2:10" ht="14.25">
      <c r="B473" s="72"/>
      <c r="C473" s="72"/>
      <c r="D473" s="20"/>
      <c r="E473" s="19"/>
      <c r="F473" s="20"/>
      <c r="G473" s="20"/>
      <c r="H473" s="19"/>
      <c r="I473" s="19"/>
      <c r="J473" s="20"/>
    </row>
    <row r="474" spans="2:10" ht="14.25">
      <c r="B474" s="72"/>
      <c r="C474" s="72"/>
      <c r="D474" s="20"/>
      <c r="E474" s="19"/>
      <c r="F474" s="20"/>
      <c r="G474" s="20"/>
      <c r="H474" s="19"/>
      <c r="I474" s="19"/>
      <c r="J474" s="20"/>
    </row>
    <row r="475" spans="2:10" ht="14.25">
      <c r="B475" s="72"/>
      <c r="C475" s="72"/>
      <c r="D475" s="20"/>
      <c r="E475" s="19"/>
      <c r="F475" s="20"/>
      <c r="G475" s="20"/>
      <c r="H475" s="19"/>
      <c r="I475" s="19"/>
      <c r="J475" s="20"/>
    </row>
    <row r="476" spans="2:10" ht="14.25">
      <c r="B476" s="72"/>
      <c r="C476" s="72"/>
      <c r="D476" s="20"/>
      <c r="E476" s="19"/>
      <c r="F476" s="20"/>
      <c r="G476" s="20"/>
      <c r="H476" s="19"/>
      <c r="I476" s="19"/>
      <c r="J476" s="20"/>
    </row>
    <row r="477" spans="2:10" ht="14.25">
      <c r="B477" s="72"/>
      <c r="C477" s="72"/>
      <c r="D477" s="20"/>
      <c r="E477" s="19"/>
      <c r="F477" s="20"/>
      <c r="G477" s="20"/>
      <c r="H477" s="19"/>
      <c r="I477" s="19"/>
      <c r="J477" s="20"/>
    </row>
    <row r="478" spans="2:10" ht="14.25">
      <c r="B478" s="72"/>
      <c r="C478" s="72"/>
      <c r="D478" s="20"/>
      <c r="E478" s="19"/>
      <c r="F478" s="20"/>
      <c r="G478" s="20"/>
      <c r="H478" s="19"/>
      <c r="I478" s="19"/>
      <c r="J478" s="20"/>
    </row>
    <row r="479" spans="2:10" ht="14.25">
      <c r="B479" s="72"/>
      <c r="C479" s="72"/>
      <c r="D479" s="20"/>
      <c r="E479" s="19"/>
      <c r="F479" s="20"/>
      <c r="G479" s="20"/>
      <c r="H479" s="19"/>
      <c r="I479" s="19"/>
      <c r="J479" s="20"/>
    </row>
    <row r="480" spans="2:10" ht="14.25">
      <c r="B480" s="72"/>
      <c r="C480" s="72"/>
      <c r="D480" s="20"/>
      <c r="E480" s="19"/>
      <c r="F480" s="20"/>
      <c r="G480" s="20"/>
      <c r="H480" s="19"/>
      <c r="I480" s="19"/>
      <c r="J480" s="20"/>
    </row>
    <row r="481" spans="2:10" ht="14.25">
      <c r="B481" s="72"/>
      <c r="C481" s="72"/>
      <c r="D481" s="20"/>
      <c r="E481" s="19"/>
      <c r="F481" s="20"/>
      <c r="G481" s="20"/>
      <c r="H481" s="19"/>
      <c r="I481" s="19"/>
      <c r="J481" s="20"/>
    </row>
    <row r="482" spans="2:10" ht="14.25">
      <c r="B482" s="72"/>
      <c r="C482" s="72"/>
      <c r="D482" s="20"/>
      <c r="E482" s="19"/>
      <c r="F482" s="20"/>
      <c r="G482" s="20"/>
      <c r="H482" s="19"/>
      <c r="I482" s="19"/>
      <c r="J482" s="20"/>
    </row>
    <row r="483" spans="2:10" ht="14.25">
      <c r="B483" s="72"/>
      <c r="C483" s="72"/>
      <c r="D483" s="20"/>
      <c r="E483" s="19"/>
      <c r="F483" s="20"/>
      <c r="G483" s="20"/>
      <c r="H483" s="19"/>
      <c r="I483" s="19"/>
      <c r="J483" s="20"/>
    </row>
    <row r="484" spans="2:10" ht="14.25">
      <c r="B484" s="72"/>
      <c r="C484" s="72"/>
      <c r="D484" s="20"/>
      <c r="E484" s="19"/>
      <c r="F484" s="20"/>
      <c r="G484" s="20"/>
      <c r="H484" s="19"/>
      <c r="I484" s="19"/>
      <c r="J484" s="20"/>
    </row>
    <row r="485" spans="2:10" ht="14.25">
      <c r="B485" s="72"/>
      <c r="C485" s="72"/>
      <c r="D485" s="20"/>
      <c r="E485" s="19"/>
      <c r="F485" s="20"/>
      <c r="G485" s="20"/>
      <c r="H485" s="19"/>
      <c r="I485" s="19"/>
      <c r="J485" s="20"/>
    </row>
    <row r="486" spans="2:10" ht="14.25">
      <c r="B486" s="72"/>
      <c r="C486" s="72"/>
      <c r="D486" s="20"/>
      <c r="E486" s="19"/>
      <c r="F486" s="20"/>
      <c r="G486" s="20"/>
      <c r="H486" s="19"/>
      <c r="I486" s="19"/>
      <c r="J486" s="20"/>
    </row>
    <row r="487" spans="2:10" ht="14.25">
      <c r="B487" s="72"/>
      <c r="C487" s="72"/>
      <c r="D487" s="20"/>
      <c r="E487" s="19"/>
      <c r="F487" s="20"/>
      <c r="G487" s="20"/>
      <c r="H487" s="19"/>
      <c r="I487" s="19"/>
      <c r="J487" s="20"/>
    </row>
    <row r="488" spans="2:10" ht="14.25">
      <c r="B488" s="72"/>
      <c r="C488" s="72"/>
      <c r="D488" s="20"/>
      <c r="E488" s="19"/>
      <c r="F488" s="20"/>
      <c r="G488" s="20"/>
      <c r="H488" s="19"/>
      <c r="I488" s="19"/>
      <c r="J488" s="20"/>
    </row>
    <row r="489" spans="2:10" ht="14.25">
      <c r="B489" s="72"/>
      <c r="C489" s="72"/>
      <c r="D489" s="20"/>
      <c r="E489" s="19"/>
      <c r="F489" s="20"/>
      <c r="G489" s="20"/>
      <c r="H489" s="19"/>
      <c r="I489" s="19"/>
      <c r="J489" s="20"/>
    </row>
    <row r="490" spans="2:10" ht="14.25">
      <c r="B490" s="72"/>
      <c r="C490" s="72"/>
      <c r="D490" s="20"/>
      <c r="E490" s="19"/>
      <c r="F490" s="20"/>
      <c r="G490" s="20"/>
      <c r="H490" s="19"/>
      <c r="I490" s="19"/>
      <c r="J490" s="20"/>
    </row>
    <row r="491" spans="2:10" ht="14.25">
      <c r="B491" s="72"/>
      <c r="C491" s="72"/>
      <c r="D491" s="20"/>
      <c r="E491" s="19"/>
      <c r="F491" s="20"/>
      <c r="G491" s="20"/>
      <c r="H491" s="19"/>
      <c r="I491" s="19"/>
      <c r="J491" s="20"/>
    </row>
    <row r="492" spans="2:10" ht="14.25">
      <c r="B492" s="72"/>
      <c r="C492" s="72"/>
      <c r="D492" s="20"/>
      <c r="E492" s="19"/>
      <c r="F492" s="20"/>
      <c r="G492" s="20"/>
      <c r="H492" s="19"/>
      <c r="I492" s="19"/>
      <c r="J492" s="20"/>
    </row>
    <row r="493" spans="2:10" ht="14.25">
      <c r="B493" s="72"/>
      <c r="C493" s="72"/>
      <c r="D493" s="20"/>
      <c r="E493" s="19"/>
      <c r="F493" s="20"/>
      <c r="G493" s="20"/>
      <c r="H493" s="19"/>
      <c r="I493" s="19"/>
      <c r="J493" s="20"/>
    </row>
    <row r="494" spans="2:10" ht="14.25">
      <c r="B494" s="72"/>
      <c r="C494" s="72"/>
      <c r="D494" s="20"/>
      <c r="E494" s="19"/>
      <c r="F494" s="20"/>
      <c r="G494" s="20"/>
      <c r="H494" s="19"/>
      <c r="I494" s="19"/>
      <c r="J494" s="20"/>
    </row>
    <row r="495" spans="2:10" ht="14.25">
      <c r="B495" s="72"/>
      <c r="C495" s="72"/>
      <c r="D495" s="20"/>
      <c r="E495" s="19"/>
      <c r="F495" s="20"/>
      <c r="G495" s="20"/>
      <c r="H495" s="19"/>
      <c r="I495" s="19"/>
      <c r="J495" s="20"/>
    </row>
    <row r="496" spans="2:10" ht="14.25">
      <c r="B496" s="72"/>
      <c r="C496" s="72"/>
      <c r="D496" s="20"/>
      <c r="E496" s="19"/>
      <c r="F496" s="20"/>
      <c r="G496" s="20"/>
      <c r="H496" s="19"/>
      <c r="I496" s="19"/>
      <c r="J496" s="20"/>
    </row>
    <row r="497" spans="2:10" ht="14.25">
      <c r="B497" s="72"/>
      <c r="C497" s="72"/>
      <c r="D497" s="20"/>
      <c r="E497" s="19"/>
      <c r="F497" s="20"/>
      <c r="G497" s="20"/>
      <c r="H497" s="19"/>
      <c r="I497" s="19"/>
      <c r="J497" s="20"/>
    </row>
    <row r="498" spans="2:10" ht="14.25">
      <c r="B498" s="72"/>
      <c r="C498" s="72"/>
      <c r="D498" s="20"/>
      <c r="E498" s="19"/>
      <c r="F498" s="20"/>
      <c r="G498" s="20"/>
      <c r="H498" s="19"/>
      <c r="I498" s="19"/>
      <c r="J498" s="20"/>
    </row>
    <row r="499" spans="2:10" ht="14.25">
      <c r="B499" s="72"/>
      <c r="C499" s="72"/>
      <c r="D499" s="20"/>
      <c r="E499" s="19"/>
      <c r="F499" s="20"/>
      <c r="G499" s="20"/>
      <c r="H499" s="19"/>
      <c r="I499" s="19"/>
      <c r="J499" s="20"/>
    </row>
    <row r="500" spans="2:10" ht="14.25">
      <c r="B500" s="72"/>
      <c r="C500" s="72"/>
      <c r="D500" s="20"/>
      <c r="E500" s="19"/>
      <c r="F500" s="20"/>
      <c r="G500" s="20"/>
      <c r="H500" s="19"/>
      <c r="I500" s="19"/>
      <c r="J500" s="20"/>
    </row>
    <row r="501" spans="2:10" ht="14.25">
      <c r="B501" s="72"/>
      <c r="C501" s="72"/>
      <c r="D501" s="20"/>
      <c r="E501" s="19"/>
      <c r="F501" s="20"/>
      <c r="G501" s="20"/>
      <c r="H501" s="19"/>
      <c r="I501" s="19"/>
      <c r="J501" s="20"/>
    </row>
    <row r="502" spans="2:10" ht="14.25">
      <c r="B502" s="72"/>
      <c r="C502" s="72"/>
      <c r="D502" s="20"/>
      <c r="E502" s="19"/>
      <c r="F502" s="20"/>
      <c r="G502" s="20"/>
      <c r="H502" s="19"/>
      <c r="I502" s="19"/>
      <c r="J502" s="20"/>
    </row>
    <row r="503" spans="2:10" ht="14.25">
      <c r="B503" s="72"/>
      <c r="C503" s="72"/>
      <c r="D503" s="20"/>
      <c r="E503" s="19"/>
      <c r="F503" s="20"/>
      <c r="G503" s="20"/>
      <c r="H503" s="19"/>
      <c r="I503" s="19"/>
      <c r="J503" s="20"/>
    </row>
    <row r="504" spans="2:10" ht="14.25">
      <c r="B504" s="72"/>
      <c r="C504" s="72"/>
      <c r="D504" s="20"/>
      <c r="E504" s="19"/>
      <c r="F504" s="20"/>
      <c r="G504" s="20"/>
      <c r="H504" s="19"/>
      <c r="I504" s="19"/>
      <c r="J504" s="20"/>
    </row>
    <row r="505" spans="2:10" ht="14.25">
      <c r="B505" s="72"/>
      <c r="C505" s="72"/>
      <c r="D505" s="20"/>
      <c r="E505" s="19"/>
      <c r="F505" s="20"/>
      <c r="G505" s="20"/>
      <c r="H505" s="19"/>
      <c r="I505" s="19"/>
      <c r="J505" s="20"/>
    </row>
    <row r="506" spans="2:10" ht="14.25">
      <c r="B506" s="72"/>
      <c r="C506" s="72"/>
      <c r="D506" s="20"/>
      <c r="E506" s="19"/>
      <c r="F506" s="20"/>
      <c r="G506" s="20"/>
      <c r="H506" s="19"/>
      <c r="I506" s="19"/>
      <c r="J506" s="20"/>
    </row>
    <row r="507" spans="2:10" ht="14.25">
      <c r="B507" s="72"/>
      <c r="C507" s="72"/>
      <c r="D507" s="20"/>
      <c r="E507" s="19"/>
      <c r="F507" s="20"/>
      <c r="G507" s="20"/>
      <c r="H507" s="19"/>
      <c r="I507" s="19"/>
      <c r="J507" s="20"/>
    </row>
    <row r="508" spans="2:10" ht="14.25">
      <c r="B508" s="72"/>
      <c r="C508" s="72"/>
      <c r="D508" s="20"/>
      <c r="E508" s="19"/>
      <c r="F508" s="20"/>
      <c r="G508" s="20"/>
      <c r="H508" s="19"/>
      <c r="I508" s="19"/>
      <c r="J508" s="20"/>
    </row>
    <row r="509" spans="2:10" ht="14.25">
      <c r="B509" s="72"/>
      <c r="C509" s="72"/>
      <c r="D509" s="20"/>
      <c r="E509" s="19"/>
      <c r="F509" s="20"/>
      <c r="G509" s="20"/>
      <c r="H509" s="19"/>
      <c r="I509" s="19"/>
      <c r="J509" s="20"/>
    </row>
    <row r="510" spans="2:10" ht="14.25">
      <c r="B510" s="72"/>
      <c r="C510" s="72"/>
      <c r="D510" s="20"/>
      <c r="E510" s="19"/>
      <c r="F510" s="20"/>
      <c r="G510" s="20"/>
      <c r="H510" s="19"/>
      <c r="I510" s="19"/>
      <c r="J510" s="20"/>
    </row>
    <row r="511" spans="2:10" ht="14.25">
      <c r="B511" s="72"/>
      <c r="C511" s="72"/>
      <c r="D511" s="20"/>
      <c r="E511" s="19"/>
      <c r="F511" s="20"/>
      <c r="G511" s="20"/>
      <c r="H511" s="19"/>
      <c r="I511" s="19"/>
      <c r="J511" s="20"/>
    </row>
    <row r="512" spans="2:10" ht="14.25">
      <c r="B512" s="72"/>
      <c r="C512" s="72"/>
      <c r="D512" s="20"/>
      <c r="E512" s="19"/>
      <c r="F512" s="20"/>
      <c r="G512" s="20"/>
      <c r="H512" s="19"/>
      <c r="I512" s="19"/>
      <c r="J512" s="20"/>
    </row>
    <row r="513" spans="2:10" ht="14.25">
      <c r="B513" s="72"/>
      <c r="C513" s="72"/>
      <c r="D513" s="20"/>
      <c r="E513" s="19"/>
      <c r="F513" s="20"/>
      <c r="G513" s="20"/>
      <c r="H513" s="19"/>
      <c r="I513" s="19"/>
      <c r="J513" s="20"/>
    </row>
    <row r="514" spans="2:10" ht="14.25">
      <c r="B514" s="72"/>
      <c r="C514" s="72"/>
      <c r="D514" s="20"/>
      <c r="E514" s="19"/>
      <c r="F514" s="20"/>
      <c r="G514" s="20"/>
      <c r="H514" s="19"/>
      <c r="I514" s="19"/>
      <c r="J514" s="20"/>
    </row>
    <row r="515" spans="2:10" ht="14.25">
      <c r="B515" s="72"/>
      <c r="C515" s="72"/>
      <c r="D515" s="20"/>
      <c r="E515" s="19"/>
      <c r="F515" s="20"/>
      <c r="G515" s="20"/>
      <c r="H515" s="19"/>
      <c r="I515" s="19"/>
      <c r="J515" s="20"/>
    </row>
    <row r="516" spans="2:10" ht="14.25">
      <c r="B516" s="72"/>
      <c r="C516" s="72"/>
      <c r="D516" s="20"/>
      <c r="E516" s="19"/>
      <c r="F516" s="20"/>
      <c r="G516" s="20"/>
      <c r="H516" s="19"/>
      <c r="I516" s="19"/>
      <c r="J516" s="20"/>
    </row>
    <row r="517" spans="2:10" ht="14.25">
      <c r="B517" s="72"/>
      <c r="C517" s="72"/>
      <c r="D517" s="20"/>
      <c r="E517" s="19"/>
      <c r="F517" s="20"/>
      <c r="G517" s="20"/>
      <c r="H517" s="19"/>
      <c r="I517" s="19"/>
      <c r="J517" s="20"/>
    </row>
    <row r="518" spans="2:10" ht="14.25">
      <c r="B518" s="72"/>
      <c r="C518" s="72"/>
      <c r="D518" s="20"/>
      <c r="E518" s="19"/>
      <c r="F518" s="20"/>
      <c r="G518" s="20"/>
      <c r="H518" s="19"/>
      <c r="I518" s="19"/>
      <c r="J518" s="20"/>
    </row>
    <row r="519" spans="2:10" ht="14.25">
      <c r="B519" s="72"/>
      <c r="C519" s="72"/>
      <c r="D519" s="20"/>
      <c r="E519" s="19"/>
      <c r="F519" s="20"/>
      <c r="G519" s="20"/>
      <c r="H519" s="19"/>
      <c r="I519" s="19"/>
      <c r="J519" s="20"/>
    </row>
    <row r="520" spans="2:10" ht="14.25">
      <c r="B520" s="72"/>
      <c r="C520" s="72"/>
      <c r="D520" s="20"/>
      <c r="E520" s="19"/>
      <c r="F520" s="20"/>
      <c r="G520" s="20"/>
      <c r="H520" s="19"/>
      <c r="I520" s="19"/>
      <c r="J520" s="20"/>
    </row>
    <row r="521" spans="2:10" ht="14.25">
      <c r="B521" s="72"/>
      <c r="C521" s="72"/>
      <c r="D521" s="20"/>
      <c r="E521" s="19"/>
      <c r="F521" s="20"/>
      <c r="G521" s="20"/>
      <c r="H521" s="19"/>
      <c r="I521" s="19"/>
      <c r="J521" s="20"/>
    </row>
    <row r="522" spans="2:10" ht="14.25">
      <c r="B522" s="72"/>
      <c r="C522" s="72"/>
      <c r="D522" s="20"/>
      <c r="E522" s="19"/>
      <c r="F522" s="20"/>
      <c r="G522" s="20"/>
      <c r="H522" s="19"/>
      <c r="I522" s="19"/>
      <c r="J522" s="20"/>
    </row>
    <row r="523" spans="2:10" ht="14.25">
      <c r="B523" s="72"/>
      <c r="C523" s="72"/>
      <c r="D523" s="20"/>
      <c r="E523" s="19"/>
      <c r="F523" s="20"/>
      <c r="G523" s="20"/>
      <c r="H523" s="19"/>
      <c r="I523" s="19"/>
      <c r="J523" s="20"/>
    </row>
    <row r="524" spans="2:10" ht="14.25">
      <c r="B524" s="72"/>
      <c r="C524" s="72"/>
      <c r="D524" s="20"/>
      <c r="E524" s="19"/>
      <c r="F524" s="20"/>
      <c r="G524" s="20"/>
      <c r="H524" s="19"/>
      <c r="I524" s="19"/>
      <c r="J524" s="20"/>
    </row>
    <row r="525" spans="2:10" ht="14.25">
      <c r="B525" s="72"/>
      <c r="C525" s="72"/>
      <c r="D525" s="20"/>
      <c r="E525" s="19"/>
      <c r="F525" s="20"/>
      <c r="G525" s="20"/>
      <c r="H525" s="19"/>
      <c r="I525" s="19"/>
      <c r="J525" s="20"/>
    </row>
    <row r="526" spans="2:10" ht="14.25">
      <c r="B526" s="72"/>
      <c r="C526" s="72"/>
      <c r="D526" s="20"/>
      <c r="E526" s="19"/>
      <c r="F526" s="20"/>
      <c r="G526" s="20"/>
      <c r="H526" s="19"/>
      <c r="I526" s="19"/>
      <c r="J526" s="20"/>
    </row>
    <row r="527" spans="2:10" ht="14.25">
      <c r="B527" s="72"/>
      <c r="C527" s="72"/>
      <c r="D527" s="20"/>
      <c r="E527" s="19"/>
      <c r="F527" s="20"/>
      <c r="G527" s="20"/>
      <c r="H527" s="19"/>
      <c r="I527" s="19"/>
      <c r="J527" s="20"/>
    </row>
    <row r="528" spans="2:10" ht="14.25">
      <c r="B528" s="72"/>
      <c r="C528" s="72"/>
      <c r="D528" s="20"/>
      <c r="E528" s="19"/>
      <c r="F528" s="20"/>
      <c r="G528" s="20"/>
      <c r="H528" s="19"/>
      <c r="I528" s="19"/>
      <c r="J528" s="20"/>
    </row>
    <row r="529" spans="2:10" ht="14.25">
      <c r="B529" s="72"/>
      <c r="C529" s="72"/>
      <c r="D529" s="20"/>
      <c r="E529" s="19"/>
      <c r="F529" s="20"/>
      <c r="G529" s="20"/>
      <c r="H529" s="19"/>
      <c r="I529" s="19"/>
      <c r="J529" s="20"/>
    </row>
    <row r="530" spans="2:10" ht="14.25">
      <c r="B530" s="72"/>
      <c r="C530" s="72"/>
      <c r="D530" s="20"/>
      <c r="E530" s="19"/>
      <c r="F530" s="20"/>
      <c r="G530" s="20"/>
      <c r="H530" s="19"/>
      <c r="I530" s="19"/>
      <c r="J530" s="20"/>
    </row>
    <row r="531" spans="2:10" ht="14.25">
      <c r="B531" s="72"/>
      <c r="C531" s="72"/>
      <c r="D531" s="20"/>
      <c r="E531" s="19"/>
      <c r="F531" s="20"/>
      <c r="G531" s="20"/>
      <c r="H531" s="19"/>
      <c r="I531" s="19"/>
      <c r="J531" s="20"/>
    </row>
    <row r="532" spans="2:10" ht="14.25">
      <c r="B532" s="72"/>
      <c r="C532" s="72"/>
      <c r="D532" s="20"/>
      <c r="E532" s="19"/>
      <c r="F532" s="20"/>
      <c r="G532" s="20"/>
      <c r="H532" s="19"/>
      <c r="I532" s="19"/>
      <c r="J532" s="20"/>
    </row>
    <row r="533" spans="2:10" ht="14.25">
      <c r="B533" s="72"/>
      <c r="C533" s="72"/>
      <c r="D533" s="20"/>
      <c r="E533" s="19"/>
      <c r="F533" s="20"/>
      <c r="G533" s="20"/>
      <c r="H533" s="19"/>
      <c r="I533" s="19"/>
      <c r="J533" s="20"/>
    </row>
    <row r="534" spans="2:10" ht="14.25">
      <c r="B534" s="72"/>
      <c r="C534" s="72"/>
      <c r="D534" s="20"/>
      <c r="E534" s="19"/>
      <c r="F534" s="20"/>
      <c r="G534" s="20"/>
      <c r="H534" s="19"/>
      <c r="I534" s="19"/>
      <c r="J534" s="20"/>
    </row>
    <row r="535" spans="2:10" ht="14.25">
      <c r="B535" s="72"/>
      <c r="C535" s="72"/>
      <c r="D535" s="20"/>
      <c r="E535" s="19"/>
      <c r="F535" s="20"/>
      <c r="G535" s="20"/>
      <c r="H535" s="19"/>
      <c r="I535" s="19"/>
      <c r="J535" s="20"/>
    </row>
    <row r="536" spans="2:10" ht="14.25">
      <c r="B536" s="72"/>
      <c r="C536" s="72"/>
      <c r="D536" s="20"/>
      <c r="E536" s="19"/>
      <c r="F536" s="20"/>
      <c r="G536" s="20"/>
      <c r="H536" s="19"/>
      <c r="I536" s="19"/>
      <c r="J536" s="20"/>
    </row>
    <row r="537" spans="2:10" ht="14.25">
      <c r="B537" s="72"/>
      <c r="C537" s="72"/>
      <c r="D537" s="20"/>
      <c r="E537" s="19"/>
      <c r="F537" s="20"/>
      <c r="G537" s="20"/>
      <c r="H537" s="19"/>
      <c r="I537" s="19"/>
      <c r="J537" s="20"/>
    </row>
    <row r="538" spans="2:10" ht="14.25">
      <c r="B538" s="72"/>
      <c r="C538" s="72"/>
      <c r="D538" s="20"/>
      <c r="E538" s="19"/>
      <c r="F538" s="20"/>
      <c r="G538" s="20"/>
      <c r="H538" s="19"/>
      <c r="I538" s="19"/>
      <c r="J538" s="20"/>
    </row>
    <row r="539" spans="2:10" ht="14.25">
      <c r="B539" s="72"/>
      <c r="C539" s="72"/>
      <c r="D539" s="20"/>
      <c r="E539" s="19"/>
      <c r="F539" s="20"/>
      <c r="G539" s="20"/>
      <c r="H539" s="19"/>
      <c r="I539" s="19"/>
      <c r="J539" s="20"/>
    </row>
    <row r="540" spans="2:10" ht="14.25">
      <c r="B540" s="72"/>
      <c r="C540" s="72"/>
      <c r="D540" s="20"/>
      <c r="E540" s="19"/>
      <c r="F540" s="20"/>
      <c r="G540" s="20"/>
      <c r="H540" s="19"/>
      <c r="I540" s="19"/>
      <c r="J540" s="20"/>
    </row>
    <row r="541" spans="2:10" ht="14.25">
      <c r="B541" s="72"/>
      <c r="C541" s="72"/>
      <c r="D541" s="20"/>
      <c r="E541" s="19"/>
      <c r="F541" s="20"/>
      <c r="G541" s="20"/>
      <c r="H541" s="19"/>
      <c r="I541" s="19"/>
      <c r="J541" s="20"/>
    </row>
    <row r="542" spans="2:10" ht="14.25">
      <c r="B542" s="72"/>
      <c r="C542" s="72"/>
      <c r="D542" s="20"/>
      <c r="E542" s="19"/>
      <c r="F542" s="20"/>
      <c r="G542" s="20"/>
      <c r="H542" s="19"/>
      <c r="I542" s="19"/>
      <c r="J542" s="20"/>
    </row>
    <row r="543" spans="2:10" ht="14.25">
      <c r="B543" s="72"/>
      <c r="C543" s="72"/>
      <c r="D543" s="20"/>
      <c r="E543" s="19"/>
      <c r="F543" s="20"/>
      <c r="G543" s="20"/>
      <c r="H543" s="19"/>
      <c r="I543" s="19"/>
      <c r="J543" s="20"/>
    </row>
    <row r="544" spans="2:10" ht="14.25">
      <c r="B544" s="72"/>
      <c r="C544" s="72"/>
      <c r="D544" s="20"/>
      <c r="E544" s="19"/>
      <c r="F544" s="20"/>
      <c r="G544" s="20"/>
      <c r="H544" s="19"/>
      <c r="I544" s="19"/>
      <c r="J544" s="20"/>
    </row>
    <row r="545" spans="2:10" ht="14.25">
      <c r="B545" s="72"/>
      <c r="C545" s="72"/>
      <c r="D545" s="20"/>
      <c r="E545" s="19"/>
      <c r="F545" s="20"/>
      <c r="G545" s="20"/>
      <c r="H545" s="19"/>
      <c r="I545" s="19"/>
      <c r="J545" s="20"/>
    </row>
    <row r="546" spans="2:10" ht="14.25">
      <c r="B546" s="72"/>
      <c r="C546" s="72"/>
      <c r="D546" s="20"/>
      <c r="E546" s="19"/>
      <c r="F546" s="20"/>
      <c r="G546" s="20"/>
      <c r="H546" s="19"/>
      <c r="I546" s="19"/>
      <c r="J546" s="20"/>
    </row>
    <row r="547" spans="2:10" ht="14.25">
      <c r="B547" s="72"/>
      <c r="C547" s="72"/>
      <c r="D547" s="20"/>
      <c r="E547" s="19"/>
      <c r="F547" s="20"/>
      <c r="G547" s="20"/>
      <c r="H547" s="19"/>
      <c r="I547" s="19"/>
      <c r="J547" s="20"/>
    </row>
    <row r="548" spans="2:10" ht="14.25">
      <c r="B548" s="72"/>
      <c r="C548" s="72"/>
      <c r="D548" s="20"/>
      <c r="E548" s="19"/>
      <c r="F548" s="20"/>
      <c r="G548" s="20"/>
      <c r="H548" s="19"/>
      <c r="I548" s="19"/>
      <c r="J548" s="20"/>
    </row>
    <row r="549" spans="2:10" ht="14.25">
      <c r="B549" s="72"/>
      <c r="C549" s="72"/>
      <c r="D549" s="20"/>
      <c r="E549" s="19"/>
      <c r="F549" s="20"/>
      <c r="G549" s="20"/>
      <c r="H549" s="19"/>
      <c r="I549" s="19"/>
      <c r="J549" s="20"/>
    </row>
    <row r="550" spans="2:10" ht="14.25">
      <c r="B550" s="72"/>
      <c r="C550" s="72"/>
      <c r="D550" s="20"/>
      <c r="E550" s="19"/>
      <c r="F550" s="20"/>
      <c r="G550" s="20"/>
      <c r="H550" s="19"/>
      <c r="I550" s="19"/>
      <c r="J550" s="20"/>
    </row>
    <row r="551" spans="2:10" ht="14.25">
      <c r="B551" s="72"/>
      <c r="C551" s="72"/>
      <c r="D551" s="20"/>
      <c r="E551" s="19"/>
      <c r="F551" s="20"/>
      <c r="G551" s="20"/>
      <c r="H551" s="19"/>
      <c r="I551" s="19"/>
      <c r="J551" s="20"/>
    </row>
    <row r="552" spans="2:10" ht="14.25">
      <c r="B552" s="72"/>
      <c r="C552" s="72"/>
      <c r="D552" s="20"/>
      <c r="E552" s="19"/>
      <c r="F552" s="20"/>
      <c r="G552" s="20"/>
      <c r="H552" s="19"/>
      <c r="I552" s="19"/>
      <c r="J552" s="20"/>
    </row>
    <row r="553" spans="2:10" ht="14.25">
      <c r="B553" s="72"/>
      <c r="C553" s="72"/>
      <c r="D553" s="20"/>
      <c r="E553" s="19"/>
      <c r="F553" s="20"/>
      <c r="G553" s="20"/>
      <c r="H553" s="19"/>
      <c r="I553" s="19"/>
      <c r="J553" s="20"/>
    </row>
    <row r="554" spans="2:10" ht="14.25">
      <c r="B554" s="72"/>
      <c r="C554" s="72"/>
      <c r="D554" s="20"/>
      <c r="E554" s="19"/>
      <c r="F554" s="20"/>
      <c r="G554" s="20"/>
      <c r="H554" s="19"/>
      <c r="I554" s="19"/>
      <c r="J554" s="20"/>
    </row>
    <row r="555" spans="2:10" ht="14.25">
      <c r="B555" s="72"/>
      <c r="C555" s="72"/>
      <c r="D555" s="20"/>
      <c r="E555" s="19"/>
      <c r="F555" s="20"/>
      <c r="G555" s="20"/>
      <c r="H555" s="19"/>
      <c r="I555" s="19"/>
      <c r="J555" s="20"/>
    </row>
    <row r="556" spans="2:10" ht="14.25">
      <c r="B556" s="72"/>
      <c r="C556" s="72"/>
      <c r="D556" s="20"/>
      <c r="E556" s="19"/>
      <c r="F556" s="20"/>
      <c r="G556" s="20"/>
      <c r="H556" s="19"/>
      <c r="I556" s="19"/>
      <c r="J556" s="20"/>
    </row>
    <row r="557" spans="2:10" ht="14.25">
      <c r="B557" s="72"/>
      <c r="C557" s="72"/>
      <c r="D557" s="20"/>
      <c r="E557" s="19"/>
      <c r="F557" s="20"/>
      <c r="G557" s="20"/>
      <c r="H557" s="19"/>
      <c r="I557" s="19"/>
      <c r="J557" s="20"/>
    </row>
    <row r="558" spans="2:10" ht="14.25">
      <c r="B558" s="72"/>
      <c r="C558" s="72"/>
      <c r="D558" s="20"/>
      <c r="E558" s="19"/>
      <c r="F558" s="20"/>
      <c r="G558" s="20"/>
      <c r="H558" s="19"/>
      <c r="I558" s="19"/>
      <c r="J558" s="20"/>
    </row>
    <row r="559" spans="2:10" ht="14.25">
      <c r="B559" s="72"/>
      <c r="C559" s="72"/>
      <c r="D559" s="20"/>
      <c r="E559" s="19"/>
      <c r="F559" s="20"/>
      <c r="G559" s="20"/>
      <c r="H559" s="19"/>
      <c r="I559" s="19"/>
      <c r="J559" s="20"/>
    </row>
    <row r="560" spans="2:10" ht="14.25">
      <c r="B560" s="72"/>
      <c r="C560" s="72"/>
      <c r="D560" s="20"/>
      <c r="E560" s="19"/>
      <c r="F560" s="20"/>
      <c r="G560" s="20"/>
      <c r="H560" s="19"/>
      <c r="I560" s="19"/>
      <c r="J560" s="20"/>
    </row>
    <row r="561" spans="2:10" ht="14.25">
      <c r="B561" s="72"/>
      <c r="C561" s="72"/>
      <c r="D561" s="20"/>
      <c r="E561" s="19"/>
      <c r="F561" s="20"/>
      <c r="G561" s="20"/>
      <c r="H561" s="19"/>
      <c r="I561" s="19"/>
      <c r="J561" s="20"/>
    </row>
    <row r="562" spans="2:10" ht="14.25">
      <c r="B562" s="72"/>
      <c r="C562" s="72"/>
      <c r="D562" s="20"/>
      <c r="E562" s="19"/>
      <c r="F562" s="20"/>
      <c r="G562" s="20"/>
      <c r="H562" s="19"/>
      <c r="I562" s="19"/>
      <c r="J562" s="20"/>
    </row>
    <row r="563" spans="2:10" ht="14.25">
      <c r="B563" s="72"/>
      <c r="C563" s="72"/>
      <c r="D563" s="20"/>
      <c r="E563" s="19"/>
      <c r="F563" s="20"/>
      <c r="G563" s="20"/>
      <c r="H563" s="19"/>
      <c r="I563" s="19"/>
      <c r="J563" s="20"/>
    </row>
    <row r="564" spans="2:10" ht="14.25">
      <c r="B564" s="72"/>
      <c r="C564" s="72"/>
      <c r="D564" s="20"/>
      <c r="E564" s="19"/>
      <c r="F564" s="20"/>
      <c r="G564" s="20"/>
      <c r="H564" s="19"/>
      <c r="I564" s="19"/>
      <c r="J564" s="20"/>
    </row>
    <row r="565" spans="2:10" ht="14.25">
      <c r="B565" s="72"/>
      <c r="C565" s="72"/>
      <c r="D565" s="20"/>
      <c r="E565" s="19"/>
      <c r="F565" s="20"/>
      <c r="G565" s="20"/>
      <c r="H565" s="19"/>
      <c r="I565" s="19"/>
      <c r="J565" s="20"/>
    </row>
    <row r="566" spans="2:10" ht="14.25">
      <c r="B566" s="72"/>
      <c r="C566" s="72"/>
      <c r="D566" s="20"/>
      <c r="E566" s="19"/>
      <c r="F566" s="20"/>
      <c r="G566" s="20"/>
      <c r="H566" s="19"/>
      <c r="I566" s="19"/>
      <c r="J566" s="20"/>
    </row>
    <row r="567" spans="2:10" ht="14.25">
      <c r="B567" s="72"/>
      <c r="C567" s="72"/>
      <c r="D567" s="20"/>
      <c r="E567" s="19"/>
      <c r="F567" s="20"/>
      <c r="G567" s="20"/>
      <c r="H567" s="19"/>
      <c r="I567" s="19"/>
      <c r="J567" s="20"/>
    </row>
    <row r="568" spans="2:10" ht="14.25">
      <c r="B568" s="72"/>
      <c r="C568" s="72"/>
      <c r="D568" s="20"/>
      <c r="E568" s="19"/>
      <c r="F568" s="20"/>
      <c r="G568" s="20"/>
      <c r="H568" s="19"/>
      <c r="I568" s="19"/>
      <c r="J568" s="20"/>
    </row>
    <row r="569" spans="2:10" ht="14.25">
      <c r="B569" s="72"/>
      <c r="C569" s="72"/>
      <c r="D569" s="20"/>
      <c r="E569" s="19"/>
      <c r="F569" s="20"/>
      <c r="G569" s="20"/>
      <c r="H569" s="19"/>
      <c r="I569" s="19"/>
      <c r="J569" s="20"/>
    </row>
    <row r="570" spans="2:10" ht="14.25">
      <c r="B570" s="72"/>
      <c r="C570" s="72"/>
      <c r="D570" s="20"/>
      <c r="E570" s="19"/>
      <c r="F570" s="20"/>
      <c r="G570" s="20"/>
      <c r="H570" s="19"/>
      <c r="I570" s="19"/>
      <c r="J570" s="20"/>
    </row>
    <row r="571" spans="2:10" ht="14.25">
      <c r="B571" s="72"/>
      <c r="C571" s="72"/>
      <c r="D571" s="20"/>
      <c r="E571" s="19"/>
      <c r="F571" s="20"/>
      <c r="G571" s="20"/>
      <c r="H571" s="19"/>
      <c r="I571" s="19"/>
      <c r="J571" s="20"/>
    </row>
    <row r="572" spans="2:10" ht="14.25">
      <c r="B572" s="72"/>
      <c r="C572" s="72"/>
      <c r="D572" s="20"/>
      <c r="E572" s="19"/>
      <c r="F572" s="20"/>
      <c r="G572" s="20"/>
      <c r="H572" s="19"/>
      <c r="I572" s="19"/>
      <c r="J572" s="20"/>
    </row>
    <row r="573" spans="2:10" ht="14.25">
      <c r="B573" s="72"/>
      <c r="C573" s="72"/>
      <c r="D573" s="20"/>
      <c r="E573" s="19"/>
      <c r="F573" s="20"/>
      <c r="G573" s="20"/>
      <c r="H573" s="19"/>
      <c r="I573" s="19"/>
      <c r="J573" s="20"/>
    </row>
    <row r="574" spans="2:10" ht="14.25">
      <c r="B574" s="72"/>
      <c r="C574" s="72"/>
      <c r="D574" s="20"/>
      <c r="E574" s="19"/>
      <c r="F574" s="20"/>
      <c r="G574" s="20"/>
      <c r="H574" s="19"/>
      <c r="I574" s="19"/>
      <c r="J574" s="20"/>
    </row>
    <row r="575" spans="2:10" ht="14.25">
      <c r="B575" s="72"/>
      <c r="C575" s="72"/>
      <c r="D575" s="20"/>
      <c r="E575" s="19"/>
      <c r="F575" s="20"/>
      <c r="G575" s="20"/>
      <c r="H575" s="19"/>
      <c r="I575" s="19"/>
      <c r="J575" s="20"/>
    </row>
    <row r="576" spans="2:10" ht="14.25">
      <c r="B576" s="72"/>
      <c r="C576" s="72"/>
      <c r="D576" s="20"/>
      <c r="E576" s="19"/>
      <c r="F576" s="20"/>
      <c r="G576" s="20"/>
      <c r="H576" s="19"/>
      <c r="I576" s="19"/>
      <c r="J576" s="20"/>
    </row>
    <row r="577" spans="2:10" ht="14.25">
      <c r="B577" s="72"/>
      <c r="C577" s="72"/>
      <c r="D577" s="20"/>
      <c r="E577" s="19"/>
      <c r="F577" s="20"/>
      <c r="G577" s="20"/>
      <c r="H577" s="19"/>
      <c r="I577" s="19"/>
      <c r="J577" s="20"/>
    </row>
    <row r="578" spans="2:10" ht="14.25">
      <c r="B578" s="72"/>
      <c r="C578" s="72"/>
      <c r="D578" s="20"/>
      <c r="E578" s="19"/>
      <c r="F578" s="20"/>
      <c r="G578" s="20"/>
      <c r="H578" s="19"/>
      <c r="I578" s="19"/>
      <c r="J578" s="20"/>
    </row>
    <row r="579" spans="2:10" ht="14.25">
      <c r="B579" s="72"/>
      <c r="C579" s="72"/>
      <c r="D579" s="20"/>
      <c r="E579" s="19"/>
      <c r="F579" s="20"/>
      <c r="G579" s="20"/>
      <c r="H579" s="19"/>
      <c r="I579" s="19"/>
      <c r="J579" s="20"/>
    </row>
    <row r="580" spans="2:10" ht="14.25">
      <c r="B580" s="72"/>
      <c r="C580" s="72"/>
      <c r="D580" s="20"/>
      <c r="E580" s="19"/>
      <c r="F580" s="20"/>
      <c r="G580" s="20"/>
      <c r="H580" s="19"/>
      <c r="I580" s="19"/>
      <c r="J580" s="20"/>
    </row>
    <row r="581" spans="2:10" ht="14.25">
      <c r="B581" s="72"/>
      <c r="C581" s="72"/>
      <c r="D581" s="20"/>
      <c r="E581" s="19"/>
      <c r="F581" s="20"/>
      <c r="G581" s="20"/>
      <c r="H581" s="19"/>
      <c r="I581" s="19"/>
      <c r="J581" s="20"/>
    </row>
    <row r="582" spans="2:10" ht="14.25">
      <c r="B582" s="72"/>
      <c r="C582" s="72"/>
      <c r="D582" s="20"/>
      <c r="E582" s="19"/>
      <c r="F582" s="20"/>
      <c r="G582" s="20"/>
      <c r="H582" s="19"/>
      <c r="I582" s="19"/>
      <c r="J582" s="20"/>
    </row>
    <row r="583" spans="2:10" ht="14.25">
      <c r="B583" s="72"/>
      <c r="C583" s="72"/>
      <c r="D583" s="20"/>
      <c r="E583" s="19"/>
      <c r="F583" s="20"/>
      <c r="G583" s="20"/>
      <c r="H583" s="19"/>
      <c r="I583" s="19"/>
      <c r="J583" s="20"/>
    </row>
    <row r="584" spans="2:10" ht="14.25">
      <c r="B584" s="72"/>
      <c r="C584" s="72"/>
      <c r="D584" s="20"/>
      <c r="E584" s="19"/>
      <c r="F584" s="20"/>
      <c r="G584" s="20"/>
      <c r="H584" s="19"/>
      <c r="I584" s="19"/>
      <c r="J584" s="20"/>
    </row>
    <row r="585" spans="2:10" ht="14.25">
      <c r="B585" s="72"/>
      <c r="C585" s="72"/>
      <c r="D585" s="20"/>
      <c r="E585" s="19"/>
      <c r="F585" s="20"/>
      <c r="G585" s="20"/>
      <c r="H585" s="19"/>
      <c r="I585" s="19"/>
      <c r="J585" s="20"/>
    </row>
    <row r="586" spans="2:10" ht="14.25">
      <c r="B586" s="72"/>
      <c r="C586" s="72"/>
      <c r="D586" s="20"/>
      <c r="E586" s="19"/>
      <c r="F586" s="20"/>
      <c r="G586" s="20"/>
      <c r="H586" s="19"/>
      <c r="I586" s="19"/>
      <c r="J586" s="20"/>
    </row>
    <row r="587" spans="2:10" ht="14.25">
      <c r="B587" s="72"/>
      <c r="C587" s="72"/>
      <c r="D587" s="20"/>
      <c r="E587" s="19"/>
      <c r="F587" s="20"/>
      <c r="G587" s="20"/>
      <c r="H587" s="19"/>
      <c r="I587" s="19"/>
      <c r="J587" s="20"/>
    </row>
    <row r="588" spans="2:10" ht="14.25">
      <c r="B588" s="72"/>
      <c r="C588" s="72"/>
      <c r="D588" s="20"/>
      <c r="E588" s="19"/>
      <c r="F588" s="20"/>
      <c r="G588" s="20"/>
      <c r="H588" s="19"/>
      <c r="I588" s="19"/>
      <c r="J588" s="20"/>
    </row>
    <row r="589" spans="2:10" ht="14.25">
      <c r="B589" s="72"/>
      <c r="C589" s="72"/>
      <c r="D589" s="20"/>
      <c r="E589" s="19"/>
      <c r="F589" s="20"/>
      <c r="G589" s="20"/>
      <c r="H589" s="19"/>
      <c r="I589" s="19"/>
      <c r="J589" s="20"/>
    </row>
    <row r="590" spans="2:10" ht="14.25">
      <c r="B590" s="72"/>
      <c r="C590" s="72"/>
      <c r="D590" s="20"/>
      <c r="E590" s="19"/>
      <c r="F590" s="20"/>
      <c r="G590" s="20"/>
      <c r="H590" s="19"/>
      <c r="I590" s="19"/>
      <c r="J590" s="20"/>
    </row>
    <row r="591" spans="2:10" ht="14.25">
      <c r="B591" s="72"/>
      <c r="C591" s="72"/>
      <c r="D591" s="20"/>
      <c r="E591" s="19"/>
      <c r="F591" s="20"/>
      <c r="G591" s="20"/>
      <c r="H591" s="19"/>
      <c r="I591" s="19"/>
      <c r="J591" s="20"/>
    </row>
    <row r="592" spans="2:10" ht="14.25">
      <c r="B592" s="72"/>
      <c r="C592" s="72"/>
      <c r="D592" s="20"/>
      <c r="E592" s="19"/>
      <c r="F592" s="20"/>
      <c r="G592" s="20"/>
      <c r="H592" s="19"/>
      <c r="I592" s="19"/>
      <c r="J592" s="20"/>
    </row>
    <row r="593" spans="2:10" ht="14.25">
      <c r="B593" s="72"/>
      <c r="C593" s="72"/>
      <c r="D593" s="20"/>
      <c r="E593" s="19"/>
      <c r="F593" s="20"/>
      <c r="G593" s="20"/>
      <c r="H593" s="19"/>
      <c r="I593" s="19"/>
      <c r="J593" s="20"/>
    </row>
    <row r="594" spans="2:10" ht="14.25">
      <c r="B594" s="72"/>
      <c r="C594" s="72"/>
      <c r="D594" s="20"/>
      <c r="E594" s="19"/>
      <c r="F594" s="20"/>
      <c r="G594" s="20"/>
      <c r="H594" s="19"/>
      <c r="I594" s="19"/>
      <c r="J594" s="20"/>
    </row>
    <row r="595" spans="2:10" ht="14.25">
      <c r="B595" s="72"/>
      <c r="C595" s="72"/>
      <c r="D595" s="20"/>
      <c r="E595" s="19"/>
      <c r="F595" s="20"/>
      <c r="G595" s="20"/>
      <c r="H595" s="19"/>
      <c r="I595" s="19"/>
      <c r="J595" s="20"/>
    </row>
    <row r="596" spans="2:10" ht="14.25">
      <c r="B596" s="72"/>
      <c r="C596" s="72"/>
      <c r="D596" s="20"/>
      <c r="E596" s="19"/>
      <c r="F596" s="20"/>
      <c r="G596" s="20"/>
      <c r="H596" s="19"/>
      <c r="I596" s="19"/>
      <c r="J596" s="20"/>
    </row>
    <row r="597" spans="2:10" ht="14.25">
      <c r="B597" s="72"/>
      <c r="C597" s="72"/>
      <c r="D597" s="20"/>
      <c r="E597" s="19"/>
      <c r="F597" s="20"/>
      <c r="G597" s="20"/>
      <c r="H597" s="19"/>
      <c r="I597" s="19"/>
      <c r="J597" s="20"/>
    </row>
    <row r="598" spans="2:10" ht="14.25">
      <c r="B598" s="72"/>
      <c r="C598" s="72"/>
      <c r="D598" s="20"/>
      <c r="E598" s="19"/>
      <c r="F598" s="20"/>
      <c r="G598" s="20"/>
      <c r="H598" s="19"/>
      <c r="I598" s="19"/>
      <c r="J598" s="20"/>
    </row>
    <row r="599" spans="2:10" ht="14.25">
      <c r="B599" s="72"/>
      <c r="C599" s="72"/>
      <c r="D599" s="20"/>
      <c r="E599" s="19"/>
      <c r="F599" s="20"/>
      <c r="G599" s="20"/>
      <c r="H599" s="19"/>
      <c r="I599" s="19"/>
      <c r="J599" s="20"/>
    </row>
    <row r="600" spans="2:10" ht="14.25">
      <c r="B600" s="72"/>
      <c r="C600" s="72"/>
      <c r="D600" s="20"/>
      <c r="E600" s="19"/>
      <c r="F600" s="20"/>
      <c r="G600" s="20"/>
      <c r="H600" s="19"/>
      <c r="I600" s="19"/>
      <c r="J600" s="20"/>
    </row>
    <row r="601" spans="2:10" ht="14.25">
      <c r="B601" s="72"/>
      <c r="C601" s="72"/>
      <c r="D601" s="20"/>
      <c r="E601" s="19"/>
      <c r="F601" s="20"/>
      <c r="G601" s="20"/>
      <c r="H601" s="19"/>
      <c r="I601" s="19"/>
      <c r="J601" s="20"/>
    </row>
    <row r="602" spans="2:10" ht="14.25">
      <c r="B602" s="72"/>
      <c r="C602" s="72"/>
      <c r="D602" s="20"/>
      <c r="E602" s="19"/>
      <c r="F602" s="20"/>
      <c r="G602" s="20"/>
      <c r="H602" s="19"/>
      <c r="I602" s="19"/>
      <c r="J602" s="20"/>
    </row>
    <row r="603" spans="2:10" ht="14.25">
      <c r="B603" s="72"/>
      <c r="C603" s="72"/>
      <c r="D603" s="20"/>
      <c r="E603" s="19"/>
      <c r="F603" s="20"/>
      <c r="G603" s="20"/>
      <c r="H603" s="19"/>
      <c r="I603" s="19"/>
      <c r="J603" s="20"/>
    </row>
    <row r="604" spans="2:10" ht="14.25">
      <c r="B604" s="72"/>
      <c r="C604" s="72"/>
      <c r="D604" s="20"/>
      <c r="E604" s="19"/>
      <c r="F604" s="20"/>
      <c r="G604" s="20"/>
      <c r="H604" s="19"/>
      <c r="I604" s="19"/>
      <c r="J604" s="20"/>
    </row>
    <row r="605" spans="2:10" ht="14.25">
      <c r="B605" s="72"/>
      <c r="C605" s="72"/>
      <c r="D605" s="20"/>
      <c r="E605" s="19"/>
      <c r="F605" s="20"/>
      <c r="G605" s="20"/>
      <c r="H605" s="19"/>
      <c r="I605" s="19"/>
      <c r="J605" s="20"/>
    </row>
    <row r="606" spans="2:10" ht="14.25">
      <c r="B606" s="72"/>
      <c r="C606" s="72"/>
      <c r="D606" s="20"/>
      <c r="E606" s="19"/>
      <c r="F606" s="20"/>
      <c r="G606" s="20"/>
      <c r="H606" s="19"/>
      <c r="I606" s="19"/>
      <c r="J606" s="20"/>
    </row>
    <row r="607" spans="2:10" ht="14.25">
      <c r="B607" s="72"/>
      <c r="C607" s="72"/>
      <c r="D607" s="20"/>
      <c r="E607" s="19"/>
      <c r="F607" s="20"/>
      <c r="G607" s="20"/>
      <c r="H607" s="19"/>
      <c r="I607" s="19"/>
      <c r="J607" s="20"/>
    </row>
    <row r="608" spans="2:10" ht="14.25">
      <c r="B608" s="72"/>
      <c r="C608" s="72"/>
      <c r="D608" s="20"/>
      <c r="E608" s="19"/>
      <c r="F608" s="20"/>
      <c r="G608" s="20"/>
      <c r="H608" s="19"/>
      <c r="I608" s="19"/>
      <c r="J608" s="20"/>
    </row>
    <row r="609" spans="2:10" ht="14.25">
      <c r="B609" s="72"/>
      <c r="C609" s="72"/>
      <c r="D609" s="20"/>
      <c r="E609" s="19"/>
      <c r="F609" s="20"/>
      <c r="G609" s="20"/>
      <c r="H609" s="19"/>
      <c r="I609" s="19"/>
      <c r="J609" s="20"/>
    </row>
    <row r="610" spans="2:10" ht="14.25">
      <c r="B610" s="72"/>
      <c r="C610" s="72"/>
      <c r="D610" s="20"/>
      <c r="E610" s="19"/>
      <c r="F610" s="20"/>
      <c r="G610" s="20"/>
      <c r="H610" s="19"/>
      <c r="I610" s="19"/>
      <c r="J610" s="20"/>
    </row>
    <row r="611" spans="2:10" ht="14.25">
      <c r="B611" s="72"/>
      <c r="C611" s="72"/>
      <c r="D611" s="20"/>
      <c r="E611" s="19"/>
      <c r="F611" s="20"/>
      <c r="G611" s="20"/>
      <c r="H611" s="19"/>
      <c r="I611" s="19"/>
      <c r="J611" s="20"/>
    </row>
    <row r="612" spans="2:10" ht="14.25">
      <c r="B612" s="72"/>
      <c r="C612" s="72"/>
      <c r="D612" s="20"/>
      <c r="E612" s="19"/>
      <c r="F612" s="20"/>
      <c r="G612" s="20"/>
      <c r="H612" s="19"/>
      <c r="I612" s="19"/>
      <c r="J612" s="20"/>
    </row>
    <row r="613" spans="2:10" ht="14.25">
      <c r="B613" s="72"/>
      <c r="C613" s="72"/>
      <c r="D613" s="20"/>
      <c r="E613" s="19"/>
      <c r="F613" s="20"/>
      <c r="G613" s="20"/>
      <c r="H613" s="19"/>
      <c r="I613" s="19"/>
      <c r="J613" s="20"/>
    </row>
    <row r="614" spans="2:10" ht="14.25">
      <c r="B614" s="72"/>
      <c r="C614" s="72"/>
      <c r="D614" s="20"/>
      <c r="E614" s="19"/>
      <c r="F614" s="20"/>
      <c r="G614" s="20"/>
      <c r="H614" s="19"/>
      <c r="I614" s="19"/>
      <c r="J614" s="20"/>
    </row>
    <row r="615" spans="2:10" ht="14.25">
      <c r="B615" s="72"/>
      <c r="C615" s="72"/>
      <c r="D615" s="20"/>
      <c r="E615" s="19"/>
      <c r="F615" s="20"/>
      <c r="G615" s="20"/>
      <c r="H615" s="19"/>
      <c r="I615" s="19"/>
      <c r="J615" s="20"/>
    </row>
    <row r="616" spans="2:10" ht="14.25">
      <c r="B616" s="72"/>
      <c r="C616" s="72"/>
      <c r="D616" s="20"/>
      <c r="E616" s="19"/>
      <c r="F616" s="20"/>
      <c r="G616" s="20"/>
      <c r="H616" s="19"/>
      <c r="I616" s="19"/>
      <c r="J616" s="20"/>
    </row>
    <row r="617" spans="2:10" ht="14.25">
      <c r="B617" s="72"/>
      <c r="C617" s="72"/>
      <c r="D617" s="20"/>
      <c r="E617" s="19"/>
      <c r="F617" s="20"/>
      <c r="G617" s="20"/>
      <c r="H617" s="19"/>
      <c r="I617" s="19"/>
      <c r="J617" s="20"/>
    </row>
    <row r="618" spans="2:10" ht="14.25">
      <c r="B618" s="72"/>
      <c r="C618" s="72"/>
      <c r="D618" s="20"/>
      <c r="E618" s="19"/>
      <c r="F618" s="20"/>
      <c r="G618" s="20"/>
      <c r="H618" s="19"/>
      <c r="I618" s="19"/>
      <c r="J618" s="20"/>
    </row>
    <row r="619" spans="2:10" ht="14.25">
      <c r="B619" s="72"/>
      <c r="C619" s="72"/>
      <c r="D619" s="20"/>
      <c r="E619" s="19"/>
      <c r="F619" s="20"/>
      <c r="G619" s="20"/>
      <c r="H619" s="19"/>
      <c r="I619" s="19"/>
      <c r="J619" s="20"/>
    </row>
    <row r="620" spans="2:10" ht="14.25">
      <c r="B620" s="72"/>
      <c r="C620" s="72"/>
      <c r="D620" s="20"/>
      <c r="E620" s="19"/>
      <c r="F620" s="20"/>
      <c r="G620" s="20"/>
      <c r="H620" s="19"/>
      <c r="I620" s="19"/>
      <c r="J620" s="20"/>
    </row>
    <row r="621" spans="2:10" ht="14.25">
      <c r="B621" s="72"/>
      <c r="C621" s="72"/>
      <c r="D621" s="20"/>
      <c r="E621" s="19"/>
      <c r="F621" s="20"/>
      <c r="G621" s="20"/>
      <c r="H621" s="19"/>
      <c r="I621" s="19"/>
      <c r="J621" s="20"/>
    </row>
    <row r="622" spans="2:10" ht="14.25">
      <c r="B622" s="72"/>
      <c r="C622" s="72"/>
      <c r="D622" s="20"/>
      <c r="E622" s="19"/>
      <c r="F622" s="20"/>
      <c r="G622" s="20"/>
      <c r="H622" s="19"/>
      <c r="I622" s="19"/>
      <c r="J622" s="20"/>
    </row>
    <row r="623" spans="2:10" ht="14.25">
      <c r="B623" s="72"/>
      <c r="C623" s="72"/>
      <c r="D623" s="20"/>
      <c r="E623" s="19"/>
      <c r="F623" s="20"/>
      <c r="G623" s="20"/>
      <c r="H623" s="19"/>
      <c r="I623" s="19"/>
      <c r="J623" s="20"/>
    </row>
    <row r="624" spans="2:10" ht="14.25">
      <c r="B624" s="72"/>
      <c r="C624" s="72"/>
      <c r="D624" s="20"/>
      <c r="E624" s="19"/>
      <c r="F624" s="20"/>
      <c r="G624" s="20"/>
      <c r="H624" s="19"/>
      <c r="I624" s="19"/>
      <c r="J624" s="20"/>
    </row>
    <row r="625" spans="2:10" ht="14.25">
      <c r="B625" s="72"/>
      <c r="C625" s="72"/>
      <c r="D625" s="20"/>
      <c r="E625" s="19"/>
      <c r="F625" s="20"/>
      <c r="G625" s="20"/>
      <c r="H625" s="19"/>
      <c r="I625" s="19"/>
      <c r="J625" s="20"/>
    </row>
    <row r="626" spans="2:10" ht="14.25">
      <c r="B626" s="72"/>
      <c r="C626" s="72"/>
      <c r="D626" s="20"/>
      <c r="E626" s="19"/>
      <c r="F626" s="20"/>
      <c r="G626" s="20"/>
      <c r="H626" s="19"/>
      <c r="I626" s="19"/>
      <c r="J626" s="20"/>
    </row>
    <row r="627" spans="9:10" ht="14.25">
      <c r="I627" s="19"/>
      <c r="J627" s="20"/>
    </row>
    <row r="628" spans="9:10" ht="14.25">
      <c r="I628" s="19"/>
      <c r="J628" s="20"/>
    </row>
    <row r="629" spans="9:10" ht="14.25">
      <c r="I629" s="19"/>
      <c r="J629" s="20"/>
    </row>
    <row r="630" spans="9:10" ht="14.25">
      <c r="I630" s="19"/>
      <c r="J630" s="20"/>
    </row>
    <row r="631" spans="9:10" ht="14.25">
      <c r="I631" s="19"/>
      <c r="J631" s="20"/>
    </row>
    <row r="632" spans="9:10" ht="14.25">
      <c r="I632" s="19"/>
      <c r="J632" s="20"/>
    </row>
    <row r="633" spans="9:10" ht="14.25">
      <c r="I633" s="19"/>
      <c r="J633" s="20"/>
    </row>
    <row r="634" spans="9:10" ht="14.25">
      <c r="I634" s="19"/>
      <c r="J634" s="20"/>
    </row>
    <row r="635" spans="9:10" ht="14.25">
      <c r="I635" s="19"/>
      <c r="J635" s="20"/>
    </row>
    <row r="636" spans="9:10" ht="14.25">
      <c r="I636" s="19"/>
      <c r="J636" s="20"/>
    </row>
    <row r="637" spans="9:10" ht="14.25">
      <c r="I637" s="19"/>
      <c r="J637" s="20"/>
    </row>
    <row r="638" spans="9:10" ht="14.25">
      <c r="I638" s="19"/>
      <c r="J638" s="20"/>
    </row>
    <row r="639" spans="9:10" ht="14.25">
      <c r="I639" s="19"/>
      <c r="J639" s="20"/>
    </row>
    <row r="640" spans="9:10" ht="14.25">
      <c r="I640" s="19"/>
      <c r="J640" s="20"/>
    </row>
    <row r="641" spans="9:10" ht="14.25">
      <c r="I641" s="19"/>
      <c r="J641" s="20"/>
    </row>
    <row r="642" ht="14.25">
      <c r="J642" s="20"/>
    </row>
    <row r="643" ht="14.25">
      <c r="J643" s="20"/>
    </row>
    <row r="644" ht="14.25">
      <c r="J644" s="20"/>
    </row>
    <row r="645" ht="14.25">
      <c r="J645" s="20"/>
    </row>
    <row r="646" ht="14.25">
      <c r="J646" s="20"/>
    </row>
    <row r="647" ht="14.25">
      <c r="J647" s="20"/>
    </row>
    <row r="648" ht="14.25">
      <c r="J648" s="20"/>
    </row>
    <row r="649" ht="14.25">
      <c r="J649" s="20"/>
    </row>
    <row r="650" ht="14.25">
      <c r="J650" s="20"/>
    </row>
    <row r="651" ht="14.25">
      <c r="J651" s="20"/>
    </row>
    <row r="652" ht="14.25">
      <c r="J652" s="20"/>
    </row>
    <row r="653" ht="14.25">
      <c r="J653" s="20"/>
    </row>
    <row r="654" ht="14.25">
      <c r="J654" s="20"/>
    </row>
    <row r="655" ht="14.25">
      <c r="J655" s="20"/>
    </row>
    <row r="656" ht="14.25">
      <c r="J656" s="20"/>
    </row>
  </sheetData>
  <sheetProtection/>
  <mergeCells count="12">
    <mergeCell ref="D273:F273"/>
    <mergeCell ref="D14:E14"/>
    <mergeCell ref="D4:G4"/>
    <mergeCell ref="D1:F1"/>
    <mergeCell ref="D8:F8"/>
    <mergeCell ref="D329:G329"/>
    <mergeCell ref="D112:F112"/>
    <mergeCell ref="D12:E12"/>
    <mergeCell ref="D328:G328"/>
    <mergeCell ref="D307:F307"/>
    <mergeCell ref="D27:G27"/>
    <mergeCell ref="D25:F2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scaleWithDoc="0" alignWithMargins="0">
    <oddHeader xml:space="preserve">&amp;C          </oddHeader>
    <oddFooter>&amp;CStran &amp;P od &amp;N</oddFooter>
  </headerFooter>
  <rowBreaks count="6" manualBreakCount="6">
    <brk id="21" max="6" man="1"/>
    <brk id="111" max="6" man="1"/>
    <brk id="173" max="6" man="1"/>
    <brk id="199" max="6" man="1"/>
    <brk id="272" max="6" man="1"/>
    <brk id="306" max="6" man="1"/>
  </rowBreaks>
</worksheet>
</file>

<file path=xl/worksheets/sheet4.xml><?xml version="1.0" encoding="utf-8"?>
<worksheet xmlns="http://schemas.openxmlformats.org/spreadsheetml/2006/main" xmlns:r="http://schemas.openxmlformats.org/officeDocument/2006/relationships">
  <sheetPr>
    <pageSetUpPr fitToPage="1"/>
  </sheetPr>
  <dimension ref="A1:IT488"/>
  <sheetViews>
    <sheetView zoomScaleSheetLayoutView="100" workbookViewId="0" topLeftCell="A133">
      <selection activeCell="F154" sqref="F154"/>
    </sheetView>
  </sheetViews>
  <sheetFormatPr defaultColWidth="9.140625" defaultRowHeight="12.75"/>
  <cols>
    <col min="1" max="1" width="3.8515625" style="20" customWidth="1"/>
    <col min="2" max="2" width="7.8515625" style="4" customWidth="1"/>
    <col min="3" max="3" width="5.421875" style="9" customWidth="1"/>
    <col min="4" max="4" width="35.421875" style="1" customWidth="1"/>
    <col min="5" max="5" width="11.00390625" style="12" customWidth="1"/>
    <col min="6" max="6" width="15.140625" style="34" customWidth="1"/>
    <col min="7" max="7" width="22.00390625" style="34" customWidth="1"/>
    <col min="8" max="8" width="37.421875" style="13" customWidth="1"/>
    <col min="9" max="10" width="9.140625" style="2" customWidth="1"/>
    <col min="11" max="11" width="19.421875" style="2" customWidth="1"/>
    <col min="12" max="12" width="9.140625" style="2" customWidth="1"/>
    <col min="13" max="13" width="45.7109375" style="3" customWidth="1"/>
    <col min="14" max="16384" width="9.140625" style="3" customWidth="1"/>
  </cols>
  <sheetData>
    <row r="1" spans="4:6" ht="15">
      <c r="D1" s="201"/>
      <c r="E1" s="201"/>
      <c r="F1" s="201"/>
    </row>
    <row r="4" spans="4:7" ht="87.75" customHeight="1">
      <c r="D4" s="203" t="s">
        <v>168</v>
      </c>
      <c r="E4" s="203"/>
      <c r="F4" s="203"/>
      <c r="G4" s="203"/>
    </row>
    <row r="5" spans="2:12" s="11" customFormat="1" ht="20.25">
      <c r="B5" s="16"/>
      <c r="C5" s="16"/>
      <c r="D5" s="16"/>
      <c r="E5" s="16"/>
      <c r="F5" s="16"/>
      <c r="G5" s="16"/>
      <c r="H5" s="14"/>
      <c r="I5" s="10"/>
      <c r="J5" s="10"/>
      <c r="K5" s="10"/>
      <c r="L5" s="10"/>
    </row>
    <row r="6" spans="2:12" s="11" customFormat="1" ht="20.25">
      <c r="B6" s="16" t="s">
        <v>75</v>
      </c>
      <c r="C6" s="16"/>
      <c r="D6" s="204" t="s">
        <v>13</v>
      </c>
      <c r="E6" s="204"/>
      <c r="F6" s="16"/>
      <c r="G6" s="16"/>
      <c r="H6" s="14"/>
      <c r="I6" s="10"/>
      <c r="J6" s="10"/>
      <c r="K6" s="10"/>
      <c r="L6" s="10"/>
    </row>
    <row r="7" spans="2:12" s="11" customFormat="1" ht="20.25">
      <c r="B7" s="16"/>
      <c r="C7" s="16"/>
      <c r="D7" s="16"/>
      <c r="E7" s="16"/>
      <c r="F7" s="16"/>
      <c r="G7" s="16"/>
      <c r="H7" s="14"/>
      <c r="I7" s="10"/>
      <c r="J7" s="10"/>
      <c r="K7" s="10"/>
      <c r="L7" s="10"/>
    </row>
    <row r="8" spans="2:12" s="11" customFormat="1" ht="20.25">
      <c r="B8" s="16"/>
      <c r="C8" s="16"/>
      <c r="D8" s="16"/>
      <c r="E8" s="16"/>
      <c r="F8" s="16"/>
      <c r="G8" s="16"/>
      <c r="H8" s="14"/>
      <c r="I8" s="10"/>
      <c r="J8" s="10"/>
      <c r="K8" s="10"/>
      <c r="L8" s="10"/>
    </row>
    <row r="9" spans="1:254" s="32" customFormat="1" ht="21" customHeight="1">
      <c r="A9" s="30"/>
      <c r="B9" s="61">
        <f>1</f>
        <v>1</v>
      </c>
      <c r="C9" s="61"/>
      <c r="D9" s="11" t="s">
        <v>61</v>
      </c>
      <c r="E9" s="42"/>
      <c r="F9" s="62"/>
      <c r="G9" s="36">
        <f>G137</f>
        <v>0</v>
      </c>
      <c r="H9" s="28"/>
      <c r="I9" s="29"/>
      <c r="J9" s="29"/>
      <c r="K9" s="29"/>
      <c r="L9" s="29"/>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2:12" s="30" customFormat="1" ht="15" customHeight="1">
      <c r="B10" s="61"/>
      <c r="C10" s="61"/>
      <c r="D10" s="27"/>
      <c r="E10" s="27"/>
      <c r="F10" s="26"/>
      <c r="G10" s="36"/>
      <c r="H10" s="28"/>
      <c r="I10" s="29"/>
      <c r="J10" s="29"/>
      <c r="K10" s="29"/>
      <c r="L10" s="29"/>
    </row>
    <row r="11" spans="2:12" s="30" customFormat="1" ht="21" customHeight="1">
      <c r="B11" s="61">
        <f>B9+1</f>
        <v>2</v>
      </c>
      <c r="C11" s="61"/>
      <c r="D11" s="27" t="s">
        <v>74</v>
      </c>
      <c r="E11" s="27"/>
      <c r="F11" s="26"/>
      <c r="G11" s="36">
        <f>G157</f>
        <v>1500</v>
      </c>
      <c r="H11" s="28"/>
      <c r="I11" s="29"/>
      <c r="J11" s="29"/>
      <c r="K11" s="29"/>
      <c r="L11" s="29"/>
    </row>
    <row r="12" spans="2:12" s="30" customFormat="1" ht="9" customHeight="1">
      <c r="B12" s="61"/>
      <c r="C12" s="61"/>
      <c r="D12" s="31"/>
      <c r="E12" s="44"/>
      <c r="F12" s="44"/>
      <c r="G12" s="35"/>
      <c r="H12" s="28"/>
      <c r="I12" s="29"/>
      <c r="J12" s="29"/>
      <c r="K12" s="29"/>
      <c r="L12" s="29"/>
    </row>
    <row r="13" spans="2:12" s="30" customFormat="1" ht="18">
      <c r="B13" s="26"/>
      <c r="C13" s="26"/>
      <c r="D13" s="27"/>
      <c r="E13" s="26"/>
      <c r="F13" s="26"/>
      <c r="G13" s="26"/>
      <c r="H13" s="28"/>
      <c r="I13" s="29"/>
      <c r="J13" s="29"/>
      <c r="K13" s="29"/>
      <c r="L13" s="29"/>
    </row>
    <row r="14" spans="1:254" s="32" customFormat="1" ht="18">
      <c r="A14" s="30"/>
      <c r="B14" s="26"/>
      <c r="C14" s="26"/>
      <c r="D14" s="31" t="s">
        <v>9</v>
      </c>
      <c r="E14" s="44"/>
      <c r="F14" s="44"/>
      <c r="G14" s="35">
        <f>SUM(G8:G11)</f>
        <v>1500</v>
      </c>
      <c r="H14" s="28"/>
      <c r="I14" s="29"/>
      <c r="J14" s="29"/>
      <c r="K14" s="29"/>
      <c r="L14" s="2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5" spans="2:12" s="30" customFormat="1" ht="18">
      <c r="B15" s="26"/>
      <c r="C15" s="26"/>
      <c r="D15" s="27"/>
      <c r="E15" s="26"/>
      <c r="F15" s="26"/>
      <c r="G15" s="36"/>
      <c r="H15" s="28"/>
      <c r="I15" s="29"/>
      <c r="J15" s="29"/>
      <c r="K15" s="29"/>
      <c r="L15" s="29"/>
    </row>
    <row r="16" spans="2:12" s="30" customFormat="1" ht="18">
      <c r="B16" s="26"/>
      <c r="C16" s="26"/>
      <c r="D16" s="27"/>
      <c r="E16" s="26"/>
      <c r="F16" s="26"/>
      <c r="G16" s="36"/>
      <c r="H16" s="28"/>
      <c r="I16" s="29"/>
      <c r="J16" s="29"/>
      <c r="K16" s="29"/>
      <c r="L16" s="29"/>
    </row>
    <row r="17" spans="2:12" s="30" customFormat="1" ht="18">
      <c r="B17" s="26"/>
      <c r="C17" s="26"/>
      <c r="D17" s="27"/>
      <c r="E17" s="26"/>
      <c r="F17" s="26"/>
      <c r="G17" s="33"/>
      <c r="H17" s="28"/>
      <c r="I17" s="29"/>
      <c r="J17" s="29"/>
      <c r="K17" s="29"/>
      <c r="L17" s="29"/>
    </row>
    <row r="18" spans="4:8" ht="15">
      <c r="D18" s="212" t="s">
        <v>10</v>
      </c>
      <c r="E18" s="212"/>
      <c r="F18" s="212"/>
      <c r="G18" s="212"/>
      <c r="H18" s="2"/>
    </row>
    <row r="19" spans="1:12" s="23" customFormat="1" ht="196.5" customHeight="1">
      <c r="A19" s="22"/>
      <c r="B19" s="65"/>
      <c r="C19" s="8"/>
      <c r="D19" s="201" t="s">
        <v>8</v>
      </c>
      <c r="E19" s="201"/>
      <c r="F19" s="201"/>
      <c r="G19" s="201"/>
      <c r="H19" s="21"/>
      <c r="I19" s="22"/>
      <c r="J19" s="1"/>
      <c r="K19" s="1"/>
      <c r="L19" s="1"/>
    </row>
    <row r="20" spans="2:9" ht="15">
      <c r="B20" s="72"/>
      <c r="C20" s="72"/>
      <c r="D20" s="59"/>
      <c r="E20" s="66"/>
      <c r="F20" s="67"/>
      <c r="G20" s="67"/>
      <c r="H20" s="19"/>
      <c r="I20" s="20"/>
    </row>
    <row r="21" spans="1:12" s="39" customFormat="1" ht="19.5" customHeight="1">
      <c r="A21" s="58"/>
      <c r="B21" s="63"/>
      <c r="C21" s="58"/>
      <c r="D21" s="88" t="s">
        <v>70</v>
      </c>
      <c r="E21" s="85" t="s">
        <v>67</v>
      </c>
      <c r="F21" s="85" t="s">
        <v>68</v>
      </c>
      <c r="G21" s="85" t="s">
        <v>69</v>
      </c>
      <c r="H21" s="40"/>
      <c r="I21" s="38"/>
      <c r="J21" s="38"/>
      <c r="K21" s="38"/>
      <c r="L21" s="38"/>
    </row>
    <row r="22" spans="2:9" ht="15">
      <c r="B22" s="72"/>
      <c r="C22" s="72"/>
      <c r="D22" s="59"/>
      <c r="E22" s="66"/>
      <c r="F22" s="67"/>
      <c r="G22" s="67"/>
      <c r="H22" s="19"/>
      <c r="I22" s="20"/>
    </row>
    <row r="23" spans="1:12" s="39" customFormat="1" ht="20.25" customHeight="1">
      <c r="A23" s="58">
        <f>1</f>
        <v>1</v>
      </c>
      <c r="B23" s="63"/>
      <c r="C23" s="58"/>
      <c r="D23" s="11" t="s">
        <v>61</v>
      </c>
      <c r="E23" s="60"/>
      <c r="F23" s="60"/>
      <c r="G23" s="58"/>
      <c r="H23" s="40"/>
      <c r="I23" s="38"/>
      <c r="J23" s="38"/>
      <c r="K23" s="38"/>
      <c r="L23" s="38"/>
    </row>
    <row r="25" spans="1:4" ht="42.75">
      <c r="A25" s="4">
        <f>1</f>
        <v>1</v>
      </c>
      <c r="B25" s="4">
        <v>11</v>
      </c>
      <c r="C25" s="9">
        <v>131</v>
      </c>
      <c r="D25" s="1" t="s">
        <v>18</v>
      </c>
    </row>
    <row r="26" spans="4:7" ht="14.25">
      <c r="D26" s="1" t="s">
        <v>3</v>
      </c>
      <c r="E26" s="12">
        <v>307</v>
      </c>
      <c r="G26" s="41">
        <f>ROUND(E26*F26,2)</f>
        <v>0</v>
      </c>
    </row>
    <row r="27" ht="14.25">
      <c r="D27" s="73"/>
    </row>
    <row r="28" spans="1:4" ht="42.75">
      <c r="A28" s="4">
        <f>A25+1</f>
        <v>2</v>
      </c>
      <c r="B28" s="4">
        <v>11</v>
      </c>
      <c r="C28" s="9">
        <v>231</v>
      </c>
      <c r="D28" s="1" t="s">
        <v>19</v>
      </c>
    </row>
    <row r="29" spans="4:7" ht="14.25">
      <c r="D29" s="1" t="s">
        <v>1</v>
      </c>
      <c r="E29" s="12">
        <v>129</v>
      </c>
      <c r="G29" s="41">
        <f>ROUND(E29*F29,2)</f>
        <v>0</v>
      </c>
    </row>
    <row r="30" spans="1:12" s="23" customFormat="1" ht="15">
      <c r="A30" s="22"/>
      <c r="B30" s="65"/>
      <c r="C30" s="8"/>
      <c r="D30" s="59"/>
      <c r="E30" s="66"/>
      <c r="F30" s="67"/>
      <c r="G30" s="67"/>
      <c r="H30" s="21"/>
      <c r="I30" s="22"/>
      <c r="J30" s="1"/>
      <c r="K30" s="1"/>
      <c r="L30" s="1"/>
    </row>
    <row r="31" spans="1:9" ht="85.5">
      <c r="A31" s="4">
        <f>A28+1</f>
        <v>3</v>
      </c>
      <c r="B31" s="4">
        <v>21</v>
      </c>
      <c r="C31" s="9">
        <v>324</v>
      </c>
      <c r="D31" s="1" t="s">
        <v>20</v>
      </c>
      <c r="H31" s="19"/>
      <c r="I31" s="20"/>
    </row>
    <row r="32" spans="1:9" ht="57">
      <c r="A32" s="4"/>
      <c r="D32" s="1" t="s">
        <v>51</v>
      </c>
      <c r="H32" s="19"/>
      <c r="I32" s="20"/>
    </row>
    <row r="33" spans="4:7" ht="14.25">
      <c r="D33" s="1" t="s">
        <v>2</v>
      </c>
      <c r="E33" s="12">
        <v>1842</v>
      </c>
      <c r="G33" s="41">
        <f>ROUND(E33*F33,2)</f>
        <v>0</v>
      </c>
    </row>
    <row r="34" ht="14.25">
      <c r="G34" s="41"/>
    </row>
    <row r="35" spans="1:9" ht="57">
      <c r="A35" s="4">
        <f>A31+1</f>
        <v>4</v>
      </c>
      <c r="B35" s="4">
        <f>B31</f>
        <v>21</v>
      </c>
      <c r="C35" s="9">
        <f>C31+1</f>
        <v>325</v>
      </c>
      <c r="D35" s="1" t="s">
        <v>21</v>
      </c>
      <c r="H35" s="19"/>
      <c r="I35" s="20"/>
    </row>
    <row r="36" spans="1:9" ht="57">
      <c r="A36" s="4"/>
      <c r="D36" s="1" t="s">
        <v>51</v>
      </c>
      <c r="H36" s="19"/>
      <c r="I36" s="20"/>
    </row>
    <row r="37" spans="4:7" ht="14.25">
      <c r="D37" s="1" t="s">
        <v>2</v>
      </c>
      <c r="E37" s="12">
        <v>1100</v>
      </c>
      <c r="G37" s="41">
        <f>ROUND(E37*F37,2)</f>
        <v>0</v>
      </c>
    </row>
    <row r="38" ht="14.25">
      <c r="G38" s="41"/>
    </row>
    <row r="39" spans="1:12" s="51" customFormat="1" ht="57">
      <c r="A39" s="4">
        <f>A35+1</f>
        <v>5</v>
      </c>
      <c r="B39" s="4">
        <f>B35</f>
        <v>21</v>
      </c>
      <c r="C39" s="9">
        <f>C35+1</f>
        <v>326</v>
      </c>
      <c r="D39" s="83" t="s">
        <v>83</v>
      </c>
      <c r="E39" s="12"/>
      <c r="F39" s="34"/>
      <c r="G39" s="34"/>
      <c r="H39" s="54"/>
      <c r="J39" s="53"/>
      <c r="K39" s="53"/>
      <c r="L39" s="53"/>
    </row>
    <row r="40" spans="1:12" s="51" customFormat="1" ht="57">
      <c r="A40" s="4"/>
      <c r="B40" s="4"/>
      <c r="C40" s="9"/>
      <c r="D40" s="83" t="s">
        <v>52</v>
      </c>
      <c r="E40" s="12"/>
      <c r="F40" s="34"/>
      <c r="G40" s="34"/>
      <c r="H40" s="54"/>
      <c r="J40" s="53"/>
      <c r="K40" s="53"/>
      <c r="L40" s="53"/>
    </row>
    <row r="41" spans="1:12" s="51" customFormat="1" ht="14.25">
      <c r="A41" s="20"/>
      <c r="B41" s="4"/>
      <c r="C41" s="9"/>
      <c r="D41" s="1" t="s">
        <v>2</v>
      </c>
      <c r="E41" s="12">
        <v>970</v>
      </c>
      <c r="F41" s="34"/>
      <c r="G41" s="41">
        <f>ROUND(E41*F41,2)</f>
        <v>0</v>
      </c>
      <c r="H41" s="55"/>
      <c r="I41" s="53"/>
      <c r="J41" s="53"/>
      <c r="K41" s="53"/>
      <c r="L41" s="53"/>
    </row>
    <row r="42" spans="1:12" s="51" customFormat="1" ht="14.25">
      <c r="A42" s="20"/>
      <c r="B42" s="4"/>
      <c r="C42" s="9"/>
      <c r="D42" s="1"/>
      <c r="E42" s="12"/>
      <c r="F42" s="34"/>
      <c r="G42" s="41"/>
      <c r="H42" s="55"/>
      <c r="I42" s="53"/>
      <c r="J42" s="53"/>
      <c r="K42" s="53"/>
      <c r="L42" s="53"/>
    </row>
    <row r="43" spans="1:254" s="2" customFormat="1" ht="28.5">
      <c r="A43" s="4">
        <f>A39+1</f>
        <v>6</v>
      </c>
      <c r="B43" s="4">
        <v>22</v>
      </c>
      <c r="C43" s="9">
        <v>112</v>
      </c>
      <c r="D43" s="1" t="s">
        <v>22</v>
      </c>
      <c r="E43" s="12"/>
      <c r="F43" s="34"/>
      <c r="G43" s="34"/>
      <c r="H43" s="19"/>
      <c r="I43" s="20"/>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row>
    <row r="44" spans="2:254" s="2" customFormat="1" ht="14.25">
      <c r="B44" s="4"/>
      <c r="C44" s="9"/>
      <c r="D44" s="1" t="s">
        <v>0</v>
      </c>
      <c r="E44" s="12">
        <v>875</v>
      </c>
      <c r="F44" s="34"/>
      <c r="G44" s="41">
        <f>ROUND(E44*F44,2)</f>
        <v>0</v>
      </c>
      <c r="H44" s="1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row>
    <row r="45" spans="2:254" s="2" customFormat="1" ht="14.25">
      <c r="B45" s="4"/>
      <c r="C45" s="9"/>
      <c r="D45" s="73"/>
      <c r="E45" s="12"/>
      <c r="F45" s="41"/>
      <c r="G45" s="41"/>
      <c r="H45" s="19"/>
      <c r="I45" s="20"/>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row>
    <row r="46" spans="1:254" s="2" customFormat="1" ht="28.5">
      <c r="A46" s="4">
        <f>A43+1</f>
        <v>7</v>
      </c>
      <c r="B46" s="4">
        <v>24</v>
      </c>
      <c r="C46" s="9">
        <v>214</v>
      </c>
      <c r="D46" s="1" t="s">
        <v>23</v>
      </c>
      <c r="E46" s="12"/>
      <c r="F46" s="34"/>
      <c r="G46" s="34"/>
      <c r="H46" s="19"/>
      <c r="I46" s="20"/>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row>
    <row r="47" spans="1:254" s="2" customFormat="1" ht="85.5">
      <c r="A47" s="4"/>
      <c r="B47" s="4"/>
      <c r="C47" s="9"/>
      <c r="D47" s="1" t="s">
        <v>58</v>
      </c>
      <c r="E47" s="12"/>
      <c r="F47" s="34"/>
      <c r="G47" s="34"/>
      <c r="H47" s="19"/>
      <c r="I47" s="20"/>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row>
    <row r="48" spans="2:254" s="2" customFormat="1" ht="14.25">
      <c r="B48" s="4"/>
      <c r="C48" s="9"/>
      <c r="D48" s="1" t="s">
        <v>2</v>
      </c>
      <c r="E48" s="12">
        <v>835</v>
      </c>
      <c r="F48" s="34"/>
      <c r="G48" s="41">
        <f>ROUND(E48*F48,2)</f>
        <v>0</v>
      </c>
      <c r="H48" s="1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row>
    <row r="49" spans="2:254" s="2" customFormat="1" ht="14.25">
      <c r="B49" s="4"/>
      <c r="C49" s="9"/>
      <c r="D49" s="1"/>
      <c r="E49" s="12"/>
      <c r="F49" s="34"/>
      <c r="G49" s="41"/>
      <c r="H49" s="1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row>
    <row r="50" spans="1:254" s="2" customFormat="1" ht="28.5">
      <c r="A50" s="4">
        <f>A46+1</f>
        <v>8</v>
      </c>
      <c r="B50" s="4">
        <v>24</v>
      </c>
      <c r="C50" s="9">
        <v>218</v>
      </c>
      <c r="D50" s="1" t="s">
        <v>114</v>
      </c>
      <c r="E50" s="12"/>
      <c r="F50" s="34"/>
      <c r="G50" s="34"/>
      <c r="H50" s="19"/>
      <c r="I50" s="20"/>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row>
    <row r="51" spans="1:254" s="2" customFormat="1" ht="60" customHeight="1">
      <c r="A51" s="4"/>
      <c r="B51" s="4"/>
      <c r="C51" s="9"/>
      <c r="D51" s="1" t="s">
        <v>115</v>
      </c>
      <c r="E51" s="12"/>
      <c r="F51" s="34"/>
      <c r="G51" s="34"/>
      <c r="H51" s="19"/>
      <c r="I51" s="20"/>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row>
    <row r="52" spans="2:254" s="2" customFormat="1" ht="14.25">
      <c r="B52" s="4"/>
      <c r="C52" s="9"/>
      <c r="D52" s="1" t="s">
        <v>2</v>
      </c>
      <c r="E52" s="12">
        <v>1000</v>
      </c>
      <c r="F52" s="34"/>
      <c r="G52" s="41">
        <f>ROUND(E52*F52,2)</f>
        <v>0</v>
      </c>
      <c r="H52" s="1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row>
    <row r="53" spans="2:254" s="2" customFormat="1" ht="14.25">
      <c r="B53" s="4"/>
      <c r="C53" s="9"/>
      <c r="D53" s="1"/>
      <c r="E53" s="12"/>
      <c r="F53" s="34"/>
      <c r="G53" s="41"/>
      <c r="H53" s="1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row>
    <row r="54" spans="1:12" s="20" customFormat="1" ht="28.5">
      <c r="A54" s="4">
        <f>A50+1</f>
        <v>9</v>
      </c>
      <c r="B54" s="4">
        <v>29</v>
      </c>
      <c r="C54" s="9">
        <v>115</v>
      </c>
      <c r="D54" s="1" t="s">
        <v>71</v>
      </c>
      <c r="E54" s="12"/>
      <c r="F54" s="34"/>
      <c r="G54" s="34"/>
      <c r="H54" s="19"/>
      <c r="J54" s="2"/>
      <c r="K54" s="2"/>
      <c r="L54" s="2"/>
    </row>
    <row r="55" spans="1:12" s="20" customFormat="1" ht="28.5">
      <c r="A55" s="4"/>
      <c r="B55" s="4"/>
      <c r="C55" s="9"/>
      <c r="D55" s="83" t="s">
        <v>82</v>
      </c>
      <c r="E55" s="12"/>
      <c r="F55" s="34"/>
      <c r="G55" s="34"/>
      <c r="H55" s="19"/>
      <c r="J55" s="2"/>
      <c r="K55" s="2"/>
      <c r="L55" s="2"/>
    </row>
    <row r="56" spans="4:7" ht="14.25">
      <c r="D56" s="1" t="s">
        <v>24</v>
      </c>
      <c r="E56" s="12">
        <v>4769.35</v>
      </c>
      <c r="G56" s="41">
        <f>ROUND(E56*F56,2)</f>
        <v>0</v>
      </c>
    </row>
    <row r="57" spans="4:9" ht="14.25">
      <c r="D57" s="73"/>
      <c r="G57" s="41"/>
      <c r="H57" s="19"/>
      <c r="I57" s="20"/>
    </row>
    <row r="58" spans="1:254" s="2" customFormat="1" ht="28.5">
      <c r="A58" s="4">
        <f>A54+1</f>
        <v>10</v>
      </c>
      <c r="B58" s="4">
        <v>29</v>
      </c>
      <c r="C58" s="9">
        <v>163</v>
      </c>
      <c r="D58" s="1" t="s">
        <v>25</v>
      </c>
      <c r="E58" s="12"/>
      <c r="F58" s="34"/>
      <c r="G58" s="34"/>
      <c r="H58" s="19"/>
      <c r="I58" s="20"/>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row>
    <row r="59" spans="1:254" s="1" customFormat="1" ht="28.5">
      <c r="A59" s="4"/>
      <c r="B59" s="4"/>
      <c r="C59" s="9"/>
      <c r="D59" s="1" t="s">
        <v>101</v>
      </c>
      <c r="E59" s="12"/>
      <c r="F59" s="34"/>
      <c r="G59" s="34"/>
      <c r="H59" s="21"/>
      <c r="I59" s="22"/>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row>
    <row r="60" spans="2:254" s="2" customFormat="1" ht="14.25">
      <c r="B60" s="4"/>
      <c r="C60" s="9"/>
      <c r="D60" s="1" t="s">
        <v>2</v>
      </c>
      <c r="E60" s="12">
        <f>E33+E37+E41-E48</f>
        <v>3077</v>
      </c>
      <c r="F60" s="34"/>
      <c r="G60" s="41">
        <f>ROUND(E60*F60,2)</f>
        <v>0</v>
      </c>
      <c r="H60" s="1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2:254" s="2" customFormat="1" ht="14.25">
      <c r="B61" s="4"/>
      <c r="C61" s="9"/>
      <c r="D61" s="1"/>
      <c r="E61" s="12"/>
      <c r="F61" s="34"/>
      <c r="G61" s="41"/>
      <c r="H61" s="1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s="2" customFormat="1" ht="57">
      <c r="A62" s="4">
        <f>A58+1</f>
        <v>11</v>
      </c>
      <c r="B62" s="4">
        <v>41</v>
      </c>
      <c r="C62" s="9">
        <v>111</v>
      </c>
      <c r="D62" s="1" t="s">
        <v>152</v>
      </c>
      <c r="E62" s="12"/>
      <c r="F62" s="34"/>
      <c r="G62" s="34"/>
      <c r="H62" s="19"/>
      <c r="I62" s="20"/>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2:254" s="2" customFormat="1" ht="14.25">
      <c r="B63" s="4"/>
      <c r="C63" s="9"/>
      <c r="D63" s="1" t="s">
        <v>3</v>
      </c>
      <c r="E63" s="12">
        <v>1097</v>
      </c>
      <c r="F63" s="34"/>
      <c r="G63" s="41">
        <f>ROUND(E63*F63,2)</f>
        <v>0</v>
      </c>
      <c r="H63" s="1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2:254" s="2" customFormat="1" ht="14.25">
      <c r="B64" s="4"/>
      <c r="C64" s="9"/>
      <c r="D64" s="1"/>
      <c r="E64" s="12"/>
      <c r="F64" s="34"/>
      <c r="G64" s="41"/>
      <c r="H64" s="1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s="2" customFormat="1" ht="71.25">
      <c r="A65" s="4">
        <f>A62+1</f>
        <v>12</v>
      </c>
      <c r="B65" s="4">
        <v>41</v>
      </c>
      <c r="C65" s="9">
        <v>239</v>
      </c>
      <c r="D65" s="1" t="s">
        <v>194</v>
      </c>
      <c r="E65" s="12"/>
      <c r="F65" s="34"/>
      <c r="G65" s="34"/>
      <c r="H65" s="19"/>
      <c r="I65" s="20"/>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2:254" s="2" customFormat="1" ht="14.25">
      <c r="B66" s="4"/>
      <c r="C66" s="9"/>
      <c r="D66" s="1" t="s">
        <v>3</v>
      </c>
      <c r="E66" s="12">
        <v>2186</v>
      </c>
      <c r="F66" s="34"/>
      <c r="G66" s="41">
        <f>ROUND(E66*F66,2)</f>
        <v>0</v>
      </c>
      <c r="H66" s="1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2:254" s="2" customFormat="1" ht="14.25">
      <c r="B67" s="4"/>
      <c r="C67" s="9"/>
      <c r="D67" s="1"/>
      <c r="E67" s="12"/>
      <c r="F67" s="34"/>
      <c r="G67" s="41"/>
      <c r="H67" s="1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s="2" customFormat="1" ht="71.25">
      <c r="A68" s="4">
        <f>A65+1</f>
        <v>13</v>
      </c>
      <c r="B68" s="4">
        <v>41</v>
      </c>
      <c r="C68" s="9">
        <v>331</v>
      </c>
      <c r="D68" s="1" t="s">
        <v>187</v>
      </c>
      <c r="E68" s="12"/>
      <c r="F68" s="34"/>
      <c r="G68" s="34"/>
      <c r="H68" s="19"/>
      <c r="I68" s="20"/>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69" spans="1:254" s="2" customFormat="1" ht="42.75">
      <c r="A69" s="4"/>
      <c r="B69" s="4"/>
      <c r="C69" s="9"/>
      <c r="D69" s="1" t="s">
        <v>186</v>
      </c>
      <c r="E69" s="12"/>
      <c r="F69" s="34"/>
      <c r="G69" s="34"/>
      <c r="H69" s="19"/>
      <c r="I69" s="20"/>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row>
    <row r="70" spans="2:254" s="2" customFormat="1" ht="14.25">
      <c r="B70" s="4"/>
      <c r="C70" s="9"/>
      <c r="D70" s="1" t="s">
        <v>3</v>
      </c>
      <c r="E70" s="12">
        <v>3125</v>
      </c>
      <c r="F70" s="34"/>
      <c r="G70" s="41">
        <f>ROUND(E70*F70,2)</f>
        <v>0</v>
      </c>
      <c r="H70" s="1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row>
    <row r="71" spans="2:254" s="2" customFormat="1" ht="14.25">
      <c r="B71" s="4"/>
      <c r="C71" s="9"/>
      <c r="D71" s="1"/>
      <c r="E71" s="12"/>
      <c r="F71" s="34"/>
      <c r="G71" s="41"/>
      <c r="H71" s="1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row>
    <row r="72" spans="1:254" s="2" customFormat="1" ht="57">
      <c r="A72" s="4">
        <f>A68+1</f>
        <v>14</v>
      </c>
      <c r="B72" s="4">
        <v>43</v>
      </c>
      <c r="C72" s="9">
        <v>222</v>
      </c>
      <c r="D72" s="1" t="s">
        <v>116</v>
      </c>
      <c r="E72" s="12"/>
      <c r="F72" s="34"/>
      <c r="G72" s="34"/>
      <c r="H72" s="1"/>
      <c r="I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row>
    <row r="73" spans="1:254" s="2" customFormat="1" ht="105" customHeight="1">
      <c r="A73" s="4"/>
      <c r="B73" s="4"/>
      <c r="C73" s="9"/>
      <c r="D73" s="1" t="s">
        <v>59</v>
      </c>
      <c r="E73" s="12"/>
      <c r="F73" s="34"/>
      <c r="G73" s="34"/>
      <c r="H73" s="1"/>
      <c r="I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row>
    <row r="74" spans="2:254" s="2" customFormat="1" ht="14.25">
      <c r="B74" s="4"/>
      <c r="C74" s="9"/>
      <c r="D74" s="1" t="s">
        <v>3</v>
      </c>
      <c r="E74" s="12">
        <v>62</v>
      </c>
      <c r="F74" s="34"/>
      <c r="G74" s="41">
        <f>ROUND(E74*F74,2)</f>
        <v>0</v>
      </c>
      <c r="H74" s="13"/>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row>
    <row r="75" spans="2:254" s="2" customFormat="1" ht="14.25">
      <c r="B75" s="4"/>
      <c r="C75" s="9"/>
      <c r="D75" s="1"/>
      <c r="E75" s="12"/>
      <c r="F75" s="34"/>
      <c r="G75" s="41"/>
      <c r="H75" s="13"/>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row>
    <row r="76" spans="1:254" s="2" customFormat="1" ht="57">
      <c r="A76" s="4">
        <f>A72+1</f>
        <v>15</v>
      </c>
      <c r="B76" s="4">
        <v>43</v>
      </c>
      <c r="C76" s="9">
        <v>223</v>
      </c>
      <c r="D76" s="1" t="s">
        <v>117</v>
      </c>
      <c r="E76" s="12"/>
      <c r="F76" s="34"/>
      <c r="G76" s="34"/>
      <c r="H76" s="1"/>
      <c r="I76" s="20"/>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row>
    <row r="77" spans="1:254" s="2" customFormat="1" ht="99.75">
      <c r="A77" s="4"/>
      <c r="B77" s="4"/>
      <c r="C77" s="9"/>
      <c r="D77" s="1" t="s">
        <v>98</v>
      </c>
      <c r="E77" s="12"/>
      <c r="F77" s="34"/>
      <c r="G77" s="34"/>
      <c r="H77" s="1"/>
      <c r="I77" s="20"/>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spans="2:254" s="2" customFormat="1" ht="14.25">
      <c r="B78" s="4"/>
      <c r="C78" s="9"/>
      <c r="D78" s="1" t="s">
        <v>3</v>
      </c>
      <c r="E78" s="12">
        <v>10</v>
      </c>
      <c r="F78" s="34"/>
      <c r="G78" s="41">
        <f>ROUND(E78*F78,2)</f>
        <v>0</v>
      </c>
      <c r="H78" s="1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row>
    <row r="79" spans="2:254" s="2" customFormat="1" ht="14.25">
      <c r="B79" s="4"/>
      <c r="C79" s="9"/>
      <c r="D79" s="1"/>
      <c r="E79" s="12"/>
      <c r="F79" s="34"/>
      <c r="G79" s="41"/>
      <c r="H79" s="1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row>
    <row r="80" spans="1:254" s="2" customFormat="1" ht="57">
      <c r="A80" s="4">
        <f>A76+1</f>
        <v>16</v>
      </c>
      <c r="B80" s="4">
        <v>43</v>
      </c>
      <c r="C80" s="9">
        <v>234</v>
      </c>
      <c r="D80" s="1" t="s">
        <v>189</v>
      </c>
      <c r="E80" s="12"/>
      <c r="F80" s="34"/>
      <c r="G80" s="34"/>
      <c r="H80" s="1"/>
      <c r="I80" s="20"/>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row>
    <row r="81" spans="1:254" s="2" customFormat="1" ht="99.75">
      <c r="A81" s="4"/>
      <c r="B81" s="4"/>
      <c r="C81" s="9"/>
      <c r="D81" s="1" t="s">
        <v>188</v>
      </c>
      <c r="E81" s="12"/>
      <c r="F81" s="34"/>
      <c r="G81" s="34"/>
      <c r="H81" s="1"/>
      <c r="I81" s="20"/>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row>
    <row r="82" spans="2:254" s="2" customFormat="1" ht="14.25">
      <c r="B82" s="4"/>
      <c r="C82" s="9"/>
      <c r="D82" s="1" t="s">
        <v>3</v>
      </c>
      <c r="E82" s="12">
        <v>235</v>
      </c>
      <c r="F82" s="34"/>
      <c r="G82" s="41">
        <f>ROUND(E82*F82,2)</f>
        <v>0</v>
      </c>
      <c r="H82" s="1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row>
    <row r="83" spans="2:254" s="2" customFormat="1" ht="14.25">
      <c r="B83" s="4"/>
      <c r="C83" s="9"/>
      <c r="D83" s="1"/>
      <c r="E83" s="12"/>
      <c r="F83" s="34"/>
      <c r="G83" s="41"/>
      <c r="H83" s="1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row>
    <row r="84" spans="1:12" s="20" customFormat="1" ht="44.25" customHeight="1">
      <c r="A84" s="4">
        <f>A80+1</f>
        <v>17</v>
      </c>
      <c r="B84" s="4">
        <v>44</v>
      </c>
      <c r="C84" s="9">
        <v>142</v>
      </c>
      <c r="D84" s="1" t="s">
        <v>190</v>
      </c>
      <c r="E84" s="12"/>
      <c r="F84" s="34"/>
      <c r="G84" s="34"/>
      <c r="H84" s="13"/>
      <c r="J84" s="2"/>
      <c r="K84" s="2"/>
      <c r="L84" s="2"/>
    </row>
    <row r="85" spans="1:12" s="20" customFormat="1" ht="171">
      <c r="A85" s="4"/>
      <c r="B85" s="4"/>
      <c r="C85" s="9"/>
      <c r="D85" s="1" t="s">
        <v>146</v>
      </c>
      <c r="E85" s="12"/>
      <c r="F85" s="34"/>
      <c r="G85" s="34"/>
      <c r="H85" s="13"/>
      <c r="J85" s="2"/>
      <c r="K85" s="2"/>
      <c r="L85" s="2"/>
    </row>
    <row r="86" spans="2:12" s="20" customFormat="1" ht="14.25">
      <c r="B86" s="4"/>
      <c r="C86" s="9"/>
      <c r="D86" s="1" t="s">
        <v>1</v>
      </c>
      <c r="E86" s="12">
        <v>4</v>
      </c>
      <c r="F86" s="34"/>
      <c r="G86" s="41">
        <f>ROUND(E86*F86,2)</f>
        <v>0</v>
      </c>
      <c r="H86" s="13"/>
      <c r="I86" s="2"/>
      <c r="J86" s="2"/>
      <c r="K86" s="2"/>
      <c r="L86" s="2"/>
    </row>
    <row r="87" spans="2:12" s="20" customFormat="1" ht="14.25">
      <c r="B87" s="4"/>
      <c r="C87" s="9"/>
      <c r="D87" s="1"/>
      <c r="E87" s="12"/>
      <c r="F87" s="34"/>
      <c r="G87" s="41"/>
      <c r="H87" s="13"/>
      <c r="I87" s="2"/>
      <c r="J87" s="2"/>
      <c r="K87" s="2"/>
      <c r="L87" s="2"/>
    </row>
    <row r="88" spans="2:12" s="20" customFormat="1" ht="14.25">
      <c r="B88" s="4"/>
      <c r="C88" s="9"/>
      <c r="D88" s="1"/>
      <c r="E88" s="12"/>
      <c r="F88" s="34"/>
      <c r="G88" s="41"/>
      <c r="H88" s="13"/>
      <c r="I88" s="2"/>
      <c r="J88" s="2"/>
      <c r="K88" s="2"/>
      <c r="L88" s="2"/>
    </row>
    <row r="89" spans="1:12" s="20" customFormat="1" ht="44.25" customHeight="1">
      <c r="A89" s="4">
        <f>A84+1</f>
        <v>18</v>
      </c>
      <c r="B89" s="4">
        <v>44</v>
      </c>
      <c r="C89" s="9">
        <v>142</v>
      </c>
      <c r="D89" s="1" t="s">
        <v>190</v>
      </c>
      <c r="E89" s="12"/>
      <c r="F89" s="34"/>
      <c r="G89" s="34"/>
      <c r="H89" s="13"/>
      <c r="J89" s="2"/>
      <c r="K89" s="2"/>
      <c r="L89" s="2"/>
    </row>
    <row r="90" spans="1:12" s="20" customFormat="1" ht="144.75" customHeight="1">
      <c r="A90" s="4"/>
      <c r="B90" s="4"/>
      <c r="C90" s="9"/>
      <c r="D90" s="37" t="s">
        <v>105</v>
      </c>
      <c r="E90" s="12"/>
      <c r="F90" s="34"/>
      <c r="G90" s="34"/>
      <c r="H90" s="13"/>
      <c r="J90" s="2"/>
      <c r="K90" s="2"/>
      <c r="L90" s="2"/>
    </row>
    <row r="91" spans="2:12" s="20" customFormat="1" ht="14.25">
      <c r="B91" s="4"/>
      <c r="C91" s="9"/>
      <c r="D91" s="1" t="s">
        <v>1</v>
      </c>
      <c r="E91" s="12">
        <v>4</v>
      </c>
      <c r="F91" s="34"/>
      <c r="G91" s="41">
        <f>ROUND(E91*F91,2)</f>
        <v>0</v>
      </c>
      <c r="H91" s="13"/>
      <c r="I91" s="2"/>
      <c r="J91" s="2"/>
      <c r="K91" s="2"/>
      <c r="L91" s="2"/>
    </row>
    <row r="92" ht="14.25">
      <c r="G92" s="41"/>
    </row>
    <row r="93" spans="1:12" s="20" customFormat="1" ht="47.25" customHeight="1">
      <c r="A93" s="4">
        <f>A89+1</f>
        <v>19</v>
      </c>
      <c r="B93" s="4">
        <v>44</v>
      </c>
      <c r="C93" s="9">
        <v>161</v>
      </c>
      <c r="D93" s="1" t="s">
        <v>144</v>
      </c>
      <c r="E93" s="12"/>
      <c r="F93" s="34"/>
      <c r="G93" s="34"/>
      <c r="H93" s="1"/>
      <c r="J93" s="2"/>
      <c r="K93" s="2"/>
      <c r="L93" s="2"/>
    </row>
    <row r="94" spans="2:12" s="20" customFormat="1" ht="129" customHeight="1">
      <c r="B94" s="4"/>
      <c r="C94" s="9"/>
      <c r="D94" s="83" t="s">
        <v>145</v>
      </c>
      <c r="E94" s="12"/>
      <c r="F94" s="34"/>
      <c r="G94" s="34"/>
      <c r="H94" s="19"/>
      <c r="J94" s="2"/>
      <c r="K94" s="2"/>
      <c r="L94" s="2"/>
    </row>
    <row r="95" spans="2:12" s="20" customFormat="1" ht="14.25">
      <c r="B95" s="4"/>
      <c r="C95" s="9"/>
      <c r="D95" s="1" t="s">
        <v>1</v>
      </c>
      <c r="E95" s="12">
        <v>1</v>
      </c>
      <c r="F95" s="34"/>
      <c r="G95" s="41">
        <f>ROUND(E95*F95,2)</f>
        <v>0</v>
      </c>
      <c r="H95" s="13"/>
      <c r="I95" s="2"/>
      <c r="J95" s="2"/>
      <c r="K95" s="2"/>
      <c r="L95" s="2"/>
    </row>
    <row r="96" spans="2:12" s="20" customFormat="1" ht="14.25">
      <c r="B96" s="4"/>
      <c r="C96" s="9"/>
      <c r="D96" s="1"/>
      <c r="E96" s="12"/>
      <c r="F96" s="34"/>
      <c r="G96" s="41"/>
      <c r="H96" s="13"/>
      <c r="I96" s="2"/>
      <c r="J96" s="2"/>
      <c r="K96" s="2"/>
      <c r="L96" s="2"/>
    </row>
    <row r="97" spans="1:12" s="20" customFormat="1" ht="45.75" customHeight="1">
      <c r="A97" s="4">
        <f>A93+1</f>
        <v>20</v>
      </c>
      <c r="B97" s="4">
        <v>44</v>
      </c>
      <c r="C97" s="9">
        <v>162</v>
      </c>
      <c r="D97" s="1" t="s">
        <v>60</v>
      </c>
      <c r="E97" s="12"/>
      <c r="F97" s="34"/>
      <c r="G97" s="34"/>
      <c r="H97" s="1"/>
      <c r="J97" s="2"/>
      <c r="K97" s="2"/>
      <c r="L97" s="2"/>
    </row>
    <row r="98" spans="2:12" s="20" customFormat="1" ht="129.75" customHeight="1">
      <c r="B98" s="4"/>
      <c r="C98" s="9"/>
      <c r="D98" s="83" t="s">
        <v>145</v>
      </c>
      <c r="E98" s="12"/>
      <c r="F98" s="34"/>
      <c r="G98" s="34"/>
      <c r="H98" s="19"/>
      <c r="J98" s="2"/>
      <c r="K98" s="2"/>
      <c r="L98" s="2"/>
    </row>
    <row r="99" spans="2:12" s="20" customFormat="1" ht="14.25">
      <c r="B99" s="4"/>
      <c r="C99" s="9"/>
      <c r="D99" s="1" t="s">
        <v>1</v>
      </c>
      <c r="E99" s="12">
        <v>2</v>
      </c>
      <c r="F99" s="34"/>
      <c r="G99" s="41">
        <f>ROUND(E99*F99,2)</f>
        <v>0</v>
      </c>
      <c r="H99" s="13"/>
      <c r="I99" s="2"/>
      <c r="J99" s="2"/>
      <c r="K99" s="2"/>
      <c r="L99" s="2"/>
    </row>
    <row r="100" spans="2:12" s="20" customFormat="1" ht="14.25">
      <c r="B100" s="4"/>
      <c r="C100" s="9"/>
      <c r="D100" s="1"/>
      <c r="E100" s="12"/>
      <c r="F100" s="34"/>
      <c r="G100" s="41"/>
      <c r="H100" s="13"/>
      <c r="I100" s="2"/>
      <c r="J100" s="2"/>
      <c r="K100" s="2"/>
      <c r="L100" s="2"/>
    </row>
    <row r="101" spans="1:12" s="20" customFormat="1" ht="45.75" customHeight="1">
      <c r="A101" s="4">
        <f>A97+1</f>
        <v>21</v>
      </c>
      <c r="B101" s="4">
        <v>44</v>
      </c>
      <c r="C101" s="9">
        <v>162</v>
      </c>
      <c r="D101" s="1" t="s">
        <v>60</v>
      </c>
      <c r="E101" s="12"/>
      <c r="F101" s="34"/>
      <c r="G101" s="34"/>
      <c r="H101" s="1"/>
      <c r="J101" s="2"/>
      <c r="K101" s="2"/>
      <c r="L101" s="2"/>
    </row>
    <row r="102" spans="2:12" s="20" customFormat="1" ht="114">
      <c r="B102" s="4"/>
      <c r="C102" s="9"/>
      <c r="D102" s="83" t="s">
        <v>161</v>
      </c>
      <c r="E102" s="12"/>
      <c r="F102" s="34"/>
      <c r="G102" s="34"/>
      <c r="H102" s="19"/>
      <c r="J102" s="2"/>
      <c r="K102" s="2"/>
      <c r="L102" s="2"/>
    </row>
    <row r="103" spans="2:12" s="20" customFormat="1" ht="14.25">
      <c r="B103" s="4"/>
      <c r="C103" s="9"/>
      <c r="D103" s="83" t="s">
        <v>191</v>
      </c>
      <c r="E103" s="12"/>
      <c r="F103" s="34"/>
      <c r="G103" s="34"/>
      <c r="H103" s="19"/>
      <c r="J103" s="2"/>
      <c r="K103" s="2"/>
      <c r="L103" s="2"/>
    </row>
    <row r="104" spans="2:12" s="20" customFormat="1" ht="14.25">
      <c r="B104" s="4"/>
      <c r="C104" s="9"/>
      <c r="D104" s="1" t="s">
        <v>1</v>
      </c>
      <c r="E104" s="12">
        <v>10</v>
      </c>
      <c r="F104" s="34"/>
      <c r="G104" s="41">
        <f>ROUND(E104*F104,2)</f>
        <v>0</v>
      </c>
      <c r="H104" s="13"/>
      <c r="I104" s="2"/>
      <c r="J104" s="2"/>
      <c r="K104" s="2"/>
      <c r="L104" s="2"/>
    </row>
    <row r="105" spans="2:12" s="20" customFormat="1" ht="28.5">
      <c r="B105" s="4"/>
      <c r="C105" s="9"/>
      <c r="D105" s="83" t="s">
        <v>192</v>
      </c>
      <c r="E105" s="12"/>
      <c r="F105" s="34"/>
      <c r="G105" s="34"/>
      <c r="H105" s="19"/>
      <c r="J105" s="2"/>
      <c r="K105" s="2"/>
      <c r="L105" s="2"/>
    </row>
    <row r="106" spans="2:12" s="20" customFormat="1" ht="14.25">
      <c r="B106" s="4"/>
      <c r="C106" s="9"/>
      <c r="D106" s="1" t="s">
        <v>1</v>
      </c>
      <c r="E106" s="12">
        <v>9</v>
      </c>
      <c r="F106" s="34"/>
      <c r="G106" s="41">
        <f>ROUND(E106*F106,2)</f>
        <v>0</v>
      </c>
      <c r="H106" s="13"/>
      <c r="I106" s="2"/>
      <c r="J106" s="2"/>
      <c r="K106" s="2"/>
      <c r="L106" s="2"/>
    </row>
    <row r="107" spans="2:12" s="20" customFormat="1" ht="14.25">
      <c r="B107" s="4"/>
      <c r="C107" s="9"/>
      <c r="D107" s="83" t="s">
        <v>193</v>
      </c>
      <c r="E107" s="12"/>
      <c r="F107" s="34"/>
      <c r="G107" s="34"/>
      <c r="H107" s="19"/>
      <c r="J107" s="2"/>
      <c r="K107" s="2"/>
      <c r="L107" s="2"/>
    </row>
    <row r="108" spans="2:12" s="20" customFormat="1" ht="14.25">
      <c r="B108" s="4"/>
      <c r="C108" s="9"/>
      <c r="D108" s="1" t="s">
        <v>1</v>
      </c>
      <c r="E108" s="12">
        <v>6</v>
      </c>
      <c r="F108" s="34"/>
      <c r="G108" s="41">
        <f>ROUND(E108*F108,2)</f>
        <v>0</v>
      </c>
      <c r="H108" s="13"/>
      <c r="I108" s="2"/>
      <c r="J108" s="2"/>
      <c r="K108" s="2"/>
      <c r="L108" s="2"/>
    </row>
    <row r="109" spans="2:12" s="20" customFormat="1" ht="14.25">
      <c r="B109" s="4"/>
      <c r="C109" s="9"/>
      <c r="D109" s="1"/>
      <c r="E109" s="12"/>
      <c r="F109" s="34"/>
      <c r="G109" s="41"/>
      <c r="H109" s="13"/>
      <c r="I109" s="2"/>
      <c r="J109" s="2"/>
      <c r="K109" s="2"/>
      <c r="L109" s="2"/>
    </row>
    <row r="110" spans="1:12" s="20" customFormat="1" ht="57" customHeight="1">
      <c r="A110" s="4">
        <f>A101+1</f>
        <v>22</v>
      </c>
      <c r="B110" s="4">
        <v>42</v>
      </c>
      <c r="C110" s="9">
        <v>114</v>
      </c>
      <c r="D110" s="1" t="s">
        <v>143</v>
      </c>
      <c r="E110" s="12"/>
      <c r="F110" s="34"/>
      <c r="G110" s="34"/>
      <c r="J110" s="2"/>
      <c r="K110" s="2"/>
      <c r="L110" s="2"/>
    </row>
    <row r="111" spans="1:12" s="20" customFormat="1" ht="59.25" customHeight="1">
      <c r="A111" s="4"/>
      <c r="B111" s="4"/>
      <c r="C111" s="9"/>
      <c r="D111" s="1" t="s">
        <v>53</v>
      </c>
      <c r="E111" s="12"/>
      <c r="F111" s="34"/>
      <c r="G111" s="34"/>
      <c r="H111" s="1"/>
      <c r="J111" s="2"/>
      <c r="K111" s="2"/>
      <c r="L111" s="2"/>
    </row>
    <row r="112" spans="2:12" s="20" customFormat="1" ht="14.25">
      <c r="B112" s="4"/>
      <c r="C112" s="9"/>
      <c r="D112" s="1" t="s">
        <v>3</v>
      </c>
      <c r="E112" s="12">
        <v>4651</v>
      </c>
      <c r="F112" s="34"/>
      <c r="G112" s="41">
        <f>ROUND(E112*F112,2)</f>
        <v>0</v>
      </c>
      <c r="H112" s="13"/>
      <c r="I112" s="2"/>
      <c r="J112" s="2"/>
      <c r="K112" s="2"/>
      <c r="L112" s="2"/>
    </row>
    <row r="113" spans="2:12" s="20" customFormat="1" ht="14.25">
      <c r="B113" s="4"/>
      <c r="C113" s="9"/>
      <c r="D113" s="1"/>
      <c r="E113" s="12"/>
      <c r="F113" s="34"/>
      <c r="G113" s="41"/>
      <c r="H113" s="13"/>
      <c r="I113" s="2"/>
      <c r="J113" s="2"/>
      <c r="K113" s="2"/>
      <c r="L113" s="2"/>
    </row>
    <row r="114" spans="1:12" s="20" customFormat="1" ht="48.75" customHeight="1">
      <c r="A114" s="4">
        <f>A110+1</f>
        <v>23</v>
      </c>
      <c r="B114" s="4">
        <v>45</v>
      </c>
      <c r="C114" s="9">
        <v>112</v>
      </c>
      <c r="D114" s="1" t="s">
        <v>147</v>
      </c>
      <c r="E114" s="12"/>
      <c r="F114" s="34"/>
      <c r="G114" s="34"/>
      <c r="J114" s="2"/>
      <c r="K114" s="2"/>
      <c r="L114" s="2"/>
    </row>
    <row r="115" spans="2:12" s="20" customFormat="1" ht="14.25">
      <c r="B115" s="4"/>
      <c r="C115" s="9"/>
      <c r="D115" s="1" t="s">
        <v>3</v>
      </c>
      <c r="E115" s="12">
        <v>107</v>
      </c>
      <c r="F115" s="34"/>
      <c r="G115" s="41">
        <f>ROUND(E115*F115,2)</f>
        <v>0</v>
      </c>
      <c r="H115" s="13"/>
      <c r="I115" s="2"/>
      <c r="J115" s="2"/>
      <c r="K115" s="2"/>
      <c r="L115" s="2"/>
    </row>
    <row r="116" spans="2:12" s="20" customFormat="1" ht="14.25">
      <c r="B116" s="4"/>
      <c r="C116" s="9"/>
      <c r="D116" s="1"/>
      <c r="E116" s="12"/>
      <c r="F116" s="34"/>
      <c r="G116" s="41"/>
      <c r="H116" s="13"/>
      <c r="I116" s="2"/>
      <c r="J116" s="2"/>
      <c r="K116" s="2"/>
      <c r="L116" s="2"/>
    </row>
    <row r="117" spans="1:12" s="20" customFormat="1" ht="48.75" customHeight="1">
      <c r="A117" s="4">
        <f>A114+1</f>
        <v>24</v>
      </c>
      <c r="B117" s="4">
        <v>45</v>
      </c>
      <c r="C117" s="9">
        <v>113</v>
      </c>
      <c r="D117" s="1" t="s">
        <v>148</v>
      </c>
      <c r="E117" s="12"/>
      <c r="F117" s="34"/>
      <c r="G117" s="34"/>
      <c r="J117" s="2"/>
      <c r="K117" s="2"/>
      <c r="L117" s="2"/>
    </row>
    <row r="118" spans="2:12" s="20" customFormat="1" ht="14.25">
      <c r="B118" s="4"/>
      <c r="C118" s="9"/>
      <c r="D118" s="1" t="s">
        <v>3</v>
      </c>
      <c r="E118" s="12">
        <v>461</v>
      </c>
      <c r="F118" s="34"/>
      <c r="G118" s="41">
        <f>ROUND(E118*F118,2)</f>
        <v>0</v>
      </c>
      <c r="H118" s="13"/>
      <c r="I118" s="2"/>
      <c r="J118" s="2"/>
      <c r="K118" s="2"/>
      <c r="L118" s="2"/>
    </row>
    <row r="119" spans="2:12" s="22" customFormat="1" ht="14.25">
      <c r="B119" s="4"/>
      <c r="C119" s="9"/>
      <c r="D119" s="1"/>
      <c r="E119" s="12"/>
      <c r="F119" s="34"/>
      <c r="G119" s="41"/>
      <c r="H119" s="86"/>
      <c r="I119" s="1"/>
      <c r="J119" s="1"/>
      <c r="K119" s="1"/>
      <c r="L119" s="1"/>
    </row>
    <row r="120" spans="1:9" ht="57">
      <c r="A120" s="4">
        <f>A117+1</f>
        <v>25</v>
      </c>
      <c r="B120" s="4">
        <v>45</v>
      </c>
      <c r="C120" s="9">
        <v>211</v>
      </c>
      <c r="D120" s="1" t="s">
        <v>99</v>
      </c>
      <c r="H120" s="19"/>
      <c r="I120" s="20"/>
    </row>
    <row r="121" spans="1:9" ht="60" customHeight="1">
      <c r="A121" s="3"/>
      <c r="D121" s="1" t="s">
        <v>106</v>
      </c>
      <c r="H121" s="19"/>
      <c r="I121" s="20"/>
    </row>
    <row r="122" spans="1:7" ht="14.25">
      <c r="A122" s="3"/>
      <c r="D122" s="1" t="s">
        <v>1</v>
      </c>
      <c r="E122" s="12">
        <v>44</v>
      </c>
      <c r="G122" s="41">
        <f>ROUND(E122*F122,2)</f>
        <v>0</v>
      </c>
    </row>
    <row r="123" spans="1:7" ht="14.25">
      <c r="A123" s="3"/>
      <c r="G123" s="41"/>
    </row>
    <row r="124" spans="1:9" ht="57">
      <c r="A124" s="4">
        <f>A120+1</f>
        <v>26</v>
      </c>
      <c r="B124" s="4">
        <v>45</v>
      </c>
      <c r="C124" s="9">
        <v>212</v>
      </c>
      <c r="D124" s="1" t="s">
        <v>149</v>
      </c>
      <c r="H124" s="19"/>
      <c r="I124" s="20"/>
    </row>
    <row r="125" spans="1:9" ht="60" customHeight="1">
      <c r="A125" s="3"/>
      <c r="D125" s="1" t="s">
        <v>106</v>
      </c>
      <c r="H125" s="19"/>
      <c r="I125" s="20"/>
    </row>
    <row r="126" spans="1:7" ht="14.25">
      <c r="A126" s="3"/>
      <c r="D126" s="1" t="s">
        <v>1</v>
      </c>
      <c r="E126" s="12">
        <v>50</v>
      </c>
      <c r="G126" s="41">
        <f>ROUND(E126*F126,2)</f>
        <v>0</v>
      </c>
    </row>
    <row r="127" spans="2:12" s="20" customFormat="1" ht="14.25">
      <c r="B127" s="4"/>
      <c r="C127" s="9"/>
      <c r="D127" s="1"/>
      <c r="E127" s="12"/>
      <c r="F127" s="34"/>
      <c r="G127" s="41"/>
      <c r="H127" s="13"/>
      <c r="I127" s="2"/>
      <c r="J127" s="2"/>
      <c r="K127" s="2"/>
      <c r="L127" s="2"/>
    </row>
    <row r="128" spans="1:9" ht="57">
      <c r="A128" s="4">
        <f>A124+1</f>
        <v>27</v>
      </c>
      <c r="B128" s="4">
        <v>72</v>
      </c>
      <c r="C128" s="9">
        <v>411</v>
      </c>
      <c r="D128" s="1" t="s">
        <v>12</v>
      </c>
      <c r="H128" s="19"/>
      <c r="I128" s="20"/>
    </row>
    <row r="129" spans="4:7" ht="14.25">
      <c r="D129" s="1" t="s">
        <v>1</v>
      </c>
      <c r="E129" s="12">
        <v>12</v>
      </c>
      <c r="G129" s="41">
        <f>ROUND(E129*F129,2)</f>
        <v>0</v>
      </c>
    </row>
    <row r="130" ht="14.25">
      <c r="G130" s="41"/>
    </row>
    <row r="131" spans="1:9" ht="28.5">
      <c r="A131" s="4">
        <f>A128+1</f>
        <v>28</v>
      </c>
      <c r="B131" s="4" t="s">
        <v>130</v>
      </c>
      <c r="D131" s="1" t="s">
        <v>195</v>
      </c>
      <c r="H131" s="19"/>
      <c r="I131" s="20"/>
    </row>
    <row r="132" spans="4:7" ht="14.25">
      <c r="D132" s="1" t="s">
        <v>3</v>
      </c>
      <c r="E132" s="12">
        <v>845</v>
      </c>
      <c r="G132" s="41">
        <f>ROUND(E132*F132,2)</f>
        <v>0</v>
      </c>
    </row>
    <row r="133" ht="14.25">
      <c r="G133" s="41"/>
    </row>
    <row r="134" spans="1:9" ht="28.5">
      <c r="A134" s="4">
        <f>A131+1</f>
        <v>29</v>
      </c>
      <c r="B134" s="4" t="s">
        <v>130</v>
      </c>
      <c r="D134" s="1" t="s">
        <v>196</v>
      </c>
      <c r="H134" s="19"/>
      <c r="I134" s="20"/>
    </row>
    <row r="135" spans="4:7" ht="14.25">
      <c r="D135" s="1" t="s">
        <v>1</v>
      </c>
      <c r="E135" s="12">
        <v>2</v>
      </c>
      <c r="G135" s="41">
        <f>ROUND(E135*F135,2)</f>
        <v>0</v>
      </c>
    </row>
    <row r="136" spans="4:9" ht="15" thickBot="1">
      <c r="D136" s="69"/>
      <c r="E136" s="70"/>
      <c r="F136" s="71"/>
      <c r="G136" s="71"/>
      <c r="H136" s="19"/>
      <c r="I136" s="20"/>
    </row>
    <row r="137" spans="2:9" ht="15.75" thickTop="1">
      <c r="B137" s="72"/>
      <c r="C137" s="72"/>
      <c r="D137" s="59" t="s">
        <v>4</v>
      </c>
      <c r="E137" s="66"/>
      <c r="F137" s="67"/>
      <c r="G137" s="67">
        <f>SUM(G25:G136)</f>
        <v>0</v>
      </c>
      <c r="H137" s="19"/>
      <c r="I137" s="20"/>
    </row>
    <row r="138" spans="2:9" ht="15">
      <c r="B138" s="72"/>
      <c r="C138" s="72"/>
      <c r="D138" s="59"/>
      <c r="E138" s="66"/>
      <c r="F138" s="67"/>
      <c r="G138" s="67"/>
      <c r="H138" s="19"/>
      <c r="I138" s="20"/>
    </row>
    <row r="139" spans="1:12" s="39" customFormat="1" ht="20.25">
      <c r="A139" s="58">
        <f>A23+1</f>
        <v>2</v>
      </c>
      <c r="B139" s="63"/>
      <c r="C139" s="58"/>
      <c r="D139" s="209" t="s">
        <v>74</v>
      </c>
      <c r="E139" s="210"/>
      <c r="F139" s="210"/>
      <c r="G139" s="58"/>
      <c r="H139" s="40"/>
      <c r="I139" s="38"/>
      <c r="J139" s="38"/>
      <c r="K139" s="38"/>
      <c r="L139" s="38"/>
    </row>
    <row r="140" spans="2:12" s="22" customFormat="1" ht="15">
      <c r="B140" s="65"/>
      <c r="C140" s="8"/>
      <c r="D140" s="59"/>
      <c r="E140" s="66"/>
      <c r="F140" s="67"/>
      <c r="G140" s="67"/>
      <c r="H140" s="21"/>
      <c r="J140" s="1"/>
      <c r="K140" s="1"/>
      <c r="L140" s="1"/>
    </row>
    <row r="141" spans="1:13" s="99" customFormat="1" ht="57">
      <c r="A141" s="94">
        <f>1</f>
        <v>1</v>
      </c>
      <c r="B141" s="94">
        <v>11</v>
      </c>
      <c r="C141" s="95">
        <v>651</v>
      </c>
      <c r="D141" s="83" t="s">
        <v>164</v>
      </c>
      <c r="E141" s="96"/>
      <c r="F141" s="97"/>
      <c r="G141" s="97"/>
      <c r="H141" s="96"/>
      <c r="I141" s="98"/>
      <c r="K141" s="83"/>
      <c r="L141" s="83"/>
      <c r="M141" s="83"/>
    </row>
    <row r="142" spans="1:13" ht="14.25">
      <c r="A142" s="99"/>
      <c r="B142" s="94"/>
      <c r="C142" s="95"/>
      <c r="D142" s="83" t="s">
        <v>3</v>
      </c>
      <c r="E142" s="96">
        <f>E26</f>
        <v>307</v>
      </c>
      <c r="F142" s="97"/>
      <c r="G142" s="97">
        <f>ROUND(E142*F142,2)</f>
        <v>0</v>
      </c>
      <c r="H142" s="96"/>
      <c r="I142" s="100"/>
      <c r="J142" s="83"/>
      <c r="K142" s="83"/>
      <c r="L142" s="83"/>
      <c r="M142" s="83"/>
    </row>
    <row r="143" spans="1:13" ht="14.25">
      <c r="A143" s="99"/>
      <c r="B143" s="94"/>
      <c r="C143" s="95"/>
      <c r="D143" s="83"/>
      <c r="E143" s="103"/>
      <c r="F143" s="97"/>
      <c r="G143" s="97"/>
      <c r="H143" s="96"/>
      <c r="I143" s="100"/>
      <c r="J143" s="83"/>
      <c r="K143" s="83"/>
      <c r="L143" s="83"/>
      <c r="M143" s="83"/>
    </row>
    <row r="144" spans="1:13" s="99" customFormat="1" ht="28.5">
      <c r="A144" s="94">
        <f>A141+1</f>
        <v>2</v>
      </c>
      <c r="B144" s="94">
        <v>79</v>
      </c>
      <c r="C144" s="95">
        <v>311</v>
      </c>
      <c r="D144" s="83" t="s">
        <v>289</v>
      </c>
      <c r="E144" s="103"/>
      <c r="F144" s="97"/>
      <c r="G144" s="97"/>
      <c r="H144" s="96"/>
      <c r="I144" s="98"/>
      <c r="K144" s="83"/>
      <c r="L144" s="83"/>
      <c r="M144" s="83"/>
    </row>
    <row r="145" spans="1:13" ht="14.25">
      <c r="A145" s="99"/>
      <c r="B145" s="94"/>
      <c r="C145" s="95"/>
      <c r="D145" s="83" t="s">
        <v>154</v>
      </c>
      <c r="E145" s="96">
        <v>30</v>
      </c>
      <c r="F145" s="97">
        <v>50</v>
      </c>
      <c r="G145" s="97">
        <f>ROUND(E145*F145,2)</f>
        <v>1500</v>
      </c>
      <c r="H145" s="101">
        <v>1500</v>
      </c>
      <c r="I145" s="100"/>
      <c r="J145" s="83"/>
      <c r="K145" s="83"/>
      <c r="L145" s="83"/>
      <c r="M145" s="83"/>
    </row>
    <row r="146" spans="1:13" ht="14.25">
      <c r="A146" s="99"/>
      <c r="B146" s="94"/>
      <c r="C146" s="95"/>
      <c r="D146" s="83"/>
      <c r="E146" s="103"/>
      <c r="F146" s="97"/>
      <c r="G146" s="97"/>
      <c r="H146" s="96"/>
      <c r="I146" s="100"/>
      <c r="J146" s="83"/>
      <c r="K146" s="83"/>
      <c r="L146" s="83"/>
      <c r="M146" s="83"/>
    </row>
    <row r="147" spans="1:13" s="99" customFormat="1" ht="42.75">
      <c r="A147" s="94">
        <f>A144+1</f>
        <v>3</v>
      </c>
      <c r="B147" s="94">
        <v>73</v>
      </c>
      <c r="C147" s="95">
        <v>341</v>
      </c>
      <c r="D147" s="83" t="s">
        <v>162</v>
      </c>
      <c r="E147" s="103"/>
      <c r="F147" s="97"/>
      <c r="G147" s="97"/>
      <c r="H147" s="105"/>
      <c r="I147" s="98"/>
      <c r="K147" s="83"/>
      <c r="L147" s="83"/>
      <c r="M147" s="83"/>
    </row>
    <row r="148" spans="1:13" s="99" customFormat="1" ht="28.5">
      <c r="A148" s="94"/>
      <c r="B148" s="94"/>
      <c r="C148" s="95"/>
      <c r="D148" s="83" t="s">
        <v>163</v>
      </c>
      <c r="E148" s="103"/>
      <c r="F148" s="97"/>
      <c r="G148" s="97"/>
      <c r="H148" s="96"/>
      <c r="I148" s="98"/>
      <c r="K148" s="83"/>
      <c r="L148" s="83"/>
      <c r="M148" s="83"/>
    </row>
    <row r="149" spans="1:13" ht="14.25">
      <c r="A149" s="99"/>
      <c r="B149" s="94"/>
      <c r="C149" s="95"/>
      <c r="D149" s="83" t="s">
        <v>3</v>
      </c>
      <c r="E149" s="96">
        <v>120</v>
      </c>
      <c r="F149" s="97"/>
      <c r="G149" s="97">
        <f>ROUND(E149*F149,2)</f>
        <v>0</v>
      </c>
      <c r="H149" s="96"/>
      <c r="I149" s="100"/>
      <c r="J149" s="83"/>
      <c r="K149" s="83"/>
      <c r="L149" s="83"/>
      <c r="M149" s="83"/>
    </row>
    <row r="150" spans="1:13" ht="14.25">
      <c r="A150" s="99"/>
      <c r="B150" s="94"/>
      <c r="C150" s="95"/>
      <c r="D150" s="83"/>
      <c r="E150" s="103"/>
      <c r="F150" s="97"/>
      <c r="G150" s="97"/>
      <c r="H150" s="96"/>
      <c r="I150" s="100"/>
      <c r="J150" s="83"/>
      <c r="K150" s="83"/>
      <c r="L150" s="83"/>
      <c r="M150" s="83"/>
    </row>
    <row r="151" spans="1:12" s="99" customFormat="1" ht="14.25">
      <c r="A151" s="94">
        <f>A147+1</f>
        <v>4</v>
      </c>
      <c r="B151" s="94">
        <v>79</v>
      </c>
      <c r="C151" s="95">
        <v>351</v>
      </c>
      <c r="D151" s="218" t="s">
        <v>291</v>
      </c>
      <c r="E151" s="103"/>
      <c r="F151" s="97"/>
      <c r="G151" s="97"/>
      <c r="H151" s="98"/>
      <c r="J151" s="83"/>
      <c r="K151" s="83"/>
      <c r="L151" s="83"/>
    </row>
    <row r="152" spans="1:12" ht="14.25">
      <c r="A152" s="99"/>
      <c r="B152" s="94"/>
      <c r="C152" s="95"/>
      <c r="D152" s="83" t="s">
        <v>72</v>
      </c>
      <c r="E152" s="96">
        <v>7</v>
      </c>
      <c r="F152" s="97"/>
      <c r="G152" s="97">
        <f>ROUND(E152*F152,2)</f>
        <v>0</v>
      </c>
      <c r="H152" s="100"/>
      <c r="I152" s="83"/>
      <c r="J152" s="83"/>
      <c r="K152" s="83"/>
      <c r="L152" s="83"/>
    </row>
    <row r="153" spans="2:13" s="99" customFormat="1" ht="14.25">
      <c r="B153" s="94"/>
      <c r="C153" s="95"/>
      <c r="D153" s="83"/>
      <c r="E153" s="103"/>
      <c r="F153" s="97"/>
      <c r="G153" s="97"/>
      <c r="H153" s="96"/>
      <c r="I153" s="98"/>
      <c r="K153" s="83"/>
      <c r="L153" s="83"/>
      <c r="M153" s="83"/>
    </row>
    <row r="154" spans="1:13" s="99" customFormat="1" ht="73.5" customHeight="1">
      <c r="A154" s="94">
        <f>A151+1</f>
        <v>5</v>
      </c>
      <c r="B154" s="94">
        <v>79</v>
      </c>
      <c r="C154" s="95">
        <v>514</v>
      </c>
      <c r="D154" s="83" t="s">
        <v>166</v>
      </c>
      <c r="E154" s="103"/>
      <c r="F154" s="97"/>
      <c r="G154" s="97"/>
      <c r="H154" s="96"/>
      <c r="I154" s="98"/>
      <c r="K154" s="83"/>
      <c r="L154" s="83"/>
      <c r="M154" s="83"/>
    </row>
    <row r="155" spans="1:13" ht="14.25">
      <c r="A155" s="99"/>
      <c r="B155" s="94"/>
      <c r="C155" s="95"/>
      <c r="D155" s="83" t="s">
        <v>85</v>
      </c>
      <c r="E155" s="102">
        <v>0.015</v>
      </c>
      <c r="F155" s="97">
        <f>G9</f>
        <v>0</v>
      </c>
      <c r="G155" s="97">
        <f>ROUND(E155*F155,2)</f>
        <v>0</v>
      </c>
      <c r="H155" s="96"/>
      <c r="I155" s="100"/>
      <c r="J155" s="83"/>
      <c r="K155" s="83"/>
      <c r="L155" s="83"/>
      <c r="M155" s="83"/>
    </row>
    <row r="156" spans="1:12" s="17" customFormat="1" ht="15" thickBot="1">
      <c r="A156" s="20"/>
      <c r="B156" s="4"/>
      <c r="C156" s="9"/>
      <c r="D156" s="69"/>
      <c r="E156" s="70"/>
      <c r="F156" s="74"/>
      <c r="G156" s="74"/>
      <c r="H156" s="19"/>
      <c r="J156" s="18"/>
      <c r="K156" s="18"/>
      <c r="L156" s="18"/>
    </row>
    <row r="157" spans="2:9" ht="15.75" thickTop="1">
      <c r="B157" s="72"/>
      <c r="C157" s="72"/>
      <c r="D157" s="59" t="s">
        <v>4</v>
      </c>
      <c r="E157" s="66"/>
      <c r="F157" s="67"/>
      <c r="G157" s="67">
        <f>SUM(G141:G156)</f>
        <v>1500</v>
      </c>
      <c r="H157" s="19"/>
      <c r="I157" s="20"/>
    </row>
    <row r="158" spans="2:9" ht="14.25">
      <c r="B158" s="72"/>
      <c r="C158" s="72"/>
      <c r="D158" s="20"/>
      <c r="E158" s="19"/>
      <c r="F158" s="20"/>
      <c r="G158" s="20"/>
      <c r="H158" s="19"/>
      <c r="I158" s="20"/>
    </row>
    <row r="159" spans="2:9" ht="14.25">
      <c r="B159" s="72"/>
      <c r="C159" s="72"/>
      <c r="D159" s="20"/>
      <c r="E159" s="19"/>
      <c r="F159" s="20"/>
      <c r="G159" s="20"/>
      <c r="H159" s="19"/>
      <c r="I159" s="20"/>
    </row>
    <row r="160" spans="2:12" s="11" customFormat="1" ht="20.25">
      <c r="B160" s="16"/>
      <c r="C160" s="16"/>
      <c r="D160" s="208"/>
      <c r="E160" s="208"/>
      <c r="F160" s="208"/>
      <c r="G160" s="208"/>
      <c r="H160" s="14"/>
      <c r="I160" s="10"/>
      <c r="J160" s="10"/>
      <c r="K160" s="10"/>
      <c r="L160" s="10"/>
    </row>
    <row r="161" spans="2:12" s="11" customFormat="1" ht="20.25">
      <c r="B161" s="16"/>
      <c r="C161" s="16"/>
      <c r="D161" s="208"/>
      <c r="E161" s="208"/>
      <c r="F161" s="208"/>
      <c r="G161" s="208"/>
      <c r="H161" s="14"/>
      <c r="I161" s="10"/>
      <c r="J161" s="10"/>
      <c r="K161" s="10"/>
      <c r="L161" s="10"/>
    </row>
    <row r="162" spans="2:9" ht="14.25">
      <c r="B162" s="72"/>
      <c r="C162" s="72"/>
      <c r="D162" s="20"/>
      <c r="E162" s="19"/>
      <c r="F162" s="20"/>
      <c r="G162" s="20"/>
      <c r="H162" s="19"/>
      <c r="I162" s="20"/>
    </row>
    <row r="163" spans="2:9" ht="14.25">
      <c r="B163" s="72"/>
      <c r="C163" s="72"/>
      <c r="D163" s="20"/>
      <c r="E163" s="19"/>
      <c r="F163" s="20"/>
      <c r="G163" s="20"/>
      <c r="H163" s="19"/>
      <c r="I163" s="20"/>
    </row>
    <row r="164" spans="2:9" ht="14.25">
      <c r="B164" s="72"/>
      <c r="C164" s="72"/>
      <c r="D164" s="20"/>
      <c r="E164" s="19"/>
      <c r="F164" s="20"/>
      <c r="G164" s="20"/>
      <c r="H164" s="19"/>
      <c r="I164" s="20"/>
    </row>
    <row r="165" spans="2:9" ht="14.25">
      <c r="B165" s="72"/>
      <c r="C165" s="72"/>
      <c r="E165" s="19"/>
      <c r="F165" s="20"/>
      <c r="G165" s="20"/>
      <c r="H165" s="19"/>
      <c r="I165" s="20"/>
    </row>
    <row r="166" spans="2:9" ht="14.25">
      <c r="B166" s="72"/>
      <c r="C166" s="72"/>
      <c r="D166" s="20"/>
      <c r="E166" s="19"/>
      <c r="F166" s="20"/>
      <c r="G166" s="20"/>
      <c r="H166" s="19"/>
      <c r="I166" s="20"/>
    </row>
    <row r="167" spans="2:9" ht="14.25">
      <c r="B167" s="72"/>
      <c r="C167" s="72"/>
      <c r="D167" s="20"/>
      <c r="E167" s="19"/>
      <c r="F167" s="20"/>
      <c r="G167" s="20"/>
      <c r="H167" s="19"/>
      <c r="I167" s="20"/>
    </row>
    <row r="168" spans="2:9" ht="14.25">
      <c r="B168" s="72"/>
      <c r="C168" s="72"/>
      <c r="E168" s="19"/>
      <c r="F168" s="20"/>
      <c r="G168" s="20"/>
      <c r="H168" s="19"/>
      <c r="I168" s="20"/>
    </row>
    <row r="169" spans="2:9" ht="14.25">
      <c r="B169" s="72"/>
      <c r="C169" s="72"/>
      <c r="D169" s="20"/>
      <c r="E169" s="19"/>
      <c r="F169" s="20"/>
      <c r="G169" s="20"/>
      <c r="H169" s="19"/>
      <c r="I169" s="20"/>
    </row>
    <row r="170" spans="2:9" ht="14.25">
      <c r="B170" s="72"/>
      <c r="C170" s="72"/>
      <c r="E170" s="19"/>
      <c r="F170" s="20"/>
      <c r="G170" s="20"/>
      <c r="H170" s="19"/>
      <c r="I170" s="20"/>
    </row>
    <row r="171" spans="2:9" ht="14.25">
      <c r="B171" s="72"/>
      <c r="C171" s="72"/>
      <c r="D171" s="20"/>
      <c r="E171" s="19"/>
      <c r="F171" s="20"/>
      <c r="G171" s="20"/>
      <c r="H171" s="19"/>
      <c r="I171" s="20"/>
    </row>
    <row r="172" spans="2:9" ht="14.25">
      <c r="B172" s="72"/>
      <c r="C172" s="72"/>
      <c r="E172" s="19"/>
      <c r="F172" s="20"/>
      <c r="G172" s="20"/>
      <c r="H172" s="19"/>
      <c r="I172" s="20"/>
    </row>
    <row r="173" spans="2:9" ht="14.25">
      <c r="B173" s="72"/>
      <c r="C173" s="72"/>
      <c r="D173" s="20"/>
      <c r="E173" s="19"/>
      <c r="F173" s="20"/>
      <c r="G173" s="20"/>
      <c r="H173" s="19"/>
      <c r="I173" s="20"/>
    </row>
    <row r="174" spans="2:9" ht="14.25">
      <c r="B174" s="72"/>
      <c r="C174" s="72"/>
      <c r="E174" s="19"/>
      <c r="F174" s="20"/>
      <c r="G174" s="20"/>
      <c r="H174" s="19"/>
      <c r="I174" s="20"/>
    </row>
    <row r="175" spans="2:9" ht="14.25">
      <c r="B175" s="72"/>
      <c r="C175" s="72"/>
      <c r="D175" s="20"/>
      <c r="E175" s="19"/>
      <c r="F175" s="20"/>
      <c r="G175" s="20"/>
      <c r="H175" s="19"/>
      <c r="I175" s="20"/>
    </row>
    <row r="176" spans="2:254" s="2" customFormat="1" ht="14.25">
      <c r="B176" s="72"/>
      <c r="C176" s="72"/>
      <c r="D176" s="20"/>
      <c r="E176" s="19"/>
      <c r="F176" s="20"/>
      <c r="G176" s="20"/>
      <c r="H176" s="19"/>
      <c r="I176" s="20"/>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row>
    <row r="177" spans="2:254" s="2" customFormat="1" ht="14.25">
      <c r="B177" s="72"/>
      <c r="C177" s="72"/>
      <c r="D177" s="20"/>
      <c r="E177" s="19"/>
      <c r="F177" s="20"/>
      <c r="G177" s="20"/>
      <c r="H177" s="19"/>
      <c r="I177" s="20"/>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row>
    <row r="178" spans="2:254" s="2" customFormat="1" ht="14.25">
      <c r="B178" s="72"/>
      <c r="C178" s="72"/>
      <c r="D178" s="20"/>
      <c r="E178" s="19"/>
      <c r="F178" s="20"/>
      <c r="G178" s="20"/>
      <c r="H178" s="19"/>
      <c r="I178" s="20"/>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row>
    <row r="179" spans="2:254" s="2" customFormat="1" ht="14.25">
      <c r="B179" s="72"/>
      <c r="C179" s="72"/>
      <c r="D179" s="20"/>
      <c r="E179" s="19"/>
      <c r="F179" s="20"/>
      <c r="G179" s="20"/>
      <c r="H179" s="19"/>
      <c r="I179" s="20"/>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row>
    <row r="180" spans="2:254" s="2" customFormat="1" ht="14.25">
      <c r="B180" s="72"/>
      <c r="C180" s="72"/>
      <c r="D180" s="20"/>
      <c r="E180" s="19"/>
      <c r="F180" s="20"/>
      <c r="G180" s="20"/>
      <c r="H180" s="19"/>
      <c r="I180" s="20"/>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row>
    <row r="181" spans="2:254" s="2" customFormat="1" ht="14.25">
      <c r="B181" s="72"/>
      <c r="C181" s="72"/>
      <c r="D181" s="20"/>
      <c r="E181" s="19"/>
      <c r="F181" s="20"/>
      <c r="G181" s="20"/>
      <c r="H181" s="19"/>
      <c r="I181" s="20"/>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row>
    <row r="182" spans="2:254" s="2" customFormat="1" ht="14.25">
      <c r="B182" s="72"/>
      <c r="C182" s="72"/>
      <c r="D182" s="20"/>
      <c r="E182" s="19"/>
      <c r="F182" s="20"/>
      <c r="G182" s="20"/>
      <c r="H182" s="19"/>
      <c r="I182" s="20"/>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row>
    <row r="183" spans="2:254" s="2" customFormat="1" ht="14.25">
      <c r="B183" s="72"/>
      <c r="C183" s="72"/>
      <c r="D183" s="20"/>
      <c r="E183" s="19"/>
      <c r="F183" s="20"/>
      <c r="G183" s="20"/>
      <c r="H183" s="19"/>
      <c r="I183" s="20"/>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row>
    <row r="184" spans="2:254" s="2" customFormat="1" ht="14.25">
      <c r="B184" s="72"/>
      <c r="C184" s="72"/>
      <c r="D184" s="20"/>
      <c r="E184" s="19"/>
      <c r="F184" s="20"/>
      <c r="G184" s="20"/>
      <c r="H184" s="19"/>
      <c r="I184" s="20"/>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row>
    <row r="185" spans="2:254" s="2" customFormat="1" ht="14.25">
      <c r="B185" s="72"/>
      <c r="C185" s="72"/>
      <c r="D185" s="20"/>
      <c r="E185" s="19"/>
      <c r="F185" s="20"/>
      <c r="G185" s="20"/>
      <c r="H185" s="19"/>
      <c r="I185" s="20"/>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row>
    <row r="186" spans="2:254" s="2" customFormat="1" ht="14.25">
      <c r="B186" s="72"/>
      <c r="C186" s="72"/>
      <c r="D186" s="20"/>
      <c r="E186" s="19"/>
      <c r="F186" s="20"/>
      <c r="G186" s="20"/>
      <c r="H186" s="19"/>
      <c r="I186" s="20"/>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row>
    <row r="187" spans="2:254" s="2" customFormat="1" ht="14.25">
      <c r="B187" s="72"/>
      <c r="C187" s="72"/>
      <c r="D187" s="20"/>
      <c r="E187" s="19"/>
      <c r="F187" s="20"/>
      <c r="G187" s="20"/>
      <c r="H187" s="19"/>
      <c r="I187" s="20"/>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row>
    <row r="188" spans="2:254" s="2" customFormat="1" ht="14.25">
      <c r="B188" s="72"/>
      <c r="C188" s="72"/>
      <c r="D188" s="20"/>
      <c r="E188" s="19"/>
      <c r="F188" s="20"/>
      <c r="G188" s="20"/>
      <c r="H188" s="19"/>
      <c r="I188" s="20"/>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row>
    <row r="189" spans="2:254" s="2" customFormat="1" ht="14.25">
      <c r="B189" s="72"/>
      <c r="C189" s="72"/>
      <c r="D189" s="20"/>
      <c r="E189" s="19"/>
      <c r="F189" s="20"/>
      <c r="G189" s="20"/>
      <c r="H189" s="19"/>
      <c r="I189" s="20"/>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row>
    <row r="190" spans="2:254" s="2" customFormat="1" ht="14.25">
      <c r="B190" s="72"/>
      <c r="C190" s="72"/>
      <c r="D190" s="20"/>
      <c r="E190" s="19"/>
      <c r="F190" s="20"/>
      <c r="G190" s="20"/>
      <c r="H190" s="19"/>
      <c r="I190" s="20"/>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row>
    <row r="191" spans="2:254" s="2" customFormat="1" ht="14.25">
      <c r="B191" s="72"/>
      <c r="C191" s="72"/>
      <c r="D191" s="20"/>
      <c r="E191" s="19"/>
      <c r="F191" s="20"/>
      <c r="G191" s="20"/>
      <c r="H191" s="19"/>
      <c r="I191" s="20"/>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row>
    <row r="192" spans="2:254" s="2" customFormat="1" ht="14.25">
      <c r="B192" s="72"/>
      <c r="C192" s="72"/>
      <c r="D192" s="20"/>
      <c r="E192" s="19"/>
      <c r="F192" s="20"/>
      <c r="G192" s="20"/>
      <c r="H192" s="19"/>
      <c r="I192" s="20"/>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row>
    <row r="193" spans="2:254" s="2" customFormat="1" ht="14.25">
      <c r="B193" s="72"/>
      <c r="C193" s="72"/>
      <c r="D193" s="20"/>
      <c r="E193" s="19"/>
      <c r="F193" s="20"/>
      <c r="G193" s="20"/>
      <c r="H193" s="19"/>
      <c r="I193" s="20"/>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row>
    <row r="194" spans="2:254" s="2" customFormat="1" ht="14.25">
      <c r="B194" s="72"/>
      <c r="C194" s="72"/>
      <c r="D194" s="20"/>
      <c r="E194" s="19"/>
      <c r="F194" s="20"/>
      <c r="G194" s="20"/>
      <c r="H194" s="19"/>
      <c r="I194" s="20"/>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row>
    <row r="195" spans="2:254" s="2" customFormat="1" ht="14.25">
      <c r="B195" s="72"/>
      <c r="C195" s="72"/>
      <c r="D195" s="20"/>
      <c r="E195" s="19"/>
      <c r="F195" s="20"/>
      <c r="G195" s="20"/>
      <c r="H195" s="19"/>
      <c r="I195" s="20"/>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row>
    <row r="196" spans="2:254" s="2" customFormat="1" ht="14.25">
      <c r="B196" s="72"/>
      <c r="C196" s="72"/>
      <c r="D196" s="20"/>
      <c r="E196" s="19"/>
      <c r="F196" s="20"/>
      <c r="G196" s="20"/>
      <c r="H196" s="19"/>
      <c r="I196" s="20"/>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row>
    <row r="197" spans="2:254" s="2" customFormat="1" ht="14.25">
      <c r="B197" s="72"/>
      <c r="C197" s="72"/>
      <c r="D197" s="20"/>
      <c r="E197" s="19"/>
      <c r="F197" s="20"/>
      <c r="G197" s="20"/>
      <c r="H197" s="19"/>
      <c r="I197" s="20"/>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row>
    <row r="198" spans="2:254" s="2" customFormat="1" ht="14.25">
      <c r="B198" s="72"/>
      <c r="C198" s="72"/>
      <c r="D198" s="20"/>
      <c r="E198" s="19"/>
      <c r="F198" s="20"/>
      <c r="G198" s="20"/>
      <c r="H198" s="19"/>
      <c r="I198" s="20"/>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row>
    <row r="199" spans="2:254" s="2" customFormat="1" ht="14.25">
      <c r="B199" s="72"/>
      <c r="C199" s="72"/>
      <c r="D199" s="20"/>
      <c r="E199" s="19"/>
      <c r="F199" s="20"/>
      <c r="G199" s="20"/>
      <c r="H199" s="19"/>
      <c r="I199" s="20"/>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row>
    <row r="200" spans="2:254" s="2" customFormat="1" ht="14.25">
      <c r="B200" s="72"/>
      <c r="C200" s="72"/>
      <c r="D200" s="20"/>
      <c r="E200" s="19"/>
      <c r="F200" s="20"/>
      <c r="G200" s="20"/>
      <c r="H200" s="19"/>
      <c r="I200" s="20"/>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row>
    <row r="201" spans="2:254" s="2" customFormat="1" ht="14.25">
      <c r="B201" s="72"/>
      <c r="C201" s="72"/>
      <c r="D201" s="20"/>
      <c r="E201" s="19"/>
      <c r="F201" s="20"/>
      <c r="G201" s="20"/>
      <c r="H201" s="19"/>
      <c r="I201" s="20"/>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row>
    <row r="202" spans="2:254" s="2" customFormat="1" ht="14.25">
      <c r="B202" s="72"/>
      <c r="C202" s="72"/>
      <c r="D202" s="20"/>
      <c r="E202" s="19"/>
      <c r="F202" s="20"/>
      <c r="G202" s="20"/>
      <c r="H202" s="19"/>
      <c r="I202" s="20"/>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row>
    <row r="203" spans="2:254" s="2" customFormat="1" ht="14.25">
      <c r="B203" s="72"/>
      <c r="C203" s="72"/>
      <c r="D203" s="20"/>
      <c r="E203" s="19"/>
      <c r="F203" s="20"/>
      <c r="G203" s="20"/>
      <c r="H203" s="19"/>
      <c r="I203" s="20"/>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row>
    <row r="204" spans="2:254" s="2" customFormat="1" ht="14.25">
      <c r="B204" s="72"/>
      <c r="C204" s="72"/>
      <c r="D204" s="20"/>
      <c r="E204" s="19"/>
      <c r="F204" s="20"/>
      <c r="G204" s="20"/>
      <c r="H204" s="19"/>
      <c r="I204" s="20"/>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row>
    <row r="205" spans="2:254" s="2" customFormat="1" ht="14.25">
      <c r="B205" s="72"/>
      <c r="C205" s="72"/>
      <c r="D205" s="20"/>
      <c r="E205" s="19"/>
      <c r="F205" s="20"/>
      <c r="G205" s="20"/>
      <c r="H205" s="19"/>
      <c r="I205" s="20"/>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row>
    <row r="206" spans="2:254" s="2" customFormat="1" ht="14.25">
      <c r="B206" s="72"/>
      <c r="C206" s="72"/>
      <c r="D206" s="20"/>
      <c r="E206" s="19"/>
      <c r="F206" s="20"/>
      <c r="G206" s="20"/>
      <c r="H206" s="19"/>
      <c r="I206" s="20"/>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row>
    <row r="207" spans="2:254" s="2" customFormat="1" ht="14.25">
      <c r="B207" s="72"/>
      <c r="C207" s="72"/>
      <c r="D207" s="20"/>
      <c r="E207" s="19"/>
      <c r="F207" s="20"/>
      <c r="G207" s="20"/>
      <c r="H207" s="19"/>
      <c r="I207" s="20"/>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row>
    <row r="208" spans="2:254" s="2" customFormat="1" ht="14.25">
      <c r="B208" s="72"/>
      <c r="C208" s="72"/>
      <c r="D208" s="20"/>
      <c r="E208" s="19"/>
      <c r="F208" s="20"/>
      <c r="G208" s="20"/>
      <c r="H208" s="19"/>
      <c r="I208" s="20"/>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row>
    <row r="209" spans="2:254" s="2" customFormat="1" ht="14.25">
      <c r="B209" s="72"/>
      <c r="C209" s="72"/>
      <c r="D209" s="20"/>
      <c r="E209" s="19"/>
      <c r="F209" s="20"/>
      <c r="G209" s="20"/>
      <c r="H209" s="19"/>
      <c r="I209" s="20"/>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row>
    <row r="210" spans="2:254" s="2" customFormat="1" ht="14.25">
      <c r="B210" s="72"/>
      <c r="C210" s="72"/>
      <c r="D210" s="20"/>
      <c r="E210" s="19"/>
      <c r="F210" s="20"/>
      <c r="G210" s="20"/>
      <c r="H210" s="19"/>
      <c r="I210" s="20"/>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row>
    <row r="211" spans="2:254" s="2" customFormat="1" ht="14.25">
      <c r="B211" s="72"/>
      <c r="C211" s="72"/>
      <c r="D211" s="20"/>
      <c r="E211" s="19"/>
      <c r="F211" s="20"/>
      <c r="G211" s="20"/>
      <c r="H211" s="19"/>
      <c r="I211" s="20"/>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row>
    <row r="212" spans="2:254" s="2" customFormat="1" ht="14.25">
      <c r="B212" s="72"/>
      <c r="C212" s="72"/>
      <c r="D212" s="20"/>
      <c r="E212" s="19"/>
      <c r="F212" s="20"/>
      <c r="G212" s="20"/>
      <c r="H212" s="19"/>
      <c r="I212" s="20"/>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row>
    <row r="213" spans="2:254" s="2" customFormat="1" ht="14.25">
      <c r="B213" s="72"/>
      <c r="C213" s="72"/>
      <c r="D213" s="20"/>
      <c r="E213" s="19"/>
      <c r="F213" s="20"/>
      <c r="G213" s="20"/>
      <c r="H213" s="19"/>
      <c r="I213" s="20"/>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row>
    <row r="214" spans="2:254" s="2" customFormat="1" ht="14.25">
      <c r="B214" s="72"/>
      <c r="C214" s="72"/>
      <c r="D214" s="20"/>
      <c r="E214" s="19"/>
      <c r="F214" s="20"/>
      <c r="G214" s="20"/>
      <c r="H214" s="19"/>
      <c r="I214" s="20"/>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row>
    <row r="215" spans="2:254" s="2" customFormat="1" ht="14.25">
      <c r="B215" s="72"/>
      <c r="C215" s="72"/>
      <c r="D215" s="20"/>
      <c r="E215" s="19"/>
      <c r="F215" s="20"/>
      <c r="G215" s="20"/>
      <c r="H215" s="19"/>
      <c r="I215" s="20"/>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row>
    <row r="216" spans="2:254" s="2" customFormat="1" ht="14.25">
      <c r="B216" s="72"/>
      <c r="C216" s="72"/>
      <c r="D216" s="20"/>
      <c r="E216" s="19"/>
      <c r="F216" s="20"/>
      <c r="G216" s="20"/>
      <c r="H216" s="19"/>
      <c r="I216" s="20"/>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row>
    <row r="217" spans="2:254" s="2" customFormat="1" ht="14.25">
      <c r="B217" s="72"/>
      <c r="C217" s="72"/>
      <c r="D217" s="20"/>
      <c r="E217" s="19"/>
      <c r="F217" s="20"/>
      <c r="G217" s="20"/>
      <c r="H217" s="19"/>
      <c r="I217" s="20"/>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row>
    <row r="218" spans="2:254" s="2" customFormat="1" ht="14.25">
      <c r="B218" s="72"/>
      <c r="C218" s="72"/>
      <c r="D218" s="20"/>
      <c r="E218" s="19"/>
      <c r="F218" s="20"/>
      <c r="G218" s="20"/>
      <c r="H218" s="19"/>
      <c r="I218" s="20"/>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row>
    <row r="219" spans="2:254" s="2" customFormat="1" ht="14.25">
      <c r="B219" s="72"/>
      <c r="C219" s="72"/>
      <c r="D219" s="20"/>
      <c r="E219" s="19"/>
      <c r="F219" s="20"/>
      <c r="G219" s="20"/>
      <c r="H219" s="19"/>
      <c r="I219" s="20"/>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row>
    <row r="220" spans="2:254" s="2" customFormat="1" ht="14.25">
      <c r="B220" s="72"/>
      <c r="C220" s="72"/>
      <c r="D220" s="20"/>
      <c r="E220" s="19"/>
      <c r="F220" s="20"/>
      <c r="G220" s="20"/>
      <c r="H220" s="19"/>
      <c r="I220" s="20"/>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row>
    <row r="221" spans="2:254" s="2" customFormat="1" ht="14.25">
      <c r="B221" s="72"/>
      <c r="C221" s="72"/>
      <c r="D221" s="20"/>
      <c r="E221" s="19"/>
      <c r="F221" s="20"/>
      <c r="G221" s="20"/>
      <c r="H221" s="19"/>
      <c r="I221" s="20"/>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row>
    <row r="222" spans="2:254" s="2" customFormat="1" ht="14.25">
      <c r="B222" s="72"/>
      <c r="C222" s="72"/>
      <c r="D222" s="20"/>
      <c r="E222" s="19"/>
      <c r="F222" s="20"/>
      <c r="G222" s="20"/>
      <c r="H222" s="19"/>
      <c r="I222" s="20"/>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row>
    <row r="223" spans="2:254" s="2" customFormat="1" ht="14.25">
      <c r="B223" s="72"/>
      <c r="C223" s="72"/>
      <c r="D223" s="20"/>
      <c r="E223" s="19"/>
      <c r="F223" s="20"/>
      <c r="G223" s="20"/>
      <c r="H223" s="19"/>
      <c r="I223" s="20"/>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row>
    <row r="224" spans="2:254" s="2" customFormat="1" ht="14.25">
      <c r="B224" s="72"/>
      <c r="C224" s="72"/>
      <c r="D224" s="20"/>
      <c r="E224" s="19"/>
      <c r="F224" s="20"/>
      <c r="G224" s="20"/>
      <c r="H224" s="19"/>
      <c r="I224" s="20"/>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row>
    <row r="225" spans="2:254" s="2" customFormat="1" ht="14.25">
      <c r="B225" s="72"/>
      <c r="C225" s="72"/>
      <c r="D225" s="20"/>
      <c r="E225" s="19"/>
      <c r="F225" s="20"/>
      <c r="G225" s="20"/>
      <c r="H225" s="19"/>
      <c r="I225" s="20"/>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row>
    <row r="226" spans="2:254" s="2" customFormat="1" ht="14.25">
      <c r="B226" s="72"/>
      <c r="C226" s="72"/>
      <c r="D226" s="20"/>
      <c r="E226" s="19"/>
      <c r="F226" s="20"/>
      <c r="G226" s="20"/>
      <c r="H226" s="19"/>
      <c r="I226" s="20"/>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row>
    <row r="227" spans="2:254" s="2" customFormat="1" ht="14.25">
      <c r="B227" s="72"/>
      <c r="C227" s="72"/>
      <c r="D227" s="20"/>
      <c r="E227" s="19"/>
      <c r="F227" s="20"/>
      <c r="G227" s="20"/>
      <c r="H227" s="19"/>
      <c r="I227" s="20"/>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row>
    <row r="228" spans="2:254" s="2" customFormat="1" ht="14.25">
      <c r="B228" s="72"/>
      <c r="C228" s="72"/>
      <c r="D228" s="20"/>
      <c r="E228" s="19"/>
      <c r="F228" s="20"/>
      <c r="G228" s="20"/>
      <c r="H228" s="19"/>
      <c r="I228" s="20"/>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row>
    <row r="229" spans="2:254" s="2" customFormat="1" ht="14.25">
      <c r="B229" s="72"/>
      <c r="C229" s="72"/>
      <c r="D229" s="20"/>
      <c r="E229" s="19"/>
      <c r="F229" s="20"/>
      <c r="G229" s="20"/>
      <c r="H229" s="19"/>
      <c r="I229" s="20"/>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row>
    <row r="230" spans="2:254" s="2" customFormat="1" ht="14.25">
      <c r="B230" s="72"/>
      <c r="C230" s="72"/>
      <c r="D230" s="20"/>
      <c r="E230" s="19"/>
      <c r="F230" s="20"/>
      <c r="G230" s="20"/>
      <c r="H230" s="19"/>
      <c r="I230" s="20"/>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row>
    <row r="231" spans="2:254" s="2" customFormat="1" ht="14.25">
      <c r="B231" s="72"/>
      <c r="C231" s="72"/>
      <c r="D231" s="20"/>
      <c r="E231" s="19"/>
      <c r="F231" s="20"/>
      <c r="G231" s="20"/>
      <c r="H231" s="19"/>
      <c r="I231" s="20"/>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row>
    <row r="232" spans="2:254" s="2" customFormat="1" ht="14.25">
      <c r="B232" s="72"/>
      <c r="C232" s="72"/>
      <c r="D232" s="20"/>
      <c r="E232" s="19"/>
      <c r="F232" s="20"/>
      <c r="G232" s="20"/>
      <c r="H232" s="19"/>
      <c r="I232" s="20"/>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row>
    <row r="233" spans="2:254" s="2" customFormat="1" ht="14.25">
      <c r="B233" s="72"/>
      <c r="C233" s="72"/>
      <c r="D233" s="20"/>
      <c r="E233" s="19"/>
      <c r="F233" s="20"/>
      <c r="G233" s="20"/>
      <c r="H233" s="19"/>
      <c r="I233" s="20"/>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row>
    <row r="234" spans="2:254" s="2" customFormat="1" ht="14.25">
      <c r="B234" s="72"/>
      <c r="C234" s="72"/>
      <c r="D234" s="20"/>
      <c r="E234" s="19"/>
      <c r="F234" s="20"/>
      <c r="G234" s="20"/>
      <c r="H234" s="19"/>
      <c r="I234" s="20"/>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row>
    <row r="235" spans="2:254" s="2" customFormat="1" ht="14.25">
      <c r="B235" s="72"/>
      <c r="C235" s="72"/>
      <c r="D235" s="20"/>
      <c r="E235" s="19"/>
      <c r="F235" s="20"/>
      <c r="G235" s="20"/>
      <c r="H235" s="19"/>
      <c r="I235" s="20"/>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row>
    <row r="236" spans="2:254" s="2" customFormat="1" ht="14.25">
      <c r="B236" s="72"/>
      <c r="C236" s="72"/>
      <c r="D236" s="20"/>
      <c r="E236" s="19"/>
      <c r="F236" s="20"/>
      <c r="G236" s="20"/>
      <c r="H236" s="19"/>
      <c r="I236" s="20"/>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row>
    <row r="237" spans="2:254" s="2" customFormat="1" ht="14.25">
      <c r="B237" s="72"/>
      <c r="C237" s="72"/>
      <c r="D237" s="20"/>
      <c r="E237" s="19"/>
      <c r="F237" s="20"/>
      <c r="G237" s="20"/>
      <c r="H237" s="19"/>
      <c r="I237" s="20"/>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row>
    <row r="238" spans="2:254" s="2" customFormat="1" ht="14.25">
      <c r="B238" s="72"/>
      <c r="C238" s="72"/>
      <c r="D238" s="20"/>
      <c r="E238" s="19"/>
      <c r="F238" s="20"/>
      <c r="G238" s="20"/>
      <c r="H238" s="19"/>
      <c r="I238" s="20"/>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row>
    <row r="239" spans="2:254" s="2" customFormat="1" ht="14.25">
      <c r="B239" s="72"/>
      <c r="C239" s="72"/>
      <c r="D239" s="20"/>
      <c r="E239" s="19"/>
      <c r="F239" s="20"/>
      <c r="G239" s="20"/>
      <c r="H239" s="19"/>
      <c r="I239" s="20"/>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row>
    <row r="240" spans="2:254" s="2" customFormat="1" ht="14.25">
      <c r="B240" s="72"/>
      <c r="C240" s="72"/>
      <c r="D240" s="20"/>
      <c r="E240" s="19"/>
      <c r="F240" s="20"/>
      <c r="G240" s="20"/>
      <c r="H240" s="19"/>
      <c r="I240" s="20"/>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row>
    <row r="241" spans="2:254" s="2" customFormat="1" ht="14.25">
      <c r="B241" s="72"/>
      <c r="C241" s="72"/>
      <c r="D241" s="20"/>
      <c r="E241" s="19"/>
      <c r="F241" s="20"/>
      <c r="G241" s="20"/>
      <c r="H241" s="19"/>
      <c r="I241" s="20"/>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row>
    <row r="242" spans="2:254" s="2" customFormat="1" ht="14.25">
      <c r="B242" s="72"/>
      <c r="C242" s="72"/>
      <c r="D242" s="20"/>
      <c r="E242" s="19"/>
      <c r="F242" s="20"/>
      <c r="G242" s="20"/>
      <c r="H242" s="19"/>
      <c r="I242" s="20"/>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row>
    <row r="243" spans="2:254" s="2" customFormat="1" ht="14.25">
      <c r="B243" s="72"/>
      <c r="C243" s="72"/>
      <c r="D243" s="20"/>
      <c r="E243" s="19"/>
      <c r="F243" s="20"/>
      <c r="G243" s="20"/>
      <c r="H243" s="19"/>
      <c r="I243" s="20"/>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row>
    <row r="244" spans="2:254" s="2" customFormat="1" ht="14.25">
      <c r="B244" s="72"/>
      <c r="C244" s="72"/>
      <c r="D244" s="20"/>
      <c r="E244" s="19"/>
      <c r="F244" s="20"/>
      <c r="G244" s="20"/>
      <c r="H244" s="19"/>
      <c r="I244" s="20"/>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row>
    <row r="245" spans="2:254" s="2" customFormat="1" ht="14.25">
      <c r="B245" s="72"/>
      <c r="C245" s="72"/>
      <c r="D245" s="20"/>
      <c r="E245" s="19"/>
      <c r="F245" s="20"/>
      <c r="G245" s="20"/>
      <c r="H245" s="19"/>
      <c r="I245" s="20"/>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row>
    <row r="246" spans="2:254" s="2" customFormat="1" ht="14.25">
      <c r="B246" s="72"/>
      <c r="C246" s="72"/>
      <c r="D246" s="20"/>
      <c r="E246" s="19"/>
      <c r="F246" s="20"/>
      <c r="G246" s="20"/>
      <c r="H246" s="19"/>
      <c r="I246" s="20"/>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row>
    <row r="247" spans="2:254" s="2" customFormat="1" ht="14.25">
      <c r="B247" s="72"/>
      <c r="C247" s="72"/>
      <c r="D247" s="20"/>
      <c r="E247" s="19"/>
      <c r="F247" s="20"/>
      <c r="G247" s="20"/>
      <c r="H247" s="19"/>
      <c r="I247" s="20"/>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row>
    <row r="248" spans="2:254" s="2" customFormat="1" ht="14.25">
      <c r="B248" s="72"/>
      <c r="C248" s="72"/>
      <c r="D248" s="20"/>
      <c r="E248" s="19"/>
      <c r="F248" s="20"/>
      <c r="G248" s="20"/>
      <c r="H248" s="19"/>
      <c r="I248" s="20"/>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row>
    <row r="249" spans="2:254" s="2" customFormat="1" ht="14.25">
      <c r="B249" s="72"/>
      <c r="C249" s="72"/>
      <c r="D249" s="20"/>
      <c r="E249" s="19"/>
      <c r="F249" s="20"/>
      <c r="G249" s="20"/>
      <c r="H249" s="19"/>
      <c r="I249" s="20"/>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row>
    <row r="250" spans="2:254" s="2" customFormat="1" ht="14.25">
      <c r="B250" s="72"/>
      <c r="C250" s="72"/>
      <c r="D250" s="20"/>
      <c r="E250" s="19"/>
      <c r="F250" s="20"/>
      <c r="G250" s="20"/>
      <c r="H250" s="19"/>
      <c r="I250" s="20"/>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row>
    <row r="251" spans="2:254" s="2" customFormat="1" ht="14.25">
      <c r="B251" s="72"/>
      <c r="C251" s="72"/>
      <c r="D251" s="20"/>
      <c r="E251" s="19"/>
      <c r="F251" s="20"/>
      <c r="G251" s="20"/>
      <c r="H251" s="19"/>
      <c r="I251" s="20"/>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row>
    <row r="252" spans="2:254" s="2" customFormat="1" ht="14.25">
      <c r="B252" s="72"/>
      <c r="C252" s="72"/>
      <c r="D252" s="20"/>
      <c r="E252" s="19"/>
      <c r="F252" s="20"/>
      <c r="G252" s="20"/>
      <c r="H252" s="19"/>
      <c r="I252" s="20"/>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row>
    <row r="253" spans="2:254" s="2" customFormat="1" ht="14.25">
      <c r="B253" s="72"/>
      <c r="C253" s="72"/>
      <c r="D253" s="20"/>
      <c r="E253" s="19"/>
      <c r="F253" s="20"/>
      <c r="G253" s="20"/>
      <c r="H253" s="19"/>
      <c r="I253" s="20"/>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row>
    <row r="254" spans="2:254" s="2" customFormat="1" ht="14.25">
      <c r="B254" s="72"/>
      <c r="C254" s="72"/>
      <c r="D254" s="20"/>
      <c r="E254" s="19"/>
      <c r="F254" s="20"/>
      <c r="G254" s="20"/>
      <c r="H254" s="19"/>
      <c r="I254" s="20"/>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row>
    <row r="255" spans="2:254" s="2" customFormat="1" ht="14.25">
      <c r="B255" s="72"/>
      <c r="C255" s="72"/>
      <c r="D255" s="20"/>
      <c r="E255" s="19"/>
      <c r="F255" s="20"/>
      <c r="G255" s="20"/>
      <c r="H255" s="19"/>
      <c r="I255" s="20"/>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row>
    <row r="256" spans="2:254" s="2" customFormat="1" ht="14.25">
      <c r="B256" s="72"/>
      <c r="C256" s="72"/>
      <c r="D256" s="20"/>
      <c r="E256" s="19"/>
      <c r="F256" s="20"/>
      <c r="G256" s="20"/>
      <c r="H256" s="19"/>
      <c r="I256" s="20"/>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row>
    <row r="257" spans="2:254" s="2" customFormat="1" ht="14.25">
      <c r="B257" s="72"/>
      <c r="C257" s="72"/>
      <c r="D257" s="20"/>
      <c r="E257" s="19"/>
      <c r="F257" s="20"/>
      <c r="G257" s="20"/>
      <c r="H257" s="19"/>
      <c r="I257" s="20"/>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row>
    <row r="258" spans="2:254" s="2" customFormat="1" ht="14.25">
      <c r="B258" s="72"/>
      <c r="C258" s="72"/>
      <c r="D258" s="20"/>
      <c r="E258" s="19"/>
      <c r="F258" s="20"/>
      <c r="G258" s="20"/>
      <c r="H258" s="19"/>
      <c r="I258" s="20"/>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row>
    <row r="259" spans="2:254" s="2" customFormat="1" ht="14.25">
      <c r="B259" s="72"/>
      <c r="C259" s="72"/>
      <c r="D259" s="20"/>
      <c r="E259" s="19"/>
      <c r="F259" s="20"/>
      <c r="G259" s="20"/>
      <c r="H259" s="19"/>
      <c r="I259" s="20"/>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row>
    <row r="260" spans="2:254" s="2" customFormat="1" ht="14.25">
      <c r="B260" s="72"/>
      <c r="C260" s="72"/>
      <c r="D260" s="20"/>
      <c r="E260" s="19"/>
      <c r="F260" s="20"/>
      <c r="G260" s="20"/>
      <c r="H260" s="19"/>
      <c r="I260" s="20"/>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row>
    <row r="261" spans="2:254" s="2" customFormat="1" ht="14.25">
      <c r="B261" s="72"/>
      <c r="C261" s="72"/>
      <c r="D261" s="20"/>
      <c r="E261" s="19"/>
      <c r="F261" s="20"/>
      <c r="G261" s="20"/>
      <c r="H261" s="19"/>
      <c r="I261" s="20"/>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row>
    <row r="262" spans="2:254" s="2" customFormat="1" ht="14.25">
      <c r="B262" s="72"/>
      <c r="C262" s="72"/>
      <c r="D262" s="20"/>
      <c r="E262" s="19"/>
      <c r="F262" s="20"/>
      <c r="G262" s="20"/>
      <c r="H262" s="19"/>
      <c r="I262" s="20"/>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row>
    <row r="263" spans="2:254" s="2" customFormat="1" ht="14.25">
      <c r="B263" s="72"/>
      <c r="C263" s="72"/>
      <c r="D263" s="20"/>
      <c r="E263" s="19"/>
      <c r="F263" s="20"/>
      <c r="G263" s="20"/>
      <c r="H263" s="19"/>
      <c r="I263" s="20"/>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row>
    <row r="264" spans="2:254" s="2" customFormat="1" ht="14.25">
      <c r="B264" s="72"/>
      <c r="C264" s="72"/>
      <c r="D264" s="20"/>
      <c r="E264" s="19"/>
      <c r="F264" s="20"/>
      <c r="G264" s="20"/>
      <c r="H264" s="19"/>
      <c r="I264" s="20"/>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row>
    <row r="265" spans="2:254" s="2" customFormat="1" ht="14.25">
      <c r="B265" s="72"/>
      <c r="C265" s="72"/>
      <c r="D265" s="20"/>
      <c r="E265" s="19"/>
      <c r="F265" s="20"/>
      <c r="G265" s="20"/>
      <c r="H265" s="19"/>
      <c r="I265" s="20"/>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row>
    <row r="266" spans="2:254" s="2" customFormat="1" ht="14.25">
      <c r="B266" s="72"/>
      <c r="C266" s="72"/>
      <c r="D266" s="20"/>
      <c r="E266" s="19"/>
      <c r="F266" s="20"/>
      <c r="G266" s="20"/>
      <c r="H266" s="19"/>
      <c r="I266" s="20"/>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row>
    <row r="267" spans="2:254" s="2" customFormat="1" ht="14.25">
      <c r="B267" s="72"/>
      <c r="C267" s="72"/>
      <c r="D267" s="20"/>
      <c r="E267" s="19"/>
      <c r="F267" s="20"/>
      <c r="G267" s="20"/>
      <c r="H267" s="19"/>
      <c r="I267" s="20"/>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row>
    <row r="268" spans="2:254" s="2" customFormat="1" ht="14.25">
      <c r="B268" s="72"/>
      <c r="C268" s="72"/>
      <c r="D268" s="20"/>
      <c r="E268" s="19"/>
      <c r="F268" s="20"/>
      <c r="G268" s="20"/>
      <c r="H268" s="19"/>
      <c r="I268" s="20"/>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row>
    <row r="269" spans="2:254" s="2" customFormat="1" ht="14.25">
      <c r="B269" s="72"/>
      <c r="C269" s="72"/>
      <c r="D269" s="20"/>
      <c r="E269" s="19"/>
      <c r="F269" s="20"/>
      <c r="G269" s="20"/>
      <c r="H269" s="19"/>
      <c r="I269" s="20"/>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row>
    <row r="270" spans="2:254" s="2" customFormat="1" ht="14.25">
      <c r="B270" s="72"/>
      <c r="C270" s="72"/>
      <c r="D270" s="20"/>
      <c r="E270" s="19"/>
      <c r="F270" s="20"/>
      <c r="G270" s="20"/>
      <c r="H270" s="19"/>
      <c r="I270" s="20"/>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row>
    <row r="271" spans="2:254" s="2" customFormat="1" ht="14.25">
      <c r="B271" s="72"/>
      <c r="C271" s="72"/>
      <c r="D271" s="20"/>
      <c r="E271" s="19"/>
      <c r="F271" s="20"/>
      <c r="G271" s="20"/>
      <c r="H271" s="19"/>
      <c r="I271" s="20"/>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row>
    <row r="272" spans="2:254" s="2" customFormat="1" ht="14.25">
      <c r="B272" s="72"/>
      <c r="C272" s="72"/>
      <c r="D272" s="20"/>
      <c r="E272" s="19"/>
      <c r="F272" s="20"/>
      <c r="G272" s="20"/>
      <c r="H272" s="19"/>
      <c r="I272" s="20"/>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row>
    <row r="273" spans="2:254" s="2" customFormat="1" ht="14.25">
      <c r="B273" s="72"/>
      <c r="C273" s="72"/>
      <c r="D273" s="20"/>
      <c r="E273" s="19"/>
      <c r="F273" s="20"/>
      <c r="G273" s="20"/>
      <c r="H273" s="19"/>
      <c r="I273" s="20"/>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row>
    <row r="274" spans="2:254" s="2" customFormat="1" ht="14.25">
      <c r="B274" s="72"/>
      <c r="C274" s="72"/>
      <c r="D274" s="20"/>
      <c r="E274" s="19"/>
      <c r="F274" s="20"/>
      <c r="G274" s="20"/>
      <c r="H274" s="19"/>
      <c r="I274" s="20"/>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row>
    <row r="275" spans="2:254" s="2" customFormat="1" ht="14.25">
      <c r="B275" s="72"/>
      <c r="C275" s="72"/>
      <c r="D275" s="20"/>
      <c r="E275" s="19"/>
      <c r="F275" s="20"/>
      <c r="G275" s="20"/>
      <c r="H275" s="19"/>
      <c r="I275" s="20"/>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row>
    <row r="276" spans="2:254" s="2" customFormat="1" ht="14.25">
      <c r="B276" s="72"/>
      <c r="C276" s="72"/>
      <c r="D276" s="20"/>
      <c r="E276" s="19"/>
      <c r="F276" s="20"/>
      <c r="G276" s="20"/>
      <c r="H276" s="19"/>
      <c r="I276" s="20"/>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row>
    <row r="277" spans="2:254" s="2" customFormat="1" ht="14.25">
      <c r="B277" s="72"/>
      <c r="C277" s="72"/>
      <c r="D277" s="20"/>
      <c r="E277" s="19"/>
      <c r="F277" s="20"/>
      <c r="G277" s="20"/>
      <c r="H277" s="19"/>
      <c r="I277" s="20"/>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row>
    <row r="278" spans="2:254" s="2" customFormat="1" ht="14.25">
      <c r="B278" s="72"/>
      <c r="C278" s="72"/>
      <c r="D278" s="20"/>
      <c r="E278" s="19"/>
      <c r="F278" s="20"/>
      <c r="G278" s="20"/>
      <c r="H278" s="19"/>
      <c r="I278" s="20"/>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row>
    <row r="279" spans="2:254" s="2" customFormat="1" ht="14.25">
      <c r="B279" s="72"/>
      <c r="C279" s="72"/>
      <c r="D279" s="20"/>
      <c r="E279" s="19"/>
      <c r="F279" s="20"/>
      <c r="G279" s="20"/>
      <c r="H279" s="19"/>
      <c r="I279" s="20"/>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row>
    <row r="280" spans="2:254" s="2" customFormat="1" ht="14.25">
      <c r="B280" s="72"/>
      <c r="C280" s="72"/>
      <c r="D280" s="20"/>
      <c r="E280" s="19"/>
      <c r="F280" s="20"/>
      <c r="G280" s="20"/>
      <c r="H280" s="19"/>
      <c r="I280" s="20"/>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row>
    <row r="281" spans="2:254" s="2" customFormat="1" ht="14.25">
      <c r="B281" s="72"/>
      <c r="C281" s="72"/>
      <c r="D281" s="20"/>
      <c r="E281" s="19"/>
      <c r="F281" s="20"/>
      <c r="G281" s="20"/>
      <c r="H281" s="19"/>
      <c r="I281" s="20"/>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row>
    <row r="282" spans="2:254" s="2" customFormat="1" ht="14.25">
      <c r="B282" s="72"/>
      <c r="C282" s="72"/>
      <c r="D282" s="20"/>
      <c r="E282" s="19"/>
      <c r="F282" s="20"/>
      <c r="G282" s="20"/>
      <c r="H282" s="19"/>
      <c r="I282" s="20"/>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row>
    <row r="283" spans="2:254" s="2" customFormat="1" ht="14.25">
      <c r="B283" s="72"/>
      <c r="C283" s="72"/>
      <c r="D283" s="20"/>
      <c r="E283" s="19"/>
      <c r="F283" s="20"/>
      <c r="G283" s="20"/>
      <c r="H283" s="19"/>
      <c r="I283" s="20"/>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row>
    <row r="284" spans="2:254" s="2" customFormat="1" ht="14.25">
      <c r="B284" s="72"/>
      <c r="C284" s="72"/>
      <c r="D284" s="20"/>
      <c r="E284" s="19"/>
      <c r="F284" s="20"/>
      <c r="G284" s="20"/>
      <c r="H284" s="19"/>
      <c r="I284" s="20"/>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row>
    <row r="285" spans="2:254" s="2" customFormat="1" ht="14.25">
      <c r="B285" s="72"/>
      <c r="C285" s="72"/>
      <c r="D285" s="20"/>
      <c r="E285" s="19"/>
      <c r="F285" s="20"/>
      <c r="G285" s="20"/>
      <c r="H285" s="19"/>
      <c r="I285" s="20"/>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row>
    <row r="286" spans="2:254" s="2" customFormat="1" ht="14.25">
      <c r="B286" s="72"/>
      <c r="C286" s="72"/>
      <c r="D286" s="20"/>
      <c r="E286" s="19"/>
      <c r="F286" s="20"/>
      <c r="G286" s="20"/>
      <c r="H286" s="19"/>
      <c r="I286" s="20"/>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row>
    <row r="287" spans="2:254" s="2" customFormat="1" ht="14.25">
      <c r="B287" s="72"/>
      <c r="C287" s="72"/>
      <c r="D287" s="20"/>
      <c r="E287" s="19"/>
      <c r="F287" s="20"/>
      <c r="G287" s="20"/>
      <c r="H287" s="19"/>
      <c r="I287" s="20"/>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row>
    <row r="288" spans="2:254" s="2" customFormat="1" ht="14.25">
      <c r="B288" s="72"/>
      <c r="C288" s="72"/>
      <c r="D288" s="20"/>
      <c r="E288" s="19"/>
      <c r="F288" s="20"/>
      <c r="G288" s="20"/>
      <c r="H288" s="19"/>
      <c r="I288" s="20"/>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row>
    <row r="289" spans="2:254" s="2" customFormat="1" ht="14.25">
      <c r="B289" s="72"/>
      <c r="C289" s="72"/>
      <c r="D289" s="20"/>
      <c r="E289" s="19"/>
      <c r="F289" s="20"/>
      <c r="G289" s="20"/>
      <c r="H289" s="19"/>
      <c r="I289" s="20"/>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row>
    <row r="290" spans="2:254" s="2" customFormat="1" ht="14.25">
      <c r="B290" s="72"/>
      <c r="C290" s="72"/>
      <c r="D290" s="20"/>
      <c r="E290" s="19"/>
      <c r="F290" s="20"/>
      <c r="G290" s="20"/>
      <c r="H290" s="19"/>
      <c r="I290" s="20"/>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row>
    <row r="291" spans="2:254" s="2" customFormat="1" ht="14.25">
      <c r="B291" s="72"/>
      <c r="C291" s="72"/>
      <c r="D291" s="20"/>
      <c r="E291" s="19"/>
      <c r="F291" s="20"/>
      <c r="G291" s="20"/>
      <c r="H291" s="19"/>
      <c r="I291" s="20"/>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row>
    <row r="292" spans="2:254" s="2" customFormat="1" ht="14.25">
      <c r="B292" s="72"/>
      <c r="C292" s="72"/>
      <c r="D292" s="20"/>
      <c r="E292" s="19"/>
      <c r="F292" s="20"/>
      <c r="G292" s="20"/>
      <c r="H292" s="19"/>
      <c r="I292" s="20"/>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row>
    <row r="293" spans="2:254" s="2" customFormat="1" ht="14.25">
      <c r="B293" s="72"/>
      <c r="C293" s="72"/>
      <c r="D293" s="20"/>
      <c r="E293" s="19"/>
      <c r="F293" s="20"/>
      <c r="G293" s="20"/>
      <c r="H293" s="19"/>
      <c r="I293" s="20"/>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row>
    <row r="294" spans="2:254" s="2" customFormat="1" ht="14.25">
      <c r="B294" s="72"/>
      <c r="C294" s="72"/>
      <c r="D294" s="20"/>
      <c r="E294" s="19"/>
      <c r="F294" s="20"/>
      <c r="G294" s="20"/>
      <c r="H294" s="19"/>
      <c r="I294" s="20"/>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row>
    <row r="295" spans="2:254" s="2" customFormat="1" ht="14.25">
      <c r="B295" s="72"/>
      <c r="C295" s="72"/>
      <c r="D295" s="20"/>
      <c r="E295" s="19"/>
      <c r="F295" s="20"/>
      <c r="G295" s="20"/>
      <c r="H295" s="19"/>
      <c r="I295" s="20"/>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row>
    <row r="296" spans="2:254" s="2" customFormat="1" ht="14.25">
      <c r="B296" s="72"/>
      <c r="C296" s="72"/>
      <c r="D296" s="20"/>
      <c r="E296" s="19"/>
      <c r="F296" s="20"/>
      <c r="G296" s="20"/>
      <c r="H296" s="19"/>
      <c r="I296" s="20"/>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row>
    <row r="297" spans="2:254" s="2" customFormat="1" ht="14.25">
      <c r="B297" s="72"/>
      <c r="C297" s="72"/>
      <c r="D297" s="20"/>
      <c r="E297" s="19"/>
      <c r="F297" s="20"/>
      <c r="G297" s="20"/>
      <c r="H297" s="19"/>
      <c r="I297" s="20"/>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row>
    <row r="298" spans="2:254" s="2" customFormat="1" ht="14.25">
      <c r="B298" s="72"/>
      <c r="C298" s="72"/>
      <c r="D298" s="20"/>
      <c r="E298" s="19"/>
      <c r="F298" s="20"/>
      <c r="G298" s="20"/>
      <c r="H298" s="19"/>
      <c r="I298" s="20"/>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row>
    <row r="299" spans="2:254" s="2" customFormat="1" ht="14.25">
      <c r="B299" s="72"/>
      <c r="C299" s="72"/>
      <c r="D299" s="20"/>
      <c r="E299" s="19"/>
      <c r="F299" s="20"/>
      <c r="G299" s="20"/>
      <c r="H299" s="19"/>
      <c r="I299" s="20"/>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row>
    <row r="300" spans="2:254" s="2" customFormat="1" ht="14.25">
      <c r="B300" s="72"/>
      <c r="C300" s="72"/>
      <c r="D300" s="20"/>
      <c r="E300" s="19"/>
      <c r="F300" s="20"/>
      <c r="G300" s="20"/>
      <c r="H300" s="19"/>
      <c r="I300" s="20"/>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row>
    <row r="301" spans="2:254" s="2" customFormat="1" ht="14.25">
      <c r="B301" s="72"/>
      <c r="C301" s="72"/>
      <c r="D301" s="20"/>
      <c r="E301" s="19"/>
      <c r="F301" s="20"/>
      <c r="G301" s="20"/>
      <c r="H301" s="19"/>
      <c r="I301" s="20"/>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row>
    <row r="302" spans="2:254" s="2" customFormat="1" ht="14.25">
      <c r="B302" s="72"/>
      <c r="C302" s="72"/>
      <c r="D302" s="20"/>
      <c r="E302" s="19"/>
      <c r="F302" s="20"/>
      <c r="G302" s="20"/>
      <c r="H302" s="19"/>
      <c r="I302" s="20"/>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row>
    <row r="303" spans="2:254" s="2" customFormat="1" ht="14.25">
      <c r="B303" s="72"/>
      <c r="C303" s="72"/>
      <c r="D303" s="20"/>
      <c r="E303" s="19"/>
      <c r="F303" s="20"/>
      <c r="G303" s="20"/>
      <c r="H303" s="19"/>
      <c r="I303" s="20"/>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row>
    <row r="304" spans="2:254" s="2" customFormat="1" ht="14.25">
      <c r="B304" s="72"/>
      <c r="C304" s="72"/>
      <c r="D304" s="20"/>
      <c r="E304" s="19"/>
      <c r="F304" s="20"/>
      <c r="G304" s="20"/>
      <c r="H304" s="19"/>
      <c r="I304" s="20"/>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row>
    <row r="305" spans="2:254" s="2" customFormat="1" ht="14.25">
      <c r="B305" s="72"/>
      <c r="C305" s="72"/>
      <c r="D305" s="20"/>
      <c r="E305" s="19"/>
      <c r="F305" s="20"/>
      <c r="G305" s="20"/>
      <c r="H305" s="19"/>
      <c r="I305" s="20"/>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row>
    <row r="306" spans="2:254" s="2" customFormat="1" ht="14.25">
      <c r="B306" s="72"/>
      <c r="C306" s="72"/>
      <c r="D306" s="20"/>
      <c r="E306" s="19"/>
      <c r="F306" s="20"/>
      <c r="G306" s="20"/>
      <c r="H306" s="19"/>
      <c r="I306" s="20"/>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row>
    <row r="307" spans="2:254" s="2" customFormat="1" ht="14.25">
      <c r="B307" s="72"/>
      <c r="C307" s="72"/>
      <c r="D307" s="20"/>
      <c r="E307" s="19"/>
      <c r="F307" s="20"/>
      <c r="G307" s="20"/>
      <c r="H307" s="19"/>
      <c r="I307" s="20"/>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row>
    <row r="308" spans="2:254" s="2" customFormat="1" ht="14.25">
      <c r="B308" s="72"/>
      <c r="C308" s="72"/>
      <c r="D308" s="20"/>
      <c r="E308" s="19"/>
      <c r="F308" s="20"/>
      <c r="G308" s="20"/>
      <c r="H308" s="19"/>
      <c r="I308" s="20"/>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row>
    <row r="309" spans="2:254" s="2" customFormat="1" ht="14.25">
      <c r="B309" s="72"/>
      <c r="C309" s="72"/>
      <c r="D309" s="20"/>
      <c r="E309" s="19"/>
      <c r="F309" s="20"/>
      <c r="G309" s="20"/>
      <c r="H309" s="19"/>
      <c r="I309" s="20"/>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row>
    <row r="310" spans="2:254" s="2" customFormat="1" ht="14.25">
      <c r="B310" s="72"/>
      <c r="C310" s="72"/>
      <c r="D310" s="20"/>
      <c r="E310" s="19"/>
      <c r="F310" s="20"/>
      <c r="G310" s="20"/>
      <c r="H310" s="19"/>
      <c r="I310" s="20"/>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row>
    <row r="311" spans="2:254" s="2" customFormat="1" ht="14.25">
      <c r="B311" s="72"/>
      <c r="C311" s="72"/>
      <c r="D311" s="20"/>
      <c r="E311" s="19"/>
      <c r="F311" s="20"/>
      <c r="G311" s="20"/>
      <c r="H311" s="19"/>
      <c r="I311" s="20"/>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row>
    <row r="312" spans="2:254" s="2" customFormat="1" ht="14.25">
      <c r="B312" s="72"/>
      <c r="C312" s="72"/>
      <c r="D312" s="20"/>
      <c r="E312" s="19"/>
      <c r="F312" s="20"/>
      <c r="G312" s="20"/>
      <c r="H312" s="19"/>
      <c r="I312" s="20"/>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row>
    <row r="313" spans="2:254" s="2" customFormat="1" ht="14.25">
      <c r="B313" s="72"/>
      <c r="C313" s="72"/>
      <c r="D313" s="20"/>
      <c r="E313" s="19"/>
      <c r="F313" s="20"/>
      <c r="G313" s="20"/>
      <c r="H313" s="19"/>
      <c r="I313" s="20"/>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row>
    <row r="314" spans="2:254" s="2" customFormat="1" ht="14.25">
      <c r="B314" s="72"/>
      <c r="C314" s="72"/>
      <c r="D314" s="20"/>
      <c r="E314" s="19"/>
      <c r="F314" s="20"/>
      <c r="G314" s="20"/>
      <c r="H314" s="19"/>
      <c r="I314" s="20"/>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row>
    <row r="315" spans="2:254" s="2" customFormat="1" ht="14.25">
      <c r="B315" s="72"/>
      <c r="C315" s="72"/>
      <c r="D315" s="20"/>
      <c r="E315" s="19"/>
      <c r="F315" s="20"/>
      <c r="G315" s="20"/>
      <c r="H315" s="19"/>
      <c r="I315" s="20"/>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row>
    <row r="316" spans="2:254" s="2" customFormat="1" ht="14.25">
      <c r="B316" s="72"/>
      <c r="C316" s="72"/>
      <c r="D316" s="20"/>
      <c r="E316" s="19"/>
      <c r="F316" s="20"/>
      <c r="G316" s="20"/>
      <c r="H316" s="19"/>
      <c r="I316" s="20"/>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row>
    <row r="317" spans="2:254" s="2" customFormat="1" ht="14.25">
      <c r="B317" s="72"/>
      <c r="C317" s="72"/>
      <c r="D317" s="20"/>
      <c r="E317" s="19"/>
      <c r="F317" s="20"/>
      <c r="G317" s="20"/>
      <c r="H317" s="19"/>
      <c r="I317" s="20"/>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row>
    <row r="318" spans="2:254" s="2" customFormat="1" ht="14.25">
      <c r="B318" s="72"/>
      <c r="C318" s="72"/>
      <c r="D318" s="20"/>
      <c r="E318" s="19"/>
      <c r="F318" s="20"/>
      <c r="G318" s="20"/>
      <c r="H318" s="19"/>
      <c r="I318" s="20"/>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row>
    <row r="319" spans="2:254" s="2" customFormat="1" ht="14.25">
      <c r="B319" s="72"/>
      <c r="C319" s="72"/>
      <c r="D319" s="20"/>
      <c r="E319" s="19"/>
      <c r="F319" s="20"/>
      <c r="G319" s="20"/>
      <c r="H319" s="19"/>
      <c r="I319" s="20"/>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row>
    <row r="320" spans="2:254" s="2" customFormat="1" ht="14.25">
      <c r="B320" s="72"/>
      <c r="C320" s="72"/>
      <c r="D320" s="20"/>
      <c r="E320" s="19"/>
      <c r="F320" s="20"/>
      <c r="G320" s="20"/>
      <c r="H320" s="19"/>
      <c r="I320" s="20"/>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row>
    <row r="321" spans="2:254" s="2" customFormat="1" ht="14.25">
      <c r="B321" s="72"/>
      <c r="C321" s="72"/>
      <c r="D321" s="20"/>
      <c r="E321" s="19"/>
      <c r="F321" s="20"/>
      <c r="G321" s="20"/>
      <c r="H321" s="19"/>
      <c r="I321" s="20"/>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row>
    <row r="322" spans="2:254" s="2" customFormat="1" ht="14.25">
      <c r="B322" s="72"/>
      <c r="C322" s="72"/>
      <c r="D322" s="20"/>
      <c r="E322" s="19"/>
      <c r="F322" s="20"/>
      <c r="G322" s="20"/>
      <c r="H322" s="19"/>
      <c r="I322" s="20"/>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row>
    <row r="323" spans="2:254" s="2" customFormat="1" ht="14.25">
      <c r="B323" s="72"/>
      <c r="C323" s="72"/>
      <c r="D323" s="20"/>
      <c r="E323" s="19"/>
      <c r="F323" s="20"/>
      <c r="G323" s="20"/>
      <c r="H323" s="19"/>
      <c r="I323" s="20"/>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row>
    <row r="324" spans="2:254" s="2" customFormat="1" ht="14.25">
      <c r="B324" s="72"/>
      <c r="C324" s="72"/>
      <c r="D324" s="20"/>
      <c r="E324" s="19"/>
      <c r="F324" s="20"/>
      <c r="G324" s="20"/>
      <c r="H324" s="19"/>
      <c r="I324" s="20"/>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row>
    <row r="325" spans="2:254" s="2" customFormat="1" ht="14.25">
      <c r="B325" s="72"/>
      <c r="C325" s="72"/>
      <c r="D325" s="20"/>
      <c r="E325" s="19"/>
      <c r="F325" s="20"/>
      <c r="G325" s="20"/>
      <c r="H325" s="19"/>
      <c r="I325" s="20"/>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row>
    <row r="326" spans="2:254" s="2" customFormat="1" ht="14.25">
      <c r="B326" s="72"/>
      <c r="C326" s="72"/>
      <c r="D326" s="20"/>
      <c r="E326" s="19"/>
      <c r="F326" s="20"/>
      <c r="G326" s="20"/>
      <c r="H326" s="19"/>
      <c r="I326" s="20"/>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row>
    <row r="327" spans="2:254" s="2" customFormat="1" ht="14.25">
      <c r="B327" s="72"/>
      <c r="C327" s="72"/>
      <c r="D327" s="20"/>
      <c r="E327" s="19"/>
      <c r="F327" s="20"/>
      <c r="G327" s="20"/>
      <c r="H327" s="19"/>
      <c r="I327" s="20"/>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row>
    <row r="328" spans="2:254" s="2" customFormat="1" ht="14.25">
      <c r="B328" s="72"/>
      <c r="C328" s="72"/>
      <c r="D328" s="20"/>
      <c r="E328" s="19"/>
      <c r="F328" s="20"/>
      <c r="G328" s="20"/>
      <c r="H328" s="19"/>
      <c r="I328" s="20"/>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row>
    <row r="329" spans="2:254" s="2" customFormat="1" ht="14.25">
      <c r="B329" s="72"/>
      <c r="C329" s="72"/>
      <c r="D329" s="20"/>
      <c r="E329" s="19"/>
      <c r="F329" s="20"/>
      <c r="G329" s="20"/>
      <c r="H329" s="19"/>
      <c r="I329" s="20"/>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row>
    <row r="330" spans="2:254" s="2" customFormat="1" ht="14.25">
      <c r="B330" s="72"/>
      <c r="C330" s="72"/>
      <c r="D330" s="20"/>
      <c r="E330" s="19"/>
      <c r="F330" s="20"/>
      <c r="G330" s="20"/>
      <c r="H330" s="19"/>
      <c r="I330" s="20"/>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row>
    <row r="331" spans="2:254" s="2" customFormat="1" ht="14.25">
      <c r="B331" s="72"/>
      <c r="C331" s="72"/>
      <c r="D331" s="20"/>
      <c r="E331" s="19"/>
      <c r="F331" s="20"/>
      <c r="G331" s="20"/>
      <c r="H331" s="19"/>
      <c r="I331" s="20"/>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row>
    <row r="332" spans="2:254" s="2" customFormat="1" ht="14.25">
      <c r="B332" s="72"/>
      <c r="C332" s="72"/>
      <c r="D332" s="20"/>
      <c r="E332" s="19"/>
      <c r="F332" s="20"/>
      <c r="G332" s="20"/>
      <c r="H332" s="19"/>
      <c r="I332" s="20"/>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row>
    <row r="333" spans="2:254" s="2" customFormat="1" ht="14.25">
      <c r="B333" s="72"/>
      <c r="C333" s="72"/>
      <c r="D333" s="20"/>
      <c r="E333" s="19"/>
      <c r="F333" s="20"/>
      <c r="G333" s="20"/>
      <c r="H333" s="19"/>
      <c r="I333" s="20"/>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row>
    <row r="334" spans="2:254" s="2" customFormat="1" ht="14.25">
      <c r="B334" s="72"/>
      <c r="C334" s="72"/>
      <c r="D334" s="20"/>
      <c r="E334" s="19"/>
      <c r="F334" s="20"/>
      <c r="G334" s="20"/>
      <c r="H334" s="19"/>
      <c r="I334" s="20"/>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row>
    <row r="335" spans="2:254" s="2" customFormat="1" ht="14.25">
      <c r="B335" s="72"/>
      <c r="C335" s="72"/>
      <c r="D335" s="20"/>
      <c r="E335" s="19"/>
      <c r="F335" s="20"/>
      <c r="G335" s="20"/>
      <c r="H335" s="19"/>
      <c r="I335" s="20"/>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row>
    <row r="336" spans="2:254" s="2" customFormat="1" ht="14.25">
      <c r="B336" s="72"/>
      <c r="C336" s="72"/>
      <c r="D336" s="20"/>
      <c r="E336" s="19"/>
      <c r="F336" s="20"/>
      <c r="G336" s="20"/>
      <c r="H336" s="19"/>
      <c r="I336" s="20"/>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row>
    <row r="337" spans="2:254" s="2" customFormat="1" ht="14.25">
      <c r="B337" s="72"/>
      <c r="C337" s="72"/>
      <c r="D337" s="20"/>
      <c r="E337" s="19"/>
      <c r="F337" s="20"/>
      <c r="G337" s="20"/>
      <c r="H337" s="19"/>
      <c r="I337" s="20"/>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row>
    <row r="338" spans="2:254" s="2" customFormat="1" ht="14.25">
      <c r="B338" s="72"/>
      <c r="C338" s="72"/>
      <c r="D338" s="20"/>
      <c r="E338" s="19"/>
      <c r="F338" s="20"/>
      <c r="G338" s="20"/>
      <c r="H338" s="19"/>
      <c r="I338" s="20"/>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row>
    <row r="339" spans="2:254" s="2" customFormat="1" ht="14.25">
      <c r="B339" s="72"/>
      <c r="C339" s="72"/>
      <c r="D339" s="20"/>
      <c r="E339" s="19"/>
      <c r="F339" s="20"/>
      <c r="G339" s="20"/>
      <c r="H339" s="19"/>
      <c r="I339" s="20"/>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row>
    <row r="340" spans="2:254" s="2" customFormat="1" ht="14.25">
      <c r="B340" s="72"/>
      <c r="C340" s="72"/>
      <c r="D340" s="20"/>
      <c r="E340" s="19"/>
      <c r="F340" s="20"/>
      <c r="G340" s="20"/>
      <c r="H340" s="19"/>
      <c r="I340" s="20"/>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row>
    <row r="341" spans="2:254" s="2" customFormat="1" ht="14.25">
      <c r="B341" s="72"/>
      <c r="C341" s="72"/>
      <c r="D341" s="20"/>
      <c r="E341" s="19"/>
      <c r="F341" s="20"/>
      <c r="G341" s="20"/>
      <c r="H341" s="19"/>
      <c r="I341" s="20"/>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row>
    <row r="342" spans="2:254" s="2" customFormat="1" ht="14.25">
      <c r="B342" s="72"/>
      <c r="C342" s="72"/>
      <c r="D342" s="20"/>
      <c r="E342" s="19"/>
      <c r="F342" s="20"/>
      <c r="G342" s="20"/>
      <c r="H342" s="19"/>
      <c r="I342" s="20"/>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row>
    <row r="343" spans="2:254" s="2" customFormat="1" ht="14.25">
      <c r="B343" s="72"/>
      <c r="C343" s="72"/>
      <c r="D343" s="20"/>
      <c r="E343" s="19"/>
      <c r="F343" s="20"/>
      <c r="G343" s="20"/>
      <c r="H343" s="19"/>
      <c r="I343" s="20"/>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row>
    <row r="344" spans="2:254" s="2" customFormat="1" ht="14.25">
      <c r="B344" s="72"/>
      <c r="C344" s="72"/>
      <c r="D344" s="20"/>
      <c r="E344" s="19"/>
      <c r="F344" s="20"/>
      <c r="G344" s="20"/>
      <c r="H344" s="19"/>
      <c r="I344" s="20"/>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row>
    <row r="345" spans="2:254" s="2" customFormat="1" ht="14.25">
      <c r="B345" s="72"/>
      <c r="C345" s="72"/>
      <c r="D345" s="20"/>
      <c r="E345" s="19"/>
      <c r="F345" s="20"/>
      <c r="G345" s="20"/>
      <c r="H345" s="19"/>
      <c r="I345" s="20"/>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row>
    <row r="346" spans="2:254" s="2" customFormat="1" ht="14.25">
      <c r="B346" s="72"/>
      <c r="C346" s="72"/>
      <c r="D346" s="20"/>
      <c r="E346" s="19"/>
      <c r="F346" s="20"/>
      <c r="G346" s="20"/>
      <c r="H346" s="19"/>
      <c r="I346" s="20"/>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row>
    <row r="347" spans="2:254" s="2" customFormat="1" ht="14.25">
      <c r="B347" s="72"/>
      <c r="C347" s="72"/>
      <c r="D347" s="20"/>
      <c r="E347" s="19"/>
      <c r="F347" s="20"/>
      <c r="G347" s="20"/>
      <c r="H347" s="19"/>
      <c r="I347" s="20"/>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row>
    <row r="348" spans="2:254" s="2" customFormat="1" ht="14.25">
      <c r="B348" s="72"/>
      <c r="C348" s="72"/>
      <c r="D348" s="20"/>
      <c r="E348" s="19"/>
      <c r="F348" s="20"/>
      <c r="G348" s="20"/>
      <c r="H348" s="19"/>
      <c r="I348" s="20"/>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row>
    <row r="349" spans="2:254" s="2" customFormat="1" ht="14.25">
      <c r="B349" s="72"/>
      <c r="C349" s="72"/>
      <c r="D349" s="20"/>
      <c r="E349" s="19"/>
      <c r="F349" s="20"/>
      <c r="G349" s="20"/>
      <c r="H349" s="19"/>
      <c r="I349" s="20"/>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row>
    <row r="350" spans="2:254" s="2" customFormat="1" ht="14.25">
      <c r="B350" s="72"/>
      <c r="C350" s="72"/>
      <c r="D350" s="20"/>
      <c r="E350" s="19"/>
      <c r="F350" s="20"/>
      <c r="G350" s="20"/>
      <c r="H350" s="19"/>
      <c r="I350" s="20"/>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row>
    <row r="351" spans="2:254" s="2" customFormat="1" ht="14.25">
      <c r="B351" s="72"/>
      <c r="C351" s="72"/>
      <c r="D351" s="20"/>
      <c r="E351" s="19"/>
      <c r="F351" s="20"/>
      <c r="G351" s="20"/>
      <c r="H351" s="19"/>
      <c r="I351" s="20"/>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row>
    <row r="352" spans="2:254" s="2" customFormat="1" ht="14.25">
      <c r="B352" s="72"/>
      <c r="C352" s="72"/>
      <c r="D352" s="20"/>
      <c r="E352" s="19"/>
      <c r="F352" s="20"/>
      <c r="G352" s="20"/>
      <c r="H352" s="19"/>
      <c r="I352" s="20"/>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row>
    <row r="353" spans="2:254" s="2" customFormat="1" ht="14.25">
      <c r="B353" s="72"/>
      <c r="C353" s="72"/>
      <c r="D353" s="20"/>
      <c r="E353" s="19"/>
      <c r="F353" s="20"/>
      <c r="G353" s="20"/>
      <c r="H353" s="19"/>
      <c r="I353" s="20"/>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row>
    <row r="354" spans="2:254" s="2" customFormat="1" ht="14.25">
      <c r="B354" s="72"/>
      <c r="C354" s="72"/>
      <c r="D354" s="20"/>
      <c r="E354" s="19"/>
      <c r="F354" s="20"/>
      <c r="G354" s="20"/>
      <c r="H354" s="19"/>
      <c r="I354" s="20"/>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row>
    <row r="355" spans="2:254" s="2" customFormat="1" ht="14.25">
      <c r="B355" s="72"/>
      <c r="C355" s="72"/>
      <c r="D355" s="20"/>
      <c r="E355" s="19"/>
      <c r="F355" s="20"/>
      <c r="G355" s="20"/>
      <c r="H355" s="19"/>
      <c r="I355" s="20"/>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row>
    <row r="356" spans="2:254" s="2" customFormat="1" ht="14.25">
      <c r="B356" s="72"/>
      <c r="C356" s="72"/>
      <c r="D356" s="20"/>
      <c r="E356" s="19"/>
      <c r="F356" s="20"/>
      <c r="G356" s="20"/>
      <c r="H356" s="19"/>
      <c r="I356" s="20"/>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row>
    <row r="357" spans="2:254" s="2" customFormat="1" ht="14.25">
      <c r="B357" s="72"/>
      <c r="C357" s="72"/>
      <c r="D357" s="20"/>
      <c r="E357" s="19"/>
      <c r="F357" s="20"/>
      <c r="G357" s="20"/>
      <c r="H357" s="19"/>
      <c r="I357" s="20"/>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row>
    <row r="358" spans="2:254" s="2" customFormat="1" ht="14.25">
      <c r="B358" s="72"/>
      <c r="C358" s="72"/>
      <c r="D358" s="20"/>
      <c r="E358" s="19"/>
      <c r="F358" s="20"/>
      <c r="G358" s="20"/>
      <c r="H358" s="19"/>
      <c r="I358" s="20"/>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row>
    <row r="359" spans="2:254" s="2" customFormat="1" ht="14.25">
      <c r="B359" s="72"/>
      <c r="C359" s="72"/>
      <c r="D359" s="20"/>
      <c r="E359" s="19"/>
      <c r="F359" s="20"/>
      <c r="G359" s="20"/>
      <c r="H359" s="19"/>
      <c r="I359" s="20"/>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row>
    <row r="360" spans="2:254" s="2" customFormat="1" ht="14.25">
      <c r="B360" s="72"/>
      <c r="C360" s="72"/>
      <c r="D360" s="20"/>
      <c r="E360" s="19"/>
      <c r="F360" s="20"/>
      <c r="G360" s="20"/>
      <c r="H360" s="19"/>
      <c r="I360" s="20"/>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row>
    <row r="361" spans="2:254" s="2" customFormat="1" ht="14.25">
      <c r="B361" s="72"/>
      <c r="C361" s="72"/>
      <c r="D361" s="20"/>
      <c r="E361" s="19"/>
      <c r="F361" s="20"/>
      <c r="G361" s="20"/>
      <c r="H361" s="19"/>
      <c r="I361" s="20"/>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row>
    <row r="362" spans="2:254" s="2" customFormat="1" ht="14.25">
      <c r="B362" s="72"/>
      <c r="C362" s="72"/>
      <c r="D362" s="20"/>
      <c r="E362" s="19"/>
      <c r="F362" s="20"/>
      <c r="G362" s="20"/>
      <c r="H362" s="19"/>
      <c r="I362" s="20"/>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row>
    <row r="363" spans="2:254" s="2" customFormat="1" ht="14.25">
      <c r="B363" s="72"/>
      <c r="C363" s="72"/>
      <c r="D363" s="20"/>
      <c r="E363" s="19"/>
      <c r="F363" s="20"/>
      <c r="G363" s="20"/>
      <c r="H363" s="19"/>
      <c r="I363" s="20"/>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row>
    <row r="364" spans="2:254" s="2" customFormat="1" ht="14.25">
      <c r="B364" s="72"/>
      <c r="C364" s="72"/>
      <c r="D364" s="20"/>
      <c r="E364" s="19"/>
      <c r="F364" s="20"/>
      <c r="G364" s="20"/>
      <c r="H364" s="19"/>
      <c r="I364" s="20"/>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row>
    <row r="365" spans="2:254" s="2" customFormat="1" ht="14.25">
      <c r="B365" s="72"/>
      <c r="C365" s="72"/>
      <c r="D365" s="20"/>
      <c r="E365" s="19"/>
      <c r="F365" s="20"/>
      <c r="G365" s="20"/>
      <c r="H365" s="19"/>
      <c r="I365" s="20"/>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row>
    <row r="366" spans="2:254" s="2" customFormat="1" ht="14.25">
      <c r="B366" s="72"/>
      <c r="C366" s="72"/>
      <c r="D366" s="20"/>
      <c r="E366" s="19"/>
      <c r="F366" s="20"/>
      <c r="G366" s="20"/>
      <c r="H366" s="19"/>
      <c r="I366" s="20"/>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row>
    <row r="367" spans="2:254" s="2" customFormat="1" ht="14.25">
      <c r="B367" s="72"/>
      <c r="C367" s="72"/>
      <c r="D367" s="20"/>
      <c r="E367" s="19"/>
      <c r="F367" s="20"/>
      <c r="G367" s="20"/>
      <c r="H367" s="19"/>
      <c r="I367" s="20"/>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row>
    <row r="368" spans="2:254" s="2" customFormat="1" ht="14.25">
      <c r="B368" s="72"/>
      <c r="C368" s="72"/>
      <c r="D368" s="20"/>
      <c r="E368" s="19"/>
      <c r="F368" s="20"/>
      <c r="G368" s="20"/>
      <c r="H368" s="19"/>
      <c r="I368" s="20"/>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row>
    <row r="369" spans="2:254" s="2" customFormat="1" ht="14.25">
      <c r="B369" s="72"/>
      <c r="C369" s="72"/>
      <c r="D369" s="20"/>
      <c r="E369" s="19"/>
      <c r="F369" s="20"/>
      <c r="G369" s="20"/>
      <c r="H369" s="19"/>
      <c r="I369" s="20"/>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row>
    <row r="370" spans="2:254" s="2" customFormat="1" ht="14.25">
      <c r="B370" s="72"/>
      <c r="C370" s="72"/>
      <c r="D370" s="20"/>
      <c r="E370" s="19"/>
      <c r="F370" s="20"/>
      <c r="G370" s="20"/>
      <c r="H370" s="19"/>
      <c r="I370" s="20"/>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row>
    <row r="371" spans="2:254" s="2" customFormat="1" ht="14.25">
      <c r="B371" s="72"/>
      <c r="C371" s="72"/>
      <c r="D371" s="20"/>
      <c r="E371" s="19"/>
      <c r="F371" s="20"/>
      <c r="G371" s="20"/>
      <c r="H371" s="19"/>
      <c r="I371" s="20"/>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row>
    <row r="372" spans="2:254" s="2" customFormat="1" ht="14.25">
      <c r="B372" s="72"/>
      <c r="C372" s="72"/>
      <c r="D372" s="20"/>
      <c r="E372" s="19"/>
      <c r="F372" s="20"/>
      <c r="G372" s="20"/>
      <c r="H372" s="19"/>
      <c r="I372" s="20"/>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row>
    <row r="373" spans="2:254" s="2" customFormat="1" ht="14.25">
      <c r="B373" s="72"/>
      <c r="C373" s="72"/>
      <c r="D373" s="20"/>
      <c r="E373" s="19"/>
      <c r="F373" s="20"/>
      <c r="G373" s="20"/>
      <c r="H373" s="19"/>
      <c r="I373" s="20"/>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row>
    <row r="374" spans="2:254" s="2" customFormat="1" ht="14.25">
      <c r="B374" s="72"/>
      <c r="C374" s="72"/>
      <c r="D374" s="20"/>
      <c r="E374" s="19"/>
      <c r="F374" s="20"/>
      <c r="G374" s="20"/>
      <c r="H374" s="19"/>
      <c r="I374" s="20"/>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row>
    <row r="375" spans="2:254" s="2" customFormat="1" ht="14.25">
      <c r="B375" s="72"/>
      <c r="C375" s="72"/>
      <c r="D375" s="20"/>
      <c r="E375" s="19"/>
      <c r="F375" s="20"/>
      <c r="G375" s="20"/>
      <c r="H375" s="19"/>
      <c r="I375" s="20"/>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row>
    <row r="376" spans="2:254" s="2" customFormat="1" ht="14.25">
      <c r="B376" s="72"/>
      <c r="C376" s="72"/>
      <c r="D376" s="20"/>
      <c r="E376" s="19"/>
      <c r="F376" s="20"/>
      <c r="G376" s="20"/>
      <c r="H376" s="19"/>
      <c r="I376" s="20"/>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row>
    <row r="377" spans="2:254" s="2" customFormat="1" ht="14.25">
      <c r="B377" s="72"/>
      <c r="C377" s="72"/>
      <c r="D377" s="20"/>
      <c r="E377" s="19"/>
      <c r="F377" s="20"/>
      <c r="G377" s="20"/>
      <c r="H377" s="19"/>
      <c r="I377" s="20"/>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row>
    <row r="378" spans="2:254" s="2" customFormat="1" ht="14.25">
      <c r="B378" s="72"/>
      <c r="C378" s="72"/>
      <c r="D378" s="20"/>
      <c r="E378" s="19"/>
      <c r="F378" s="20"/>
      <c r="G378" s="20"/>
      <c r="H378" s="19"/>
      <c r="I378" s="20"/>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row>
    <row r="379" spans="2:254" s="2" customFormat="1" ht="14.25">
      <c r="B379" s="72"/>
      <c r="C379" s="72"/>
      <c r="D379" s="20"/>
      <c r="E379" s="19"/>
      <c r="F379" s="20"/>
      <c r="G379" s="20"/>
      <c r="H379" s="19"/>
      <c r="I379" s="20"/>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row>
    <row r="380" spans="2:254" s="2" customFormat="1" ht="14.25">
      <c r="B380" s="72"/>
      <c r="C380" s="72"/>
      <c r="D380" s="20"/>
      <c r="E380" s="19"/>
      <c r="F380" s="20"/>
      <c r="G380" s="20"/>
      <c r="H380" s="19"/>
      <c r="I380" s="20"/>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row>
    <row r="381" spans="2:254" s="2" customFormat="1" ht="14.25">
      <c r="B381" s="72"/>
      <c r="C381" s="72"/>
      <c r="D381" s="20"/>
      <c r="E381" s="19"/>
      <c r="F381" s="20"/>
      <c r="G381" s="20"/>
      <c r="H381" s="19"/>
      <c r="I381" s="20"/>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row>
    <row r="382" spans="2:254" s="2" customFormat="1" ht="14.25">
      <c r="B382" s="72"/>
      <c r="C382" s="72"/>
      <c r="D382" s="20"/>
      <c r="E382" s="19"/>
      <c r="F382" s="20"/>
      <c r="G382" s="20"/>
      <c r="H382" s="19"/>
      <c r="I382" s="20"/>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row>
    <row r="383" spans="2:254" s="2" customFormat="1" ht="14.25">
      <c r="B383" s="72"/>
      <c r="C383" s="72"/>
      <c r="D383" s="20"/>
      <c r="E383" s="19"/>
      <c r="F383" s="20"/>
      <c r="G383" s="20"/>
      <c r="H383" s="19"/>
      <c r="I383" s="20"/>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row>
    <row r="384" spans="2:254" s="2" customFormat="1" ht="14.25">
      <c r="B384" s="72"/>
      <c r="C384" s="72"/>
      <c r="D384" s="20"/>
      <c r="E384" s="19"/>
      <c r="F384" s="20"/>
      <c r="G384" s="20"/>
      <c r="H384" s="19"/>
      <c r="I384" s="20"/>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row>
    <row r="385" spans="2:254" s="2" customFormat="1" ht="14.25">
      <c r="B385" s="72"/>
      <c r="C385" s="72"/>
      <c r="D385" s="20"/>
      <c r="E385" s="19"/>
      <c r="F385" s="20"/>
      <c r="G385" s="20"/>
      <c r="H385" s="19"/>
      <c r="I385" s="20"/>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row>
    <row r="386" spans="2:254" s="2" customFormat="1" ht="14.25">
      <c r="B386" s="72"/>
      <c r="C386" s="72"/>
      <c r="D386" s="20"/>
      <c r="E386" s="19"/>
      <c r="F386" s="20"/>
      <c r="G386" s="20"/>
      <c r="H386" s="19"/>
      <c r="I386" s="20"/>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row>
    <row r="387" spans="2:254" s="2" customFormat="1" ht="14.25">
      <c r="B387" s="72"/>
      <c r="C387" s="72"/>
      <c r="D387" s="20"/>
      <c r="E387" s="19"/>
      <c r="F387" s="20"/>
      <c r="G387" s="20"/>
      <c r="H387" s="19"/>
      <c r="I387" s="20"/>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row>
    <row r="388" spans="2:254" s="2" customFormat="1" ht="14.25">
      <c r="B388" s="72"/>
      <c r="C388" s="72"/>
      <c r="D388" s="20"/>
      <c r="E388" s="19"/>
      <c r="F388" s="20"/>
      <c r="G388" s="20"/>
      <c r="H388" s="19"/>
      <c r="I388" s="20"/>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row>
    <row r="389" spans="2:254" s="2" customFormat="1" ht="14.25">
      <c r="B389" s="72"/>
      <c r="C389" s="72"/>
      <c r="D389" s="20"/>
      <c r="E389" s="19"/>
      <c r="F389" s="20"/>
      <c r="G389" s="20"/>
      <c r="H389" s="19"/>
      <c r="I389" s="20"/>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row>
    <row r="390" spans="2:254" s="2" customFormat="1" ht="14.25">
      <c r="B390" s="72"/>
      <c r="C390" s="72"/>
      <c r="D390" s="20"/>
      <c r="E390" s="19"/>
      <c r="F390" s="20"/>
      <c r="G390" s="20"/>
      <c r="H390" s="19"/>
      <c r="I390" s="20"/>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row>
    <row r="391" spans="2:254" s="2" customFormat="1" ht="14.25">
      <c r="B391" s="72"/>
      <c r="C391" s="72"/>
      <c r="D391" s="20"/>
      <c r="E391" s="19"/>
      <c r="F391" s="20"/>
      <c r="G391" s="20"/>
      <c r="H391" s="19"/>
      <c r="I391" s="20"/>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row>
    <row r="392" spans="2:254" s="2" customFormat="1" ht="14.25">
      <c r="B392" s="72"/>
      <c r="C392" s="72"/>
      <c r="D392" s="20"/>
      <c r="E392" s="19"/>
      <c r="F392" s="20"/>
      <c r="G392" s="20"/>
      <c r="H392" s="19"/>
      <c r="I392" s="20"/>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row>
    <row r="393" spans="2:254" s="2" customFormat="1" ht="14.25">
      <c r="B393" s="72"/>
      <c r="C393" s="72"/>
      <c r="D393" s="20"/>
      <c r="E393" s="19"/>
      <c r="F393" s="20"/>
      <c r="G393" s="20"/>
      <c r="H393" s="19"/>
      <c r="I393" s="20"/>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row>
    <row r="394" spans="2:254" s="2" customFormat="1" ht="14.25">
      <c r="B394" s="72"/>
      <c r="C394" s="72"/>
      <c r="D394" s="20"/>
      <c r="E394" s="19"/>
      <c r="F394" s="20"/>
      <c r="G394" s="20"/>
      <c r="H394" s="19"/>
      <c r="I394" s="20"/>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row>
    <row r="395" spans="2:254" s="2" customFormat="1" ht="14.25">
      <c r="B395" s="72"/>
      <c r="C395" s="72"/>
      <c r="D395" s="20"/>
      <c r="E395" s="19"/>
      <c r="F395" s="20"/>
      <c r="G395" s="20"/>
      <c r="H395" s="19"/>
      <c r="I395" s="20"/>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row>
    <row r="396" spans="2:254" s="2" customFormat="1" ht="14.25">
      <c r="B396" s="72"/>
      <c r="C396" s="72"/>
      <c r="D396" s="20"/>
      <c r="E396" s="19"/>
      <c r="F396" s="20"/>
      <c r="G396" s="20"/>
      <c r="H396" s="19"/>
      <c r="I396" s="20"/>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row>
    <row r="397" spans="2:254" s="2" customFormat="1" ht="14.25">
      <c r="B397" s="72"/>
      <c r="C397" s="72"/>
      <c r="D397" s="20"/>
      <c r="E397" s="19"/>
      <c r="F397" s="20"/>
      <c r="G397" s="20"/>
      <c r="H397" s="19"/>
      <c r="I397" s="20"/>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row>
    <row r="398" spans="2:254" s="2" customFormat="1" ht="14.25">
      <c r="B398" s="72"/>
      <c r="C398" s="72"/>
      <c r="D398" s="20"/>
      <c r="E398" s="19"/>
      <c r="F398" s="20"/>
      <c r="G398" s="20"/>
      <c r="H398" s="19"/>
      <c r="I398" s="20"/>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row>
    <row r="399" spans="2:254" s="2" customFormat="1" ht="14.25">
      <c r="B399" s="72"/>
      <c r="C399" s="72"/>
      <c r="D399" s="20"/>
      <c r="E399" s="19"/>
      <c r="F399" s="20"/>
      <c r="G399" s="20"/>
      <c r="H399" s="19"/>
      <c r="I399" s="20"/>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row>
    <row r="400" spans="2:254" s="2" customFormat="1" ht="14.25">
      <c r="B400" s="72"/>
      <c r="C400" s="72"/>
      <c r="D400" s="20"/>
      <c r="E400" s="19"/>
      <c r="F400" s="20"/>
      <c r="G400" s="20"/>
      <c r="H400" s="19"/>
      <c r="I400" s="20"/>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row>
    <row r="401" spans="2:254" s="2" customFormat="1" ht="14.25">
      <c r="B401" s="72"/>
      <c r="C401" s="72"/>
      <c r="D401" s="20"/>
      <c r="E401" s="19"/>
      <c r="F401" s="20"/>
      <c r="G401" s="20"/>
      <c r="H401" s="19"/>
      <c r="I401" s="20"/>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row>
    <row r="402" spans="2:254" s="2" customFormat="1" ht="14.25">
      <c r="B402" s="72"/>
      <c r="C402" s="72"/>
      <c r="D402" s="20"/>
      <c r="E402" s="19"/>
      <c r="F402" s="20"/>
      <c r="G402" s="20"/>
      <c r="H402" s="19"/>
      <c r="I402" s="20"/>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row>
    <row r="403" spans="2:254" s="2" customFormat="1" ht="14.25">
      <c r="B403" s="72"/>
      <c r="C403" s="72"/>
      <c r="D403" s="20"/>
      <c r="E403" s="19"/>
      <c r="F403" s="20"/>
      <c r="G403" s="20"/>
      <c r="H403" s="19"/>
      <c r="I403" s="20"/>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row>
    <row r="404" spans="2:254" s="2" customFormat="1" ht="14.25">
      <c r="B404" s="72"/>
      <c r="C404" s="72"/>
      <c r="D404" s="20"/>
      <c r="E404" s="19"/>
      <c r="F404" s="20"/>
      <c r="G404" s="20"/>
      <c r="H404" s="19"/>
      <c r="I404" s="20"/>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row>
    <row r="405" spans="2:254" s="2" customFormat="1" ht="14.25">
      <c r="B405" s="72"/>
      <c r="C405" s="72"/>
      <c r="D405" s="20"/>
      <c r="E405" s="19"/>
      <c r="F405" s="20"/>
      <c r="G405" s="20"/>
      <c r="H405" s="19"/>
      <c r="I405" s="20"/>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row>
    <row r="406" spans="2:254" s="2" customFormat="1" ht="14.25">
      <c r="B406" s="72"/>
      <c r="C406" s="72"/>
      <c r="D406" s="20"/>
      <c r="E406" s="19"/>
      <c r="F406" s="20"/>
      <c r="G406" s="20"/>
      <c r="H406" s="19"/>
      <c r="I406" s="20"/>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row>
    <row r="407" spans="2:254" s="2" customFormat="1" ht="14.25">
      <c r="B407" s="72"/>
      <c r="C407" s="72"/>
      <c r="D407" s="20"/>
      <c r="E407" s="19"/>
      <c r="F407" s="20"/>
      <c r="G407" s="20"/>
      <c r="H407" s="19"/>
      <c r="I407" s="20"/>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row>
    <row r="408" spans="2:254" s="2" customFormat="1" ht="14.25">
      <c r="B408" s="72"/>
      <c r="C408" s="72"/>
      <c r="D408" s="20"/>
      <c r="E408" s="19"/>
      <c r="F408" s="20"/>
      <c r="G408" s="20"/>
      <c r="H408" s="19"/>
      <c r="I408" s="20"/>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row>
    <row r="409" spans="2:254" s="2" customFormat="1" ht="14.25">
      <c r="B409" s="72"/>
      <c r="C409" s="72"/>
      <c r="D409" s="20"/>
      <c r="E409" s="19"/>
      <c r="F409" s="20"/>
      <c r="G409" s="20"/>
      <c r="H409" s="19"/>
      <c r="I409" s="20"/>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row>
    <row r="410" spans="2:254" s="2" customFormat="1" ht="14.25">
      <c r="B410" s="72"/>
      <c r="C410" s="72"/>
      <c r="D410" s="20"/>
      <c r="E410" s="19"/>
      <c r="F410" s="20"/>
      <c r="G410" s="20"/>
      <c r="H410" s="19"/>
      <c r="I410" s="20"/>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row>
    <row r="411" spans="2:254" s="2" customFormat="1" ht="14.25">
      <c r="B411" s="72"/>
      <c r="C411" s="72"/>
      <c r="D411" s="20"/>
      <c r="E411" s="19"/>
      <c r="F411" s="20"/>
      <c r="G411" s="20"/>
      <c r="H411" s="19"/>
      <c r="I411" s="20"/>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row>
    <row r="412" spans="2:254" s="2" customFormat="1" ht="14.25">
      <c r="B412" s="72"/>
      <c r="C412" s="72"/>
      <c r="D412" s="20"/>
      <c r="E412" s="19"/>
      <c r="F412" s="20"/>
      <c r="G412" s="20"/>
      <c r="H412" s="19"/>
      <c r="I412" s="20"/>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row>
    <row r="413" spans="2:254" s="2" customFormat="1" ht="14.25">
      <c r="B413" s="72"/>
      <c r="C413" s="72"/>
      <c r="D413" s="20"/>
      <c r="E413" s="19"/>
      <c r="F413" s="20"/>
      <c r="G413" s="20"/>
      <c r="H413" s="19"/>
      <c r="I413" s="20"/>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row>
    <row r="414" spans="2:254" s="2" customFormat="1" ht="14.25">
      <c r="B414" s="72"/>
      <c r="C414" s="72"/>
      <c r="D414" s="20"/>
      <c r="E414" s="19"/>
      <c r="F414" s="20"/>
      <c r="G414" s="20"/>
      <c r="H414" s="19"/>
      <c r="I414" s="20"/>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row>
    <row r="415" spans="2:254" s="2" customFormat="1" ht="14.25">
      <c r="B415" s="72"/>
      <c r="C415" s="72"/>
      <c r="D415" s="20"/>
      <c r="E415" s="19"/>
      <c r="F415" s="20"/>
      <c r="G415" s="20"/>
      <c r="H415" s="19"/>
      <c r="I415" s="20"/>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row>
    <row r="416" spans="2:254" s="2" customFormat="1" ht="14.25">
      <c r="B416" s="72"/>
      <c r="C416" s="72"/>
      <c r="D416" s="20"/>
      <c r="E416" s="19"/>
      <c r="F416" s="20"/>
      <c r="G416" s="20"/>
      <c r="H416" s="19"/>
      <c r="I416" s="20"/>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row>
    <row r="417" spans="2:254" s="2" customFormat="1" ht="14.25">
      <c r="B417" s="72"/>
      <c r="C417" s="72"/>
      <c r="D417" s="20"/>
      <c r="E417" s="19"/>
      <c r="F417" s="20"/>
      <c r="G417" s="20"/>
      <c r="H417" s="19"/>
      <c r="I417" s="20"/>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row>
    <row r="418" spans="2:254" s="2" customFormat="1" ht="14.25">
      <c r="B418" s="72"/>
      <c r="C418" s="72"/>
      <c r="D418" s="20"/>
      <c r="E418" s="19"/>
      <c r="F418" s="20"/>
      <c r="G418" s="20"/>
      <c r="H418" s="19"/>
      <c r="I418" s="20"/>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row>
    <row r="419" spans="2:254" s="2" customFormat="1" ht="14.25">
      <c r="B419" s="72"/>
      <c r="C419" s="72"/>
      <c r="D419" s="20"/>
      <c r="E419" s="19"/>
      <c r="F419" s="20"/>
      <c r="G419" s="20"/>
      <c r="H419" s="19"/>
      <c r="I419" s="20"/>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row>
    <row r="420" spans="2:254" s="2" customFormat="1" ht="14.25">
      <c r="B420" s="72"/>
      <c r="C420" s="72"/>
      <c r="D420" s="20"/>
      <c r="E420" s="19"/>
      <c r="F420" s="20"/>
      <c r="G420" s="20"/>
      <c r="H420" s="19"/>
      <c r="I420" s="20"/>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row>
    <row r="421" spans="2:254" s="2" customFormat="1" ht="14.25">
      <c r="B421" s="72"/>
      <c r="C421" s="72"/>
      <c r="D421" s="20"/>
      <c r="E421" s="19"/>
      <c r="F421" s="20"/>
      <c r="G421" s="20"/>
      <c r="H421" s="19"/>
      <c r="I421" s="20"/>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row>
    <row r="422" spans="2:254" s="2" customFormat="1" ht="14.25">
      <c r="B422" s="72"/>
      <c r="C422" s="72"/>
      <c r="D422" s="20"/>
      <c r="E422" s="19"/>
      <c r="F422" s="20"/>
      <c r="G422" s="20"/>
      <c r="H422" s="19"/>
      <c r="I422" s="20"/>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row>
    <row r="423" spans="2:254" s="2" customFormat="1" ht="14.25">
      <c r="B423" s="72"/>
      <c r="C423" s="72"/>
      <c r="D423" s="20"/>
      <c r="E423" s="19"/>
      <c r="F423" s="20"/>
      <c r="G423" s="20"/>
      <c r="H423" s="19"/>
      <c r="I423" s="20"/>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row>
    <row r="424" spans="2:254" s="2" customFormat="1" ht="14.25">
      <c r="B424" s="72"/>
      <c r="C424" s="72"/>
      <c r="D424" s="20"/>
      <c r="E424" s="19"/>
      <c r="F424" s="20"/>
      <c r="G424" s="20"/>
      <c r="H424" s="19"/>
      <c r="I424" s="20"/>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row>
    <row r="425" spans="2:254" s="2" customFormat="1" ht="14.25">
      <c r="B425" s="72"/>
      <c r="C425" s="72"/>
      <c r="D425" s="20"/>
      <c r="E425" s="19"/>
      <c r="F425" s="20"/>
      <c r="G425" s="20"/>
      <c r="H425" s="19"/>
      <c r="I425" s="20"/>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row>
    <row r="426" spans="2:254" s="2" customFormat="1" ht="14.25">
      <c r="B426" s="72"/>
      <c r="C426" s="72"/>
      <c r="D426" s="20"/>
      <c r="E426" s="19"/>
      <c r="F426" s="20"/>
      <c r="G426" s="20"/>
      <c r="H426" s="19"/>
      <c r="I426" s="20"/>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row>
    <row r="427" spans="2:254" s="2" customFormat="1" ht="14.25">
      <c r="B427" s="72"/>
      <c r="C427" s="72"/>
      <c r="D427" s="20"/>
      <c r="E427" s="19"/>
      <c r="F427" s="20"/>
      <c r="G427" s="20"/>
      <c r="H427" s="19"/>
      <c r="I427" s="20"/>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row>
    <row r="428" spans="2:254" s="2" customFormat="1" ht="14.25">
      <c r="B428" s="72"/>
      <c r="C428" s="72"/>
      <c r="D428" s="20"/>
      <c r="E428" s="19"/>
      <c r="F428" s="20"/>
      <c r="G428" s="20"/>
      <c r="H428" s="19"/>
      <c r="I428" s="20"/>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row>
    <row r="429" spans="2:254" s="2" customFormat="1" ht="14.25">
      <c r="B429" s="72"/>
      <c r="C429" s="72"/>
      <c r="D429" s="20"/>
      <c r="E429" s="19"/>
      <c r="F429" s="20"/>
      <c r="G429" s="20"/>
      <c r="H429" s="19"/>
      <c r="I429" s="20"/>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row>
    <row r="430" spans="2:254" s="2" customFormat="1" ht="14.25">
      <c r="B430" s="72"/>
      <c r="C430" s="72"/>
      <c r="D430" s="20"/>
      <c r="E430" s="19"/>
      <c r="F430" s="20"/>
      <c r="G430" s="20"/>
      <c r="H430" s="19"/>
      <c r="I430" s="20"/>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row>
    <row r="431" spans="2:254" s="2" customFormat="1" ht="14.25">
      <c r="B431" s="72"/>
      <c r="C431" s="72"/>
      <c r="D431" s="20"/>
      <c r="E431" s="19"/>
      <c r="F431" s="20"/>
      <c r="G431" s="20"/>
      <c r="H431" s="19"/>
      <c r="I431" s="20"/>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row>
    <row r="432" spans="2:254" s="2" customFormat="1" ht="14.25">
      <c r="B432" s="72"/>
      <c r="C432" s="72"/>
      <c r="D432" s="20"/>
      <c r="E432" s="19"/>
      <c r="F432" s="20"/>
      <c r="G432" s="20"/>
      <c r="H432" s="19"/>
      <c r="I432" s="20"/>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row>
    <row r="433" spans="2:254" s="2" customFormat="1" ht="14.25">
      <c r="B433" s="72"/>
      <c r="C433" s="72"/>
      <c r="D433" s="20"/>
      <c r="E433" s="19"/>
      <c r="F433" s="20"/>
      <c r="G433" s="20"/>
      <c r="H433" s="19"/>
      <c r="I433" s="20"/>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row>
    <row r="434" spans="2:254" s="2" customFormat="1" ht="14.25">
      <c r="B434" s="72"/>
      <c r="C434" s="72"/>
      <c r="D434" s="20"/>
      <c r="E434" s="19"/>
      <c r="F434" s="20"/>
      <c r="G434" s="20"/>
      <c r="H434" s="19"/>
      <c r="I434" s="20"/>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row>
    <row r="435" spans="2:254" s="2" customFormat="1" ht="14.25">
      <c r="B435" s="72"/>
      <c r="C435" s="72"/>
      <c r="D435" s="20"/>
      <c r="E435" s="19"/>
      <c r="F435" s="20"/>
      <c r="G435" s="20"/>
      <c r="H435" s="19"/>
      <c r="I435" s="20"/>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row>
    <row r="436" spans="2:254" s="2" customFormat="1" ht="14.25">
      <c r="B436" s="72"/>
      <c r="C436" s="72"/>
      <c r="D436" s="20"/>
      <c r="E436" s="19"/>
      <c r="F436" s="20"/>
      <c r="G436" s="20"/>
      <c r="H436" s="19"/>
      <c r="I436" s="20"/>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row>
    <row r="437" spans="2:254" s="2" customFormat="1" ht="14.25">
      <c r="B437" s="72"/>
      <c r="C437" s="72"/>
      <c r="D437" s="20"/>
      <c r="E437" s="19"/>
      <c r="F437" s="20"/>
      <c r="G437" s="20"/>
      <c r="H437" s="19"/>
      <c r="I437" s="20"/>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row>
    <row r="438" spans="2:254" s="2" customFormat="1" ht="14.25">
      <c r="B438" s="72"/>
      <c r="C438" s="72"/>
      <c r="D438" s="20"/>
      <c r="E438" s="19"/>
      <c r="F438" s="20"/>
      <c r="G438" s="20"/>
      <c r="H438" s="19"/>
      <c r="I438" s="20"/>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row>
    <row r="439" spans="2:254" s="2" customFormat="1" ht="14.25">
      <c r="B439" s="72"/>
      <c r="C439" s="72"/>
      <c r="D439" s="20"/>
      <c r="E439" s="19"/>
      <c r="F439" s="20"/>
      <c r="G439" s="20"/>
      <c r="H439" s="19"/>
      <c r="I439" s="20"/>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row>
    <row r="440" spans="2:254" s="2" customFormat="1" ht="14.25">
      <c r="B440" s="72"/>
      <c r="C440" s="72"/>
      <c r="D440" s="20"/>
      <c r="E440" s="19"/>
      <c r="F440" s="20"/>
      <c r="G440" s="20"/>
      <c r="H440" s="19"/>
      <c r="I440" s="20"/>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row>
    <row r="441" spans="2:254" s="2" customFormat="1" ht="14.25">
      <c r="B441" s="72"/>
      <c r="C441" s="72"/>
      <c r="D441" s="20"/>
      <c r="E441" s="19"/>
      <c r="F441" s="20"/>
      <c r="G441" s="20"/>
      <c r="H441" s="19"/>
      <c r="I441" s="20"/>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row>
    <row r="442" spans="2:254" s="2" customFormat="1" ht="14.25">
      <c r="B442" s="72"/>
      <c r="C442" s="72"/>
      <c r="D442" s="20"/>
      <c r="E442" s="19"/>
      <c r="F442" s="20"/>
      <c r="G442" s="20"/>
      <c r="H442" s="19"/>
      <c r="I442" s="20"/>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row>
    <row r="443" spans="2:254" s="2" customFormat="1" ht="14.25">
      <c r="B443" s="72"/>
      <c r="C443" s="72"/>
      <c r="D443" s="20"/>
      <c r="E443" s="19"/>
      <c r="F443" s="20"/>
      <c r="G443" s="20"/>
      <c r="H443" s="19"/>
      <c r="I443" s="20"/>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row>
    <row r="444" spans="2:254" s="2" customFormat="1" ht="14.25">
      <c r="B444" s="72"/>
      <c r="C444" s="72"/>
      <c r="D444" s="20"/>
      <c r="E444" s="19"/>
      <c r="F444" s="20"/>
      <c r="G444" s="20"/>
      <c r="H444" s="19"/>
      <c r="I444" s="20"/>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row>
    <row r="445" spans="2:254" s="2" customFormat="1" ht="14.25">
      <c r="B445" s="72"/>
      <c r="C445" s="72"/>
      <c r="D445" s="20"/>
      <c r="E445" s="19"/>
      <c r="F445" s="20"/>
      <c r="G445" s="20"/>
      <c r="H445" s="19"/>
      <c r="I445" s="20"/>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row>
    <row r="446" spans="2:254" s="2" customFormat="1" ht="14.25">
      <c r="B446" s="72"/>
      <c r="C446" s="72"/>
      <c r="D446" s="20"/>
      <c r="E446" s="19"/>
      <c r="F446" s="20"/>
      <c r="G446" s="20"/>
      <c r="H446" s="19"/>
      <c r="I446" s="20"/>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row>
    <row r="447" spans="2:254" s="2" customFormat="1" ht="14.25">
      <c r="B447" s="72"/>
      <c r="C447" s="72"/>
      <c r="D447" s="20"/>
      <c r="E447" s="19"/>
      <c r="F447" s="20"/>
      <c r="G447" s="20"/>
      <c r="H447" s="19"/>
      <c r="I447" s="20"/>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row>
    <row r="448" spans="2:254" s="2" customFormat="1" ht="14.25">
      <c r="B448" s="72"/>
      <c r="C448" s="72"/>
      <c r="D448" s="20"/>
      <c r="E448" s="19"/>
      <c r="F448" s="20"/>
      <c r="G448" s="20"/>
      <c r="H448" s="19"/>
      <c r="I448" s="20"/>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row>
    <row r="449" spans="2:254" s="2" customFormat="1" ht="14.25">
      <c r="B449" s="72"/>
      <c r="C449" s="72"/>
      <c r="D449" s="20"/>
      <c r="E449" s="19"/>
      <c r="F449" s="20"/>
      <c r="G449" s="20"/>
      <c r="H449" s="19"/>
      <c r="I449" s="20"/>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row>
    <row r="450" spans="2:254" s="2" customFormat="1" ht="14.25">
      <c r="B450" s="72"/>
      <c r="C450" s="72"/>
      <c r="D450" s="20"/>
      <c r="E450" s="19"/>
      <c r="F450" s="20"/>
      <c r="G450" s="20"/>
      <c r="H450" s="19"/>
      <c r="I450" s="20"/>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row>
    <row r="451" spans="2:254" s="2" customFormat="1" ht="14.25">
      <c r="B451" s="72"/>
      <c r="C451" s="72"/>
      <c r="D451" s="20"/>
      <c r="E451" s="19"/>
      <c r="F451" s="20"/>
      <c r="G451" s="20"/>
      <c r="H451" s="19"/>
      <c r="I451" s="20"/>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row>
    <row r="452" spans="2:254" s="2" customFormat="1" ht="14.25">
      <c r="B452" s="72"/>
      <c r="C452" s="72"/>
      <c r="D452" s="20"/>
      <c r="E452" s="19"/>
      <c r="F452" s="20"/>
      <c r="G452" s="20"/>
      <c r="H452" s="19"/>
      <c r="I452" s="20"/>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row>
    <row r="453" spans="2:254" s="2" customFormat="1" ht="14.25">
      <c r="B453" s="72"/>
      <c r="C453" s="72"/>
      <c r="D453" s="20"/>
      <c r="E453" s="19"/>
      <c r="F453" s="20"/>
      <c r="G453" s="20"/>
      <c r="H453" s="19"/>
      <c r="I453" s="20"/>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row>
    <row r="454" spans="2:254" s="2" customFormat="1" ht="14.25">
      <c r="B454" s="72"/>
      <c r="C454" s="72"/>
      <c r="D454" s="20"/>
      <c r="E454" s="19"/>
      <c r="F454" s="20"/>
      <c r="G454" s="20"/>
      <c r="H454" s="19"/>
      <c r="I454" s="20"/>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row>
    <row r="455" spans="2:254" s="2" customFormat="1" ht="14.25">
      <c r="B455" s="72"/>
      <c r="C455" s="72"/>
      <c r="D455" s="20"/>
      <c r="E455" s="19"/>
      <c r="F455" s="20"/>
      <c r="G455" s="20"/>
      <c r="H455" s="19"/>
      <c r="I455" s="20"/>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row>
    <row r="456" spans="2:254" s="2" customFormat="1" ht="14.25">
      <c r="B456" s="72"/>
      <c r="C456" s="72"/>
      <c r="D456" s="20"/>
      <c r="E456" s="19"/>
      <c r="F456" s="20"/>
      <c r="G456" s="20"/>
      <c r="H456" s="19"/>
      <c r="I456" s="20"/>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row>
    <row r="457" spans="2:254" s="2" customFormat="1" ht="14.25">
      <c r="B457" s="72"/>
      <c r="C457" s="72"/>
      <c r="D457" s="20"/>
      <c r="E457" s="19"/>
      <c r="F457" s="20"/>
      <c r="G457" s="20"/>
      <c r="H457" s="19"/>
      <c r="I457" s="20"/>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row>
    <row r="458" spans="2:254" s="2" customFormat="1" ht="14.25">
      <c r="B458" s="72"/>
      <c r="C458" s="72"/>
      <c r="D458" s="20"/>
      <c r="E458" s="19"/>
      <c r="F458" s="20"/>
      <c r="G458" s="20"/>
      <c r="H458" s="19"/>
      <c r="I458" s="20"/>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row>
    <row r="459" spans="2:254" s="2" customFormat="1" ht="14.25">
      <c r="B459" s="4"/>
      <c r="C459" s="9"/>
      <c r="D459" s="1"/>
      <c r="E459" s="12"/>
      <c r="F459" s="34"/>
      <c r="G459" s="34"/>
      <c r="H459" s="19"/>
      <c r="I459" s="20"/>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row>
    <row r="460" spans="2:254" s="2" customFormat="1" ht="14.25">
      <c r="B460" s="4"/>
      <c r="C460" s="9"/>
      <c r="D460" s="1"/>
      <c r="E460" s="12"/>
      <c r="F460" s="34"/>
      <c r="G460" s="34"/>
      <c r="H460" s="19"/>
      <c r="I460" s="20"/>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row>
    <row r="461" spans="2:254" s="2" customFormat="1" ht="14.25">
      <c r="B461" s="4"/>
      <c r="C461" s="9"/>
      <c r="D461" s="1"/>
      <c r="E461" s="12"/>
      <c r="F461" s="34"/>
      <c r="G461" s="34"/>
      <c r="H461" s="19"/>
      <c r="I461" s="20"/>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row>
    <row r="462" spans="2:254" s="2" customFormat="1" ht="14.25">
      <c r="B462" s="4"/>
      <c r="C462" s="9"/>
      <c r="D462" s="1"/>
      <c r="E462" s="12"/>
      <c r="F462" s="34"/>
      <c r="G462" s="34"/>
      <c r="H462" s="19"/>
      <c r="I462" s="20"/>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row>
    <row r="463" spans="2:254" s="2" customFormat="1" ht="14.25">
      <c r="B463" s="4"/>
      <c r="C463" s="9"/>
      <c r="D463" s="1"/>
      <c r="E463" s="12"/>
      <c r="F463" s="34"/>
      <c r="G463" s="34"/>
      <c r="H463" s="19"/>
      <c r="I463" s="20"/>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row>
    <row r="464" spans="2:254" s="2" customFormat="1" ht="14.25">
      <c r="B464" s="4"/>
      <c r="C464" s="9"/>
      <c r="D464" s="1"/>
      <c r="E464" s="12"/>
      <c r="F464" s="34"/>
      <c r="G464" s="34"/>
      <c r="H464" s="19"/>
      <c r="I464" s="20"/>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row>
    <row r="465" spans="2:254" s="2" customFormat="1" ht="14.25">
      <c r="B465" s="4"/>
      <c r="C465" s="9"/>
      <c r="D465" s="1"/>
      <c r="E465" s="12"/>
      <c r="F465" s="34"/>
      <c r="G465" s="34"/>
      <c r="H465" s="19"/>
      <c r="I465" s="20"/>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row>
    <row r="466" spans="2:254" s="2" customFormat="1" ht="14.25">
      <c r="B466" s="4"/>
      <c r="C466" s="9"/>
      <c r="D466" s="1"/>
      <c r="E466" s="12"/>
      <c r="F466" s="34"/>
      <c r="G466" s="34"/>
      <c r="H466" s="19"/>
      <c r="I466" s="20"/>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row>
    <row r="467" spans="2:254" s="2" customFormat="1" ht="14.25">
      <c r="B467" s="4"/>
      <c r="C467" s="9"/>
      <c r="D467" s="1"/>
      <c r="E467" s="12"/>
      <c r="F467" s="34"/>
      <c r="G467" s="34"/>
      <c r="H467" s="19"/>
      <c r="I467" s="20"/>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row>
    <row r="468" spans="2:254" s="2" customFormat="1" ht="14.25">
      <c r="B468" s="4"/>
      <c r="C468" s="9"/>
      <c r="D468" s="1"/>
      <c r="E468" s="12"/>
      <c r="F468" s="34"/>
      <c r="G468" s="34"/>
      <c r="H468" s="19"/>
      <c r="I468" s="20"/>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row>
    <row r="469" spans="2:254" s="2" customFormat="1" ht="14.25">
      <c r="B469" s="4"/>
      <c r="C469" s="9"/>
      <c r="D469" s="1"/>
      <c r="E469" s="12"/>
      <c r="F469" s="34"/>
      <c r="G469" s="34"/>
      <c r="H469" s="19"/>
      <c r="I469" s="20"/>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row>
    <row r="470" spans="2:254" s="2" customFormat="1" ht="14.25">
      <c r="B470" s="4"/>
      <c r="C470" s="9"/>
      <c r="D470" s="1"/>
      <c r="E470" s="12"/>
      <c r="F470" s="34"/>
      <c r="G470" s="34"/>
      <c r="H470" s="19"/>
      <c r="I470" s="20"/>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row>
    <row r="471" spans="2:254" s="2" customFormat="1" ht="14.25">
      <c r="B471" s="4"/>
      <c r="C471" s="9"/>
      <c r="D471" s="1"/>
      <c r="E471" s="12"/>
      <c r="F471" s="34"/>
      <c r="G471" s="34"/>
      <c r="H471" s="19"/>
      <c r="I471" s="20"/>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row>
    <row r="472" spans="2:254" s="2" customFormat="1" ht="14.25">
      <c r="B472" s="4"/>
      <c r="C472" s="9"/>
      <c r="D472" s="1"/>
      <c r="E472" s="12"/>
      <c r="F472" s="34"/>
      <c r="G472" s="34"/>
      <c r="H472" s="19"/>
      <c r="I472" s="20"/>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row>
    <row r="473" spans="2:254" s="2" customFormat="1" ht="14.25">
      <c r="B473" s="4"/>
      <c r="C473" s="9"/>
      <c r="D473" s="1"/>
      <c r="E473" s="12"/>
      <c r="F473" s="34"/>
      <c r="G473" s="34"/>
      <c r="H473" s="19"/>
      <c r="I473" s="20"/>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row>
    <row r="474" spans="2:254" s="2" customFormat="1" ht="14.25">
      <c r="B474" s="4"/>
      <c r="C474" s="9"/>
      <c r="D474" s="1"/>
      <c r="E474" s="12"/>
      <c r="F474" s="34"/>
      <c r="G474" s="34"/>
      <c r="H474" s="13"/>
      <c r="I474" s="20"/>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row>
    <row r="475" spans="2:254" s="2" customFormat="1" ht="14.25">
      <c r="B475" s="4"/>
      <c r="C475" s="9"/>
      <c r="D475" s="1"/>
      <c r="E475" s="12"/>
      <c r="F475" s="34"/>
      <c r="G475" s="34"/>
      <c r="H475" s="13"/>
      <c r="I475" s="20"/>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c r="IE475" s="3"/>
      <c r="IF475" s="3"/>
      <c r="IG475" s="3"/>
      <c r="IH475" s="3"/>
      <c r="II475" s="3"/>
      <c r="IJ475" s="3"/>
      <c r="IK475" s="3"/>
      <c r="IL475" s="3"/>
      <c r="IM475" s="3"/>
      <c r="IN475" s="3"/>
      <c r="IO475" s="3"/>
      <c r="IP475" s="3"/>
      <c r="IQ475" s="3"/>
      <c r="IR475" s="3"/>
      <c r="IS475" s="3"/>
      <c r="IT475" s="3"/>
    </row>
    <row r="476" spans="2:254" s="2" customFormat="1" ht="14.25">
      <c r="B476" s="4"/>
      <c r="C476" s="9"/>
      <c r="D476" s="1"/>
      <c r="E476" s="12"/>
      <c r="F476" s="34"/>
      <c r="G476" s="34"/>
      <c r="H476" s="13"/>
      <c r="I476" s="20"/>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row>
    <row r="477" spans="2:254" s="2" customFormat="1" ht="14.25">
      <c r="B477" s="4"/>
      <c r="C477" s="9"/>
      <c r="D477" s="1"/>
      <c r="E477" s="12"/>
      <c r="F477" s="34"/>
      <c r="G477" s="34"/>
      <c r="H477" s="13"/>
      <c r="I477" s="20"/>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c r="IE477" s="3"/>
      <c r="IF477" s="3"/>
      <c r="IG477" s="3"/>
      <c r="IH477" s="3"/>
      <c r="II477" s="3"/>
      <c r="IJ477" s="3"/>
      <c r="IK477" s="3"/>
      <c r="IL477" s="3"/>
      <c r="IM477" s="3"/>
      <c r="IN477" s="3"/>
      <c r="IO477" s="3"/>
      <c r="IP477" s="3"/>
      <c r="IQ477" s="3"/>
      <c r="IR477" s="3"/>
      <c r="IS477" s="3"/>
      <c r="IT477" s="3"/>
    </row>
    <row r="478" spans="2:254" s="2" customFormat="1" ht="14.25">
      <c r="B478" s="4"/>
      <c r="C478" s="9"/>
      <c r="D478" s="1"/>
      <c r="E478" s="12"/>
      <c r="F478" s="34"/>
      <c r="G478" s="34"/>
      <c r="H478" s="13"/>
      <c r="I478" s="20"/>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row>
    <row r="479" spans="2:254" s="2" customFormat="1" ht="14.25">
      <c r="B479" s="4"/>
      <c r="C479" s="9"/>
      <c r="D479" s="1"/>
      <c r="E479" s="12"/>
      <c r="F479" s="34"/>
      <c r="G479" s="34"/>
      <c r="H479" s="13"/>
      <c r="I479" s="20"/>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row>
    <row r="480" spans="2:254" s="2" customFormat="1" ht="14.25">
      <c r="B480" s="4"/>
      <c r="C480" s="9"/>
      <c r="D480" s="1"/>
      <c r="E480" s="12"/>
      <c r="F480" s="34"/>
      <c r="G480" s="34"/>
      <c r="H480" s="13"/>
      <c r="I480" s="20"/>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c r="IE480" s="3"/>
      <c r="IF480" s="3"/>
      <c r="IG480" s="3"/>
      <c r="IH480" s="3"/>
      <c r="II480" s="3"/>
      <c r="IJ480" s="3"/>
      <c r="IK480" s="3"/>
      <c r="IL480" s="3"/>
      <c r="IM480" s="3"/>
      <c r="IN480" s="3"/>
      <c r="IO480" s="3"/>
      <c r="IP480" s="3"/>
      <c r="IQ480" s="3"/>
      <c r="IR480" s="3"/>
      <c r="IS480" s="3"/>
      <c r="IT480" s="3"/>
    </row>
    <row r="481" spans="2:254" s="2" customFormat="1" ht="14.25">
      <c r="B481" s="4"/>
      <c r="C481" s="9"/>
      <c r="D481" s="1"/>
      <c r="E481" s="12"/>
      <c r="F481" s="34"/>
      <c r="G481" s="34"/>
      <c r="H481" s="13"/>
      <c r="I481" s="20"/>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row>
    <row r="482" spans="2:254" s="2" customFormat="1" ht="14.25">
      <c r="B482" s="4"/>
      <c r="C482" s="9"/>
      <c r="D482" s="1"/>
      <c r="E482" s="12"/>
      <c r="F482" s="34"/>
      <c r="G482" s="34"/>
      <c r="H482" s="13"/>
      <c r="I482" s="20"/>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row>
    <row r="483" spans="2:254" s="2" customFormat="1" ht="14.25">
      <c r="B483" s="4"/>
      <c r="C483" s="9"/>
      <c r="D483" s="1"/>
      <c r="E483" s="12"/>
      <c r="F483" s="34"/>
      <c r="G483" s="34"/>
      <c r="H483" s="13"/>
      <c r="I483" s="20"/>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c r="IM483" s="3"/>
      <c r="IN483" s="3"/>
      <c r="IO483" s="3"/>
      <c r="IP483" s="3"/>
      <c r="IQ483" s="3"/>
      <c r="IR483" s="3"/>
      <c r="IS483" s="3"/>
      <c r="IT483" s="3"/>
    </row>
    <row r="484" spans="2:254" s="2" customFormat="1" ht="14.25">
      <c r="B484" s="4"/>
      <c r="C484" s="9"/>
      <c r="D484" s="1"/>
      <c r="E484" s="12"/>
      <c r="F484" s="34"/>
      <c r="G484" s="34"/>
      <c r="H484" s="13"/>
      <c r="I484" s="20"/>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row>
    <row r="485" spans="2:254" s="2" customFormat="1" ht="14.25">
      <c r="B485" s="4"/>
      <c r="C485" s="9"/>
      <c r="D485" s="1"/>
      <c r="E485" s="12"/>
      <c r="F485" s="34"/>
      <c r="G485" s="34"/>
      <c r="H485" s="13"/>
      <c r="I485" s="20"/>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row>
    <row r="486" spans="2:254" s="2" customFormat="1" ht="14.25">
      <c r="B486" s="4"/>
      <c r="C486" s="9"/>
      <c r="D486" s="1"/>
      <c r="E486" s="12"/>
      <c r="F486" s="34"/>
      <c r="G486" s="34"/>
      <c r="H486" s="13"/>
      <c r="I486" s="20"/>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row>
    <row r="487" spans="2:254" s="2" customFormat="1" ht="14.25">
      <c r="B487" s="4"/>
      <c r="C487" s="9"/>
      <c r="D487" s="1"/>
      <c r="E487" s="12"/>
      <c r="F487" s="34"/>
      <c r="G487" s="34"/>
      <c r="H487" s="13"/>
      <c r="I487" s="20"/>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row>
    <row r="488" spans="2:254" s="2" customFormat="1" ht="14.25">
      <c r="B488" s="4"/>
      <c r="C488" s="9"/>
      <c r="D488" s="1"/>
      <c r="E488" s="12"/>
      <c r="F488" s="34"/>
      <c r="G488" s="34"/>
      <c r="H488" s="13"/>
      <c r="I488" s="20"/>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c r="IM488" s="3"/>
      <c r="IN488" s="3"/>
      <c r="IO488" s="3"/>
      <c r="IP488" s="3"/>
      <c r="IQ488" s="3"/>
      <c r="IR488" s="3"/>
      <c r="IS488" s="3"/>
      <c r="IT488" s="3"/>
    </row>
  </sheetData>
  <sheetProtection/>
  <mergeCells count="8">
    <mergeCell ref="D139:F139"/>
    <mergeCell ref="D160:G160"/>
    <mergeCell ref="D161:G161"/>
    <mergeCell ref="D19:G19"/>
    <mergeCell ref="D1:F1"/>
    <mergeCell ref="D4:G4"/>
    <mergeCell ref="D18:G18"/>
    <mergeCell ref="D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scaleWithDoc="0" alignWithMargins="0">
    <oddHeader xml:space="preserve">&amp;C          </oddHeader>
    <oddFooter>&amp;CStran &amp;P od &amp;N</oddFooter>
  </headerFooter>
  <rowBreaks count="2" manualBreakCount="2">
    <brk id="20" max="6" man="1"/>
    <brk id="137" max="6" man="1"/>
  </rowBreaks>
</worksheet>
</file>

<file path=xl/worksheets/sheet5.xml><?xml version="1.0" encoding="utf-8"?>
<worksheet xmlns="http://schemas.openxmlformats.org/spreadsheetml/2006/main" xmlns:r="http://schemas.openxmlformats.org/officeDocument/2006/relationships">
  <dimension ref="A1:I156"/>
  <sheetViews>
    <sheetView showZeros="0" tabSelected="1" zoomScaleSheetLayoutView="100" zoomScalePageLayoutView="0" workbookViewId="0" topLeftCell="A1">
      <selection activeCell="L16" sqref="L16"/>
    </sheetView>
  </sheetViews>
  <sheetFormatPr defaultColWidth="9.140625" defaultRowHeight="12.75"/>
  <cols>
    <col min="1" max="1" width="5.421875" style="112" customWidth="1"/>
    <col min="2" max="2" width="48.140625" style="116" customWidth="1"/>
    <col min="3" max="3" width="11.421875" style="114" bestFit="1" customWidth="1"/>
    <col min="4" max="4" width="9.8515625" style="114" bestFit="1" customWidth="1"/>
    <col min="5" max="5" width="7.140625" style="115" customWidth="1"/>
    <col min="6" max="6" width="12.00390625" style="115" bestFit="1" customWidth="1"/>
    <col min="7" max="7" width="8.00390625" style="116" customWidth="1"/>
    <col min="8" max="8" width="3.8515625" style="116" customWidth="1"/>
    <col min="9" max="9" width="12.00390625" style="128" bestFit="1" customWidth="1"/>
    <col min="10" max="16384" width="9.140625" style="116" customWidth="1"/>
  </cols>
  <sheetData>
    <row r="1" ht="54">
      <c r="B1" s="113" t="s">
        <v>200</v>
      </c>
    </row>
    <row r="2" ht="18">
      <c r="B2" s="117"/>
    </row>
    <row r="3" ht="18">
      <c r="B3" s="117"/>
    </row>
    <row r="4" spans="2:9" ht="30">
      <c r="B4" s="118" t="s">
        <v>201</v>
      </c>
      <c r="I4" s="128" t="s">
        <v>288</v>
      </c>
    </row>
    <row r="5" ht="18">
      <c r="B5" s="117"/>
    </row>
    <row r="6" spans="1:2" ht="30">
      <c r="A6" s="117"/>
      <c r="B6" s="118" t="s">
        <v>202</v>
      </c>
    </row>
    <row r="7" spans="1:2" ht="18">
      <c r="A7" s="113"/>
      <c r="B7" s="119"/>
    </row>
    <row r="9" spans="1:4" ht="15">
      <c r="A9" s="120" t="s">
        <v>203</v>
      </c>
      <c r="B9" s="121"/>
      <c r="C9" s="122"/>
      <c r="D9" s="122"/>
    </row>
    <row r="10" spans="1:6" ht="15">
      <c r="A10" s="123"/>
      <c r="B10" s="121"/>
      <c r="C10" s="122"/>
      <c r="D10" s="122"/>
      <c r="E10" s="124"/>
      <c r="F10" s="124"/>
    </row>
    <row r="11" spans="1:6" ht="15" customHeight="1">
      <c r="A11" s="125" t="s">
        <v>76</v>
      </c>
      <c r="B11" s="126" t="str">
        <f>'[1]CR'!B1</f>
        <v>Cestna razsvetljava - elektromontažna dela</v>
      </c>
      <c r="C11" s="127"/>
      <c r="D11" s="115"/>
      <c r="E11" s="127" t="s">
        <v>204</v>
      </c>
      <c r="F11" s="128">
        <f>'CR'!F46</f>
        <v>0</v>
      </c>
    </row>
    <row r="12" spans="1:6" ht="15" customHeight="1">
      <c r="A12" s="125" t="s">
        <v>75</v>
      </c>
      <c r="B12" s="126" t="str">
        <f>'[1]Gradbena dela-CR'!B1</f>
        <v>CR omrežje - gradbena dela</v>
      </c>
      <c r="C12" s="127"/>
      <c r="D12" s="115"/>
      <c r="E12" s="127" t="s">
        <v>204</v>
      </c>
      <c r="F12" s="128">
        <f>'Gradbena dela-CR'!F26</f>
        <v>0</v>
      </c>
    </row>
    <row r="13" spans="1:6" ht="15" customHeight="1">
      <c r="A13" s="125" t="s">
        <v>205</v>
      </c>
      <c r="B13" s="219" t="s">
        <v>292</v>
      </c>
      <c r="C13" s="127">
        <v>15</v>
      </c>
      <c r="D13" s="115">
        <v>50</v>
      </c>
      <c r="E13" s="127" t="s">
        <v>204</v>
      </c>
      <c r="F13" s="128">
        <f>C13*D13</f>
        <v>750</v>
      </c>
    </row>
    <row r="14" spans="1:6" ht="15" customHeight="1">
      <c r="A14" s="125" t="s">
        <v>206</v>
      </c>
      <c r="B14" s="130" t="s">
        <v>283</v>
      </c>
      <c r="C14" s="127" t="s">
        <v>85</v>
      </c>
      <c r="D14" s="115">
        <v>2</v>
      </c>
      <c r="E14" s="127" t="s">
        <v>204</v>
      </c>
      <c r="F14" s="128">
        <f>SUM(F11:F12)*D14/100</f>
        <v>0</v>
      </c>
    </row>
    <row r="15" spans="1:6" ht="15" customHeight="1">
      <c r="A15" s="125"/>
      <c r="B15" s="130"/>
      <c r="C15" s="127"/>
      <c r="D15" s="115"/>
      <c r="E15" s="127"/>
      <c r="F15" s="128"/>
    </row>
    <row r="16" spans="1:6" ht="15" customHeight="1">
      <c r="A16" s="125"/>
      <c r="B16" s="130"/>
      <c r="C16" s="127"/>
      <c r="D16" s="131"/>
      <c r="E16" s="127"/>
      <c r="F16" s="128"/>
    </row>
    <row r="17" spans="1:6" s="134" customFormat="1" ht="14.25">
      <c r="A17" s="213" t="s">
        <v>208</v>
      </c>
      <c r="B17" s="213"/>
      <c r="C17" s="132"/>
      <c r="D17" s="133"/>
      <c r="E17" s="132" t="s">
        <v>204</v>
      </c>
      <c r="F17" s="133">
        <f>SUM(F11:F14)</f>
        <v>750</v>
      </c>
    </row>
    <row r="18" spans="1:5" ht="14.25">
      <c r="A18" s="130"/>
      <c r="B18" s="130"/>
      <c r="C18" s="127"/>
      <c r="D18" s="115"/>
      <c r="E18" s="127"/>
    </row>
    <row r="19" spans="1:6" s="134" customFormat="1" ht="14.25">
      <c r="A19" s="134" t="s">
        <v>209</v>
      </c>
      <c r="C19" s="135"/>
      <c r="D19" s="133"/>
      <c r="E19" s="132" t="s">
        <v>204</v>
      </c>
      <c r="F19" s="136">
        <f>F17*0.22</f>
        <v>165</v>
      </c>
    </row>
    <row r="20" spans="1:5" ht="14.25">
      <c r="A20" s="116"/>
      <c r="E20" s="114"/>
    </row>
    <row r="21" spans="1:6" s="134" customFormat="1" ht="14.25">
      <c r="A21" s="134" t="s">
        <v>210</v>
      </c>
      <c r="C21" s="135"/>
      <c r="D21" s="133"/>
      <c r="E21" s="132" t="s">
        <v>204</v>
      </c>
      <c r="F21" s="136">
        <f>F17+F19</f>
        <v>915</v>
      </c>
    </row>
    <row r="22" spans="3:6" s="116" customFormat="1" ht="14.25">
      <c r="C22" s="114"/>
      <c r="D22" s="115"/>
      <c r="E22" s="127"/>
      <c r="F22" s="124"/>
    </row>
    <row r="23" spans="3:6" s="116" customFormat="1" ht="14.25">
      <c r="C23" s="114"/>
      <c r="D23" s="115"/>
      <c r="E23" s="127"/>
      <c r="F23" s="124"/>
    </row>
    <row r="24" spans="3:6" s="116" customFormat="1" ht="14.25">
      <c r="C24" s="114"/>
      <c r="D24" s="115"/>
      <c r="E24" s="127"/>
      <c r="F24" s="124"/>
    </row>
    <row r="25" spans="3:6" s="116" customFormat="1" ht="14.25">
      <c r="C25" s="114"/>
      <c r="D25" s="115"/>
      <c r="E25" s="127"/>
      <c r="F25" s="124"/>
    </row>
    <row r="26" spans="3:6" s="116" customFormat="1" ht="14.25">
      <c r="C26" s="114"/>
      <c r="D26" s="115"/>
      <c r="E26" s="127"/>
      <c r="F26" s="124"/>
    </row>
    <row r="27" spans="3:6" s="116" customFormat="1" ht="14.25">
      <c r="C27" s="114"/>
      <c r="D27" s="115"/>
      <c r="E27" s="127"/>
      <c r="F27" s="124"/>
    </row>
    <row r="28" spans="3:6" s="116" customFormat="1" ht="59.25" customHeight="1">
      <c r="C28" s="114"/>
      <c r="D28" s="115"/>
      <c r="E28" s="127"/>
      <c r="F28" s="124"/>
    </row>
    <row r="29" spans="3:6" s="116" customFormat="1" ht="15" thickBot="1">
      <c r="C29" s="114"/>
      <c r="D29" s="115"/>
      <c r="E29" s="127"/>
      <c r="F29" s="124"/>
    </row>
    <row r="30" spans="2:6" ht="22.5">
      <c r="B30" s="137" t="s">
        <v>211</v>
      </c>
      <c r="C30" s="138" t="s">
        <v>212</v>
      </c>
      <c r="D30" s="138" t="s">
        <v>213</v>
      </c>
      <c r="E30" s="138" t="s">
        <v>214</v>
      </c>
      <c r="F30" s="214" t="s">
        <v>215</v>
      </c>
    </row>
    <row r="31" spans="1:6" ht="14.25">
      <c r="A31" s="139"/>
      <c r="B31" s="140"/>
      <c r="C31" s="141"/>
      <c r="D31" s="141"/>
      <c r="E31" s="142"/>
      <c r="F31" s="215"/>
    </row>
    <row r="32" spans="2:6" ht="36.75" thickBot="1">
      <c r="B32" s="143">
        <v>3213</v>
      </c>
      <c r="C32" s="144" t="s">
        <v>216</v>
      </c>
      <c r="D32" s="144" t="s">
        <v>217</v>
      </c>
      <c r="E32" s="144" t="s">
        <v>218</v>
      </c>
      <c r="F32" s="216"/>
    </row>
    <row r="33" spans="1:6" ht="15">
      <c r="A33" s="139"/>
      <c r="B33" s="145"/>
      <c r="C33" s="146"/>
      <c r="D33" s="146"/>
      <c r="E33" s="146"/>
      <c r="F33" s="146"/>
    </row>
    <row r="35" spans="1:6" ht="14.25">
      <c r="A35" s="139"/>
      <c r="B35" s="147"/>
      <c r="C35" s="148"/>
      <c r="D35" s="148"/>
      <c r="E35" s="124"/>
      <c r="F35" s="124"/>
    </row>
    <row r="36" spans="2:6" ht="14.25">
      <c r="B36" s="126"/>
      <c r="C36" s="148"/>
      <c r="D36" s="148"/>
      <c r="E36" s="124"/>
      <c r="F36" s="124"/>
    </row>
    <row r="37" spans="2:6" ht="14.25">
      <c r="B37" s="126"/>
      <c r="C37" s="148"/>
      <c r="D37" s="148"/>
      <c r="E37" s="124"/>
      <c r="F37" s="124"/>
    </row>
    <row r="38" spans="1:6" ht="18">
      <c r="A38" s="117"/>
      <c r="B38" s="126"/>
      <c r="C38" s="148"/>
      <c r="D38" s="148"/>
      <c r="E38" s="124"/>
      <c r="F38" s="124"/>
    </row>
    <row r="39" spans="2:6" ht="14.25">
      <c r="B39" s="126"/>
      <c r="C39" s="148"/>
      <c r="D39" s="148"/>
      <c r="E39" s="124"/>
      <c r="F39" s="124"/>
    </row>
    <row r="40" spans="2:6" ht="14.25">
      <c r="B40" s="126"/>
      <c r="C40" s="148"/>
      <c r="D40" s="148"/>
      <c r="E40" s="124"/>
      <c r="F40" s="124"/>
    </row>
    <row r="42" spans="1:6" ht="14.25">
      <c r="A42" s="139"/>
      <c r="B42" s="147"/>
      <c r="C42" s="148"/>
      <c r="D42" s="148"/>
      <c r="E42" s="124"/>
      <c r="F42" s="124"/>
    </row>
    <row r="44" spans="1:2" ht="14.25">
      <c r="A44" s="139"/>
      <c r="B44" s="130"/>
    </row>
    <row r="45" spans="2:6" ht="14.25">
      <c r="B45" s="126"/>
      <c r="C45" s="149"/>
      <c r="D45" s="127"/>
      <c r="E45" s="124"/>
      <c r="F45" s="124"/>
    </row>
    <row r="46" spans="2:6" ht="14.25">
      <c r="B46" s="126"/>
      <c r="C46" s="149"/>
      <c r="D46" s="127"/>
      <c r="E46" s="124"/>
      <c r="F46" s="124"/>
    </row>
    <row r="47" spans="2:6" ht="14.25">
      <c r="B47" s="126"/>
      <c r="C47" s="149"/>
      <c r="D47" s="127"/>
      <c r="E47" s="124"/>
      <c r="F47" s="124"/>
    </row>
    <row r="49" spans="1:6" ht="14.25">
      <c r="A49" s="139"/>
      <c r="B49" s="147"/>
      <c r="C49" s="148"/>
      <c r="D49" s="148"/>
      <c r="E49" s="124"/>
      <c r="F49" s="124"/>
    </row>
    <row r="51" spans="1:6" ht="14.25">
      <c r="A51" s="139"/>
      <c r="B51" s="147"/>
      <c r="C51" s="148"/>
      <c r="D51" s="148"/>
      <c r="E51" s="124"/>
      <c r="F51" s="124"/>
    </row>
    <row r="53" spans="1:6" ht="14.25">
      <c r="A53" s="139"/>
      <c r="B53" s="147"/>
      <c r="C53" s="148"/>
      <c r="D53" s="148"/>
      <c r="E53" s="124"/>
      <c r="F53" s="124"/>
    </row>
    <row r="55" spans="1:6" ht="14.25">
      <c r="A55" s="139"/>
      <c r="B55" s="147"/>
      <c r="C55" s="148"/>
      <c r="D55" s="148"/>
      <c r="E55" s="124"/>
      <c r="F55" s="124"/>
    </row>
    <row r="57" spans="1:2" ht="14.25">
      <c r="A57" s="139"/>
      <c r="B57" s="130"/>
    </row>
    <row r="58" spans="2:6" ht="14.25">
      <c r="B58" s="126"/>
      <c r="C58" s="149"/>
      <c r="D58" s="127"/>
      <c r="F58" s="124"/>
    </row>
    <row r="59" spans="2:6" ht="14.25">
      <c r="B59" s="126"/>
      <c r="C59" s="149"/>
      <c r="D59" s="127"/>
      <c r="F59" s="124"/>
    </row>
    <row r="60" spans="2:6" ht="14.25">
      <c r="B60" s="126"/>
      <c r="C60" s="149"/>
      <c r="D60" s="127"/>
      <c r="F60" s="124"/>
    </row>
    <row r="61" spans="2:6" ht="14.25">
      <c r="B61" s="126"/>
      <c r="C61" s="149"/>
      <c r="D61" s="127"/>
      <c r="F61" s="124"/>
    </row>
    <row r="63" spans="1:2" ht="14.25">
      <c r="A63" s="139"/>
      <c r="B63" s="130"/>
    </row>
    <row r="64" spans="2:6" ht="14.25">
      <c r="B64" s="126"/>
      <c r="C64" s="149"/>
      <c r="F64" s="124"/>
    </row>
    <row r="65" spans="2:6" ht="14.25">
      <c r="B65" s="126"/>
      <c r="C65" s="149"/>
      <c r="F65" s="124"/>
    </row>
    <row r="66" spans="2:6" ht="14.25">
      <c r="B66" s="126"/>
      <c r="C66" s="149"/>
      <c r="F66" s="124"/>
    </row>
    <row r="67" spans="2:6" ht="14.25">
      <c r="B67" s="126"/>
      <c r="C67" s="149"/>
      <c r="F67" s="124"/>
    </row>
    <row r="68" spans="2:6" ht="14.25">
      <c r="B68" s="126"/>
      <c r="C68" s="149"/>
      <c r="F68" s="124"/>
    </row>
    <row r="69" spans="2:6" ht="14.25">
      <c r="B69" s="126"/>
      <c r="C69" s="149"/>
      <c r="F69" s="124"/>
    </row>
    <row r="70" spans="2:6" ht="14.25">
      <c r="B70" s="126"/>
      <c r="C70" s="149"/>
      <c r="F70" s="124"/>
    </row>
    <row r="72" spans="1:6" ht="14.25">
      <c r="A72" s="139"/>
      <c r="C72" s="148"/>
      <c r="D72" s="148"/>
      <c r="E72" s="124"/>
      <c r="F72" s="124"/>
    </row>
    <row r="73" spans="1:6" ht="14.25">
      <c r="A73" s="126"/>
      <c r="B73" s="126"/>
      <c r="C73" s="127"/>
      <c r="D73" s="127"/>
      <c r="E73" s="131"/>
      <c r="F73" s="124"/>
    </row>
    <row r="74" spans="1:6" ht="14.25">
      <c r="A74" s="126"/>
      <c r="B74" s="126"/>
      <c r="C74" s="127"/>
      <c r="D74" s="127"/>
      <c r="E74" s="131"/>
      <c r="F74" s="124"/>
    </row>
    <row r="75" spans="1:6" ht="14.25">
      <c r="A75" s="126"/>
      <c r="B75" s="126"/>
      <c r="C75" s="127"/>
      <c r="D75" s="127"/>
      <c r="E75" s="131"/>
      <c r="F75" s="124"/>
    </row>
    <row r="76" spans="1:6" ht="14.25">
      <c r="A76" s="126"/>
      <c r="B76" s="126"/>
      <c r="C76" s="127"/>
      <c r="D76" s="127"/>
      <c r="E76" s="131"/>
      <c r="F76" s="124"/>
    </row>
    <row r="78" spans="1:6" ht="14.25">
      <c r="A78" s="139"/>
      <c r="C78" s="148"/>
      <c r="D78" s="148"/>
      <c r="E78" s="124"/>
      <c r="F78" s="124"/>
    </row>
    <row r="79" spans="1:6" ht="14.25">
      <c r="A79" s="126"/>
      <c r="B79" s="126"/>
      <c r="C79" s="127"/>
      <c r="D79" s="127"/>
      <c r="E79" s="131"/>
      <c r="F79" s="124"/>
    </row>
    <row r="80" spans="1:6" ht="14.25">
      <c r="A80" s="126"/>
      <c r="B80" s="126"/>
      <c r="C80" s="127"/>
      <c r="D80" s="127"/>
      <c r="E80" s="131"/>
      <c r="F80" s="124"/>
    </row>
    <row r="82" spans="1:6" ht="14.25">
      <c r="A82" s="139"/>
      <c r="C82" s="127"/>
      <c r="D82" s="148"/>
      <c r="E82" s="124"/>
      <c r="F82" s="124"/>
    </row>
    <row r="84" spans="1:6" ht="14.25">
      <c r="A84" s="139"/>
      <c r="C84" s="127"/>
      <c r="D84" s="148"/>
      <c r="E84" s="124"/>
      <c r="F84" s="124"/>
    </row>
    <row r="86" spans="1:6" ht="14.25">
      <c r="A86" s="139"/>
      <c r="B86" s="130"/>
      <c r="C86" s="148"/>
      <c r="D86" s="148"/>
      <c r="E86" s="124"/>
      <c r="F86" s="124"/>
    </row>
    <row r="88" spans="1:6" ht="14.25">
      <c r="A88" s="139"/>
      <c r="B88" s="130"/>
      <c r="C88" s="148"/>
      <c r="D88" s="148"/>
      <c r="E88" s="124"/>
      <c r="F88" s="124"/>
    </row>
    <row r="90" spans="1:6" ht="14.25">
      <c r="A90" s="139"/>
      <c r="C90" s="148"/>
      <c r="D90" s="148"/>
      <c r="E90" s="124"/>
      <c r="F90" s="124"/>
    </row>
    <row r="92" spans="1:6" ht="14.25">
      <c r="A92" s="139"/>
      <c r="B92" s="150"/>
      <c r="C92" s="148"/>
      <c r="D92" s="148"/>
      <c r="E92" s="124"/>
      <c r="F92" s="124"/>
    </row>
    <row r="94" spans="1:6" ht="14.25">
      <c r="A94" s="139"/>
      <c r="B94" s="150"/>
      <c r="C94" s="148"/>
      <c r="D94" s="148"/>
      <c r="E94" s="124"/>
      <c r="F94" s="124"/>
    </row>
    <row r="96" spans="1:6" ht="14.25">
      <c r="A96" s="139"/>
      <c r="B96" s="130"/>
      <c r="C96" s="148"/>
      <c r="D96" s="148"/>
      <c r="E96" s="124"/>
      <c r="F96" s="124"/>
    </row>
    <row r="97" spans="1:6" ht="14.25">
      <c r="A97" s="139"/>
      <c r="B97" s="130"/>
      <c r="C97" s="148"/>
      <c r="D97" s="148"/>
      <c r="E97" s="124"/>
      <c r="F97" s="124"/>
    </row>
    <row r="98" spans="1:6" ht="14.25">
      <c r="A98" s="139"/>
      <c r="B98" s="130"/>
      <c r="C98" s="148"/>
      <c r="D98" s="148"/>
      <c r="E98" s="124"/>
      <c r="F98" s="124"/>
    </row>
    <row r="99" spans="1:6" ht="14.25">
      <c r="A99" s="139"/>
      <c r="B99" s="130"/>
      <c r="C99" s="148"/>
      <c r="D99" s="148"/>
      <c r="E99" s="124"/>
      <c r="F99" s="124"/>
    </row>
    <row r="100" spans="1:6" ht="14.25">
      <c r="A100" s="139"/>
      <c r="B100" s="130"/>
      <c r="C100" s="148"/>
      <c r="D100" s="148"/>
      <c r="E100" s="124"/>
      <c r="F100" s="124"/>
    </row>
    <row r="101" spans="1:6" ht="14.25">
      <c r="A101" s="139"/>
      <c r="B101" s="130"/>
      <c r="C101" s="148"/>
      <c r="D101" s="148"/>
      <c r="E101" s="124"/>
      <c r="F101" s="124"/>
    </row>
    <row r="102" ht="14.25">
      <c r="B102" s="130"/>
    </row>
    <row r="104" spans="1:6" ht="14.25">
      <c r="A104" s="139"/>
      <c r="B104" s="130"/>
      <c r="C104" s="148"/>
      <c r="D104" s="148"/>
      <c r="E104" s="124"/>
      <c r="F104" s="124"/>
    </row>
    <row r="105" spans="1:6" ht="14.25">
      <c r="A105" s="139"/>
      <c r="B105" s="130"/>
      <c r="C105" s="148"/>
      <c r="D105" s="148"/>
      <c r="E105" s="124"/>
      <c r="F105" s="124"/>
    </row>
    <row r="106" spans="1:6" ht="14.25">
      <c r="A106" s="139"/>
      <c r="B106" s="130"/>
      <c r="C106" s="148"/>
      <c r="D106" s="148"/>
      <c r="E106" s="124"/>
      <c r="F106" s="124"/>
    </row>
    <row r="107" spans="1:6" ht="14.25">
      <c r="A107" s="139"/>
      <c r="B107" s="130"/>
      <c r="C107" s="148"/>
      <c r="D107" s="148"/>
      <c r="E107" s="124"/>
      <c r="F107" s="124"/>
    </row>
    <row r="108" spans="1:6" ht="14.25">
      <c r="A108" s="139"/>
      <c r="B108" s="130"/>
      <c r="C108" s="148"/>
      <c r="D108" s="148"/>
      <c r="E108" s="124"/>
      <c r="F108" s="124"/>
    </row>
    <row r="109" spans="1:6" ht="14.25">
      <c r="A109" s="139"/>
      <c r="B109" s="130"/>
      <c r="C109" s="148"/>
      <c r="D109" s="148"/>
      <c r="E109" s="124"/>
      <c r="F109" s="124"/>
    </row>
    <row r="110" ht="14.25">
      <c r="B110" s="130"/>
    </row>
    <row r="112" spans="1:6" ht="14.25">
      <c r="A112" s="139"/>
      <c r="B112" s="130"/>
      <c r="C112" s="148"/>
      <c r="D112" s="148"/>
      <c r="E112" s="124"/>
      <c r="F112" s="124"/>
    </row>
    <row r="113" spans="1:6" ht="14.25">
      <c r="A113" s="139"/>
      <c r="B113" s="130"/>
      <c r="C113" s="148"/>
      <c r="D113" s="148"/>
      <c r="E113" s="124"/>
      <c r="F113" s="124"/>
    </row>
    <row r="114" spans="1:6" ht="14.25">
      <c r="A114" s="139"/>
      <c r="B114" s="130"/>
      <c r="C114" s="148"/>
      <c r="D114" s="148"/>
      <c r="E114" s="124"/>
      <c r="F114" s="124"/>
    </row>
    <row r="115" spans="1:6" ht="14.25">
      <c r="A115" s="139"/>
      <c r="B115" s="130"/>
      <c r="C115" s="148"/>
      <c r="D115" s="148"/>
      <c r="E115" s="124"/>
      <c r="F115" s="124"/>
    </row>
    <row r="116" spans="1:6" ht="14.25">
      <c r="A116" s="139"/>
      <c r="B116" s="130"/>
      <c r="C116" s="148"/>
      <c r="D116" s="148"/>
      <c r="E116" s="124"/>
      <c r="F116" s="124"/>
    </row>
    <row r="117" spans="1:6" ht="14.25">
      <c r="A117" s="139"/>
      <c r="B117" s="130"/>
      <c r="C117" s="148"/>
      <c r="D117" s="148"/>
      <c r="E117" s="124"/>
      <c r="F117" s="124"/>
    </row>
    <row r="118" ht="14.25">
      <c r="B118" s="130"/>
    </row>
    <row r="120" spans="1:6" ht="14.25">
      <c r="A120" s="139"/>
      <c r="B120" s="130"/>
      <c r="C120" s="148"/>
      <c r="D120" s="148"/>
      <c r="E120" s="124"/>
      <c r="F120" s="124"/>
    </row>
    <row r="121" spans="1:6" ht="14.25">
      <c r="A121" s="139"/>
      <c r="B121" s="130"/>
      <c r="C121" s="148"/>
      <c r="D121" s="148"/>
      <c r="E121" s="124"/>
      <c r="F121" s="124"/>
    </row>
    <row r="122" spans="1:6" ht="14.25">
      <c r="A122" s="139"/>
      <c r="B122" s="130"/>
      <c r="C122" s="148"/>
      <c r="D122" s="148"/>
      <c r="E122" s="124"/>
      <c r="F122" s="124"/>
    </row>
    <row r="123" ht="14.25">
      <c r="B123" s="130"/>
    </row>
    <row r="124" ht="14.25">
      <c r="B124" s="130"/>
    </row>
    <row r="125" spans="1:6" ht="14.25">
      <c r="A125" s="139"/>
      <c r="B125" s="130"/>
      <c r="C125" s="148"/>
      <c r="D125" s="148"/>
      <c r="E125" s="124"/>
      <c r="F125" s="124"/>
    </row>
    <row r="126" ht="14.25">
      <c r="B126" s="130"/>
    </row>
    <row r="128" spans="1:6" ht="14.25">
      <c r="A128" s="139"/>
      <c r="B128" s="130"/>
      <c r="C128" s="148"/>
      <c r="D128" s="148"/>
      <c r="E128" s="124"/>
      <c r="F128" s="124"/>
    </row>
    <row r="130" spans="1:6" ht="14.25">
      <c r="A130" s="139"/>
      <c r="B130" s="130"/>
      <c r="C130" s="148"/>
      <c r="D130" s="148"/>
      <c r="E130" s="124"/>
      <c r="F130" s="124"/>
    </row>
    <row r="132" spans="1:6" ht="14.25">
      <c r="A132" s="139"/>
      <c r="B132" s="130"/>
      <c r="C132" s="148"/>
      <c r="D132" s="148"/>
      <c r="E132" s="124"/>
      <c r="F132" s="124"/>
    </row>
    <row r="134" spans="1:6" ht="14.25">
      <c r="A134" s="139"/>
      <c r="B134" s="130"/>
      <c r="C134" s="148"/>
      <c r="D134" s="148"/>
      <c r="E134" s="124"/>
      <c r="F134" s="124"/>
    </row>
    <row r="136" spans="1:6" ht="14.25">
      <c r="A136" s="139"/>
      <c r="B136" s="130"/>
      <c r="C136" s="148"/>
      <c r="D136" s="148"/>
      <c r="E136" s="124"/>
      <c r="F136" s="124"/>
    </row>
    <row r="138" spans="2:6" ht="14.25">
      <c r="B138" s="130"/>
      <c r="C138" s="148"/>
      <c r="D138" s="148"/>
      <c r="E138" s="124"/>
      <c r="F138" s="124"/>
    </row>
    <row r="140" spans="1:6" ht="14.25">
      <c r="A140" s="139"/>
      <c r="B140" s="130"/>
      <c r="C140" s="148"/>
      <c r="D140" s="148"/>
      <c r="E140" s="124"/>
      <c r="F140" s="124"/>
    </row>
    <row r="142" spans="1:6" ht="14.25">
      <c r="A142" s="139"/>
      <c r="B142" s="130"/>
      <c r="C142" s="148"/>
      <c r="D142" s="148"/>
      <c r="E142" s="124"/>
      <c r="F142" s="124"/>
    </row>
    <row r="144" spans="1:6" ht="14.25">
      <c r="A144" s="139"/>
      <c r="B144" s="130"/>
      <c r="C144" s="148"/>
      <c r="D144" s="148"/>
      <c r="E144" s="124"/>
      <c r="F144" s="124"/>
    </row>
    <row r="146" spans="1:6" ht="14.25">
      <c r="A146" s="139"/>
      <c r="B146" s="130"/>
      <c r="C146" s="148"/>
      <c r="D146" s="148"/>
      <c r="E146" s="124"/>
      <c r="F146" s="124"/>
    </row>
    <row r="148" spans="1:6" ht="14.25">
      <c r="A148" s="139"/>
      <c r="B148" s="130"/>
      <c r="C148" s="148"/>
      <c r="D148" s="148"/>
      <c r="E148" s="124"/>
      <c r="F148" s="124"/>
    </row>
    <row r="150" spans="1:6" ht="14.25">
      <c r="A150" s="139"/>
      <c r="B150" s="130"/>
      <c r="C150" s="148"/>
      <c r="D150" s="148"/>
      <c r="E150" s="124"/>
      <c r="F150" s="124"/>
    </row>
    <row r="151" spans="1:6" ht="14.25">
      <c r="A151" s="139"/>
      <c r="B151" s="130"/>
      <c r="C151" s="148"/>
      <c r="D151" s="148"/>
      <c r="E151" s="124"/>
      <c r="F151" s="124"/>
    </row>
    <row r="152" spans="1:6" ht="14.25">
      <c r="A152" s="139"/>
      <c r="B152" s="130"/>
      <c r="C152" s="148"/>
      <c r="D152" s="148"/>
      <c r="E152" s="124"/>
      <c r="F152" s="124"/>
    </row>
    <row r="153" spans="1:8" ht="14.25">
      <c r="A153" s="139"/>
      <c r="C153" s="148"/>
      <c r="D153" s="148"/>
      <c r="E153" s="124"/>
      <c r="F153" s="124"/>
      <c r="H153" s="151"/>
    </row>
    <row r="154" spans="1:6" ht="14.25">
      <c r="A154" s="139"/>
      <c r="B154" s="130"/>
      <c r="C154" s="148"/>
      <c r="D154" s="148"/>
      <c r="E154" s="124"/>
      <c r="F154" s="124"/>
    </row>
    <row r="156" spans="1:6" ht="14.25">
      <c r="A156" s="139"/>
      <c r="B156" s="130"/>
      <c r="C156" s="148"/>
      <c r="D156" s="148"/>
      <c r="E156" s="124"/>
      <c r="F156" s="124"/>
    </row>
  </sheetData>
  <sheetProtection/>
  <mergeCells count="2">
    <mergeCell ref="A17:B17"/>
    <mergeCell ref="F30:F32"/>
  </mergeCells>
  <printOptions/>
  <pageMargins left="0.984251968503937" right="0.1968503937007874" top="0.984251968503937" bottom="0.984251968503937" header="0.1968503937007874" footer="0"/>
  <pageSetup horizontalDpi="600" verticalDpi="600" orientation="portrait" paperSize="9" scale="97" r:id="rId1"/>
  <headerFooter alignWithMargins="0">
    <oddHeader>&amp;LKARSUS d.o.o., Kraška ulica 2, 6210 Sežana&amp;R&amp;P/&amp;N</oddHeader>
    <oddFooter>&amp;CStran &amp;P od &amp;N</oddFooter>
  </headerFooter>
</worksheet>
</file>

<file path=xl/worksheets/sheet6.xml><?xml version="1.0" encoding="utf-8"?>
<worksheet xmlns="http://schemas.openxmlformats.org/spreadsheetml/2006/main" xmlns:r="http://schemas.openxmlformats.org/officeDocument/2006/relationships">
  <dimension ref="A1:F50"/>
  <sheetViews>
    <sheetView showZeros="0" view="pageBreakPreview" zoomScaleSheetLayoutView="100" zoomScalePageLayoutView="0" workbookViewId="0" topLeftCell="A19">
      <selection activeCell="E21" sqref="E21:E41"/>
    </sheetView>
  </sheetViews>
  <sheetFormatPr defaultColWidth="9.140625" defaultRowHeight="12.75"/>
  <cols>
    <col min="1" max="1" width="4.7109375" style="152" customWidth="1"/>
    <col min="2" max="2" width="45.7109375" style="121" customWidth="1"/>
    <col min="3" max="3" width="11.421875" style="122" bestFit="1" customWidth="1"/>
    <col min="4" max="4" width="9.57421875" style="122" bestFit="1" customWidth="1"/>
    <col min="5" max="5" width="10.140625" style="122" customWidth="1"/>
    <col min="6" max="6" width="14.421875" style="122" customWidth="1"/>
    <col min="7" max="16384" width="9.140625" style="121" customWidth="1"/>
  </cols>
  <sheetData>
    <row r="1" spans="1:2" ht="18">
      <c r="A1" s="117" t="s">
        <v>76</v>
      </c>
      <c r="B1" s="117" t="s">
        <v>219</v>
      </c>
    </row>
    <row r="3" spans="2:6" ht="25.5">
      <c r="B3" s="153" t="s">
        <v>220</v>
      </c>
      <c r="C3" s="154"/>
      <c r="D3" s="154"/>
      <c r="E3" s="154"/>
      <c r="F3" s="154"/>
    </row>
    <row r="5" spans="1:6" ht="38.25">
      <c r="A5" s="155" t="s">
        <v>76</v>
      </c>
      <c r="B5" s="156" t="s">
        <v>221</v>
      </c>
      <c r="C5" s="157" t="s">
        <v>222</v>
      </c>
      <c r="D5" s="154">
        <v>910</v>
      </c>
      <c r="E5" s="158"/>
      <c r="F5" s="158">
        <f aca="true" t="shared" si="0" ref="F5:F10">E5*D5</f>
        <v>0</v>
      </c>
    </row>
    <row r="6" spans="2:6" ht="12.75">
      <c r="B6" s="159"/>
      <c r="E6" s="158"/>
      <c r="F6" s="158">
        <f t="shared" si="0"/>
        <v>0</v>
      </c>
    </row>
    <row r="7" spans="1:6" ht="19.5" customHeight="1">
      <c r="A7" s="155" t="s">
        <v>75</v>
      </c>
      <c r="B7" s="160" t="s">
        <v>223</v>
      </c>
      <c r="E7" s="158"/>
      <c r="F7" s="158">
        <f t="shared" si="0"/>
        <v>0</v>
      </c>
    </row>
    <row r="8" spans="2:6" ht="12.75">
      <c r="B8" s="159" t="s">
        <v>224</v>
      </c>
      <c r="C8" s="157" t="s">
        <v>222</v>
      </c>
      <c r="D8" s="154">
        <v>180</v>
      </c>
      <c r="E8" s="158"/>
      <c r="F8" s="158">
        <f t="shared" si="0"/>
        <v>0</v>
      </c>
    </row>
    <row r="9" spans="1:6" ht="12.75">
      <c r="A9" s="155"/>
      <c r="B9" s="160"/>
      <c r="C9" s="157"/>
      <c r="D9" s="154"/>
      <c r="E9" s="158"/>
      <c r="F9" s="158">
        <f t="shared" si="0"/>
        <v>0</v>
      </c>
    </row>
    <row r="10" spans="1:6" ht="165.75">
      <c r="A10" s="155" t="s">
        <v>225</v>
      </c>
      <c r="B10" s="185" t="s">
        <v>226</v>
      </c>
      <c r="C10" s="122" t="s">
        <v>1</v>
      </c>
      <c r="D10" s="122">
        <v>18</v>
      </c>
      <c r="E10" s="158"/>
      <c r="F10" s="158">
        <f t="shared" si="0"/>
        <v>0</v>
      </c>
    </row>
    <row r="11" spans="2:6" ht="12.75">
      <c r="B11" s="159"/>
      <c r="E11" s="158"/>
      <c r="F11" s="158">
        <f>E11*D11</f>
        <v>0</v>
      </c>
    </row>
    <row r="12" spans="1:6" ht="63.75">
      <c r="A12" s="155" t="s">
        <v>227</v>
      </c>
      <c r="B12" s="156" t="s">
        <v>228</v>
      </c>
      <c r="C12" s="122" t="s">
        <v>1</v>
      </c>
      <c r="D12" s="122">
        <v>16</v>
      </c>
      <c r="E12" s="158"/>
      <c r="F12" s="158">
        <f>E12*D12</f>
        <v>0</v>
      </c>
    </row>
    <row r="13" spans="1:6" ht="12.75">
      <c r="A13" s="155"/>
      <c r="B13" s="156"/>
      <c r="E13" s="158"/>
      <c r="F13" s="158"/>
    </row>
    <row r="14" spans="1:6" ht="63.75">
      <c r="A14" s="155" t="s">
        <v>229</v>
      </c>
      <c r="B14" s="156" t="s">
        <v>230</v>
      </c>
      <c r="C14" s="122" t="s">
        <v>1</v>
      </c>
      <c r="D14" s="122">
        <v>2</v>
      </c>
      <c r="E14" s="158"/>
      <c r="F14" s="158">
        <f>E14*D14</f>
        <v>0</v>
      </c>
    </row>
    <row r="15" spans="2:6" ht="12.75">
      <c r="B15" s="156" t="s">
        <v>231</v>
      </c>
      <c r="E15" s="158"/>
      <c r="F15" s="158"/>
    </row>
    <row r="16" spans="2:6" ht="12.75">
      <c r="B16" s="156"/>
      <c r="E16" s="158"/>
      <c r="F16" s="158">
        <f aca="true" t="shared" si="1" ref="F16:F41">E16*D16</f>
        <v>0</v>
      </c>
    </row>
    <row r="17" spans="1:6" ht="63.75">
      <c r="A17" s="155" t="s">
        <v>232</v>
      </c>
      <c r="B17" s="185" t="s">
        <v>233</v>
      </c>
      <c r="C17" s="122" t="s">
        <v>234</v>
      </c>
      <c r="D17" s="122">
        <v>2</v>
      </c>
      <c r="E17" s="158"/>
      <c r="F17" s="158">
        <f t="shared" si="1"/>
        <v>0</v>
      </c>
    </row>
    <row r="18" spans="1:6" ht="12.75">
      <c r="A18" s="155"/>
      <c r="B18" s="156"/>
      <c r="E18" s="158"/>
      <c r="F18" s="158">
        <f t="shared" si="1"/>
        <v>0</v>
      </c>
    </row>
    <row r="19" spans="1:6" ht="12.75">
      <c r="A19" s="155" t="s">
        <v>235</v>
      </c>
      <c r="B19" s="159" t="s">
        <v>237</v>
      </c>
      <c r="C19" s="122" t="s">
        <v>222</v>
      </c>
      <c r="D19" s="122">
        <v>690</v>
      </c>
      <c r="E19" s="158"/>
      <c r="F19" s="158">
        <f t="shared" si="1"/>
        <v>0</v>
      </c>
    </row>
    <row r="20" spans="1:6" ht="12.75">
      <c r="A20" s="155"/>
      <c r="E20" s="158"/>
      <c r="F20" s="158">
        <f t="shared" si="1"/>
        <v>0</v>
      </c>
    </row>
    <row r="21" spans="1:6" ht="25.5">
      <c r="A21" s="155" t="s">
        <v>236</v>
      </c>
      <c r="B21" s="162" t="s">
        <v>239</v>
      </c>
      <c r="C21" s="122" t="s">
        <v>222</v>
      </c>
      <c r="D21" s="122">
        <v>730</v>
      </c>
      <c r="E21" s="158"/>
      <c r="F21" s="158">
        <f t="shared" si="1"/>
        <v>0</v>
      </c>
    </row>
    <row r="22" spans="1:6" ht="12.75">
      <c r="A22" s="155"/>
      <c r="B22" s="162"/>
      <c r="E22" s="158"/>
      <c r="F22" s="158">
        <f t="shared" si="1"/>
        <v>0</v>
      </c>
    </row>
    <row r="23" spans="1:6" ht="12.75">
      <c r="A23" s="155" t="s">
        <v>238</v>
      </c>
      <c r="B23" s="159" t="s">
        <v>241</v>
      </c>
      <c r="C23" s="154" t="s">
        <v>1</v>
      </c>
      <c r="D23" s="154">
        <v>30</v>
      </c>
      <c r="E23" s="163"/>
      <c r="F23" s="158">
        <f t="shared" si="1"/>
        <v>0</v>
      </c>
    </row>
    <row r="24" spans="1:6" ht="12.75">
      <c r="A24" s="155"/>
      <c r="B24" s="159"/>
      <c r="C24" s="154"/>
      <c r="D24" s="154"/>
      <c r="E24" s="163"/>
      <c r="F24" s="158">
        <f t="shared" si="1"/>
        <v>0</v>
      </c>
    </row>
    <row r="25" spans="1:6" ht="12.75">
      <c r="A25" s="155" t="s">
        <v>240</v>
      </c>
      <c r="B25" s="159" t="s">
        <v>243</v>
      </c>
      <c r="C25" s="154" t="s">
        <v>1</v>
      </c>
      <c r="D25" s="154">
        <v>18</v>
      </c>
      <c r="E25" s="163"/>
      <c r="F25" s="158">
        <f t="shared" si="1"/>
        <v>0</v>
      </c>
    </row>
    <row r="26" spans="1:6" ht="12.75">
      <c r="A26" s="155"/>
      <c r="B26" s="159"/>
      <c r="C26" s="154"/>
      <c r="D26" s="154"/>
      <c r="E26" s="163"/>
      <c r="F26" s="158">
        <f t="shared" si="1"/>
        <v>0</v>
      </c>
    </row>
    <row r="27" spans="1:6" ht="25.5">
      <c r="A27" s="155" t="s">
        <v>242</v>
      </c>
      <c r="B27" s="159" t="s">
        <v>245</v>
      </c>
      <c r="C27" s="154" t="s">
        <v>1</v>
      </c>
      <c r="D27" s="154">
        <v>18</v>
      </c>
      <c r="E27" s="163"/>
      <c r="F27" s="158">
        <f t="shared" si="1"/>
        <v>0</v>
      </c>
    </row>
    <row r="28" spans="1:6" ht="12.75">
      <c r="A28" s="155"/>
      <c r="B28" s="159"/>
      <c r="C28" s="154"/>
      <c r="D28" s="154"/>
      <c r="E28" s="163"/>
      <c r="F28" s="158"/>
    </row>
    <row r="29" spans="1:6" ht="38.25">
      <c r="A29" s="155" t="s">
        <v>244</v>
      </c>
      <c r="B29" s="159" t="s">
        <v>247</v>
      </c>
      <c r="C29" s="154" t="s">
        <v>1</v>
      </c>
      <c r="D29" s="154">
        <v>10</v>
      </c>
      <c r="E29" s="163"/>
      <c r="F29" s="158">
        <f t="shared" si="1"/>
        <v>0</v>
      </c>
    </row>
    <row r="30" spans="1:6" ht="12.75">
      <c r="A30" s="155"/>
      <c r="B30" s="162"/>
      <c r="E30" s="158"/>
      <c r="F30" s="158">
        <f t="shared" si="1"/>
        <v>0</v>
      </c>
    </row>
    <row r="31" spans="1:6" ht="25.5">
      <c r="A31" s="155" t="s">
        <v>246</v>
      </c>
      <c r="B31" s="162" t="s">
        <v>249</v>
      </c>
      <c r="C31" s="122" t="s">
        <v>1</v>
      </c>
      <c r="D31" s="122">
        <v>8</v>
      </c>
      <c r="E31" s="158"/>
      <c r="F31" s="158">
        <f t="shared" si="1"/>
        <v>0</v>
      </c>
    </row>
    <row r="32" spans="1:6" ht="12.75">
      <c r="A32" s="155"/>
      <c r="B32" s="155"/>
      <c r="C32" s="164"/>
      <c r="D32" s="164"/>
      <c r="E32" s="158"/>
      <c r="F32" s="158">
        <f t="shared" si="1"/>
        <v>0</v>
      </c>
    </row>
    <row r="33" spans="1:6" ht="38.25">
      <c r="A33" s="155" t="s">
        <v>248</v>
      </c>
      <c r="B33" s="165" t="s">
        <v>251</v>
      </c>
      <c r="C33" s="164" t="s">
        <v>234</v>
      </c>
      <c r="D33" s="164">
        <v>1</v>
      </c>
      <c r="E33" s="158"/>
      <c r="F33" s="158">
        <f t="shared" si="1"/>
        <v>0</v>
      </c>
    </row>
    <row r="34" spans="1:6" ht="12.75">
      <c r="A34" s="155"/>
      <c r="B34" s="155"/>
      <c r="C34" s="164"/>
      <c r="D34" s="164"/>
      <c r="E34" s="158"/>
      <c r="F34" s="158">
        <f t="shared" si="1"/>
        <v>0</v>
      </c>
    </row>
    <row r="35" spans="1:6" s="116" customFormat="1" ht="76.5">
      <c r="A35" s="155" t="s">
        <v>250</v>
      </c>
      <c r="B35" s="165" t="s">
        <v>253</v>
      </c>
      <c r="C35" s="164" t="s">
        <v>234</v>
      </c>
      <c r="D35" s="164" t="s">
        <v>254</v>
      </c>
      <c r="E35" s="158"/>
      <c r="F35" s="158">
        <f t="shared" si="1"/>
        <v>0</v>
      </c>
    </row>
    <row r="36" spans="1:6" s="116" customFormat="1" ht="14.25">
      <c r="A36" s="155"/>
      <c r="B36" s="165"/>
      <c r="C36" s="164"/>
      <c r="D36" s="164"/>
      <c r="E36" s="158"/>
      <c r="F36" s="158">
        <f t="shared" si="1"/>
        <v>0</v>
      </c>
    </row>
    <row r="37" spans="1:6" s="116" customFormat="1" ht="38.25">
      <c r="A37" s="155" t="s">
        <v>252</v>
      </c>
      <c r="B37" s="165" t="s">
        <v>256</v>
      </c>
      <c r="C37" s="164" t="s">
        <v>234</v>
      </c>
      <c r="D37" s="164" t="s">
        <v>254</v>
      </c>
      <c r="E37" s="158"/>
      <c r="F37" s="158">
        <f t="shared" si="1"/>
        <v>0</v>
      </c>
    </row>
    <row r="38" spans="1:6" s="116" customFormat="1" ht="14.25">
      <c r="A38" s="155"/>
      <c r="B38" s="165"/>
      <c r="C38" s="164"/>
      <c r="D38" s="164"/>
      <c r="E38" s="158"/>
      <c r="F38" s="158">
        <f t="shared" si="1"/>
        <v>0</v>
      </c>
    </row>
    <row r="39" spans="1:6" ht="12.75">
      <c r="A39" s="155" t="s">
        <v>255</v>
      </c>
      <c r="B39" s="165" t="s">
        <v>258</v>
      </c>
      <c r="C39" s="122" t="s">
        <v>234</v>
      </c>
      <c r="D39" s="122">
        <v>1</v>
      </c>
      <c r="E39" s="161"/>
      <c r="F39" s="158">
        <f t="shared" si="1"/>
        <v>0</v>
      </c>
    </row>
    <row r="40" spans="1:6" ht="12.75">
      <c r="A40" s="155"/>
      <c r="B40" s="155"/>
      <c r="C40" s="164"/>
      <c r="D40" s="164"/>
      <c r="E40" s="158"/>
      <c r="F40" s="158">
        <f t="shared" si="1"/>
        <v>0</v>
      </c>
    </row>
    <row r="41" spans="1:6" s="116" customFormat="1" ht="14.25">
      <c r="A41" s="155" t="s">
        <v>257</v>
      </c>
      <c r="B41" s="155" t="s">
        <v>260</v>
      </c>
      <c r="C41" s="164" t="s">
        <v>261</v>
      </c>
      <c r="D41" s="164">
        <v>1</v>
      </c>
      <c r="E41" s="158"/>
      <c r="F41" s="158">
        <f t="shared" si="1"/>
        <v>0</v>
      </c>
    </row>
    <row r="42" spans="1:6" ht="12.75">
      <c r="A42" s="155"/>
      <c r="B42" s="159"/>
      <c r="C42" s="157"/>
      <c r="D42" s="154"/>
      <c r="E42" s="158"/>
      <c r="F42" s="158">
        <v>0</v>
      </c>
    </row>
    <row r="43" spans="1:6" ht="12.75">
      <c r="A43" s="155" t="s">
        <v>259</v>
      </c>
      <c r="B43" s="160" t="s">
        <v>262</v>
      </c>
      <c r="C43" s="122" t="s">
        <v>85</v>
      </c>
      <c r="D43" s="154">
        <v>5</v>
      </c>
      <c r="E43" s="158"/>
      <c r="F43" s="158">
        <f>SUM(F4:F41)*D43/100</f>
        <v>0</v>
      </c>
    </row>
    <row r="44" spans="1:6" ht="13.5" thickBot="1">
      <c r="A44" s="166"/>
      <c r="B44" s="167"/>
      <c r="C44" s="168"/>
      <c r="D44" s="168"/>
      <c r="E44" s="158"/>
      <c r="F44" s="158">
        <v>0</v>
      </c>
    </row>
    <row r="45" spans="5:6" ht="12.75">
      <c r="E45" s="158"/>
      <c r="F45" s="158"/>
    </row>
    <row r="46" spans="1:6" ht="12.75">
      <c r="A46" s="169" t="s">
        <v>263</v>
      </c>
      <c r="E46" s="158"/>
      <c r="F46" s="158">
        <f>SUM(F5:F44)</f>
        <v>0</v>
      </c>
    </row>
    <row r="47" ht="75" customHeight="1" thickBot="1"/>
    <row r="48" spans="2:6" ht="12.75" customHeight="1">
      <c r="B48" s="137" t="s">
        <v>211</v>
      </c>
      <c r="C48" s="170" t="s">
        <v>212</v>
      </c>
      <c r="D48" s="170" t="s">
        <v>213</v>
      </c>
      <c r="E48" s="170" t="s">
        <v>214</v>
      </c>
      <c r="F48" s="214" t="s">
        <v>215</v>
      </c>
    </row>
    <row r="49" spans="2:6" ht="12.75">
      <c r="B49" s="140"/>
      <c r="C49" s="171"/>
      <c r="D49" s="171"/>
      <c r="E49" s="171"/>
      <c r="F49" s="215"/>
    </row>
    <row r="50" spans="2:6" ht="36.75" thickBot="1">
      <c r="B50" s="143">
        <v>3213</v>
      </c>
      <c r="C50" s="172" t="s">
        <v>216</v>
      </c>
      <c r="D50" s="172" t="s">
        <v>217</v>
      </c>
      <c r="E50" s="172" t="s">
        <v>218</v>
      </c>
      <c r="F50" s="216"/>
    </row>
  </sheetData>
  <sheetProtection/>
  <mergeCells count="1">
    <mergeCell ref="F48:F50"/>
  </mergeCells>
  <printOptions/>
  <pageMargins left="0.984251968503937" right="0.1968503937007874" top="0.984251968503937" bottom="0.984251968503937" header="0.1968503937007874" footer="0"/>
  <pageSetup horizontalDpi="600" verticalDpi="600" orientation="portrait" paperSize="9" scale="90" r:id="rId1"/>
  <headerFooter alignWithMargins="0">
    <oddHeader>&amp;LKARSUS d.o.o., Kraška ulica 2, 6210 Sežana&amp;R&amp;P/&amp;N</oddHeader>
    <oddFooter>&amp;CStran &amp;P od &amp;N</oddFooter>
  </headerFooter>
</worksheet>
</file>

<file path=xl/worksheets/sheet7.xml><?xml version="1.0" encoding="utf-8"?>
<worksheet xmlns="http://schemas.openxmlformats.org/spreadsheetml/2006/main" xmlns:r="http://schemas.openxmlformats.org/officeDocument/2006/relationships">
  <dimension ref="A1:F30"/>
  <sheetViews>
    <sheetView showZeros="0" view="pageBreakPreview" zoomScaleSheetLayoutView="100" zoomScalePageLayoutView="0" workbookViewId="0" topLeftCell="A10">
      <selection activeCell="H7" sqref="H7"/>
    </sheetView>
  </sheetViews>
  <sheetFormatPr defaultColWidth="9.140625" defaultRowHeight="12.75"/>
  <cols>
    <col min="1" max="1" width="5.421875" style="112" customWidth="1"/>
    <col min="2" max="2" width="48.140625" style="116" customWidth="1"/>
    <col min="3" max="3" width="11.421875" style="114" bestFit="1" customWidth="1"/>
    <col min="4" max="4" width="9.140625" style="114" bestFit="1" customWidth="1"/>
    <col min="5" max="5" width="9.140625" style="115" customWidth="1"/>
    <col min="6" max="6" width="12.421875" style="151" customWidth="1"/>
    <col min="7" max="16384" width="9.140625" style="121" customWidth="1"/>
  </cols>
  <sheetData>
    <row r="1" spans="1:2" ht="18">
      <c r="A1" s="117" t="s">
        <v>75</v>
      </c>
      <c r="B1" s="117" t="s">
        <v>264</v>
      </c>
    </row>
    <row r="2" spans="1:2" ht="18">
      <c r="A2" s="117"/>
      <c r="B2" s="117"/>
    </row>
    <row r="3" ht="14.25">
      <c r="B3" s="116" t="s">
        <v>265</v>
      </c>
    </row>
    <row r="4" ht="14.25">
      <c r="B4" s="147"/>
    </row>
    <row r="5" spans="1:6" ht="171">
      <c r="A5" s="139" t="s">
        <v>76</v>
      </c>
      <c r="B5" s="130" t="s">
        <v>266</v>
      </c>
      <c r="C5" s="114" t="s">
        <v>222</v>
      </c>
      <c r="D5" s="114">
        <v>690</v>
      </c>
      <c r="F5" s="151">
        <f>E5*D5</f>
        <v>0</v>
      </c>
    </row>
    <row r="6" spans="1:6" ht="14.25">
      <c r="A6" s="139"/>
      <c r="B6" s="130"/>
      <c r="F6" s="151">
        <f aca="true" t="shared" si="0" ref="F6:F22">E6*D6</f>
        <v>0</v>
      </c>
    </row>
    <row r="7" spans="1:6" ht="86.25">
      <c r="A7" s="139" t="s">
        <v>75</v>
      </c>
      <c r="B7" s="173" t="s">
        <v>284</v>
      </c>
      <c r="C7" s="114" t="s">
        <v>1</v>
      </c>
      <c r="D7" s="114">
        <v>18</v>
      </c>
      <c r="E7" s="186"/>
      <c r="F7" s="151">
        <f>E7*D7</f>
        <v>0</v>
      </c>
    </row>
    <row r="8" spans="1:6" ht="14.25">
      <c r="A8" s="139"/>
      <c r="B8" s="173"/>
      <c r="E8" s="186"/>
      <c r="F8" s="186"/>
    </row>
    <row r="9" spans="1:6" ht="128.25">
      <c r="A9" s="139" t="s">
        <v>205</v>
      </c>
      <c r="B9" s="173" t="s">
        <v>285</v>
      </c>
      <c r="C9" s="114" t="s">
        <v>1</v>
      </c>
      <c r="D9" s="114">
        <v>18</v>
      </c>
      <c r="E9" s="186"/>
      <c r="F9" s="151">
        <f>E9*D9</f>
        <v>0</v>
      </c>
    </row>
    <row r="10" spans="1:6" ht="14.25">
      <c r="A10" s="174"/>
      <c r="B10" s="173"/>
      <c r="F10" s="151">
        <f t="shared" si="0"/>
        <v>0</v>
      </c>
    </row>
    <row r="11" spans="1:6" ht="14.25">
      <c r="A11" s="139" t="s">
        <v>206</v>
      </c>
      <c r="B11" s="130" t="s">
        <v>267</v>
      </c>
      <c r="F11" s="151">
        <f t="shared" si="0"/>
        <v>0</v>
      </c>
    </row>
    <row r="12" spans="1:6" ht="15" customHeight="1">
      <c r="A12" s="126"/>
      <c r="B12" s="126" t="s">
        <v>268</v>
      </c>
      <c r="C12" s="129" t="s">
        <v>222</v>
      </c>
      <c r="D12" s="129">
        <v>750</v>
      </c>
      <c r="F12" s="151">
        <f t="shared" si="0"/>
        <v>0</v>
      </c>
    </row>
    <row r="13" spans="1:6" ht="15" customHeight="1">
      <c r="A13" s="126"/>
      <c r="B13" s="126"/>
      <c r="C13" s="129"/>
      <c r="D13" s="129"/>
      <c r="F13" s="151">
        <f t="shared" si="0"/>
        <v>0</v>
      </c>
    </row>
    <row r="14" spans="1:6" ht="42.75">
      <c r="A14" s="126" t="s">
        <v>207</v>
      </c>
      <c r="B14" s="126" t="s">
        <v>269</v>
      </c>
      <c r="C14" s="129" t="s">
        <v>1</v>
      </c>
      <c r="D14" s="129">
        <v>18</v>
      </c>
      <c r="F14" s="151">
        <f t="shared" si="0"/>
        <v>0</v>
      </c>
    </row>
    <row r="15" spans="1:4" ht="14.25">
      <c r="A15" s="126"/>
      <c r="B15" s="126"/>
      <c r="C15" s="129"/>
      <c r="D15" s="129"/>
    </row>
    <row r="16" spans="1:6" ht="28.5">
      <c r="A16" s="126" t="s">
        <v>271</v>
      </c>
      <c r="B16" s="126" t="s">
        <v>270</v>
      </c>
      <c r="C16" s="129" t="s">
        <v>1</v>
      </c>
      <c r="D16" s="129">
        <v>1</v>
      </c>
      <c r="F16" s="151">
        <f t="shared" si="0"/>
        <v>0</v>
      </c>
    </row>
    <row r="17" spans="1:6" ht="14.25">
      <c r="A17" s="126"/>
      <c r="B17" s="126"/>
      <c r="C17" s="129"/>
      <c r="D17" s="129"/>
      <c r="F17" s="151">
        <f t="shared" si="0"/>
        <v>0</v>
      </c>
    </row>
    <row r="18" spans="1:6" ht="28.5">
      <c r="A18" s="126" t="s">
        <v>273</v>
      </c>
      <c r="B18" s="126" t="s">
        <v>272</v>
      </c>
      <c r="C18" s="129" t="s">
        <v>72</v>
      </c>
      <c r="D18" s="129">
        <v>5</v>
      </c>
      <c r="F18" s="151">
        <f t="shared" si="0"/>
        <v>0</v>
      </c>
    </row>
    <row r="19" spans="1:6" ht="15" customHeight="1">
      <c r="A19" s="126"/>
      <c r="B19" s="126"/>
      <c r="C19" s="129"/>
      <c r="D19" s="129"/>
      <c r="F19" s="151">
        <f t="shared" si="0"/>
        <v>0</v>
      </c>
    </row>
    <row r="20" spans="1:6" ht="28.5">
      <c r="A20" s="126" t="s">
        <v>275</v>
      </c>
      <c r="B20" s="126" t="s">
        <v>274</v>
      </c>
      <c r="C20" s="129" t="s">
        <v>234</v>
      </c>
      <c r="D20" s="129">
        <v>1</v>
      </c>
      <c r="F20" s="151">
        <f t="shared" si="0"/>
        <v>0</v>
      </c>
    </row>
    <row r="21" spans="1:6" ht="14.25">
      <c r="A21" s="126"/>
      <c r="B21" s="173"/>
      <c r="F21" s="151">
        <f t="shared" si="0"/>
        <v>0</v>
      </c>
    </row>
    <row r="22" spans="1:6" ht="28.5">
      <c r="A22" s="126" t="s">
        <v>277</v>
      </c>
      <c r="B22" s="173" t="s">
        <v>276</v>
      </c>
      <c r="C22" s="114" t="s">
        <v>234</v>
      </c>
      <c r="D22" s="114">
        <v>1</v>
      </c>
      <c r="F22" s="151">
        <f t="shared" si="0"/>
        <v>0</v>
      </c>
    </row>
    <row r="23" ht="14.25">
      <c r="A23" s="126"/>
    </row>
    <row r="24" spans="1:6" ht="14.25">
      <c r="A24" s="126" t="s">
        <v>286</v>
      </c>
      <c r="B24" s="130" t="s">
        <v>278</v>
      </c>
      <c r="C24" s="114" t="s">
        <v>85</v>
      </c>
      <c r="D24" s="114">
        <v>3</v>
      </c>
      <c r="F24" s="151">
        <f>SUM(F5:F22)*D24/100</f>
        <v>0</v>
      </c>
    </row>
    <row r="25" spans="1:6" ht="15" thickBot="1">
      <c r="A25" s="175"/>
      <c r="B25" s="176"/>
      <c r="C25" s="177"/>
      <c r="D25" s="177"/>
      <c r="F25" s="151">
        <v>0</v>
      </c>
    </row>
    <row r="26" spans="1:6" ht="14.25">
      <c r="A26" s="139" t="s">
        <v>263</v>
      </c>
      <c r="F26" s="151">
        <f>SUM(F1:F24)</f>
        <v>0</v>
      </c>
    </row>
    <row r="27" ht="15" thickBot="1"/>
    <row r="28" spans="2:6" ht="22.5">
      <c r="B28" s="137" t="s">
        <v>211</v>
      </c>
      <c r="C28" s="138" t="s">
        <v>212</v>
      </c>
      <c r="D28" s="138" t="s">
        <v>213</v>
      </c>
      <c r="E28" s="178" t="s">
        <v>214</v>
      </c>
      <c r="F28" s="214" t="s">
        <v>215</v>
      </c>
    </row>
    <row r="29" spans="2:6" ht="14.25">
      <c r="B29" s="140"/>
      <c r="C29" s="141"/>
      <c r="D29" s="141"/>
      <c r="E29" s="179"/>
      <c r="F29" s="215"/>
    </row>
    <row r="30" spans="2:6" ht="36.75" thickBot="1">
      <c r="B30" s="143">
        <v>3213</v>
      </c>
      <c r="C30" s="144" t="s">
        <v>216</v>
      </c>
      <c r="D30" s="144" t="s">
        <v>217</v>
      </c>
      <c r="E30" s="180" t="s">
        <v>218</v>
      </c>
      <c r="F30" s="216"/>
    </row>
  </sheetData>
  <sheetProtection/>
  <mergeCells count="1">
    <mergeCell ref="F28:F30"/>
  </mergeCells>
  <printOptions/>
  <pageMargins left="0.984251968503937" right="0.1968503937007874" top="0.984251968503937" bottom="0.984251968503937" header="0.1968503937007874" footer="0"/>
  <pageSetup horizontalDpi="600" verticalDpi="600" orientation="portrait" paperSize="9" scale="95" r:id="rId1"/>
  <headerFooter alignWithMargins="0">
    <oddHeader>&amp;LKARSUS d.o.o., Kraška ulica 2, 6210 Sežana&amp;R&amp;P/&amp;N</oddHeader>
    <oddFooter>&amp;CStran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tanja</cp:lastModifiedBy>
  <cp:lastPrinted>2021-01-13T10:24:11Z</cp:lastPrinted>
  <dcterms:created xsi:type="dcterms:W3CDTF">2001-08-24T08:12:16Z</dcterms:created>
  <dcterms:modified xsi:type="dcterms:W3CDTF">2022-02-16T13:37:36Z</dcterms:modified>
  <cp:category/>
  <cp:version/>
  <cp:contentType/>
  <cp:contentStatus/>
</cp:coreProperties>
</file>