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tabRatio="767" activeTab="4"/>
  </bookViews>
  <sheets>
    <sheet name="Rekapitulacija" sheetId="1" r:id="rId1"/>
    <sheet name="pripravljalna dela" sheetId="2" r:id="rId2"/>
    <sheet name="Gradbena dela" sheetId="3" r:id="rId3"/>
    <sheet name="Betonska dela" sheetId="4" r:id="rId4"/>
    <sheet name="zgornji ustroj" sheetId="5" r:id="rId5"/>
    <sheet name="Vodoinstalacijska dela" sheetId="6" r:id="rId6"/>
    <sheet name="elektrika" sheetId="7" r:id="rId7"/>
    <sheet name="zakljucna dela" sheetId="8" r:id="rId8"/>
  </sheets>
  <definedNames>
    <definedName name="_xlnm.Print_Area" localSheetId="4">'zgornji ustroj'!$A$1:$G$118</definedName>
    <definedName name="_xlnm.Print_Titles" localSheetId="3">'Betonska dela'!$1:$4</definedName>
    <definedName name="_xlnm.Print_Titles" localSheetId="6">'elektrika'!$1:$4</definedName>
    <definedName name="_xlnm.Print_Titles" localSheetId="2">'Gradbena dela'!$1:$3</definedName>
    <definedName name="_xlnm.Print_Titles" localSheetId="5">'Vodoinstalacijska dela'!$1:$4</definedName>
    <definedName name="_xlnm.Print_Titles" localSheetId="4">'zgornji ustroj'!$1:$4</definedName>
  </definedNames>
  <calcPr fullCalcOnLoad="1"/>
</workbook>
</file>

<file path=xl/sharedStrings.xml><?xml version="1.0" encoding="utf-8"?>
<sst xmlns="http://schemas.openxmlformats.org/spreadsheetml/2006/main" count="578" uniqueCount="251">
  <si>
    <t>m3</t>
  </si>
  <si>
    <t>GRADBENA DELA</t>
  </si>
  <si>
    <t>Zakoličba osi trase cevovoda</t>
  </si>
  <si>
    <t>m2</t>
  </si>
  <si>
    <t>kos</t>
  </si>
  <si>
    <t>Dezinfekcija cevovoda s klornim šokom, bakteriološka analiza vode z izdajo potrdila ter izpiranje cevovoda</t>
  </si>
  <si>
    <t>Skupaj:</t>
  </si>
  <si>
    <t>DDV 20%</t>
  </si>
  <si>
    <t>Skupaj z DDV</t>
  </si>
  <si>
    <t>Dobava in vgradnja polietilenskih cevi visoke gostote za sanitarno pitno vodo za delovni tlak 12,5 bar</t>
  </si>
  <si>
    <t>Dobava in montaža cevi iz nodularne litine, komplet s pritrdilnim in tesnilnim materialom za sanitarno pitno vodo</t>
  </si>
  <si>
    <t>PE90</t>
  </si>
  <si>
    <t>Dobava in montaža LTŽ  zasunov, komplet s kolesi ter vijačnim in tesnilnim materialom</t>
  </si>
  <si>
    <t>DN100</t>
  </si>
  <si>
    <t>VODOINSTALACIJSKA DELA</t>
  </si>
  <si>
    <t>DN80</t>
  </si>
  <si>
    <t>PE110</t>
  </si>
  <si>
    <t>Rezanje obstoječega asfalta</t>
  </si>
  <si>
    <t>DN150</t>
  </si>
  <si>
    <t>FF - DN150x800</t>
  </si>
  <si>
    <t>Hidrantna omarica</t>
  </si>
  <si>
    <t>Dobava in montaža krogličnega ventila, komplet s pritrdilnim in tesnilnim materialom</t>
  </si>
  <si>
    <t>DN32</t>
  </si>
  <si>
    <t>Preizkus hidrantnega omrežja z izdelavo zapisnika o uspešnosti s strani pooblaščene organizacije</t>
  </si>
  <si>
    <t>Praznjenje ter ponovno polnjenje omrežja po odsekih, ter izvedba tlačnih preizkusov</t>
  </si>
  <si>
    <t>E (NL) - DN150</t>
  </si>
  <si>
    <t>F (NL) - DN150</t>
  </si>
  <si>
    <t>FFR - DN150-100</t>
  </si>
  <si>
    <t>FFR - DN80-50</t>
  </si>
  <si>
    <t>T - DN100-80</t>
  </si>
  <si>
    <t>T - DN125-125</t>
  </si>
  <si>
    <t>T - DN150-100</t>
  </si>
  <si>
    <t>T - DN80-80</t>
  </si>
  <si>
    <t>REKAPITULACIJA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</si>
  <si>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prevezav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</si>
  <si>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Odvoz odvečnega materiala v predelavo gradbenih odpadkov. Obračun v raščenem stanju</t>
  </si>
  <si>
    <t>Dobava in vgradnja zaporne lopute prirobnične z roč. pogonom, komplet z vsem potrebnim pritrdilnim in tesnilnim materialom</t>
  </si>
  <si>
    <t>DN125 dolgi</t>
  </si>
  <si>
    <t>DN100 z elektro montažno loputo</t>
  </si>
  <si>
    <t>MDK DN100</t>
  </si>
  <si>
    <t>MDK DN125</t>
  </si>
  <si>
    <t>MDK DN150</t>
  </si>
  <si>
    <t>E (NL) - DN125 z zaklepom</t>
  </si>
  <si>
    <t>F (NL) - DN125</t>
  </si>
  <si>
    <t>F (NL) - DN125 z zaklepom</t>
  </si>
  <si>
    <t>FF - DN150x1000</t>
  </si>
  <si>
    <t>FF - DN150x700</t>
  </si>
  <si>
    <t>FF - DN150x600</t>
  </si>
  <si>
    <t>FF - DN150x500</t>
  </si>
  <si>
    <t>FF - DN150x200</t>
  </si>
  <si>
    <t>FF - DN125x1000</t>
  </si>
  <si>
    <t>FF - DN125x700</t>
  </si>
  <si>
    <t>FF - DN125x600</t>
  </si>
  <si>
    <t>FF - DN125x500</t>
  </si>
  <si>
    <t>FF - DN100x700</t>
  </si>
  <si>
    <t>FF - DN100x600</t>
  </si>
  <si>
    <t>FF - DN100x300</t>
  </si>
  <si>
    <t>FF - DN80x700</t>
  </si>
  <si>
    <t>FF - DN80x500</t>
  </si>
  <si>
    <t>FFR - DN100-80</t>
  </si>
  <si>
    <t>FFR - DN150-125</t>
  </si>
  <si>
    <t>FFR - DN100-125</t>
  </si>
  <si>
    <r>
      <t>FFK - DN125/90</t>
    </r>
    <r>
      <rPr>
        <sz val="11"/>
        <rFont val="Calibri"/>
        <family val="2"/>
      </rPr>
      <t>⁰</t>
    </r>
  </si>
  <si>
    <t>EU - DN125</t>
  </si>
  <si>
    <t xml:space="preserve">N - DN80 </t>
  </si>
  <si>
    <t xml:space="preserve">N - DN150 </t>
  </si>
  <si>
    <t>Q - DN150-90⁰</t>
  </si>
  <si>
    <t>Q - DN125-45⁰</t>
  </si>
  <si>
    <t>Q - DN100-90⁰</t>
  </si>
  <si>
    <t>T - DN150-80</t>
  </si>
  <si>
    <t>T - DN125-100</t>
  </si>
  <si>
    <t>T - DN150-150</t>
  </si>
  <si>
    <t>T - DN250-150</t>
  </si>
  <si>
    <t>TT - DN100-100</t>
  </si>
  <si>
    <t>X - DN50 X2</t>
  </si>
  <si>
    <t>X - DN80 X2</t>
  </si>
  <si>
    <t>X - DN100 X2</t>
  </si>
  <si>
    <t>ČISTILNI KOS DN100</t>
  </si>
  <si>
    <t>ŽABJI POKROV S PRIROBNICO DN100</t>
  </si>
  <si>
    <t>ŽABJI POKROV S PRIROBNICO DN110</t>
  </si>
  <si>
    <t>ŽABJI POKROV S PRIROBNICO DN120</t>
  </si>
  <si>
    <t>PRELIVNA PRIROBNICA DN150</t>
  </si>
  <si>
    <t>MERILEC PRETOKA DN150</t>
  </si>
  <si>
    <t>MERILEC PRETOKA DN125</t>
  </si>
  <si>
    <t>ZRAČNIK DN80</t>
  </si>
  <si>
    <t>VSISNI KOŠ DN15 INOX</t>
  </si>
  <si>
    <t>Dobava in montaža varnostnega ventila za preprečitev prevelikega pretoka (J16)</t>
  </si>
  <si>
    <t>Dobava in montaža ogrlice za priključek NL150 (J16)</t>
  </si>
  <si>
    <t>Dobava in montaža ventila z vzdrževanjem konstantnega nivoja preko hidravličnega plovca (priključek na VH.V. Brdo)</t>
  </si>
  <si>
    <t>Dobava in montaža teleskopa za EV zasun DN80, l=1,50 m (J8, J9)</t>
  </si>
  <si>
    <t>Dobava in montaža cestne kape DN125 (J8, J9)</t>
  </si>
  <si>
    <t>BETONSKA DELA</t>
  </si>
  <si>
    <t>140x140x130</t>
  </si>
  <si>
    <t>120x120x130</t>
  </si>
  <si>
    <t>120x120x150</t>
  </si>
  <si>
    <t>100x120x120</t>
  </si>
  <si>
    <t>100x120x130</t>
  </si>
  <si>
    <t>100x120x140</t>
  </si>
  <si>
    <t>150x150x220</t>
  </si>
  <si>
    <t>150x150x250</t>
  </si>
  <si>
    <t>150x150x270</t>
  </si>
  <si>
    <t>180x150x270</t>
  </si>
  <si>
    <t>370x150x130</t>
  </si>
  <si>
    <t>100x120x150</t>
  </si>
  <si>
    <t>100x120x160</t>
  </si>
  <si>
    <t>100x120x170</t>
  </si>
  <si>
    <t>150x170x120</t>
  </si>
  <si>
    <t>m1</t>
  </si>
  <si>
    <t>Strojni izkop zemljine v terenu III.- IV. ktg., z direktnim nakladanjem materiala na prevozno sredstvo. Obračun po dejansko izvršenih delih in v raščenem stanju</t>
  </si>
  <si>
    <t>.</t>
  </si>
  <si>
    <t>Razna dodatna in nepredvidena dela. Obračun se bo vršil na podlagi dejansko porabljenega časa in materiala evidentiranega v gradbenem dnevniku in potrjenega od nadzornega organa (ocenjeno 10% gradbenih del).</t>
  </si>
  <si>
    <t>%</t>
  </si>
  <si>
    <t xml:space="preserve">Planiranje in valjanje kanala s točnostjo +/- 3 cm v projektiranem naklonu </t>
  </si>
  <si>
    <t xml:space="preserve">Dobava in polaganje posteljice iz agregatnega materijala granulacije 0-4 mm v debelini plasti d=15 cm </t>
  </si>
  <si>
    <t>Dobava in izdelava zaščitnega nasipa z agregatnim materijalom granulacije 0-4 mm, do 30 cm nad temenom cevi</t>
  </si>
  <si>
    <t>Zasip kanalov z ustrezno pripravljenim izkopnim materialom (mleta kamnina fi do 45 mm). Zasip in utrjevanje v plasteh do 30 cm s komprimacijo. Stopnja zbitosti do 95 % po SPP</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</si>
  <si>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t>
  </si>
  <si>
    <t>Polaganje PVC opozorilnega traku z induktivno nitko z napisom "POZOR VODOVOD" pred zasipom jarka (tudi skozi jaške)</t>
  </si>
  <si>
    <t>Razna dodatna in nepredvidena dela. Obračun se bo vršil na podlagi dejansko porabljenega časa in materiala evidentiranega v gradbenem dnevniku in potrjenega od nadzornega organa (ocenjeno 10% betonskih del).</t>
  </si>
  <si>
    <t>ZAKLJUČNA DELA</t>
  </si>
  <si>
    <t>Nadzor geomehanika nad izvajanjem zemeljskih del</t>
  </si>
  <si>
    <t>Razna dodatna in nepredvidena dela. Obračun se bo vršil na podlagi dejansko porabljenega časa in materiala evidentiranega v gradbenem dnevniku in potrjenega od nadzornega organa (ocenjeno 10% zgornjega ustroja).</t>
  </si>
  <si>
    <t>ZGORNJI USTROJ</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</si>
  <si>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 makadam ceste</t>
  </si>
  <si>
    <t>Zakoličenje osi trase ceste in zavarovanje točk.</t>
  </si>
  <si>
    <t>Naprava in postavitev gradbenih profilov na vzpostavljeno os trase ceste s potrebnim niveliranjem in meritvami ter določitev nivoja.</t>
  </si>
  <si>
    <t>Premaz stikov z bitumensko emulzijo na stiku z novim asfaltom</t>
  </si>
  <si>
    <t>Dobava in polaganje cestnih betonskih robnikov 15/25/100 cm, odporni proti zmrzali in soli, komplet izkop, betonski temelj C 12/15 ter zasip po položitvi - polaganje v ravnini, krivini, spuščeni, vse komplet</t>
  </si>
  <si>
    <t>Izdelava talne označbe - ločilna črta V-1, širine 15 cm</t>
  </si>
  <si>
    <t>Izdelava talne označbe - robna črta V-1.1, širine 15 cm</t>
  </si>
  <si>
    <t>Razna dodatna in nepredvidena dela. Obračun se bo vršil na podlagi dejansko porabljenega časa in materiala evidentiranega v gradbenem dnevniku in potrjenega od nadzornega organa (ocenjeno 10% zaključnih del).</t>
  </si>
  <si>
    <t xml:space="preserve">   VODOVOD VH VELIKO BRDO - VH JELŠANE</t>
  </si>
  <si>
    <t xml:space="preserve">Dobava in tlakovanje terena pri hudourniku Mržljak z lokalnim kamnom na podložni beton deb. 10 cm trapezne oblike cca 2,0/2,0/2,0 m dožnine 6,0 m, vse komplet. </t>
  </si>
  <si>
    <t>Strojni izkop zemljine v terenu V.- VI. ktg., (pikiranje) z direktnim nakladanjem materiala na prevozno sredstvo. Obračun po dejansko izvršenih delih in v raščenem stanju</t>
  </si>
  <si>
    <r>
      <t>MMK Ø 125 11</t>
    </r>
    <r>
      <rPr>
        <sz val="11"/>
        <rFont val="Calibri"/>
        <family val="2"/>
      </rPr>
      <t>⁰</t>
    </r>
  </si>
  <si>
    <r>
      <t>MMK Ø 125 22</t>
    </r>
    <r>
      <rPr>
        <sz val="11"/>
        <rFont val="Calibri"/>
        <family val="2"/>
      </rPr>
      <t>⁰</t>
    </r>
  </si>
  <si>
    <r>
      <t>MMK Ø 125 30</t>
    </r>
    <r>
      <rPr>
        <sz val="11"/>
        <rFont val="Calibri"/>
        <family val="2"/>
      </rPr>
      <t>⁰</t>
    </r>
  </si>
  <si>
    <r>
      <t>MMK Ø 125 45</t>
    </r>
    <r>
      <rPr>
        <sz val="11"/>
        <rFont val="Calibri"/>
        <family val="2"/>
      </rPr>
      <t>⁰</t>
    </r>
  </si>
  <si>
    <r>
      <t>MMK Ø 125 90</t>
    </r>
    <r>
      <rPr>
        <sz val="11"/>
        <rFont val="Calibri"/>
        <family val="2"/>
      </rPr>
      <t>⁰</t>
    </r>
  </si>
  <si>
    <r>
      <t>MMK Ø 150 11</t>
    </r>
    <r>
      <rPr>
        <sz val="11"/>
        <rFont val="Calibri"/>
        <family val="2"/>
      </rPr>
      <t>⁰</t>
    </r>
  </si>
  <si>
    <r>
      <t>MMK Ø 150 22</t>
    </r>
    <r>
      <rPr>
        <sz val="11"/>
        <rFont val="Calibri"/>
        <family val="2"/>
      </rPr>
      <t>⁰</t>
    </r>
  </si>
  <si>
    <r>
      <t>MMK Ø 150 30</t>
    </r>
    <r>
      <rPr>
        <sz val="11"/>
        <rFont val="Calibri"/>
        <family val="2"/>
      </rPr>
      <t>⁰</t>
    </r>
  </si>
  <si>
    <r>
      <t>MMK Ø 150 45</t>
    </r>
    <r>
      <rPr>
        <sz val="11"/>
        <rFont val="Calibri"/>
        <family val="2"/>
      </rPr>
      <t>⁰</t>
    </r>
  </si>
  <si>
    <r>
      <t>MMK Ø 150 90</t>
    </r>
    <r>
      <rPr>
        <sz val="11"/>
        <rFont val="Calibri"/>
        <family val="2"/>
      </rPr>
      <t>⁰</t>
    </r>
  </si>
  <si>
    <t>Prebijanje obstoječih jaškov komplet s sanacijo prebitih površin, vse komplet</t>
  </si>
  <si>
    <t>Odstranitev obstoječega asfalta debeline do 15 cm ter odvoz v predelavo gradbenih odpadkov, vse komplet</t>
  </si>
  <si>
    <t>Izdelava zemeljskega planuma ceste v projektiranem naklonu zbitosti 95 % po SPP pod asfaltom</t>
  </si>
  <si>
    <t>Izdelava nosilne plasti bituminizirane zmesi AC 32 base B 50/70 A1/A2 v debelini 11 cm (31 635) - državna cesta</t>
  </si>
  <si>
    <t>Izdelava obrabnonosilno plasti bituminizirane zmesi AC 16 surf B 50/70 A4 Z3 v debelini 6 cm - občinske ceste (31 833)</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</si>
  <si>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t>
  </si>
  <si>
    <t>Demontaža obstoječih cestnih smernikov komplet s temeljem in odvozom v predelavo gradbenih odpadkov, dobava in vgraditev cestnih smernikov, izkop z odvozom materialal v predelavo gradbenih odpadkov, zasip, obbetoniranje, vse komplet</t>
  </si>
  <si>
    <t>Dobava in izdelava betonskih podstavkov pod hidranti ter podporne plošče za nadzemne hidrante - po detajlu, vse komplet</t>
  </si>
  <si>
    <t>Dobava in izdelava betonskih podstavkov za hidrantne omarice, komplet z opažanjem ter betonskimi deli, vse komplet</t>
  </si>
  <si>
    <t>NH80 INOX</t>
  </si>
  <si>
    <t>NL150 (npr. NATURAL K9 UNI Ve spoj)</t>
  </si>
  <si>
    <t>NL125 (npr. NATURAL K9 UNI Ve spoj)</t>
  </si>
  <si>
    <t>NL125 (npr. STANDARD TT coating Ve spoj)</t>
  </si>
  <si>
    <t>Dobava in montaža LTŽ fazonskih kosov, komplet z vijačnim in tesnilnim materialom, vse komplet</t>
  </si>
  <si>
    <t>Izdelava obrabne in zaporne plasti bituminizirane zmesi AC 11 suf B 50/70 A3 v debelini 4 cm (32 273) - državna cesta</t>
  </si>
  <si>
    <t>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</si>
  <si>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Dobava in vgraditev zaščitne cevi fi 160 mm (npr. stygmafleks) za vodovodno cev pod propusti, vse komplet</t>
  </si>
  <si>
    <t>NAPAJANJE VODOHRANA</t>
  </si>
  <si>
    <t>Dobava in vgraditev varovalčno ločilno stikalo HLE 250/3, komplet s pritrdilnim materialom</t>
  </si>
  <si>
    <t>Dobava in vgraditev trifaznega števca LANDIS -GYR 120 A KD s komunikatorjem LANDIS GYR ZMF 120 AKD,  komplet s pritrdilnim materialom</t>
  </si>
  <si>
    <t>Dobava in vgraditev odvodnika prenapetosti ETITEC B, komplet s pritrdilnim materialom</t>
  </si>
  <si>
    <t>Razna dodatna in nepredvidena dela. Obračun se bo vršil na podlagi dejansko porabljenega časa in materiala evidentiranega v gradbenem dnevniku in potrjenega od nadzornega organa (ocenjeno 10% elektro del).</t>
  </si>
  <si>
    <t>Dobava in vgraditev varovalnih elementov  PK100/3,  komplet s pritrdilnim materialom</t>
  </si>
  <si>
    <t>Izdelava armiranobetonskih jaškov po projektiranih detajlih, komplet z opažanjem, razopažanjem, dobavo in vgradnjo LTŽ pokrova nosilnosti 400 kN z zaklepom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</si>
  <si>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Dobava in montaža zobatih spojk za polietilenske cevi, komplet z vijačnim in tesnilnim materialom DN110</t>
  </si>
  <si>
    <t>Dobava in montaža zobatih spojk za polietilenske cevi, komplet z vijačnim in tesnilnim materialom DN90</t>
  </si>
  <si>
    <t>Dobava in montaža zobatih spojk za polietilenske cevi, komplet z vijačnim in tesnilnim materialom DN63</t>
  </si>
  <si>
    <r>
      <rPr>
        <b/>
        <sz val="11"/>
        <rFont val="Arial"/>
        <family val="2"/>
      </rPr>
      <t xml:space="preserve">Izdelava jaškov </t>
    </r>
    <r>
      <rPr>
        <sz val="11"/>
        <rFont val="Arial"/>
        <family val="2"/>
      </rPr>
      <t>iz BC fi 60 cm, globine 1,0 m, dodatni izkop za jašek, planiranje dna,  zasip jaška z ustrezno pripravljenim izkopnim materialom (do fi 45 mm) in utrditvijo, odvoz odvečnega materiala v predelavo gradbenih odpadkov, ltž pokrov 60/60 cm,nosilnosti 400 kN z napisom ELEKTRIKA,  ureditev terena s planiranjem, preboj jaška za dovod cevi na predvidenih mestih, vse komplet.</t>
    </r>
  </si>
  <si>
    <t>Posek in odstranitev dreves fi 15-50 cm komplet s panji ter z odvozom v predelavo gradbenih odpadkov, vse komplet</t>
  </si>
  <si>
    <t xml:space="preserve">Ves izbrani material mora biti pred pričetkom izvajanja del potrjen s strani upravljalca vodovoda. </t>
  </si>
  <si>
    <t>Cevi morajo biti izdelane na obojko v skladu s SIST EN 545:2007, z odgovarjajočimi spoji za različne primere vgradnje (STD, STD Ve, UNI Ve). Cevi morajo biti na zunanji stran zaščitene z aktivno galvansko zaščito, ki omogoča vgradnjo cevi tudi v agresivnejšo zemljo (z litino Zn + Al minimalne debeline 400 g/m2 in premazane z modrim epoksijem, na notranji strani pa s cementno oblogo.</t>
  </si>
  <si>
    <t>I.</t>
  </si>
  <si>
    <t>PRIPRAVLJALNA DELA</t>
  </si>
  <si>
    <t>I</t>
  </si>
  <si>
    <t>II</t>
  </si>
  <si>
    <t>III</t>
  </si>
  <si>
    <t>IV</t>
  </si>
  <si>
    <t>V</t>
  </si>
  <si>
    <t>VI</t>
  </si>
  <si>
    <t>VII</t>
  </si>
  <si>
    <t>Pripravljalna dela</t>
  </si>
  <si>
    <t>Gradbena dela</t>
  </si>
  <si>
    <t>Betonska dela</t>
  </si>
  <si>
    <t>Zgornji ustroj</t>
  </si>
  <si>
    <t>Razdelilno omrežje</t>
  </si>
  <si>
    <t>Napajanje vodohrana</t>
  </si>
  <si>
    <t>Zaključna dela</t>
  </si>
  <si>
    <t>II.</t>
  </si>
  <si>
    <t>III.</t>
  </si>
  <si>
    <t>IV.</t>
  </si>
  <si>
    <t>V.</t>
  </si>
  <si>
    <t>VI.</t>
  </si>
  <si>
    <t>VII.</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</si>
  <si>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</si>
  <si>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Določitev mikrolokacije podzemnih komunalnih naprav, vse komplet</t>
  </si>
  <si>
    <t>Razna dodatna in nepredvidena dela. Obračun se bo vršil na podlagi dejansko porabljenega časa in materiala evidentiranega v gradbenem dnevniku in potrjenega od nadzornega organa (ocenjeno 10% pripravljalnih del).</t>
  </si>
  <si>
    <t>Posek in odstranitev grmovja komplet s panji ter z odvozom v predelavo gradbenih odpadkov, vse komplet</t>
  </si>
  <si>
    <t>Ureditev zapore državne ceste v času gradnje vodovodne instalacije, izdelava elaborata za pridobitev dovoljenja za zaporo ceste, stroški soglasja in zapore ceste,  vse komplet</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</si>
  <si>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</si>
  <si>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t>
  </si>
  <si>
    <t>Čiščenje obstoječih jarkov pred vtoki v betonski propust, vse komplet</t>
  </si>
  <si>
    <t>100x100x100</t>
  </si>
  <si>
    <t>Dobava in montaža nadzemnega lomljivega hidranta, tablico,  komplet z vso pripadajočo opremo</t>
  </si>
  <si>
    <t>Dobava in izdelava betonskih sider na lomih cevovoda, komplet z opažanjem ter betonskimi deli, vse komplet</t>
  </si>
  <si>
    <t>Rezkanje obstoječega asfalta debeline do 4 cm ter odvoz v predelavo gradbenih odpadkov, vse komplet</t>
  </si>
  <si>
    <t>Dobava in vgraditev kolen zaradi poteka trase, vse komplet</t>
  </si>
  <si>
    <t>Dobava in vgraditev kolen zaradi poteka trase v območju železnice proti blodečim tokovom, vse komplet</t>
  </si>
  <si>
    <t>Dobava in vgraditev kolen zaradi vzdolžnih padcev, vse komplet</t>
  </si>
  <si>
    <t>Zavarovanje obstoječih komunalnih vodov pri križanju s kanalizacijo skladno z zahtevami upravljalca</t>
  </si>
  <si>
    <t>fi 300 mm</t>
  </si>
  <si>
    <t xml:space="preserve">Obnova vtoka propusta meteorne kanalizacije iz betonske cevi z vtočnim jaškom globine 150 cm iz BC fi 60 cm s peskolovom, betonskim pokrovom, vtok iz strani, priklop na cev, dodatni izkop za jašek, odvoz materiala v predelavo gradbenih odpadkov, zasip, vse komplet </t>
  </si>
  <si>
    <t>fi 500 mm</t>
  </si>
  <si>
    <t>fi 600 mm</t>
  </si>
  <si>
    <t>Dobava materiala ter tlakovanje terena pod izpusti z lokalnim kamnom na podložni beton deb. 10 cm velikosti cca 1,0/2,0 m, vse komplet</t>
  </si>
  <si>
    <t>Čiščenje obstoječih propustov iz betonskih cevi, vse komplet</t>
  </si>
  <si>
    <t>fi 900 mm</t>
  </si>
  <si>
    <t>fi 1200 mm</t>
  </si>
  <si>
    <t xml:space="preserve">Obnova propusta iz BC, komplet z betonsko posteljico deb 10 cm in obbetoniranjem cevi z armiranim betonom 10 cm nad temenom cevi (beton C 20/25) in armaturno mrežo Q 196, vključno s spajanjem elementov,  izkop, odvoz materiala v predelavo gradbenih odpadkov, zasip s tamponom 0/32 mm, utrjen, deformacijski modul  Ev2=100 MN/m2, komplet s planiranjem tampona +- 1 cm in skomprimiran na minimalni deformacijski modul Ev2 &gt; 100 MN/m2 in razmerjem Ev2/Ev1 =&lt; 2,2, utrditi na 98 % SPP, vse komplet </t>
  </si>
  <si>
    <t>Podbetoniranje obstoječih propustov, kjer poteka vodovodna cev pod propustom, z betonom C 12/15, povprečna poraba 0,25 m3 na propust, vse komplet</t>
  </si>
  <si>
    <t>Podbijanje propusta širine cca 5,00 m v državni cesti z vgradnjo debelostenskih brezšivnih cevi fi 219 mm, komplet z vsem materialom ter potrebnim izkopom in zasipom po končanih delih na obeh straneh propusta, zaščito obstoječega terena na obeh straneh izkopa z razpiranjem v dolžini 6,0 m in globini do 2,50 m, vse komplet</t>
  </si>
  <si>
    <t>Demontaža poškodovanih kovinskih kanalet (zdražnikov) dolžine cca do 5,0 m z odvozom v predelavo gradbenih odpadkov, vse komplet</t>
  </si>
  <si>
    <t>Demontaža ter ponovna montaža po končanih delih kovinskih kanalet (zdražnikov) dolžine cca do 5,0 m na makadamskih cestah, vse komplet</t>
  </si>
  <si>
    <t>Dobava in vgraditev kovinskih kanalet (zdražnikov) enakih obstoječim dolžine cca do 5,0 m na makadamskih cestah, vse komplet</t>
  </si>
  <si>
    <t>Finalno čiščenje gradbišča (obračuna se 1x asfaltne površine in makadamske poti v širini 2,0 m).</t>
  </si>
  <si>
    <t>T - DN100-100</t>
  </si>
  <si>
    <t>Doplačilo za izdelavo asfaltne mulde širine 50 cm</t>
  </si>
  <si>
    <t>Obnova izpusta propusta meteorne kanalizacije iz betonske cevi z betonsko izpustno glavo na obstoječi teren, vse komplet</t>
  </si>
  <si>
    <r>
      <rPr>
        <b/>
        <sz val="11"/>
        <rFont val="Arial"/>
        <family val="2"/>
      </rPr>
      <t xml:space="preserve">Izdelava 1 cevne kabelske kanalizacije od TP do RMO omare: </t>
    </r>
    <r>
      <rPr>
        <sz val="11"/>
        <rFont val="Arial"/>
        <family val="2"/>
      </rPr>
      <t>izkop kanala v terenu IV.-V. ktg, planiranje dna jarka širine 50 cm, dobava in vgradnja peska 0-4 mm za zaščito cevi v sloju 10 cm pod in 30 cm nad cevjo, dobava in polaganje RBT cevi premera 80 mm (vključno z distančniki, čepi, tesnili, koleni, ...),  polaganje ozemljilnega valjanca FeZn  25x4 mm in PVC opozorilnega traku, zasip kanala z ustrezno pripravljenim izkopnim materialom (do fi 45 mm), odvoz odvečnega materiala v predelavo gradbenih odpadkov, vse komplet.</t>
    </r>
  </si>
  <si>
    <r>
      <rPr>
        <b/>
        <sz val="11"/>
        <rFont val="Arial"/>
        <family val="2"/>
      </rPr>
      <t xml:space="preserve">Izdelava 1 cevne kabelske kanalizacije od RMO omare do vodohrama: </t>
    </r>
    <r>
      <rPr>
        <sz val="11"/>
        <rFont val="Arial"/>
        <family val="2"/>
      </rPr>
      <t>izkop kanala v terenu IV.-V. ktg, planiranje dna jarka širine 50 cm, dobava in vgradnja peska 0-4 mm za zaščito cevi v sloju 10 cm pod in 30 cm nad cevjo, dobava in polaganje RBT cevi premera 80 mm (vključno z distančniki, čepi, tesnili, koleni, ...),  polaganje ozemljilnega valjanca FeZn  25x4 mm in PVC opozorilnega traku, zasip kanala z ustrezno pripravljenim izkopnim materialom (do fi 45 mm), odvoz odvečnega materiala v predelavo gradbenih odpadkov, vse komplet.</t>
    </r>
  </si>
  <si>
    <t>Dobava in polaganje kabla PP00-A 4x70x2,5 mm2 v kabelski kanalizaciji s priklopom v NN omari TP in merilni omarici</t>
  </si>
  <si>
    <t>Dobava in polaganje kabla PP00 4x16 mm2 v kabelski kanalizaciji s priklopom v razvodni in merilni omari</t>
  </si>
  <si>
    <t>Meritve elektro instalacij in funkcionalni preizkus, vse komplet</t>
  </si>
  <si>
    <t>Projektantski nadzor nad izvajanjem del vključno z nadzorom odgovornega vodje projekta v skladu z ZGO - 1B v vrednosti 0,7 % del I - VI</t>
  </si>
  <si>
    <t xml:space="preserve">Izdelava PID - a za vsa izvedena dela v vrednosti 1,1 % del I - VI </t>
  </si>
  <si>
    <t>Izdelava geodetskega posnetka novega stanja (vsi spoji cevi) vključno z vsemi komunalnimi napravami v vrednosti 0,7 % del I - VI</t>
  </si>
  <si>
    <t>SKUPAJ:</t>
  </si>
  <si>
    <t>Dobava in vgraditev elektro priključne omare na vodohranu, pritrjene na steno, velikosti cca 45/60 cm, vse komplet.</t>
  </si>
  <si>
    <t>Dobava in montaža elektromotorja z elektronskim krmiljenjem in daljinskim vodenjem krmiljenja za EV zasun v vodohranu Veliko Brdo, komplet s pritrdilnim materialom in električnim napajanjem iz elektroomarice na vodohranu</t>
  </si>
  <si>
    <t>DN350</t>
  </si>
  <si>
    <t>MDK DN350</t>
  </si>
  <si>
    <t>E (NL) - DN350</t>
  </si>
  <si>
    <t>F (NL) - DN350</t>
  </si>
  <si>
    <t>T - DN350-150</t>
  </si>
  <si>
    <t>Dobava in montaža prehodno protipovratne lopute medprirobnične DN350 (priključek na VH.V. Brdo)</t>
  </si>
  <si>
    <t>PONUDNIK MORA PRED ODDAJO PREVERITI PRAVILNOST FORMUL V PREDRAČUNU</t>
  </si>
  <si>
    <t>Razna dodatna in nepredvidena dela. Obračun se bo vršil na podlagi dejansko porabljenega časa in materiala evidentiranega v gradbenem dnevniku in potrjenega od nadzornega organa (ocenjeno 20% vodoinstalacijskih del).</t>
  </si>
  <si>
    <t>V ceni mora ponudnik zajeti vse potrebne začasne prehode, izvedba potrebnih by passov, prevezav in provizorijev, ter ves potrebni drobni material. Nepoznavanje razmer na objektu ne more biti razlog za uveljavljanje raznih dodatnih stroškov in podaljšanje roka izvedbe.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</si>
</sst>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2]\ #,##0.00;\-[$€-2]\ #,##0.00"/>
    <numFmt numFmtId="174" formatCode="[$€-2]\ #,##0.00"/>
    <numFmt numFmtId="175" formatCode="#,##0.00\ [$€-1];\-#,##0.00\ [$€-1]"/>
    <numFmt numFmtId="176" formatCode="#,##0.00\ &quot;€&quot;"/>
    <numFmt numFmtId="177" formatCode="&quot;True&quot;;&quot;True&quot;;&quot;False&quot;"/>
    <numFmt numFmtId="178" formatCode="&quot;On&quot;;&quot;On&quot;;&quot;Off&quot;"/>
  </numFmts>
  <fonts count="56">
    <font>
      <sz val="10"/>
      <name val="Arial CE"/>
      <family val="0"/>
    </font>
    <font>
      <sz val="12"/>
      <name val="Arial"/>
      <family val="2"/>
    </font>
    <font>
      <sz val="11"/>
      <name val="Arial"/>
      <family val="2"/>
    </font>
    <font>
      <b/>
      <sz val="11"/>
      <name val="Arial"/>
      <family val="2"/>
    </font>
    <font>
      <sz val="8"/>
      <name val="Arial CE"/>
      <family val="0"/>
    </font>
    <font>
      <b/>
      <sz val="18"/>
      <name val="Arial"/>
      <family val="2"/>
    </font>
    <font>
      <b/>
      <sz val="12"/>
      <name val="Arial"/>
      <family val="2"/>
    </font>
    <font>
      <b/>
      <sz val="14"/>
      <name val="Arial"/>
      <family val="2"/>
    </font>
    <font>
      <u val="single"/>
      <sz val="10"/>
      <color indexed="12"/>
      <name val="Arial CE"/>
      <family val="0"/>
    </font>
    <font>
      <u val="single"/>
      <sz val="10"/>
      <color indexed="36"/>
      <name val="Arial CE"/>
      <family val="0"/>
    </font>
    <font>
      <sz val="11"/>
      <name val="Arial CE"/>
      <family val="0"/>
    </font>
    <font>
      <sz val="11"/>
      <name val="Calibri"/>
      <family val="2"/>
    </font>
    <font>
      <sz val="14"/>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family val="2"/>
    </font>
    <font>
      <b/>
      <sz val="12"/>
      <color indexed="10"/>
      <name val="Arial"/>
      <family val="2"/>
    </font>
    <font>
      <sz val="11"/>
      <color indexed="10"/>
      <name val="Arial CE"/>
      <family val="0"/>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b/>
      <sz val="12"/>
      <color rgb="FFFF0000"/>
      <name val="Arial"/>
      <family val="2"/>
    </font>
    <font>
      <sz val="11"/>
      <color rgb="FFFF0000"/>
      <name val="Arial CE"/>
      <family val="0"/>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8"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85">
    <xf numFmtId="0" fontId="0" fillId="0" borderId="0" xfId="0"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xf>
    <xf numFmtId="170" fontId="2" fillId="0" borderId="0" xfId="57" applyFont="1" applyAlignment="1">
      <alignment/>
    </xf>
    <xf numFmtId="0" fontId="2" fillId="0" borderId="0" xfId="0" applyFont="1" applyAlignment="1">
      <alignment vertical="top"/>
    </xf>
    <xf numFmtId="173" fontId="2" fillId="0" borderId="0" xfId="57" applyNumberFormat="1" applyFont="1" applyAlignment="1">
      <alignment/>
    </xf>
    <xf numFmtId="0" fontId="2" fillId="0" borderId="0" xfId="0" applyFont="1" applyBorder="1" applyAlignment="1">
      <alignment horizontal="center"/>
    </xf>
    <xf numFmtId="170" fontId="2" fillId="0" borderId="0" xfId="57" applyFont="1" applyBorder="1" applyAlignment="1">
      <alignment/>
    </xf>
    <xf numFmtId="0" fontId="6" fillId="0" borderId="0" xfId="0" applyFont="1" applyBorder="1" applyAlignment="1">
      <alignment vertical="top"/>
    </xf>
    <xf numFmtId="176" fontId="2" fillId="0" borderId="0" xfId="0" applyNumberFormat="1" applyFont="1" applyAlignment="1">
      <alignment/>
    </xf>
    <xf numFmtId="176" fontId="2" fillId="0" borderId="0" xfId="57" applyNumberFormat="1" applyFont="1" applyBorder="1" applyAlignment="1">
      <alignment horizontal="right"/>
    </xf>
    <xf numFmtId="176" fontId="6" fillId="0" borderId="0" xfId="57" applyNumberFormat="1" applyFont="1" applyBorder="1" applyAlignment="1">
      <alignment horizontal="right"/>
    </xf>
    <xf numFmtId="0" fontId="2" fillId="0" borderId="0" xfId="0" applyFont="1" applyAlignment="1">
      <alignment horizontal="center" vertical="top" wrapText="1"/>
    </xf>
    <xf numFmtId="0" fontId="7" fillId="0" borderId="0" xfId="0" applyFont="1" applyAlignment="1">
      <alignment vertical="top"/>
    </xf>
    <xf numFmtId="0" fontId="3" fillId="0" borderId="0" xfId="0" applyFont="1" applyAlignment="1">
      <alignment horizontal="center"/>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vertical="top"/>
    </xf>
    <xf numFmtId="0" fontId="2" fillId="0" borderId="0" xfId="0" applyFont="1" applyFill="1" applyBorder="1" applyAlignment="1">
      <alignment horizontal="center"/>
    </xf>
    <xf numFmtId="170" fontId="2" fillId="0" borderId="0" xfId="57" applyFont="1" applyFill="1" applyBorder="1" applyAlignment="1">
      <alignment/>
    </xf>
    <xf numFmtId="176" fontId="2" fillId="0" borderId="0" xfId="57" applyNumberFormat="1" applyFont="1" applyFill="1" applyBorder="1" applyAlignment="1">
      <alignment horizontal="right"/>
    </xf>
    <xf numFmtId="176" fontId="6" fillId="0" borderId="0" xfId="57" applyNumberFormat="1" applyFont="1" applyFill="1" applyBorder="1" applyAlignment="1">
      <alignment horizontal="right"/>
    </xf>
    <xf numFmtId="0" fontId="1" fillId="0" borderId="0" xfId="0" applyFont="1" applyFill="1" applyBorder="1" applyAlignment="1">
      <alignment vertical="top"/>
    </xf>
    <xf numFmtId="0" fontId="1" fillId="0" borderId="0" xfId="0" applyFont="1" applyFill="1" applyBorder="1" applyAlignment="1">
      <alignment horizontal="center"/>
    </xf>
    <xf numFmtId="170" fontId="1" fillId="0" borderId="0" xfId="57" applyFont="1" applyFill="1" applyBorder="1" applyAlignment="1">
      <alignment/>
    </xf>
    <xf numFmtId="176" fontId="1" fillId="0" borderId="0" xfId="57" applyNumberFormat="1" applyFont="1" applyFill="1" applyBorder="1" applyAlignment="1">
      <alignment horizontal="right"/>
    </xf>
    <xf numFmtId="0" fontId="6" fillId="0" borderId="0" xfId="0" applyFont="1" applyFill="1" applyBorder="1" applyAlignment="1">
      <alignment horizontal="center"/>
    </xf>
    <xf numFmtId="170" fontId="6" fillId="0" borderId="0" xfId="57" applyFont="1" applyFill="1" applyBorder="1" applyAlignment="1">
      <alignment/>
    </xf>
    <xf numFmtId="176" fontId="6" fillId="0" borderId="0" xfId="0" applyNumberFormat="1" applyFont="1" applyFill="1" applyBorder="1" applyAlignment="1">
      <alignment horizontal="right"/>
    </xf>
    <xf numFmtId="0" fontId="7" fillId="0" borderId="0" xfId="0" applyFont="1" applyFill="1" applyBorder="1" applyAlignment="1">
      <alignment vertical="top"/>
    </xf>
    <xf numFmtId="173" fontId="6" fillId="0" borderId="0" xfId="57" applyNumberFormat="1" applyFont="1" applyFill="1" applyBorder="1" applyAlignment="1">
      <alignment/>
    </xf>
    <xf numFmtId="176" fontId="6" fillId="0" borderId="0" xfId="0" applyNumberFormat="1" applyFont="1" applyFill="1" applyBorder="1" applyAlignment="1">
      <alignment/>
    </xf>
    <xf numFmtId="0" fontId="2"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
    </xf>
    <xf numFmtId="170" fontId="6" fillId="0" borderId="0" xfId="57" applyFont="1" applyFill="1" applyAlignment="1">
      <alignment/>
    </xf>
    <xf numFmtId="173" fontId="6" fillId="0" borderId="0" xfId="57" applyNumberFormat="1" applyFont="1" applyFill="1" applyAlignment="1">
      <alignment/>
    </xf>
    <xf numFmtId="176" fontId="6" fillId="0" borderId="0" xfId="0" applyNumberFormat="1" applyFont="1" applyFill="1" applyAlignment="1">
      <alignment/>
    </xf>
    <xf numFmtId="0" fontId="2" fillId="0" borderId="0" xfId="0" applyFont="1" applyFill="1" applyAlignment="1">
      <alignment horizontal="center"/>
    </xf>
    <xf numFmtId="170" fontId="2" fillId="0" borderId="0" xfId="57" applyFont="1" applyFill="1" applyAlignment="1">
      <alignment/>
    </xf>
    <xf numFmtId="173" fontId="2" fillId="0" borderId="0" xfId="57" applyNumberFormat="1" applyFont="1" applyFill="1" applyAlignment="1">
      <alignment/>
    </xf>
    <xf numFmtId="176" fontId="2" fillId="0" borderId="0" xfId="0" applyNumberFormat="1" applyFont="1" applyFill="1" applyAlignment="1">
      <alignment/>
    </xf>
    <xf numFmtId="0" fontId="12" fillId="0" borderId="0" xfId="0" applyFont="1" applyFill="1" applyBorder="1" applyAlignment="1">
      <alignment horizontal="center"/>
    </xf>
    <xf numFmtId="170" fontId="12" fillId="0" borderId="0" xfId="57" applyFont="1" applyFill="1" applyBorder="1" applyAlignment="1">
      <alignment/>
    </xf>
    <xf numFmtId="176" fontId="12" fillId="0" borderId="0" xfId="57" applyNumberFormat="1" applyFont="1" applyFill="1" applyBorder="1" applyAlignment="1">
      <alignment horizontal="right"/>
    </xf>
    <xf numFmtId="0" fontId="12" fillId="0" borderId="0" xfId="0" applyFont="1" applyFill="1" applyBorder="1" applyAlignment="1">
      <alignment/>
    </xf>
    <xf numFmtId="0" fontId="13" fillId="0" borderId="10" xfId="0" applyFont="1" applyFill="1" applyBorder="1" applyAlignment="1">
      <alignment vertical="top"/>
    </xf>
    <xf numFmtId="0" fontId="13" fillId="0" borderId="10" xfId="0" applyFont="1" applyFill="1" applyBorder="1" applyAlignment="1">
      <alignment horizontal="center"/>
    </xf>
    <xf numFmtId="170" fontId="13" fillId="0" borderId="10" xfId="57" applyFont="1" applyFill="1" applyBorder="1" applyAlignment="1">
      <alignment/>
    </xf>
    <xf numFmtId="176" fontId="13" fillId="0" borderId="10" xfId="57" applyNumberFormat="1" applyFont="1" applyFill="1" applyBorder="1" applyAlignment="1">
      <alignment horizontal="right"/>
    </xf>
    <xf numFmtId="0" fontId="3" fillId="0" borderId="0" xfId="0" applyFont="1" applyBorder="1" applyAlignment="1">
      <alignment horizont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6" fillId="0" borderId="0" xfId="0"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protection locked="0"/>
    </xf>
    <xf numFmtId="4" fontId="1" fillId="0" borderId="0" xfId="0" applyNumberFormat="1" applyFont="1" applyFill="1" applyBorder="1" applyAlignment="1" applyProtection="1">
      <alignment horizontal="center"/>
      <protection locked="0"/>
    </xf>
    <xf numFmtId="176" fontId="1" fillId="0" borderId="0" xfId="57" applyNumberFormat="1"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3" fillId="0" borderId="0" xfId="0" applyFont="1" applyFill="1" applyBorder="1" applyAlignment="1" applyProtection="1">
      <alignment vertical="top" wrapText="1"/>
      <protection locked="0"/>
    </xf>
    <xf numFmtId="0" fontId="2" fillId="0" borderId="0" xfId="0" applyNumberFormat="1" applyFont="1" applyFill="1" applyBorder="1" applyAlignment="1" applyProtection="1">
      <alignment horizontal="center"/>
      <protection locked="0"/>
    </xf>
    <xf numFmtId="4" fontId="2" fillId="0" borderId="0" xfId="0" applyNumberFormat="1" applyFont="1" applyFill="1" applyBorder="1" applyAlignment="1" applyProtection="1">
      <alignment horizontal="center"/>
      <protection locked="0"/>
    </xf>
    <xf numFmtId="176" fontId="2" fillId="0" borderId="0" xfId="57" applyNumberFormat="1"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vertical="top" wrapText="1"/>
      <protection locked="0"/>
    </xf>
    <xf numFmtId="0" fontId="2"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176" fontId="2" fillId="0" borderId="0" xfId="57" applyNumberFormat="1" applyFont="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vertical="top"/>
      <protection locked="0"/>
    </xf>
    <xf numFmtId="0" fontId="2" fillId="0" borderId="0" xfId="0" applyFont="1" applyAlignment="1" applyProtection="1">
      <alignment/>
      <protection locked="0"/>
    </xf>
    <xf numFmtId="176" fontId="6" fillId="0" borderId="11" xfId="57" applyNumberFormat="1" applyFont="1" applyFill="1" applyBorder="1" applyAlignment="1" applyProtection="1">
      <alignment horizontal="right"/>
      <protection locked="0"/>
    </xf>
    <xf numFmtId="176" fontId="6" fillId="0" borderId="11" xfId="57" applyNumberFormat="1" applyFont="1" applyFill="1" applyBorder="1" applyAlignment="1" applyProtection="1">
      <alignment/>
      <protection locked="0"/>
    </xf>
    <xf numFmtId="0" fontId="1" fillId="0" borderId="0" xfId="0" applyFont="1" applyFill="1" applyAlignment="1" applyProtection="1">
      <alignment/>
      <protection locked="0"/>
    </xf>
    <xf numFmtId="0" fontId="1" fillId="0" borderId="0" xfId="0" applyFont="1" applyFill="1" applyAlignment="1" applyProtection="1">
      <alignment/>
      <protection locked="0"/>
    </xf>
    <xf numFmtId="0" fontId="2" fillId="0" borderId="0" xfId="0" applyFont="1" applyAlignment="1" applyProtection="1">
      <alignment vertical="top" wrapText="1"/>
      <protection/>
    </xf>
    <xf numFmtId="0" fontId="2" fillId="0" borderId="0" xfId="0" applyNumberFormat="1" applyFont="1" applyAlignment="1" applyProtection="1">
      <alignment horizontal="center"/>
      <protection/>
    </xf>
    <xf numFmtId="4" fontId="2" fillId="0" borderId="0" xfId="0" applyNumberFormat="1" applyFont="1" applyAlignment="1" applyProtection="1">
      <alignment horizontal="center"/>
      <protection/>
    </xf>
    <xf numFmtId="0" fontId="2" fillId="0" borderId="0" xfId="0" applyFont="1" applyFill="1" applyBorder="1" applyAlignment="1" applyProtection="1">
      <alignment horizontal="left" vertical="top" wrapText="1"/>
      <protection/>
    </xf>
    <xf numFmtId="0" fontId="2" fillId="0" borderId="0" xfId="0" applyNumberFormat="1" applyFont="1" applyAlignment="1" applyProtection="1">
      <alignment horizontal="center" wrapText="1"/>
      <protection/>
    </xf>
    <xf numFmtId="4" fontId="2" fillId="0" borderId="0" xfId="0" applyNumberFormat="1" applyFont="1" applyAlignment="1" applyProtection="1">
      <alignment horizontal="center" wrapText="1"/>
      <protection/>
    </xf>
    <xf numFmtId="0" fontId="2" fillId="0" borderId="0" xfId="0" applyFont="1" applyAlignment="1" applyProtection="1">
      <alignment vertical="top"/>
      <protection/>
    </xf>
    <xf numFmtId="0" fontId="2" fillId="0" borderId="0" xfId="0" applyFont="1" applyFill="1" applyBorder="1" applyAlignment="1" applyProtection="1">
      <alignment horizontal="left" vertical="top" wrapText="1"/>
      <protection/>
    </xf>
    <xf numFmtId="4" fontId="2" fillId="0" borderId="0" xfId="43" applyNumberFormat="1" applyFont="1" applyAlignment="1" applyProtection="1">
      <alignment horizontal="center"/>
      <protection/>
    </xf>
    <xf numFmtId="0" fontId="1" fillId="0" borderId="11" xfId="0" applyFont="1" applyFill="1" applyBorder="1" applyAlignment="1" applyProtection="1">
      <alignment vertical="top"/>
      <protection/>
    </xf>
    <xf numFmtId="0" fontId="6" fillId="0" borderId="11" xfId="0" applyFont="1" applyFill="1" applyBorder="1" applyAlignment="1" applyProtection="1">
      <alignment vertical="top" wrapText="1"/>
      <protection/>
    </xf>
    <xf numFmtId="0" fontId="1" fillId="0" borderId="11" xfId="0" applyNumberFormat="1" applyFont="1" applyFill="1" applyBorder="1" applyAlignment="1" applyProtection="1">
      <alignment horizontal="center"/>
      <protection/>
    </xf>
    <xf numFmtId="4" fontId="1" fillId="0" borderId="11" xfId="0" applyNumberFormat="1" applyFont="1" applyFill="1" applyBorder="1" applyAlignment="1" applyProtection="1">
      <alignment horizontal="center"/>
      <protection/>
    </xf>
    <xf numFmtId="0" fontId="52" fillId="0" borderId="0" xfId="0" applyFont="1" applyBorder="1" applyAlignment="1" applyProtection="1">
      <alignment/>
      <protection locked="0"/>
    </xf>
    <xf numFmtId="0" fontId="52" fillId="0" borderId="0" xfId="0" applyFont="1" applyBorder="1" applyAlignment="1" applyProtection="1">
      <alignment/>
      <protection locked="0"/>
    </xf>
    <xf numFmtId="0" fontId="52" fillId="0" borderId="0" xfId="0" applyFont="1" applyAlignment="1" applyProtection="1">
      <alignment/>
      <protection locked="0"/>
    </xf>
    <xf numFmtId="0" fontId="52" fillId="0" borderId="0" xfId="0" applyFont="1" applyAlignment="1" applyProtection="1">
      <alignment vertical="top" wrapText="1"/>
      <protection locked="0"/>
    </xf>
    <xf numFmtId="4" fontId="52" fillId="0" borderId="0" xfId="0" applyNumberFormat="1" applyFont="1" applyAlignment="1" applyProtection="1">
      <alignment horizontal="center"/>
      <protection locked="0"/>
    </xf>
    <xf numFmtId="176" fontId="52" fillId="0" borderId="0" xfId="57" applyNumberFormat="1" applyFont="1" applyAlignment="1" applyProtection="1">
      <alignment/>
      <protection locked="0"/>
    </xf>
    <xf numFmtId="176" fontId="2" fillId="0" borderId="0" xfId="57" applyNumberFormat="1" applyFont="1" applyBorder="1" applyAlignment="1" applyProtection="1">
      <alignment/>
      <protection locked="0"/>
    </xf>
    <xf numFmtId="0" fontId="52" fillId="0" borderId="0" xfId="0" applyNumberFormat="1" applyFont="1" applyAlignment="1" applyProtection="1">
      <alignment horizontal="center"/>
      <protection/>
    </xf>
    <xf numFmtId="0" fontId="52" fillId="0" borderId="0" xfId="0" applyFont="1" applyAlignment="1" applyProtection="1">
      <alignment vertical="top" wrapText="1"/>
      <protection/>
    </xf>
    <xf numFmtId="4" fontId="52" fillId="0" borderId="0" xfId="0" applyNumberFormat="1" applyFont="1" applyAlignment="1" applyProtection="1">
      <alignment horizontal="center"/>
      <protection/>
    </xf>
    <xf numFmtId="0" fontId="2" fillId="0" borderId="0" xfId="0" applyFont="1" applyAlignment="1" applyProtection="1">
      <alignment/>
      <protection/>
    </xf>
    <xf numFmtId="172" fontId="2" fillId="0" borderId="0" xfId="0" applyNumberFormat="1" applyFont="1" applyAlignment="1" applyProtection="1">
      <alignment horizontal="center"/>
      <protection/>
    </xf>
    <xf numFmtId="0" fontId="1" fillId="0" borderId="0" xfId="0" applyFont="1" applyFill="1" applyBorder="1" applyAlignment="1" applyProtection="1">
      <alignment horizontal="center"/>
      <protection locked="0"/>
    </xf>
    <xf numFmtId="0" fontId="2" fillId="0" borderId="0" xfId="0" applyFont="1" applyAlignment="1" applyProtection="1">
      <alignment horizontal="center"/>
      <protection locked="0"/>
    </xf>
    <xf numFmtId="176" fontId="2" fillId="0" borderId="0" xfId="57" applyNumberFormat="1" applyFont="1" applyAlignment="1" applyProtection="1">
      <alignment horizontal="right"/>
      <protection locked="0"/>
    </xf>
    <xf numFmtId="0" fontId="6" fillId="0" borderId="0" xfId="0" applyFont="1" applyFill="1" applyAlignment="1" applyProtection="1">
      <alignment/>
      <protection locked="0"/>
    </xf>
    <xf numFmtId="0" fontId="6" fillId="0" borderId="0" xfId="0" applyFont="1" applyFill="1" applyAlignment="1" applyProtection="1">
      <alignment/>
      <protection locked="0"/>
    </xf>
    <xf numFmtId="0" fontId="52" fillId="0" borderId="0" xfId="0" applyFont="1" applyAlignment="1" applyProtection="1">
      <alignment vertical="top"/>
      <protection locked="0"/>
    </xf>
    <xf numFmtId="0" fontId="52" fillId="0" borderId="0" xfId="0" applyFont="1" applyAlignment="1" applyProtection="1">
      <alignment horizontal="center"/>
      <protection locked="0"/>
    </xf>
    <xf numFmtId="0" fontId="52" fillId="0" borderId="0" xfId="0" applyFont="1" applyAlignment="1" applyProtection="1">
      <alignment/>
      <protection locked="0"/>
    </xf>
    <xf numFmtId="0" fontId="6" fillId="0" borderId="0" xfId="0" applyFont="1" applyFill="1" applyBorder="1" applyAlignment="1" applyProtection="1">
      <alignment vertical="top" wrapText="1"/>
      <protection/>
    </xf>
    <xf numFmtId="0" fontId="1" fillId="0" borderId="0" xfId="0" applyFont="1" applyFill="1" applyBorder="1" applyAlignment="1" applyProtection="1">
      <alignment horizontal="center"/>
      <protection/>
    </xf>
    <xf numFmtId="4" fontId="1" fillId="0" borderId="0" xfId="0" applyNumberFormat="1" applyFont="1" applyFill="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horizontal="center" wrapText="1"/>
      <protection/>
    </xf>
    <xf numFmtId="0" fontId="52" fillId="0" borderId="0" xfId="0" applyFont="1" applyAlignment="1" applyProtection="1">
      <alignment horizontal="center" wrapText="1"/>
      <protection/>
    </xf>
    <xf numFmtId="4" fontId="52" fillId="0" borderId="0" xfId="0" applyNumberFormat="1" applyFont="1" applyAlignment="1" applyProtection="1">
      <alignment horizontal="center" wrapText="1"/>
      <protection/>
    </xf>
    <xf numFmtId="49" fontId="2" fillId="0" borderId="0" xfId="0" applyNumberFormat="1" applyFont="1" applyAlignment="1" applyProtection="1">
      <alignment horizontal="center"/>
      <protection/>
    </xf>
    <xf numFmtId="0" fontId="6" fillId="0" borderId="11" xfId="0" applyFont="1" applyFill="1" applyBorder="1" applyAlignment="1" applyProtection="1">
      <alignment vertical="top"/>
      <protection/>
    </xf>
    <xf numFmtId="0" fontId="6" fillId="0" borderId="11" xfId="0" applyFont="1" applyFill="1" applyBorder="1" applyAlignment="1" applyProtection="1">
      <alignment horizontal="center"/>
      <protection/>
    </xf>
    <xf numFmtId="4" fontId="6" fillId="0" borderId="11" xfId="0" applyNumberFormat="1" applyFont="1" applyFill="1" applyBorder="1" applyAlignment="1" applyProtection="1">
      <alignment horizontal="center"/>
      <protection/>
    </xf>
    <xf numFmtId="0" fontId="52" fillId="0" borderId="0" xfId="0" applyFont="1" applyAlignment="1" applyProtection="1">
      <alignment vertical="top"/>
      <protection/>
    </xf>
    <xf numFmtId="0" fontId="52" fillId="0" borderId="0" xfId="0" applyFont="1" applyAlignment="1" applyProtection="1">
      <alignment horizontal="center"/>
      <protection/>
    </xf>
    <xf numFmtId="0" fontId="53" fillId="0" borderId="0" xfId="0" applyFont="1" applyAlignment="1">
      <alignment vertical="top"/>
    </xf>
    <xf numFmtId="0" fontId="53" fillId="0" borderId="0" xfId="0" applyFont="1" applyAlignment="1">
      <alignment horizontal="center"/>
    </xf>
    <xf numFmtId="170" fontId="53" fillId="0" borderId="0" xfId="57" applyFont="1" applyAlignment="1">
      <alignment/>
    </xf>
    <xf numFmtId="173" fontId="53" fillId="0" borderId="0" xfId="57" applyNumberFormat="1" applyFont="1" applyAlignment="1">
      <alignment/>
    </xf>
    <xf numFmtId="176" fontId="53" fillId="0" borderId="0" xfId="0" applyNumberFormat="1" applyFont="1" applyAlignment="1">
      <alignment/>
    </xf>
    <xf numFmtId="0" fontId="53" fillId="0" borderId="0" xfId="0" applyFont="1" applyAlignment="1">
      <alignment/>
    </xf>
    <xf numFmtId="0" fontId="53" fillId="0" borderId="0" xfId="0" applyFont="1" applyAlignment="1" applyProtection="1">
      <alignment vertical="top"/>
      <protection locked="0"/>
    </xf>
    <xf numFmtId="0" fontId="53" fillId="0" borderId="0" xfId="0" applyFont="1" applyAlignment="1" applyProtection="1">
      <alignment horizontal="center"/>
      <protection locked="0"/>
    </xf>
    <xf numFmtId="170" fontId="53" fillId="0" borderId="0" xfId="57" applyFont="1" applyAlignment="1" applyProtection="1">
      <alignment/>
      <protection locked="0"/>
    </xf>
    <xf numFmtId="173" fontId="53" fillId="0" borderId="0" xfId="57" applyNumberFormat="1" applyFont="1" applyAlignment="1" applyProtection="1">
      <alignment/>
      <protection locked="0"/>
    </xf>
    <xf numFmtId="176" fontId="53" fillId="0" borderId="0" xfId="0" applyNumberFormat="1" applyFont="1" applyAlignment="1" applyProtection="1">
      <alignment/>
      <protection locked="0"/>
    </xf>
    <xf numFmtId="0" fontId="53" fillId="0" borderId="0" xfId="0" applyFont="1" applyAlignment="1" applyProtection="1">
      <alignment/>
      <protection locked="0"/>
    </xf>
    <xf numFmtId="0" fontId="2" fillId="0" borderId="0" xfId="0" applyFont="1" applyFill="1" applyBorder="1" applyAlignment="1" applyProtection="1">
      <alignment horizontal="center"/>
      <protection locked="0"/>
    </xf>
    <xf numFmtId="176" fontId="2" fillId="0" borderId="0" xfId="57" applyNumberFormat="1" applyFont="1" applyFill="1" applyAlignment="1" applyProtection="1">
      <alignment/>
      <protection locked="0"/>
    </xf>
    <xf numFmtId="0" fontId="53" fillId="0" borderId="0" xfId="0" applyFont="1" applyFill="1" applyAlignment="1" applyProtection="1">
      <alignment/>
      <protection locked="0"/>
    </xf>
    <xf numFmtId="0" fontId="53" fillId="0" borderId="0" xfId="0" applyFont="1" applyFill="1" applyAlignment="1" applyProtection="1">
      <alignment/>
      <protection locked="0"/>
    </xf>
    <xf numFmtId="0" fontId="52" fillId="0" borderId="0" xfId="0" applyFont="1" applyFill="1" applyBorder="1" applyAlignment="1" applyProtection="1">
      <alignment horizontal="left" vertical="top" wrapText="1"/>
      <protection locked="0"/>
    </xf>
    <xf numFmtId="0" fontId="2" fillId="0" borderId="0" xfId="0" applyFont="1" applyFill="1" applyAlignment="1" applyProtection="1">
      <alignment vertical="top" wrapText="1"/>
      <protection/>
    </xf>
    <xf numFmtId="0" fontId="2" fillId="0" borderId="0" xfId="0" applyFont="1" applyFill="1" applyAlignment="1" applyProtection="1">
      <alignment horizontal="center"/>
      <protection/>
    </xf>
    <xf numFmtId="4" fontId="2" fillId="0" borderId="0" xfId="0" applyNumberFormat="1" applyFont="1" applyFill="1" applyAlignment="1" applyProtection="1">
      <alignment horizontal="center"/>
      <protection/>
    </xf>
    <xf numFmtId="176" fontId="2" fillId="0" borderId="0" xfId="57" applyNumberFormat="1" applyFont="1" applyFill="1" applyAlignment="1" applyProtection="1">
      <alignment/>
      <protection/>
    </xf>
    <xf numFmtId="176" fontId="2" fillId="0" borderId="0" xfId="57" applyNumberFormat="1" applyFont="1" applyAlignment="1" applyProtection="1">
      <alignment/>
      <protection/>
    </xf>
    <xf numFmtId="176" fontId="52" fillId="0" borderId="0" xfId="57" applyNumberFormat="1" applyFont="1" applyAlignment="1" applyProtection="1">
      <alignment/>
      <protection/>
    </xf>
    <xf numFmtId="0" fontId="53" fillId="0" borderId="11" xfId="0" applyFont="1" applyFill="1" applyBorder="1" applyAlignment="1" applyProtection="1">
      <alignment vertical="top"/>
      <protection/>
    </xf>
    <xf numFmtId="176" fontId="6" fillId="0" borderId="11" xfId="57" applyNumberFormat="1" applyFont="1" applyFill="1" applyBorder="1" applyAlignment="1" applyProtection="1">
      <alignment horizontal="right"/>
      <protection/>
    </xf>
    <xf numFmtId="176" fontId="6" fillId="0" borderId="0" xfId="0" applyNumberFormat="1" applyFont="1" applyFill="1" applyBorder="1" applyAlignment="1" applyProtection="1">
      <alignment vertical="top"/>
      <protection locked="0"/>
    </xf>
    <xf numFmtId="176" fontId="3" fillId="0" borderId="0" xfId="0" applyNumberFormat="1" applyFont="1" applyFill="1" applyBorder="1" applyAlignment="1" applyProtection="1">
      <alignment vertical="top"/>
      <protection locked="0"/>
    </xf>
    <xf numFmtId="176" fontId="3" fillId="0" borderId="0" xfId="0" applyNumberFormat="1" applyFont="1" applyFill="1" applyBorder="1" applyAlignment="1" applyProtection="1">
      <alignment horizontal="left" vertical="top" wrapText="1"/>
      <protection locked="0"/>
    </xf>
    <xf numFmtId="0" fontId="10" fillId="0" borderId="0" xfId="0" applyNumberFormat="1" applyFont="1" applyAlignment="1" applyProtection="1">
      <alignment/>
      <protection/>
    </xf>
    <xf numFmtId="4" fontId="10" fillId="0" borderId="0" xfId="0" applyNumberFormat="1" applyFont="1" applyAlignment="1" applyProtection="1" quotePrefix="1">
      <alignment horizontal="center"/>
      <protection/>
    </xf>
    <xf numFmtId="0" fontId="54" fillId="0" borderId="0" xfId="0" applyNumberFormat="1" applyFont="1" applyAlignment="1" applyProtection="1">
      <alignment/>
      <protection/>
    </xf>
    <xf numFmtId="4" fontId="54" fillId="0" borderId="0" xfId="0" applyNumberFormat="1" applyFont="1" applyAlignment="1" applyProtection="1" quotePrefix="1">
      <alignment horizontal="center"/>
      <protection/>
    </xf>
    <xf numFmtId="0" fontId="10" fillId="0" borderId="0" xfId="0" applyNumberFormat="1" applyFont="1" applyAlignment="1" applyProtection="1" quotePrefix="1">
      <alignment/>
      <protection/>
    </xf>
    <xf numFmtId="0" fontId="54" fillId="0" borderId="0" xfId="0" applyNumberFormat="1" applyFont="1" applyAlignment="1" applyProtection="1" quotePrefix="1">
      <alignment/>
      <protection/>
    </xf>
    <xf numFmtId="49" fontId="52" fillId="0" borderId="0" xfId="0" applyNumberFormat="1" applyFont="1" applyAlignment="1" applyProtection="1">
      <alignment horizontal="center"/>
      <protection/>
    </xf>
    <xf numFmtId="0" fontId="3" fillId="0" borderId="0" xfId="0" applyFont="1" applyFill="1" applyBorder="1" applyAlignment="1" applyProtection="1">
      <alignment vertical="top" wrapText="1"/>
      <protection/>
    </xf>
    <xf numFmtId="0" fontId="2" fillId="0" borderId="0" xfId="0" applyNumberFormat="1" applyFont="1" applyFill="1" applyBorder="1" applyAlignment="1" applyProtection="1">
      <alignment horizontal="center"/>
      <protection/>
    </xf>
    <xf numFmtId="4" fontId="2" fillId="0" borderId="0" xfId="0" applyNumberFormat="1" applyFont="1" applyFill="1" applyBorder="1" applyAlignment="1" applyProtection="1">
      <alignment horizontal="center"/>
      <protection/>
    </xf>
    <xf numFmtId="0" fontId="52" fillId="0" borderId="0" xfId="0" applyNumberFormat="1" applyFont="1" applyAlignment="1" applyProtection="1">
      <alignment horizontal="center" wrapText="1"/>
      <protection/>
    </xf>
    <xf numFmtId="0" fontId="52" fillId="0" borderId="0" xfId="0" applyFont="1" applyAlignment="1" applyProtection="1">
      <alignment/>
      <protection/>
    </xf>
    <xf numFmtId="0" fontId="6" fillId="0" borderId="11" xfId="0" applyNumberFormat="1" applyFont="1" applyFill="1" applyBorder="1" applyAlignment="1" applyProtection="1">
      <alignment horizontal="center"/>
      <protection/>
    </xf>
    <xf numFmtId="9" fontId="2" fillId="0" borderId="0" xfId="43" applyFont="1" applyAlignment="1" applyProtection="1">
      <alignment horizontal="center"/>
      <protection/>
    </xf>
    <xf numFmtId="176" fontId="3" fillId="0" borderId="0" xfId="0" applyNumberFormat="1" applyFont="1" applyFill="1" applyBorder="1" applyAlignment="1" applyProtection="1">
      <alignment horizontal="left" vertical="top" wrapText="1"/>
      <protection/>
    </xf>
    <xf numFmtId="176" fontId="13" fillId="0" borderId="10" xfId="57" applyNumberFormat="1" applyFont="1" applyFill="1" applyBorder="1" applyAlignment="1">
      <alignment horizontal="right"/>
    </xf>
    <xf numFmtId="0" fontId="2" fillId="0" borderId="0" xfId="0" applyFont="1" applyAlignment="1">
      <alignment horizontal="center" vertical="top" wrapText="1"/>
    </xf>
    <xf numFmtId="176" fontId="1" fillId="0" borderId="0" xfId="57" applyNumberFormat="1" applyFont="1" applyFill="1" applyBorder="1" applyAlignment="1">
      <alignment horizontal="right"/>
    </xf>
    <xf numFmtId="176" fontId="6" fillId="0" borderId="0" xfId="57" applyNumberFormat="1" applyFont="1" applyBorder="1" applyAlignment="1">
      <alignment horizontal="right"/>
    </xf>
    <xf numFmtId="0" fontId="6" fillId="0" borderId="0" xfId="0" applyFont="1" applyBorder="1" applyAlignment="1">
      <alignment horizontal="left" vertical="top" wrapText="1"/>
    </xf>
    <xf numFmtId="176" fontId="7" fillId="0" borderId="0" xfId="57" applyNumberFormat="1" applyFont="1" applyFill="1" applyBorder="1" applyAlignment="1">
      <alignment horizontal="right"/>
    </xf>
    <xf numFmtId="0" fontId="5" fillId="0" borderId="0" xfId="0" applyFont="1" applyAlignment="1">
      <alignment horizontal="center" vertical="top" wrapText="1"/>
    </xf>
    <xf numFmtId="0" fontId="3" fillId="0" borderId="0" xfId="0"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176" fontId="55" fillId="0" borderId="0" xfId="0" applyNumberFormat="1" applyFont="1" applyFill="1" applyBorder="1" applyAlignment="1" applyProtection="1">
      <alignment horizontal="left" vertical="top" wrapText="1"/>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5:L30"/>
  <sheetViews>
    <sheetView zoomScalePageLayoutView="0" workbookViewId="0" topLeftCell="A1">
      <selection activeCell="M19" sqref="M19"/>
    </sheetView>
  </sheetViews>
  <sheetFormatPr defaultColWidth="9.625" defaultRowHeight="12.75"/>
  <cols>
    <col min="1" max="1" width="4.875" style="15" customWidth="1"/>
    <col min="2" max="2" width="2.75390625" style="55" customWidth="1"/>
    <col min="3" max="3" width="9.625" style="5" customWidth="1"/>
    <col min="4" max="5" width="9.625" style="1" customWidth="1"/>
    <col min="6" max="7" width="9.625" style="4" customWidth="1"/>
    <col min="8" max="8" width="6.75390625" style="6" customWidth="1"/>
    <col min="9" max="9" width="7.00390625" style="6" customWidth="1"/>
    <col min="10" max="10" width="14.875" style="10" customWidth="1"/>
    <col min="11" max="16384" width="9.625" style="3" customWidth="1"/>
  </cols>
  <sheetData>
    <row r="5" spans="1:11" ht="15.75">
      <c r="A5" s="132" t="s">
        <v>248</v>
      </c>
      <c r="B5" s="133"/>
      <c r="C5" s="133"/>
      <c r="D5" s="134"/>
      <c r="E5" s="134"/>
      <c r="F5" s="135"/>
      <c r="G5" s="135"/>
      <c r="H5" s="136"/>
      <c r="I5" s="137"/>
      <c r="J5" s="132"/>
      <c r="K5" s="132"/>
    </row>
    <row r="7" spans="3:10" ht="23.25" customHeight="1">
      <c r="C7" s="181" t="s">
        <v>131</v>
      </c>
      <c r="D7" s="181"/>
      <c r="E7" s="181"/>
      <c r="F7" s="181"/>
      <c r="G7" s="181"/>
      <c r="H7" s="181"/>
      <c r="I7" s="181"/>
      <c r="J7" s="181"/>
    </row>
    <row r="9" spans="3:10" ht="14.25" customHeight="1">
      <c r="C9" s="176"/>
      <c r="D9" s="176"/>
      <c r="E9" s="176"/>
      <c r="F9" s="176"/>
      <c r="G9" s="176"/>
      <c r="H9" s="176"/>
      <c r="I9" s="176"/>
      <c r="J9" s="176"/>
    </row>
    <row r="10" spans="3:10" ht="14.25" customHeight="1">
      <c r="C10" s="13"/>
      <c r="D10" s="13"/>
      <c r="E10" s="13"/>
      <c r="F10" s="13"/>
      <c r="G10" s="13"/>
      <c r="H10" s="13"/>
      <c r="I10" s="13"/>
      <c r="J10" s="13"/>
    </row>
    <row r="11" spans="3:5" ht="18">
      <c r="C11" s="14" t="s">
        <v>33</v>
      </c>
      <c r="D11" s="14"/>
      <c r="E11" s="15"/>
    </row>
    <row r="13" spans="1:10" s="2" customFormat="1" ht="15.75">
      <c r="A13" s="51" t="s">
        <v>177</v>
      </c>
      <c r="B13" s="56" t="s">
        <v>109</v>
      </c>
      <c r="C13" s="179" t="s">
        <v>184</v>
      </c>
      <c r="D13" s="179"/>
      <c r="E13" s="179"/>
      <c r="F13" s="179"/>
      <c r="G13" s="11"/>
      <c r="H13" s="178">
        <v>0</v>
      </c>
      <c r="I13" s="178"/>
      <c r="J13" s="178"/>
    </row>
    <row r="14" spans="1:10" s="2" customFormat="1" ht="15.75">
      <c r="A14" s="51" t="s">
        <v>178</v>
      </c>
      <c r="B14" s="56" t="s">
        <v>109</v>
      </c>
      <c r="C14" s="179" t="s">
        <v>185</v>
      </c>
      <c r="D14" s="179"/>
      <c r="E14" s="179"/>
      <c r="F14" s="179"/>
      <c r="G14" s="11"/>
      <c r="H14" s="178">
        <v>0</v>
      </c>
      <c r="I14" s="178"/>
      <c r="J14" s="178"/>
    </row>
    <row r="15" spans="1:10" s="2" customFormat="1" ht="15.75">
      <c r="A15" s="51" t="s">
        <v>179</v>
      </c>
      <c r="B15" s="56" t="s">
        <v>109</v>
      </c>
      <c r="C15" s="179" t="s">
        <v>186</v>
      </c>
      <c r="D15" s="179"/>
      <c r="E15" s="179"/>
      <c r="F15" s="179"/>
      <c r="G15" s="11"/>
      <c r="H15" s="178">
        <v>0</v>
      </c>
      <c r="I15" s="178"/>
      <c r="J15" s="178"/>
    </row>
    <row r="16" spans="1:10" s="2" customFormat="1" ht="15.75">
      <c r="A16" s="51" t="s">
        <v>180</v>
      </c>
      <c r="B16" s="56" t="s">
        <v>109</v>
      </c>
      <c r="C16" s="179" t="s">
        <v>187</v>
      </c>
      <c r="D16" s="179"/>
      <c r="E16" s="179"/>
      <c r="F16" s="179"/>
      <c r="G16" s="11"/>
      <c r="H16" s="178">
        <v>0</v>
      </c>
      <c r="I16" s="178"/>
      <c r="J16" s="178"/>
    </row>
    <row r="17" spans="1:10" s="2" customFormat="1" ht="15.75" customHeight="1">
      <c r="A17" s="51" t="s">
        <v>181</v>
      </c>
      <c r="B17" s="56" t="s">
        <v>109</v>
      </c>
      <c r="C17" s="179" t="s">
        <v>188</v>
      </c>
      <c r="D17" s="179"/>
      <c r="E17" s="179"/>
      <c r="F17" s="179"/>
      <c r="G17" s="7"/>
      <c r="H17" s="178">
        <v>0</v>
      </c>
      <c r="I17" s="178"/>
      <c r="J17" s="178"/>
    </row>
    <row r="18" spans="1:10" s="2" customFormat="1" ht="15.75" customHeight="1">
      <c r="A18" s="51" t="s">
        <v>182</v>
      </c>
      <c r="B18" s="56" t="s">
        <v>109</v>
      </c>
      <c r="C18" s="179" t="s">
        <v>189</v>
      </c>
      <c r="D18" s="179"/>
      <c r="E18" s="179"/>
      <c r="F18" s="179"/>
      <c r="G18" s="7"/>
      <c r="H18" s="178">
        <v>0</v>
      </c>
      <c r="I18" s="178"/>
      <c r="J18" s="178"/>
    </row>
    <row r="19" spans="1:10" s="2" customFormat="1" ht="15.75">
      <c r="A19" s="51" t="s">
        <v>183</v>
      </c>
      <c r="B19" s="56" t="s">
        <v>109</v>
      </c>
      <c r="C19" s="179" t="s">
        <v>190</v>
      </c>
      <c r="D19" s="179"/>
      <c r="E19" s="179"/>
      <c r="F19" s="179"/>
      <c r="G19" s="7"/>
      <c r="H19" s="178">
        <v>0</v>
      </c>
      <c r="I19" s="178"/>
      <c r="J19" s="178"/>
    </row>
    <row r="20" spans="1:10" s="2" customFormat="1" ht="15.75">
      <c r="A20" s="51"/>
      <c r="B20" s="56"/>
      <c r="C20" s="9"/>
      <c r="D20" s="7"/>
      <c r="E20" s="7"/>
      <c r="F20" s="8"/>
      <c r="G20" s="11"/>
      <c r="H20" s="12"/>
      <c r="I20" s="12"/>
      <c r="J20" s="12"/>
    </row>
    <row r="21" spans="1:10" s="46" customFormat="1" ht="18">
      <c r="A21" s="52"/>
      <c r="B21" s="30"/>
      <c r="C21" s="30" t="s">
        <v>6</v>
      </c>
      <c r="D21" s="43"/>
      <c r="E21" s="43"/>
      <c r="F21" s="44"/>
      <c r="G21" s="45"/>
      <c r="H21" s="180">
        <f>SUM(H13:J20)</f>
        <v>0</v>
      </c>
      <c r="I21" s="180"/>
      <c r="J21" s="180"/>
    </row>
    <row r="22" spans="1:10" s="16" customFormat="1" ht="15.75">
      <c r="A22" s="53"/>
      <c r="B22" s="57"/>
      <c r="C22" s="18"/>
      <c r="D22" s="19"/>
      <c r="E22" s="19"/>
      <c r="F22" s="20"/>
      <c r="G22" s="21"/>
      <c r="H22" s="22"/>
      <c r="I22" s="22"/>
      <c r="J22" s="22"/>
    </row>
    <row r="23" spans="1:10" s="16" customFormat="1" ht="15.75">
      <c r="A23" s="53"/>
      <c r="B23" s="57"/>
      <c r="C23" s="23" t="s">
        <v>7</v>
      </c>
      <c r="D23" s="24"/>
      <c r="E23" s="24"/>
      <c r="F23" s="25"/>
      <c r="G23" s="26"/>
      <c r="H23" s="177">
        <f>H21*0.2</f>
        <v>0</v>
      </c>
      <c r="I23" s="177"/>
      <c r="J23" s="177"/>
    </row>
    <row r="24" spans="1:10" s="16" customFormat="1" ht="15.75">
      <c r="A24" s="53"/>
      <c r="B24" s="57"/>
      <c r="C24" s="18"/>
      <c r="D24" s="27"/>
      <c r="E24" s="27"/>
      <c r="F24" s="28"/>
      <c r="G24" s="22"/>
      <c r="H24" s="22"/>
      <c r="I24" s="22"/>
      <c r="J24" s="29"/>
    </row>
    <row r="25" spans="1:10" s="16" customFormat="1" ht="21" thickBot="1">
      <c r="A25" s="53"/>
      <c r="B25" s="57"/>
      <c r="C25" s="47" t="s">
        <v>8</v>
      </c>
      <c r="D25" s="48"/>
      <c r="E25" s="48"/>
      <c r="F25" s="49"/>
      <c r="G25" s="50"/>
      <c r="H25" s="175">
        <f>SUM(H21:J24)</f>
        <v>0</v>
      </c>
      <c r="I25" s="175"/>
      <c r="J25" s="175"/>
    </row>
    <row r="26" spans="1:10" s="16" customFormat="1" ht="16.5" thickTop="1">
      <c r="A26" s="53"/>
      <c r="B26" s="57"/>
      <c r="C26" s="18"/>
      <c r="D26" s="27"/>
      <c r="E26" s="27"/>
      <c r="F26" s="28"/>
      <c r="G26" s="28"/>
      <c r="H26" s="31"/>
      <c r="I26" s="31"/>
      <c r="J26" s="32"/>
    </row>
    <row r="27" spans="1:12" s="16" customFormat="1" ht="15.75">
      <c r="A27" s="132" t="s">
        <v>248</v>
      </c>
      <c r="B27" s="133"/>
      <c r="C27" s="133"/>
      <c r="D27" s="134"/>
      <c r="E27" s="134"/>
      <c r="F27" s="135"/>
      <c r="G27" s="135"/>
      <c r="H27" s="136"/>
      <c r="I27" s="137"/>
      <c r="J27" s="132"/>
      <c r="K27" s="132"/>
      <c r="L27" s="3"/>
    </row>
    <row r="28" spans="1:10" s="17" customFormat="1" ht="15.75">
      <c r="A28" s="54"/>
      <c r="B28" s="58"/>
      <c r="C28" s="34"/>
      <c r="D28" s="35"/>
      <c r="E28" s="35"/>
      <c r="F28" s="36"/>
      <c r="G28" s="36"/>
      <c r="H28" s="37"/>
      <c r="I28" s="37"/>
      <c r="J28" s="38"/>
    </row>
    <row r="29" spans="1:10" s="17" customFormat="1" ht="15.75">
      <c r="A29" s="54"/>
      <c r="B29" s="58"/>
      <c r="C29" s="34"/>
      <c r="D29" s="35"/>
      <c r="E29" s="35"/>
      <c r="F29" s="36"/>
      <c r="G29" s="36"/>
      <c r="H29" s="37"/>
      <c r="I29" s="37"/>
      <c r="J29" s="38"/>
    </row>
    <row r="30" spans="1:10" s="17" customFormat="1" ht="15">
      <c r="A30" s="54"/>
      <c r="B30" s="58"/>
      <c r="C30" s="33"/>
      <c r="D30" s="39"/>
      <c r="E30" s="39"/>
      <c r="F30" s="40"/>
      <c r="G30" s="40"/>
      <c r="H30" s="41"/>
      <c r="I30" s="41"/>
      <c r="J30" s="42"/>
    </row>
  </sheetData>
  <sheetProtection/>
  <mergeCells count="19">
    <mergeCell ref="H21:J21"/>
    <mergeCell ref="H19:J19"/>
    <mergeCell ref="C7:J7"/>
    <mergeCell ref="H16:J16"/>
    <mergeCell ref="H17:J17"/>
    <mergeCell ref="H18:J18"/>
    <mergeCell ref="C17:F17"/>
    <mergeCell ref="C18:F18"/>
    <mergeCell ref="C19:F19"/>
    <mergeCell ref="H25:J25"/>
    <mergeCell ref="C9:J9"/>
    <mergeCell ref="H23:J23"/>
    <mergeCell ref="H13:J13"/>
    <mergeCell ref="H15:J15"/>
    <mergeCell ref="H14:J14"/>
    <mergeCell ref="C13:F13"/>
    <mergeCell ref="C14:F14"/>
    <mergeCell ref="C15:F15"/>
    <mergeCell ref="C16:F16"/>
  </mergeCells>
  <printOptions/>
  <pageMargins left="0.7480314960629921" right="0.7480314960629921" top="0.984251968503937" bottom="0.984251968503937" header="0" footer="0"/>
  <pageSetup fitToHeight="1" fitToWidth="1" horizontalDpi="1200" verticalDpi="1200" orientation="portrait" paperSize="9" scale="94" r:id="rId3"/>
  <headerFooter alignWithMargins="0">
    <oddFooter>&amp;CStran &amp;P od &amp;N</oddFooter>
  </headerFooter>
  <legacyDrawing r:id="rId2"/>
  <oleObjects>
    <oleObject progId="AutoCAD.Drawing.18" shapeId="1781516" r:id="rId1"/>
  </oleObjects>
</worksheet>
</file>

<file path=xl/worksheets/sheet2.xml><?xml version="1.0" encoding="utf-8"?>
<worksheet xmlns="http://schemas.openxmlformats.org/spreadsheetml/2006/main" xmlns:r="http://schemas.openxmlformats.org/officeDocument/2006/relationships">
  <dimension ref="A4:FP24"/>
  <sheetViews>
    <sheetView zoomScalePageLayoutView="0" workbookViewId="0" topLeftCell="A1">
      <selection activeCell="I7" sqref="I7"/>
    </sheetView>
  </sheetViews>
  <sheetFormatPr defaultColWidth="9.00390625" defaultRowHeight="12.75"/>
  <cols>
    <col min="1" max="1" width="4.00390625" style="80" customWidth="1"/>
    <col min="2" max="2" width="1.75390625" style="80" customWidth="1"/>
    <col min="3" max="3" width="46.125" style="72" customWidth="1"/>
    <col min="4" max="4" width="5.125" style="73" customWidth="1"/>
    <col min="5" max="5" width="10.875" style="74" bestFit="1" customWidth="1"/>
    <col min="6" max="6" width="12.00390625" style="75" bestFit="1" customWidth="1"/>
    <col min="7" max="7" width="14.375" style="75" bestFit="1" customWidth="1"/>
    <col min="8" max="8" width="9.125" style="81" customWidth="1"/>
    <col min="9" max="16384" width="9.125" style="78" customWidth="1"/>
  </cols>
  <sheetData>
    <row r="4" spans="1:11" ht="15.75">
      <c r="A4" s="138"/>
      <c r="B4" s="139"/>
      <c r="C4" s="139"/>
      <c r="D4" s="140"/>
      <c r="E4" s="140"/>
      <c r="F4" s="141"/>
      <c r="G4" s="141"/>
      <c r="H4" s="142"/>
      <c r="I4" s="143"/>
      <c r="J4" s="138"/>
      <c r="K4" s="138"/>
    </row>
    <row r="5" spans="1:8" s="64" customFormat="1" ht="15.75">
      <c r="A5" s="59" t="s">
        <v>175</v>
      </c>
      <c r="B5" s="59"/>
      <c r="C5" s="59" t="s">
        <v>176</v>
      </c>
      <c r="D5" s="60"/>
      <c r="E5" s="61"/>
      <c r="F5" s="62"/>
      <c r="G5" s="62"/>
      <c r="H5" s="63"/>
    </row>
    <row r="6" spans="1:172" s="71" customFormat="1" ht="15">
      <c r="A6" s="65"/>
      <c r="B6" s="65"/>
      <c r="C6" s="65"/>
      <c r="D6" s="66"/>
      <c r="E6" s="67"/>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s="71" customFormat="1" ht="167.25" customHeight="1">
      <c r="A7" s="65"/>
      <c r="B7" s="65"/>
      <c r="C7" s="182" t="s">
        <v>197</v>
      </c>
      <c r="D7" s="182"/>
      <c r="E7" s="182"/>
      <c r="F7" s="182"/>
      <c r="G7" s="68"/>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row>
    <row r="8" spans="1:172" ht="14.25">
      <c r="A8" s="86"/>
      <c r="B8" s="86"/>
      <c r="C8" s="86"/>
      <c r="D8" s="87"/>
      <c r="E8" s="88"/>
      <c r="H8" s="76"/>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row>
    <row r="9" spans="1:172" ht="28.5">
      <c r="A9" s="86">
        <f>1</f>
        <v>1</v>
      </c>
      <c r="B9" s="86" t="s">
        <v>109</v>
      </c>
      <c r="C9" s="89" t="s">
        <v>198</v>
      </c>
      <c r="D9" s="87"/>
      <c r="E9" s="88"/>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4.25">
      <c r="A10" s="86"/>
      <c r="B10" s="86"/>
      <c r="C10" s="86"/>
      <c r="D10" s="90" t="s">
        <v>4</v>
      </c>
      <c r="E10" s="91">
        <v>1</v>
      </c>
      <c r="F10" s="75">
        <v>0</v>
      </c>
      <c r="G10" s="75">
        <f>F10*E10</f>
        <v>0</v>
      </c>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14.25">
      <c r="A11" s="86"/>
      <c r="B11" s="86"/>
      <c r="C11" s="86"/>
      <c r="D11" s="90"/>
      <c r="E11" s="91"/>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5" ht="42.75">
      <c r="A12" s="92">
        <f>A9+1</f>
        <v>2</v>
      </c>
      <c r="B12" s="92" t="s">
        <v>109</v>
      </c>
      <c r="C12" s="89" t="s">
        <v>200</v>
      </c>
      <c r="D12" s="87"/>
      <c r="E12" s="88"/>
    </row>
    <row r="13" spans="1:7" ht="14.25">
      <c r="A13" s="92"/>
      <c r="B13" s="92"/>
      <c r="C13" s="86"/>
      <c r="D13" s="87" t="s">
        <v>3</v>
      </c>
      <c r="E13" s="88">
        <v>800</v>
      </c>
      <c r="F13" s="75">
        <v>0</v>
      </c>
      <c r="G13" s="75">
        <f>F13*E13</f>
        <v>0</v>
      </c>
    </row>
    <row r="14" spans="1:5" ht="14.25">
      <c r="A14" s="92"/>
      <c r="B14" s="92"/>
      <c r="C14" s="86"/>
      <c r="D14" s="87"/>
      <c r="E14" s="88"/>
    </row>
    <row r="15" spans="1:5" ht="42.75">
      <c r="A15" s="92">
        <f>A12+1</f>
        <v>3</v>
      </c>
      <c r="B15" s="92" t="s">
        <v>109</v>
      </c>
      <c r="C15" s="89" t="s">
        <v>172</v>
      </c>
      <c r="D15" s="87"/>
      <c r="E15" s="88"/>
    </row>
    <row r="16" spans="1:7" ht="14.25">
      <c r="A16" s="92"/>
      <c r="B16" s="92"/>
      <c r="C16" s="86"/>
      <c r="D16" s="87" t="s">
        <v>4</v>
      </c>
      <c r="E16" s="88">
        <v>100</v>
      </c>
      <c r="F16" s="75">
        <v>0</v>
      </c>
      <c r="G16" s="75">
        <f>F16*E16</f>
        <v>0</v>
      </c>
    </row>
    <row r="17" spans="1:5" ht="14.25">
      <c r="A17" s="92"/>
      <c r="B17" s="92"/>
      <c r="C17" s="86"/>
      <c r="D17" s="87"/>
      <c r="E17" s="88"/>
    </row>
    <row r="18" spans="1:5" ht="57">
      <c r="A18" s="92">
        <f>A15+1</f>
        <v>4</v>
      </c>
      <c r="B18" s="92" t="s">
        <v>109</v>
      </c>
      <c r="C18" s="89" t="s">
        <v>201</v>
      </c>
      <c r="D18" s="87"/>
      <c r="E18" s="88"/>
    </row>
    <row r="19" spans="1:7" ht="14.25">
      <c r="A19" s="92"/>
      <c r="B19" s="92"/>
      <c r="C19" s="86"/>
      <c r="D19" s="87" t="s">
        <v>4</v>
      </c>
      <c r="E19" s="88">
        <v>1</v>
      </c>
      <c r="F19" s="75">
        <v>0</v>
      </c>
      <c r="G19" s="75">
        <f>F19*E19</f>
        <v>0</v>
      </c>
    </row>
    <row r="20" spans="1:5" ht="14.25">
      <c r="A20" s="92"/>
      <c r="B20" s="92"/>
      <c r="C20" s="86"/>
      <c r="D20" s="87"/>
      <c r="E20" s="88"/>
    </row>
    <row r="21" spans="1:5" ht="71.25">
      <c r="A21" s="92">
        <f>A18+1</f>
        <v>5</v>
      </c>
      <c r="B21" s="92" t="s">
        <v>109</v>
      </c>
      <c r="C21" s="93" t="s">
        <v>199</v>
      </c>
      <c r="D21" s="87"/>
      <c r="E21" s="88"/>
    </row>
    <row r="22" spans="1:7" ht="14.25">
      <c r="A22" s="92"/>
      <c r="B22" s="92"/>
      <c r="C22" s="86"/>
      <c r="D22" s="87" t="s">
        <v>111</v>
      </c>
      <c r="E22" s="94">
        <v>0.1</v>
      </c>
      <c r="G22" s="75">
        <f>SUM(G8:G21)*E22</f>
        <v>0</v>
      </c>
    </row>
    <row r="23" spans="1:5" ht="14.25">
      <c r="A23" s="92"/>
      <c r="B23" s="92"/>
      <c r="C23" s="86"/>
      <c r="D23" s="87"/>
      <c r="E23" s="88"/>
    </row>
    <row r="24" spans="1:8" s="85" customFormat="1" ht="16.5" thickBot="1">
      <c r="A24" s="95"/>
      <c r="B24" s="95"/>
      <c r="C24" s="96" t="s">
        <v>239</v>
      </c>
      <c r="D24" s="97"/>
      <c r="E24" s="98"/>
      <c r="F24" s="82"/>
      <c r="G24" s="83">
        <f>SUM(G8:G23)</f>
        <v>0</v>
      </c>
      <c r="H24" s="84"/>
    </row>
  </sheetData>
  <sheetProtection password="E5B8" sheet="1"/>
  <mergeCells count="1">
    <mergeCell ref="C7:F7"/>
  </mergeCells>
  <printOptions/>
  <pageMargins left="0.8267716535433072" right="0.7480314960629921" top="0.31496062992125984" bottom="0.5905511811023623" header="0" footer="0"/>
  <pageSetup fitToHeight="2" horizontalDpi="1200" verticalDpi="1200" orientation="portrait" paperSize="9" scale="91" r:id="rId3"/>
  <headerFooter alignWithMargins="0">
    <oddFooter>&amp;CStran &amp;P od &amp;N</oddFooter>
  </headerFooter>
  <legacyDrawing r:id="rId2"/>
  <oleObjects>
    <oleObject progId="AutoCAD.Drawing.18" shapeId="1786061" r:id="rId1"/>
  </oleObjects>
</worksheet>
</file>

<file path=xl/worksheets/sheet3.xml><?xml version="1.0" encoding="utf-8"?>
<worksheet xmlns="http://schemas.openxmlformats.org/spreadsheetml/2006/main" xmlns:r="http://schemas.openxmlformats.org/officeDocument/2006/relationships">
  <dimension ref="A4:FP48"/>
  <sheetViews>
    <sheetView zoomScalePageLayoutView="0" workbookViewId="0" topLeftCell="A1">
      <selection activeCell="M7" sqref="M7"/>
    </sheetView>
  </sheetViews>
  <sheetFormatPr defaultColWidth="9.00390625" defaultRowHeight="12.75"/>
  <cols>
    <col min="1" max="1" width="4.00390625" style="80" customWidth="1"/>
    <col min="2" max="2" width="1.75390625" style="80" customWidth="1"/>
    <col min="3" max="3" width="46.125" style="72" customWidth="1"/>
    <col min="4" max="4" width="5.125" style="73" customWidth="1"/>
    <col min="5" max="5" width="11.25390625" style="74" bestFit="1" customWidth="1"/>
    <col min="6" max="6" width="12.125" style="75" bestFit="1" customWidth="1"/>
    <col min="7" max="7" width="14.625" style="75" bestFit="1" customWidth="1"/>
    <col min="8" max="8" width="9.125" style="81" customWidth="1"/>
    <col min="9" max="16384" width="9.125" style="78" customWidth="1"/>
  </cols>
  <sheetData>
    <row r="4" spans="1:11" ht="15.75">
      <c r="A4" s="138"/>
      <c r="B4" s="139"/>
      <c r="C4" s="139"/>
      <c r="D4" s="140"/>
      <c r="E4" s="140"/>
      <c r="F4" s="141"/>
      <c r="G4" s="141"/>
      <c r="H4" s="142"/>
      <c r="I4" s="143"/>
      <c r="J4" s="138"/>
      <c r="K4" s="138"/>
    </row>
    <row r="5" spans="1:8" s="64" customFormat="1" ht="15.75">
      <c r="A5" s="59" t="s">
        <v>191</v>
      </c>
      <c r="B5" s="59"/>
      <c r="C5" s="59" t="s">
        <v>1</v>
      </c>
      <c r="D5" s="60"/>
      <c r="E5" s="61"/>
      <c r="F5" s="62"/>
      <c r="G5" s="62"/>
      <c r="H5" s="63"/>
    </row>
    <row r="6" spans="1:172" s="71" customFormat="1" ht="15">
      <c r="A6" s="65"/>
      <c r="B6" s="65"/>
      <c r="C6" s="65"/>
      <c r="D6" s="66"/>
      <c r="E6" s="67"/>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s="71" customFormat="1" ht="182.25" customHeight="1">
      <c r="A7" s="65"/>
      <c r="B7" s="65"/>
      <c r="C7" s="182" t="s">
        <v>34</v>
      </c>
      <c r="D7" s="182"/>
      <c r="E7" s="182"/>
      <c r="F7" s="182"/>
      <c r="G7" s="182"/>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row>
    <row r="8" spans="1:172" ht="14.25">
      <c r="A8" s="86"/>
      <c r="B8" s="86"/>
      <c r="C8" s="86"/>
      <c r="D8" s="87"/>
      <c r="E8" s="88"/>
      <c r="H8" s="76"/>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row>
    <row r="9" spans="1:172" ht="14.25">
      <c r="A9" s="86">
        <f>1</f>
        <v>1</v>
      </c>
      <c r="B9" s="86" t="s">
        <v>109</v>
      </c>
      <c r="C9" s="86" t="s">
        <v>2</v>
      </c>
      <c r="D9" s="87"/>
      <c r="E9" s="88"/>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4.25">
      <c r="A10" s="86"/>
      <c r="B10" s="86"/>
      <c r="C10" s="86"/>
      <c r="D10" s="90" t="s">
        <v>107</v>
      </c>
      <c r="E10" s="91">
        <v>9772</v>
      </c>
      <c r="F10" s="75">
        <v>0</v>
      </c>
      <c r="G10" s="75">
        <f>F10*E10</f>
        <v>0</v>
      </c>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14.25">
      <c r="A11" s="86"/>
      <c r="B11" s="86"/>
      <c r="C11" s="86"/>
      <c r="D11" s="90"/>
      <c r="E11" s="91"/>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s="101" customFormat="1" ht="57">
      <c r="A12" s="86">
        <f>A9+1</f>
        <v>2</v>
      </c>
      <c r="B12" s="86" t="s">
        <v>109</v>
      </c>
      <c r="C12" s="89" t="s">
        <v>108</v>
      </c>
      <c r="D12" s="106"/>
      <c r="E12" s="88"/>
      <c r="F12" s="75"/>
      <c r="G12" s="75"/>
      <c r="H12" s="99"/>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row>
    <row r="13" spans="1:172" s="101" customFormat="1" ht="14.25">
      <c r="A13" s="107"/>
      <c r="B13" s="107"/>
      <c r="C13" s="107"/>
      <c r="D13" s="90" t="s">
        <v>0</v>
      </c>
      <c r="E13" s="88">
        <v>6500</v>
      </c>
      <c r="F13" s="75">
        <v>0</v>
      </c>
      <c r="G13" s="75">
        <f>F13*E13</f>
        <v>0</v>
      </c>
      <c r="H13" s="99"/>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row>
    <row r="14" spans="1:172" s="101" customFormat="1" ht="14.25">
      <c r="A14" s="107"/>
      <c r="B14" s="107"/>
      <c r="C14" s="107"/>
      <c r="D14" s="90"/>
      <c r="E14" s="88"/>
      <c r="F14" s="75"/>
      <c r="G14" s="7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row>
    <row r="15" spans="1:172" s="101" customFormat="1" ht="57">
      <c r="A15" s="86">
        <f>A12+1</f>
        <v>3</v>
      </c>
      <c r="B15" s="86" t="s">
        <v>109</v>
      </c>
      <c r="C15" s="89" t="s">
        <v>133</v>
      </c>
      <c r="D15" s="106"/>
      <c r="E15" s="88"/>
      <c r="F15" s="75"/>
      <c r="G15" s="75"/>
      <c r="H15" s="99"/>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row>
    <row r="16" spans="1:172" s="101" customFormat="1" ht="14.25">
      <c r="A16" s="107"/>
      <c r="B16" s="107"/>
      <c r="C16" s="107"/>
      <c r="D16" s="90" t="s">
        <v>0</v>
      </c>
      <c r="E16" s="88">
        <v>11383.4</v>
      </c>
      <c r="F16" s="75">
        <v>0</v>
      </c>
      <c r="G16" s="75">
        <f>F16*E16</f>
        <v>0</v>
      </c>
      <c r="H16" s="99"/>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row>
    <row r="17" spans="1:172" s="101" customFormat="1" ht="14.25">
      <c r="A17" s="107"/>
      <c r="B17" s="107"/>
      <c r="C17" s="107"/>
      <c r="D17" s="90"/>
      <c r="E17" s="108"/>
      <c r="F17" s="104"/>
      <c r="G17" s="104"/>
      <c r="H17" s="99"/>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row>
    <row r="18" spans="1:172" ht="85.5">
      <c r="A18" s="86">
        <f>A15+1</f>
        <v>4</v>
      </c>
      <c r="B18" s="86" t="s">
        <v>109</v>
      </c>
      <c r="C18" s="86" t="s">
        <v>202</v>
      </c>
      <c r="D18" s="87"/>
      <c r="E18" s="88"/>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14.25">
      <c r="A19" s="86"/>
      <c r="B19" s="86"/>
      <c r="C19" s="86"/>
      <c r="D19" s="87" t="s">
        <v>0</v>
      </c>
      <c r="E19" s="88">
        <v>300</v>
      </c>
      <c r="F19" s="75">
        <v>0</v>
      </c>
      <c r="G19" s="75">
        <f>F19*E19</f>
        <v>0</v>
      </c>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14.25">
      <c r="A20" s="86"/>
      <c r="B20" s="86"/>
      <c r="C20" s="86"/>
      <c r="D20" s="87"/>
      <c r="E20" s="88"/>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ht="28.5">
      <c r="A21" s="86">
        <f>A18+1</f>
        <v>5</v>
      </c>
      <c r="B21" s="86" t="s">
        <v>109</v>
      </c>
      <c r="C21" s="93" t="s">
        <v>112</v>
      </c>
      <c r="D21" s="88"/>
      <c r="E21" s="109"/>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row>
    <row r="22" spans="1:172" s="101" customFormat="1" ht="14.25">
      <c r="A22" s="86"/>
      <c r="B22" s="86"/>
      <c r="C22" s="86"/>
      <c r="D22" s="110" t="s">
        <v>3</v>
      </c>
      <c r="E22" s="88">
        <v>7817.6</v>
      </c>
      <c r="F22" s="75">
        <v>0</v>
      </c>
      <c r="G22" s="75">
        <f>F22*E22</f>
        <v>0</v>
      </c>
      <c r="H22" s="99"/>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row>
    <row r="23" spans="1:172" s="101" customFormat="1" ht="14.25">
      <c r="A23" s="86"/>
      <c r="B23" s="86"/>
      <c r="C23" s="86"/>
      <c r="D23" s="87"/>
      <c r="E23" s="88"/>
      <c r="F23" s="75"/>
      <c r="G23" s="75"/>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row>
    <row r="24" spans="1:172" ht="42.75">
      <c r="A24" s="86">
        <f>A21+1</f>
        <v>6</v>
      </c>
      <c r="B24" s="86" t="s">
        <v>109</v>
      </c>
      <c r="C24" s="86" t="s">
        <v>113</v>
      </c>
      <c r="D24" s="88"/>
      <c r="E24" s="109"/>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row>
    <row r="25" spans="1:172" ht="14.25">
      <c r="A25" s="86"/>
      <c r="B25" s="86"/>
      <c r="C25" s="86"/>
      <c r="D25" s="110" t="str">
        <f>D13</f>
        <v>m3</v>
      </c>
      <c r="E25" s="88">
        <v>1172.64</v>
      </c>
      <c r="F25" s="75">
        <v>0</v>
      </c>
      <c r="G25" s="75">
        <f>F25*E25</f>
        <v>0</v>
      </c>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row>
    <row r="26" spans="1:172" ht="14.25">
      <c r="A26" s="86"/>
      <c r="B26" s="86"/>
      <c r="C26" s="86"/>
      <c r="D26" s="87"/>
      <c r="E26" s="88"/>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row>
    <row r="27" spans="1:172" ht="42.75">
      <c r="A27" s="86">
        <f>A24+1</f>
        <v>7</v>
      </c>
      <c r="B27" s="86" t="s">
        <v>109</v>
      </c>
      <c r="C27" s="86" t="s">
        <v>114</v>
      </c>
      <c r="D27" s="88"/>
      <c r="E27" s="109"/>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row>
    <row r="28" spans="1:172" ht="14.25">
      <c r="A28" s="86"/>
      <c r="B28" s="86"/>
      <c r="C28" s="86"/>
      <c r="D28" s="110" t="str">
        <f>D13</f>
        <v>m3</v>
      </c>
      <c r="E28" s="88">
        <v>3127.04</v>
      </c>
      <c r="F28" s="75">
        <v>0</v>
      </c>
      <c r="G28" s="75">
        <f>F28*E28</f>
        <v>0</v>
      </c>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4.25">
      <c r="A29" s="86"/>
      <c r="B29" s="86"/>
      <c r="C29" s="86"/>
      <c r="D29" s="87"/>
      <c r="E29" s="88"/>
      <c r="H29" s="7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row>
    <row r="30" spans="1:172" ht="57">
      <c r="A30" s="86">
        <f>A27+1</f>
        <v>8</v>
      </c>
      <c r="B30" s="86" t="s">
        <v>109</v>
      </c>
      <c r="C30" s="93" t="s">
        <v>115</v>
      </c>
      <c r="D30" s="109"/>
      <c r="E30" s="109"/>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ht="14.25">
      <c r="A31" s="86"/>
      <c r="B31" s="86"/>
      <c r="C31" s="86"/>
      <c r="D31" s="88" t="s">
        <v>0</v>
      </c>
      <c r="E31" s="88">
        <v>9434.8</v>
      </c>
      <c r="F31" s="105">
        <v>0</v>
      </c>
      <c r="G31" s="75">
        <f>F31*E31</f>
        <v>0</v>
      </c>
      <c r="H31" s="76"/>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ht="14.25">
      <c r="A32" s="86"/>
      <c r="B32" s="86"/>
      <c r="C32" s="86"/>
      <c r="D32" s="88"/>
      <c r="E32" s="88"/>
      <c r="F32" s="105"/>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row>
    <row r="33" spans="1:172" ht="119.25" customHeight="1">
      <c r="A33" s="86">
        <f>A30+1</f>
        <v>9</v>
      </c>
      <c r="B33" s="86" t="s">
        <v>109</v>
      </c>
      <c r="C33" s="93" t="s">
        <v>203</v>
      </c>
      <c r="D33" s="88"/>
      <c r="E33" s="109"/>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ht="14.25">
      <c r="A34" s="86"/>
      <c r="B34" s="86"/>
      <c r="C34" s="86"/>
      <c r="D34" s="110" t="str">
        <f>D13</f>
        <v>m3</v>
      </c>
      <c r="E34" s="88">
        <v>1755</v>
      </c>
      <c r="F34" s="105">
        <v>0</v>
      </c>
      <c r="G34" s="75">
        <f>F34*E34</f>
        <v>0</v>
      </c>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ht="14.25">
      <c r="A35" s="86"/>
      <c r="B35" s="86"/>
      <c r="C35" s="86"/>
      <c r="D35" s="87"/>
      <c r="E35" s="88"/>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ht="42.75">
      <c r="A36" s="86">
        <f>A33+1</f>
        <v>10</v>
      </c>
      <c r="B36" s="86" t="s">
        <v>109</v>
      </c>
      <c r="C36" s="86" t="s">
        <v>35</v>
      </c>
      <c r="D36" s="109"/>
      <c r="E36" s="109"/>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ht="14.25">
      <c r="A37" s="86"/>
      <c r="B37" s="86"/>
      <c r="C37" s="86"/>
      <c r="D37" s="88" t="s">
        <v>0</v>
      </c>
      <c r="E37" s="88">
        <v>8448.6</v>
      </c>
      <c r="F37" s="105">
        <v>0</v>
      </c>
      <c r="G37" s="75">
        <f>F37*E37</f>
        <v>0</v>
      </c>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ht="14.25">
      <c r="A38" s="86"/>
      <c r="B38" s="86"/>
      <c r="C38" s="86"/>
      <c r="D38" s="87"/>
      <c r="E38" s="88"/>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39" spans="1:5" ht="42.75">
      <c r="A39" s="92">
        <f>A36+1</f>
        <v>11</v>
      </c>
      <c r="B39" s="92" t="s">
        <v>109</v>
      </c>
      <c r="C39" s="86" t="s">
        <v>117</v>
      </c>
      <c r="D39" s="87"/>
      <c r="E39" s="88"/>
    </row>
    <row r="40" spans="1:7" ht="14.25">
      <c r="A40" s="92"/>
      <c r="B40" s="92"/>
      <c r="C40" s="86"/>
      <c r="D40" s="87" t="s">
        <v>107</v>
      </c>
      <c r="E40" s="88">
        <f>E10</f>
        <v>9772</v>
      </c>
      <c r="F40" s="75">
        <v>0</v>
      </c>
      <c r="G40" s="75">
        <f>F40*E40</f>
        <v>0</v>
      </c>
    </row>
    <row r="41" spans="1:5" ht="14.25">
      <c r="A41" s="92"/>
      <c r="B41" s="92"/>
      <c r="C41" s="86"/>
      <c r="D41" s="87"/>
      <c r="E41" s="88"/>
    </row>
    <row r="42" spans="1:5" ht="28.5">
      <c r="A42" s="92">
        <f>A39+1</f>
        <v>12</v>
      </c>
      <c r="B42" s="92" t="s">
        <v>109</v>
      </c>
      <c r="C42" s="86" t="s">
        <v>204</v>
      </c>
      <c r="D42" s="87"/>
      <c r="E42" s="88"/>
    </row>
    <row r="43" spans="1:7" ht="14.25">
      <c r="A43" s="92"/>
      <c r="B43" s="92"/>
      <c r="C43" s="86"/>
      <c r="D43" s="87" t="s">
        <v>107</v>
      </c>
      <c r="E43" s="88">
        <v>3000</v>
      </c>
      <c r="F43" s="75">
        <v>0</v>
      </c>
      <c r="G43" s="75">
        <f>F43*E43</f>
        <v>0</v>
      </c>
    </row>
    <row r="44" spans="1:5" ht="14.25">
      <c r="A44" s="92"/>
      <c r="B44" s="92"/>
      <c r="C44" s="86"/>
      <c r="D44" s="87"/>
      <c r="E44" s="88"/>
    </row>
    <row r="45" spans="1:5" ht="71.25">
      <c r="A45" s="92">
        <f>A42+1</f>
        <v>13</v>
      </c>
      <c r="B45" s="92" t="s">
        <v>109</v>
      </c>
      <c r="C45" s="93" t="s">
        <v>110</v>
      </c>
      <c r="D45" s="87"/>
      <c r="E45" s="88"/>
    </row>
    <row r="46" spans="1:7" ht="14.25">
      <c r="A46" s="92"/>
      <c r="B46" s="92"/>
      <c r="C46" s="86"/>
      <c r="D46" s="87" t="s">
        <v>111</v>
      </c>
      <c r="E46" s="94">
        <v>0.1</v>
      </c>
      <c r="G46" s="75">
        <f>SUM(G8:G45)*E46</f>
        <v>0</v>
      </c>
    </row>
    <row r="47" spans="1:5" ht="14.25">
      <c r="A47" s="92"/>
      <c r="B47" s="92"/>
      <c r="C47" s="86"/>
      <c r="D47" s="87"/>
      <c r="E47" s="88"/>
    </row>
    <row r="48" spans="1:8" s="85" customFormat="1" ht="16.5" thickBot="1">
      <c r="A48" s="95"/>
      <c r="B48" s="95"/>
      <c r="C48" s="96" t="s">
        <v>239</v>
      </c>
      <c r="D48" s="97"/>
      <c r="E48" s="98"/>
      <c r="F48" s="82"/>
      <c r="G48" s="83">
        <f>SUM(G8:G47)</f>
        <v>0</v>
      </c>
      <c r="H48" s="84"/>
    </row>
  </sheetData>
  <sheetProtection password="E5B8" sheet="1"/>
  <mergeCells count="1">
    <mergeCell ref="C7:G7"/>
  </mergeCells>
  <printOptions/>
  <pageMargins left="0.8267716535433072" right="0.7480314960629921" top="0.31496062992125984" bottom="0.5905511811023623" header="0" footer="0"/>
  <pageSetup fitToHeight="2" horizontalDpi="1200" verticalDpi="1200" orientation="portrait" paperSize="9" scale="90" r:id="rId3"/>
  <headerFooter alignWithMargins="0">
    <oddFooter>&amp;CStran &amp;P od &amp;N</oddFooter>
  </headerFooter>
  <rowBreaks count="1" manualBreakCount="1">
    <brk id="29" max="255" man="1"/>
  </rowBreaks>
  <legacyDrawing r:id="rId2"/>
  <oleObjects>
    <oleObject progId="AutoCAD.Drawing.18" shapeId="1791620" r:id="rId1"/>
  </oleObjects>
</worksheet>
</file>

<file path=xl/worksheets/sheet4.xml><?xml version="1.0" encoding="utf-8"?>
<worksheet xmlns="http://schemas.openxmlformats.org/spreadsheetml/2006/main" xmlns:r="http://schemas.openxmlformats.org/officeDocument/2006/relationships">
  <dimension ref="A5:FP43"/>
  <sheetViews>
    <sheetView zoomScalePageLayoutView="0" workbookViewId="0" topLeftCell="A1">
      <selection activeCell="H7" sqref="H7"/>
    </sheetView>
  </sheetViews>
  <sheetFormatPr defaultColWidth="9.00390625" defaultRowHeight="12.75"/>
  <cols>
    <col min="1" max="1" width="4.00390625" style="92" customWidth="1"/>
    <col min="2" max="2" width="1.625" style="92" customWidth="1"/>
    <col min="3" max="3" width="46.125" style="86" customWidth="1"/>
    <col min="4" max="4" width="4.25390625" style="122" bestFit="1" customWidth="1"/>
    <col min="5" max="5" width="7.625" style="88" bestFit="1" customWidth="1"/>
    <col min="6" max="6" width="12.00390625" style="75" bestFit="1" customWidth="1"/>
    <col min="7" max="7" width="13.375" style="75" bestFit="1" customWidth="1"/>
    <col min="8" max="8" width="9.125" style="81" customWidth="1"/>
    <col min="9" max="9" width="9.125" style="78" customWidth="1"/>
    <col min="10" max="10" width="21.75390625" style="78" customWidth="1"/>
    <col min="11" max="16384" width="9.125" style="78" customWidth="1"/>
  </cols>
  <sheetData>
    <row r="5" spans="1:8" s="64" customFormat="1" ht="15.75">
      <c r="A5" s="119" t="s">
        <v>192</v>
      </c>
      <c r="B5" s="119"/>
      <c r="C5" s="119" t="s">
        <v>91</v>
      </c>
      <c r="D5" s="120"/>
      <c r="E5" s="121"/>
      <c r="F5" s="62"/>
      <c r="G5" s="62"/>
      <c r="H5" s="63"/>
    </row>
    <row r="6" spans="1:172" ht="14.25">
      <c r="A6" s="86"/>
      <c r="B6" s="86"/>
      <c r="H6" s="76"/>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row>
    <row r="7" spans="1:172" ht="185.25">
      <c r="A7" s="86">
        <f>1</f>
        <v>1</v>
      </c>
      <c r="B7" s="86" t="s">
        <v>109</v>
      </c>
      <c r="C7" s="86" t="s">
        <v>167</v>
      </c>
      <c r="H7" s="76"/>
      <c r="I7" s="77"/>
      <c r="J7" s="72"/>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row>
    <row r="8" spans="1:172" ht="14.25">
      <c r="A8" s="86"/>
      <c r="B8" s="86"/>
      <c r="C8" s="86" t="s">
        <v>205</v>
      </c>
      <c r="D8" s="122" t="s">
        <v>4</v>
      </c>
      <c r="E8" s="88">
        <v>1</v>
      </c>
      <c r="F8" s="75">
        <v>0</v>
      </c>
      <c r="G8" s="75">
        <f>F8*E8</f>
        <v>0</v>
      </c>
      <c r="H8" s="76"/>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row>
    <row r="9" spans="1:172" ht="14.25">
      <c r="A9" s="86"/>
      <c r="B9" s="86"/>
      <c r="C9" s="86" t="s">
        <v>95</v>
      </c>
      <c r="D9" s="122" t="s">
        <v>4</v>
      </c>
      <c r="E9" s="88">
        <v>4</v>
      </c>
      <c r="F9" s="75">
        <v>0</v>
      </c>
      <c r="G9" s="75">
        <f aca="true" t="shared" si="0" ref="G9:G23">F9*E9</f>
        <v>0</v>
      </c>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4.25">
      <c r="A10" s="86"/>
      <c r="B10" s="86"/>
      <c r="C10" s="86" t="s">
        <v>96</v>
      </c>
      <c r="D10" s="122" t="s">
        <v>4</v>
      </c>
      <c r="E10" s="88">
        <v>5</v>
      </c>
      <c r="F10" s="75">
        <v>0</v>
      </c>
      <c r="G10" s="75">
        <f t="shared" si="0"/>
        <v>0</v>
      </c>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14.25">
      <c r="A11" s="86"/>
      <c r="B11" s="86"/>
      <c r="C11" s="86" t="s">
        <v>97</v>
      </c>
      <c r="D11" s="122" t="s">
        <v>4</v>
      </c>
      <c r="E11" s="88">
        <v>1</v>
      </c>
      <c r="F11" s="75">
        <v>0</v>
      </c>
      <c r="G11" s="75">
        <f t="shared" si="0"/>
        <v>0</v>
      </c>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ht="14.25">
      <c r="A12" s="86"/>
      <c r="B12" s="86"/>
      <c r="C12" s="86" t="s">
        <v>103</v>
      </c>
      <c r="D12" s="123" t="s">
        <v>4</v>
      </c>
      <c r="E12" s="91">
        <v>6</v>
      </c>
      <c r="F12" s="75">
        <v>0</v>
      </c>
      <c r="G12" s="75">
        <f t="shared" si="0"/>
        <v>0</v>
      </c>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row>
    <row r="13" spans="1:172" ht="14.25">
      <c r="A13" s="86"/>
      <c r="B13" s="86"/>
      <c r="C13" s="86" t="s">
        <v>104</v>
      </c>
      <c r="D13" s="123" t="s">
        <v>4</v>
      </c>
      <c r="E13" s="91">
        <v>1</v>
      </c>
      <c r="F13" s="75">
        <v>0</v>
      </c>
      <c r="G13" s="75">
        <f t="shared" si="0"/>
        <v>0</v>
      </c>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4" spans="1:172" ht="14.25">
      <c r="A14" s="86"/>
      <c r="B14" s="86"/>
      <c r="C14" s="86" t="s">
        <v>105</v>
      </c>
      <c r="D14" s="123" t="s">
        <v>4</v>
      </c>
      <c r="E14" s="91">
        <v>1</v>
      </c>
      <c r="F14" s="75">
        <v>0</v>
      </c>
      <c r="G14" s="75">
        <f t="shared" si="0"/>
        <v>0</v>
      </c>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row>
    <row r="15" spans="1:172" ht="14.25">
      <c r="A15" s="86"/>
      <c r="B15" s="86"/>
      <c r="C15" s="86" t="s">
        <v>93</v>
      </c>
      <c r="D15" s="122" t="s">
        <v>4</v>
      </c>
      <c r="E15" s="88">
        <v>1</v>
      </c>
      <c r="F15" s="75">
        <v>0</v>
      </c>
      <c r="G15" s="75">
        <f t="shared" si="0"/>
        <v>0</v>
      </c>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row>
    <row r="16" spans="1:172" ht="14.25">
      <c r="A16" s="86"/>
      <c r="B16" s="86"/>
      <c r="C16" s="86" t="s">
        <v>94</v>
      </c>
      <c r="D16" s="122" t="s">
        <v>4</v>
      </c>
      <c r="E16" s="88">
        <v>1</v>
      </c>
      <c r="F16" s="75">
        <v>0</v>
      </c>
      <c r="G16" s="75">
        <f t="shared" si="0"/>
        <v>0</v>
      </c>
      <c r="H16" s="7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row>
    <row r="17" spans="1:172" ht="14.25">
      <c r="A17" s="86"/>
      <c r="B17" s="86"/>
      <c r="C17" s="86" t="s">
        <v>92</v>
      </c>
      <c r="D17" s="122" t="s">
        <v>4</v>
      </c>
      <c r="E17" s="108">
        <v>2</v>
      </c>
      <c r="F17" s="75">
        <v>0</v>
      </c>
      <c r="G17" s="75">
        <f t="shared" si="0"/>
        <v>0</v>
      </c>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row>
    <row r="18" spans="1:172" ht="14.25">
      <c r="A18" s="86"/>
      <c r="B18" s="86"/>
      <c r="C18" s="86" t="s">
        <v>98</v>
      </c>
      <c r="D18" s="123" t="s">
        <v>4</v>
      </c>
      <c r="E18" s="91">
        <v>1</v>
      </c>
      <c r="F18" s="75">
        <v>0</v>
      </c>
      <c r="G18" s="75">
        <f t="shared" si="0"/>
        <v>0</v>
      </c>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14.25">
      <c r="A19" s="86"/>
      <c r="B19" s="86"/>
      <c r="C19" s="86" t="s">
        <v>99</v>
      </c>
      <c r="D19" s="123" t="s">
        <v>4</v>
      </c>
      <c r="E19" s="91">
        <v>1</v>
      </c>
      <c r="F19" s="75">
        <v>0</v>
      </c>
      <c r="G19" s="75">
        <f t="shared" si="0"/>
        <v>0</v>
      </c>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14.25">
      <c r="A20" s="86"/>
      <c r="B20" s="86"/>
      <c r="C20" s="86" t="s">
        <v>100</v>
      </c>
      <c r="D20" s="123" t="s">
        <v>4</v>
      </c>
      <c r="E20" s="91">
        <v>1</v>
      </c>
      <c r="F20" s="75">
        <v>0</v>
      </c>
      <c r="G20" s="75">
        <f t="shared" si="0"/>
        <v>0</v>
      </c>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ht="14.25">
      <c r="A21" s="86"/>
      <c r="B21" s="86"/>
      <c r="C21" s="86" t="s">
        <v>101</v>
      </c>
      <c r="D21" s="123" t="s">
        <v>4</v>
      </c>
      <c r="E21" s="91">
        <v>1</v>
      </c>
      <c r="F21" s="75">
        <v>0</v>
      </c>
      <c r="G21" s="75">
        <f t="shared" si="0"/>
        <v>0</v>
      </c>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row>
    <row r="22" spans="1:172" ht="14.25">
      <c r="A22" s="86"/>
      <c r="B22" s="86"/>
      <c r="C22" s="86" t="s">
        <v>106</v>
      </c>
      <c r="D22" s="123" t="s">
        <v>4</v>
      </c>
      <c r="E22" s="91">
        <v>1</v>
      </c>
      <c r="F22" s="75">
        <v>0</v>
      </c>
      <c r="G22" s="75">
        <f t="shared" si="0"/>
        <v>0</v>
      </c>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row>
    <row r="23" spans="1:172" ht="14.25">
      <c r="A23" s="86"/>
      <c r="B23" s="86"/>
      <c r="C23" s="86" t="s">
        <v>102</v>
      </c>
      <c r="D23" s="123" t="s">
        <v>4</v>
      </c>
      <c r="E23" s="91">
        <v>1</v>
      </c>
      <c r="F23" s="75">
        <v>0</v>
      </c>
      <c r="G23" s="75">
        <f t="shared" si="0"/>
        <v>0</v>
      </c>
      <c r="H23" s="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row>
    <row r="24" spans="1:172" s="101" customFormat="1" ht="14.25">
      <c r="A24" s="107"/>
      <c r="B24" s="107"/>
      <c r="C24" s="107"/>
      <c r="D24" s="124"/>
      <c r="E24" s="125"/>
      <c r="F24" s="75"/>
      <c r="G24" s="104"/>
      <c r="H24" s="99"/>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row>
    <row r="25" spans="1:172" ht="28.5">
      <c r="A25" s="86">
        <f>A7+1</f>
        <v>2</v>
      </c>
      <c r="B25" s="86" t="s">
        <v>109</v>
      </c>
      <c r="C25" s="86" t="s">
        <v>144</v>
      </c>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row>
    <row r="26" spans="1:172" ht="14.25">
      <c r="A26" s="86"/>
      <c r="B26" s="86"/>
      <c r="D26" s="122" t="s">
        <v>4</v>
      </c>
      <c r="E26" s="88">
        <v>2</v>
      </c>
      <c r="F26" s="75">
        <v>0</v>
      </c>
      <c r="G26" s="75">
        <f>F26*E26</f>
        <v>0</v>
      </c>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row>
    <row r="27" spans="1:172" ht="14.25">
      <c r="A27" s="86"/>
      <c r="B27" s="86"/>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row>
    <row r="28" spans="1:172" ht="42.75">
      <c r="A28" s="86">
        <f>A25+1</f>
        <v>3</v>
      </c>
      <c r="B28" s="86" t="s">
        <v>109</v>
      </c>
      <c r="C28" s="86" t="s">
        <v>151</v>
      </c>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4.25">
      <c r="A29" s="86"/>
      <c r="B29" s="86"/>
      <c r="D29" s="122" t="s">
        <v>4</v>
      </c>
      <c r="E29" s="88">
        <v>4</v>
      </c>
      <c r="F29" s="75">
        <v>0</v>
      </c>
      <c r="G29" s="75">
        <f>F29*E29</f>
        <v>0</v>
      </c>
      <c r="H29" s="7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row>
    <row r="30" spans="1:172" ht="14.25">
      <c r="A30" s="86"/>
      <c r="B30" s="86"/>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ht="42.75">
      <c r="A31" s="86">
        <f>A28+1</f>
        <v>4</v>
      </c>
      <c r="B31" s="86" t="s">
        <v>109</v>
      </c>
      <c r="C31" s="86" t="s">
        <v>152</v>
      </c>
      <c r="H31" s="76"/>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ht="14.25">
      <c r="A32" s="86"/>
      <c r="B32" s="86"/>
      <c r="D32" s="122" t="s">
        <v>4</v>
      </c>
      <c r="E32" s="88">
        <v>4</v>
      </c>
      <c r="F32" s="75">
        <v>0</v>
      </c>
      <c r="G32" s="75">
        <f>F32*E32</f>
        <v>0</v>
      </c>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row>
    <row r="33" spans="1:172" ht="14.25">
      <c r="A33" s="86"/>
      <c r="B33" s="86"/>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ht="42.75">
      <c r="A34" s="86">
        <f>A31+1</f>
        <v>5</v>
      </c>
      <c r="B34" s="86" t="s">
        <v>109</v>
      </c>
      <c r="C34" s="86" t="s">
        <v>207</v>
      </c>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ht="14.25">
      <c r="A35" s="86"/>
      <c r="B35" s="86"/>
      <c r="D35" s="122" t="s">
        <v>4</v>
      </c>
      <c r="E35" s="88">
        <v>259</v>
      </c>
      <c r="F35" s="75">
        <v>0</v>
      </c>
      <c r="G35" s="75">
        <f>F35*E35</f>
        <v>0</v>
      </c>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ht="14.25">
      <c r="A36" s="86"/>
      <c r="B36" s="86"/>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ht="71.25">
      <c r="A37" s="86">
        <f>A34+1</f>
        <v>6</v>
      </c>
      <c r="B37" s="86" t="s">
        <v>109</v>
      </c>
      <c r="C37" s="93" t="s">
        <v>118</v>
      </c>
      <c r="D37" s="126"/>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ht="14.25">
      <c r="A38" s="86"/>
      <c r="B38" s="86"/>
      <c r="D38" s="126"/>
      <c r="E38" s="94">
        <v>0.1</v>
      </c>
      <c r="G38" s="113">
        <f>SUM(G7:G37)*E38</f>
        <v>0</v>
      </c>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40" spans="1:8" s="115" customFormat="1" ht="16.5" thickBot="1">
      <c r="A40" s="127"/>
      <c r="B40" s="127"/>
      <c r="C40" s="96" t="s">
        <v>239</v>
      </c>
      <c r="D40" s="128"/>
      <c r="E40" s="129"/>
      <c r="F40" s="82"/>
      <c r="G40" s="83">
        <f>SUM(G6:G39)</f>
        <v>0</v>
      </c>
      <c r="H40" s="114"/>
    </row>
    <row r="42" spans="1:8" s="101" customFormat="1" ht="14.25">
      <c r="A42" s="130"/>
      <c r="B42" s="130"/>
      <c r="C42" s="107"/>
      <c r="D42" s="131"/>
      <c r="E42" s="108"/>
      <c r="F42" s="104"/>
      <c r="G42" s="104"/>
      <c r="H42" s="118"/>
    </row>
    <row r="43" spans="1:8" s="101" customFormat="1" ht="14.25">
      <c r="A43" s="130"/>
      <c r="B43" s="130"/>
      <c r="C43" s="107"/>
      <c r="D43" s="131"/>
      <c r="E43" s="108"/>
      <c r="F43" s="104"/>
      <c r="G43" s="104"/>
      <c r="H43" s="118"/>
    </row>
  </sheetData>
  <sheetProtection password="E5B8" sheet="1"/>
  <printOptions/>
  <pageMargins left="0.9055118110236221" right="0.7480314960629921" top="0.984251968503937" bottom="0.984251968503937" header="0" footer="0"/>
  <pageSetup horizontalDpi="1200" verticalDpi="1200" orientation="portrait" paperSize="9" scale="94" r:id="rId3"/>
  <headerFooter alignWithMargins="0">
    <oddFooter>&amp;CStran &amp;P od &amp;N</oddFooter>
  </headerFooter>
  <rowBreaks count="1" manualBreakCount="1">
    <brk id="33" max="255" man="1"/>
  </rowBreaks>
  <legacyDrawing r:id="rId2"/>
  <oleObjects>
    <oleObject progId="AutoCAD.Drawing.18" shapeId="1803732" r:id="rId1"/>
  </oleObjects>
</worksheet>
</file>

<file path=xl/worksheets/sheet5.xml><?xml version="1.0" encoding="utf-8"?>
<worksheet xmlns="http://schemas.openxmlformats.org/spreadsheetml/2006/main" xmlns:r="http://schemas.openxmlformats.org/officeDocument/2006/relationships">
  <dimension ref="A5:FP123"/>
  <sheetViews>
    <sheetView tabSelected="1" zoomScalePageLayoutView="0" workbookViewId="0" topLeftCell="A1">
      <selection activeCell="I9" sqref="I9"/>
    </sheetView>
  </sheetViews>
  <sheetFormatPr defaultColWidth="9.00390625" defaultRowHeight="12.75"/>
  <cols>
    <col min="1" max="1" width="4.00390625" style="80" customWidth="1"/>
    <col min="2" max="2" width="1.37890625" style="80" customWidth="1"/>
    <col min="3" max="3" width="46.125" style="72" customWidth="1"/>
    <col min="4" max="4" width="5.00390625" style="112" customWidth="1"/>
    <col min="5" max="5" width="10.125" style="74" bestFit="1" customWidth="1"/>
    <col min="6" max="6" width="10.75390625" style="75" customWidth="1"/>
    <col min="7" max="7" width="14.625" style="75" bestFit="1" customWidth="1"/>
    <col min="8" max="8" width="9.125" style="81" customWidth="1"/>
    <col min="9" max="9" width="11.875" style="78" customWidth="1"/>
    <col min="10" max="10" width="9.125" style="78" customWidth="1"/>
    <col min="11" max="11" width="12.25390625" style="78" customWidth="1"/>
    <col min="12" max="16384" width="9.125" style="78" customWidth="1"/>
  </cols>
  <sheetData>
    <row r="5" spans="1:8" s="64" customFormat="1" ht="15.75">
      <c r="A5" s="59" t="s">
        <v>193</v>
      </c>
      <c r="B5" s="59"/>
      <c r="C5" s="59" t="s">
        <v>122</v>
      </c>
      <c r="D5" s="111"/>
      <c r="E5" s="61"/>
      <c r="F5" s="62"/>
      <c r="G5" s="62"/>
      <c r="H5" s="63"/>
    </row>
    <row r="6" spans="1:172" s="71" customFormat="1" ht="15">
      <c r="A6" s="65"/>
      <c r="B6" s="65"/>
      <c r="C6" s="65"/>
      <c r="D6" s="144"/>
      <c r="E6" s="67"/>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s="71" customFormat="1" ht="106.5" customHeight="1">
      <c r="A7" s="65"/>
      <c r="B7" s="65"/>
      <c r="C7" s="183" t="s">
        <v>159</v>
      </c>
      <c r="D7" s="183"/>
      <c r="E7" s="183"/>
      <c r="F7" s="183"/>
      <c r="G7" s="183"/>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row>
    <row r="8" spans="1:172" s="71" customFormat="1" ht="14.25">
      <c r="A8" s="149"/>
      <c r="B8" s="149"/>
      <c r="C8" s="149"/>
      <c r="D8" s="150"/>
      <c r="E8" s="151"/>
      <c r="F8" s="152"/>
      <c r="G8" s="145"/>
      <c r="H8" s="69"/>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row>
    <row r="9" spans="1:172" ht="14.25">
      <c r="A9" s="86">
        <f>1</f>
        <v>1</v>
      </c>
      <c r="B9" s="86" t="s">
        <v>109</v>
      </c>
      <c r="C9" s="86" t="s">
        <v>17</v>
      </c>
      <c r="D9" s="122"/>
      <c r="E9" s="88"/>
      <c r="F9" s="153"/>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4.25">
      <c r="A10" s="86"/>
      <c r="B10" s="86"/>
      <c r="C10" s="86"/>
      <c r="D10" s="123" t="s">
        <v>107</v>
      </c>
      <c r="E10" s="91">
        <v>920</v>
      </c>
      <c r="F10" s="153">
        <v>0</v>
      </c>
      <c r="G10" s="75">
        <f>F10*E10</f>
        <v>0</v>
      </c>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14.25">
      <c r="A11" s="86"/>
      <c r="B11" s="86"/>
      <c r="C11" s="86"/>
      <c r="D11" s="123"/>
      <c r="E11" s="91"/>
      <c r="F11" s="153"/>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ht="42.75">
      <c r="A12" s="86">
        <f>A9+1</f>
        <v>2</v>
      </c>
      <c r="B12" s="86" t="s">
        <v>109</v>
      </c>
      <c r="C12" s="86" t="s">
        <v>145</v>
      </c>
      <c r="D12" s="122"/>
      <c r="E12" s="88"/>
      <c r="F12" s="153"/>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row>
    <row r="13" spans="1:172" ht="14.25">
      <c r="A13" s="86"/>
      <c r="B13" s="86"/>
      <c r="C13" s="86"/>
      <c r="D13" s="123" t="s">
        <v>3</v>
      </c>
      <c r="E13" s="91">
        <v>3000</v>
      </c>
      <c r="F13" s="153">
        <v>0</v>
      </c>
      <c r="G13" s="75">
        <f>F13*E13</f>
        <v>0</v>
      </c>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4" spans="1:172" ht="14.25">
      <c r="A14" s="86"/>
      <c r="B14" s="86"/>
      <c r="C14" s="86"/>
      <c r="D14" s="123"/>
      <c r="E14" s="91"/>
      <c r="F14" s="153"/>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row>
    <row r="15" spans="1:172" ht="42.75">
      <c r="A15" s="86">
        <f>A12+1</f>
        <v>3</v>
      </c>
      <c r="B15" s="86" t="s">
        <v>109</v>
      </c>
      <c r="C15" s="86" t="s">
        <v>208</v>
      </c>
      <c r="D15" s="122"/>
      <c r="E15" s="88"/>
      <c r="F15" s="153"/>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row>
    <row r="16" spans="1:172" ht="14.25">
      <c r="A16" s="86"/>
      <c r="B16" s="86"/>
      <c r="C16" s="86"/>
      <c r="D16" s="123" t="s">
        <v>3</v>
      </c>
      <c r="E16" s="91">
        <v>150</v>
      </c>
      <c r="F16" s="153">
        <v>0</v>
      </c>
      <c r="G16" s="75">
        <f>F16*E16</f>
        <v>0</v>
      </c>
      <c r="H16" s="7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row>
    <row r="17" spans="1:172" ht="14.25">
      <c r="A17" s="86"/>
      <c r="B17" s="86"/>
      <c r="C17" s="86"/>
      <c r="D17" s="123"/>
      <c r="E17" s="91"/>
      <c r="F17" s="153"/>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row>
    <row r="18" spans="1:172" ht="14.25">
      <c r="A18" s="86">
        <f>A15+1</f>
        <v>4</v>
      </c>
      <c r="B18" s="86" t="s">
        <v>109</v>
      </c>
      <c r="C18" s="93" t="s">
        <v>124</v>
      </c>
      <c r="D18" s="122"/>
      <c r="E18" s="88"/>
      <c r="F18" s="153"/>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14.25">
      <c r="A19" s="86"/>
      <c r="B19" s="86"/>
      <c r="C19" s="86"/>
      <c r="D19" s="123" t="s">
        <v>107</v>
      </c>
      <c r="E19" s="91">
        <v>900</v>
      </c>
      <c r="F19" s="153">
        <v>0</v>
      </c>
      <c r="G19" s="75">
        <f>F19*E19</f>
        <v>0</v>
      </c>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14.25">
      <c r="A20" s="86"/>
      <c r="B20" s="86"/>
      <c r="C20" s="86"/>
      <c r="D20" s="123"/>
      <c r="E20" s="91"/>
      <c r="F20" s="153"/>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ht="42.75">
      <c r="A21" s="86">
        <f>A18+1</f>
        <v>5</v>
      </c>
      <c r="B21" s="86" t="s">
        <v>109</v>
      </c>
      <c r="C21" s="93" t="s">
        <v>125</v>
      </c>
      <c r="D21" s="122"/>
      <c r="E21" s="88"/>
      <c r="F21" s="153"/>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row>
    <row r="22" spans="1:172" ht="14.25">
      <c r="A22" s="86"/>
      <c r="B22" s="86"/>
      <c r="C22" s="86"/>
      <c r="D22" s="123" t="s">
        <v>4</v>
      </c>
      <c r="E22" s="91">
        <v>45</v>
      </c>
      <c r="F22" s="153">
        <v>0</v>
      </c>
      <c r="G22" s="75">
        <f>F22*E22</f>
        <v>0</v>
      </c>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row>
    <row r="23" spans="1:172" ht="14.25">
      <c r="A23" s="86"/>
      <c r="B23" s="86"/>
      <c r="C23" s="86"/>
      <c r="D23" s="123"/>
      <c r="E23" s="91"/>
      <c r="F23" s="153"/>
      <c r="H23" s="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row>
    <row r="24" spans="1:172" ht="42.75">
      <c r="A24" s="86">
        <f>A21+1</f>
        <v>6</v>
      </c>
      <c r="B24" s="86" t="s">
        <v>109</v>
      </c>
      <c r="C24" s="93" t="s">
        <v>146</v>
      </c>
      <c r="D24" s="122"/>
      <c r="E24" s="88"/>
      <c r="F24" s="153"/>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row>
    <row r="25" spans="1:172" ht="14.25">
      <c r="A25" s="86"/>
      <c r="B25" s="86"/>
      <c r="C25" s="86"/>
      <c r="D25" s="123" t="s">
        <v>3</v>
      </c>
      <c r="E25" s="91">
        <v>3150</v>
      </c>
      <c r="F25" s="153">
        <v>0</v>
      </c>
      <c r="G25" s="75">
        <f>F25*E25</f>
        <v>0</v>
      </c>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row>
    <row r="26" spans="1:172" ht="14.25">
      <c r="A26" s="86"/>
      <c r="B26" s="86"/>
      <c r="C26" s="86"/>
      <c r="D26" s="123"/>
      <c r="E26" s="91"/>
      <c r="F26" s="153"/>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row>
    <row r="27" spans="1:172" ht="28.5">
      <c r="A27" s="86">
        <f>A24+1</f>
        <v>7</v>
      </c>
      <c r="B27" s="86" t="s">
        <v>109</v>
      </c>
      <c r="C27" s="93" t="s">
        <v>126</v>
      </c>
      <c r="D27" s="122"/>
      <c r="E27" s="88"/>
      <c r="F27" s="153"/>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row>
    <row r="28" spans="1:172" ht="14.25">
      <c r="A28" s="86"/>
      <c r="B28" s="86"/>
      <c r="C28" s="86"/>
      <c r="D28" s="123" t="s">
        <v>107</v>
      </c>
      <c r="E28" s="91">
        <v>920</v>
      </c>
      <c r="F28" s="153">
        <v>0</v>
      </c>
      <c r="G28" s="75">
        <f>F28*E28</f>
        <v>0</v>
      </c>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4.25">
      <c r="A29" s="86"/>
      <c r="B29" s="86"/>
      <c r="C29" s="86"/>
      <c r="D29" s="123"/>
      <c r="E29" s="91"/>
      <c r="F29" s="153"/>
      <c r="H29" s="7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row>
    <row r="30" spans="1:172" ht="45.75" customHeight="1">
      <c r="A30" s="86">
        <f>A27+1</f>
        <v>8</v>
      </c>
      <c r="B30" s="86" t="s">
        <v>109</v>
      </c>
      <c r="C30" s="93" t="s">
        <v>147</v>
      </c>
      <c r="D30" s="122"/>
      <c r="E30" s="88"/>
      <c r="F30" s="153"/>
      <c r="H30" s="76"/>
      <c r="J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ht="14.25">
      <c r="A31" s="86"/>
      <c r="B31" s="86"/>
      <c r="C31" s="86"/>
      <c r="D31" s="122" t="s">
        <v>3</v>
      </c>
      <c r="E31" s="88">
        <v>3150</v>
      </c>
      <c r="F31" s="153">
        <v>0</v>
      </c>
      <c r="G31" s="75">
        <f>F31*E31</f>
        <v>0</v>
      </c>
      <c r="H31" s="76"/>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s="101" customFormat="1" ht="14.25">
      <c r="A32" s="107"/>
      <c r="B32" s="107"/>
      <c r="C32" s="107"/>
      <c r="D32" s="131"/>
      <c r="E32" s="108"/>
      <c r="F32" s="154"/>
      <c r="G32" s="104"/>
      <c r="H32" s="99"/>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row>
    <row r="33" spans="1:172" ht="45.75" customHeight="1">
      <c r="A33" s="86">
        <f>A30+1</f>
        <v>9</v>
      </c>
      <c r="B33" s="86" t="s">
        <v>109</v>
      </c>
      <c r="C33" s="93" t="s">
        <v>158</v>
      </c>
      <c r="D33" s="122"/>
      <c r="E33" s="88"/>
      <c r="F33" s="153"/>
      <c r="H33" s="76"/>
      <c r="J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ht="14.25">
      <c r="A34" s="86"/>
      <c r="B34" s="86"/>
      <c r="C34" s="86"/>
      <c r="D34" s="122" t="s">
        <v>3</v>
      </c>
      <c r="E34" s="88">
        <v>3150</v>
      </c>
      <c r="F34" s="153">
        <v>0</v>
      </c>
      <c r="G34" s="75">
        <f>F34*E34</f>
        <v>0</v>
      </c>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ht="14.25">
      <c r="A35" s="86"/>
      <c r="B35" s="86"/>
      <c r="C35" s="86"/>
      <c r="D35" s="122"/>
      <c r="E35" s="88"/>
      <c r="F35" s="153"/>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ht="42.75">
      <c r="A36" s="86">
        <f>A33+1</f>
        <v>10</v>
      </c>
      <c r="B36" s="86" t="s">
        <v>109</v>
      </c>
      <c r="C36" s="93" t="s">
        <v>148</v>
      </c>
      <c r="D36" s="122"/>
      <c r="E36" s="88"/>
      <c r="F36" s="153"/>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ht="14.25">
      <c r="A37" s="86"/>
      <c r="B37" s="86"/>
      <c r="C37" s="86"/>
      <c r="D37" s="122" t="s">
        <v>3</v>
      </c>
      <c r="E37" s="88">
        <v>5800</v>
      </c>
      <c r="F37" s="153">
        <v>0</v>
      </c>
      <c r="G37" s="75">
        <f>F37*E37</f>
        <v>0</v>
      </c>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ht="14.25">
      <c r="A38" s="86"/>
      <c r="B38" s="86"/>
      <c r="C38" s="86"/>
      <c r="D38" s="122"/>
      <c r="E38" s="88"/>
      <c r="F38" s="153"/>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39" spans="1:172" ht="116.25" customHeight="1">
      <c r="A39" s="86">
        <f>A36+1</f>
        <v>11</v>
      </c>
      <c r="B39" s="86" t="s">
        <v>109</v>
      </c>
      <c r="C39" s="93" t="s">
        <v>116</v>
      </c>
      <c r="D39" s="122"/>
      <c r="E39" s="88"/>
      <c r="F39" s="153"/>
      <c r="H39" s="76"/>
      <c r="I39" s="77"/>
      <c r="J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row>
    <row r="40" spans="1:172" ht="14.25">
      <c r="A40" s="86"/>
      <c r="B40" s="86"/>
      <c r="C40" s="86"/>
      <c r="D40" s="122" t="s">
        <v>0</v>
      </c>
      <c r="E40" s="88">
        <v>2685</v>
      </c>
      <c r="F40" s="153">
        <v>0</v>
      </c>
      <c r="G40" s="75">
        <f>F40*E40</f>
        <v>0</v>
      </c>
      <c r="H40" s="76"/>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row>
    <row r="41" spans="1:172" ht="14.25">
      <c r="A41" s="86"/>
      <c r="B41" s="86"/>
      <c r="C41" s="86"/>
      <c r="D41" s="122"/>
      <c r="E41" s="88"/>
      <c r="F41" s="153"/>
      <c r="H41" s="76"/>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row>
    <row r="42" spans="1:172" ht="128.25">
      <c r="A42" s="86">
        <f>A39+1</f>
        <v>12</v>
      </c>
      <c r="B42" s="86" t="s">
        <v>109</v>
      </c>
      <c r="C42" s="93" t="s">
        <v>123</v>
      </c>
      <c r="D42" s="122"/>
      <c r="E42" s="88"/>
      <c r="F42" s="153"/>
      <c r="H42" s="76"/>
      <c r="I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row>
    <row r="43" spans="1:172" ht="14.25">
      <c r="A43" s="86"/>
      <c r="B43" s="86"/>
      <c r="C43" s="86"/>
      <c r="D43" s="122" t="s">
        <v>0</v>
      </c>
      <c r="E43" s="88">
        <v>4530</v>
      </c>
      <c r="F43" s="153">
        <v>0</v>
      </c>
      <c r="G43" s="75">
        <f>F43*E43</f>
        <v>0</v>
      </c>
      <c r="H43" s="76"/>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row>
    <row r="44" spans="1:172" ht="14.25">
      <c r="A44" s="86"/>
      <c r="B44" s="86"/>
      <c r="C44" s="86"/>
      <c r="D44" s="122"/>
      <c r="E44" s="88"/>
      <c r="F44" s="153"/>
      <c r="H44" s="76"/>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row>
    <row r="45" spans="1:172" ht="102" customHeight="1">
      <c r="A45" s="86">
        <f>A42+1</f>
        <v>13</v>
      </c>
      <c r="B45" s="86" t="s">
        <v>109</v>
      </c>
      <c r="C45" s="89" t="s">
        <v>149</v>
      </c>
      <c r="D45" s="122"/>
      <c r="E45" s="88"/>
      <c r="F45" s="153"/>
      <c r="H45" s="76"/>
      <c r="I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row>
    <row r="46" spans="1:172" ht="14.25">
      <c r="A46" s="86"/>
      <c r="B46" s="86"/>
      <c r="C46" s="86"/>
      <c r="D46" s="122" t="s">
        <v>107</v>
      </c>
      <c r="E46" s="88">
        <v>4030</v>
      </c>
      <c r="F46" s="153">
        <v>0</v>
      </c>
      <c r="G46" s="75">
        <f>F46*E46</f>
        <v>0</v>
      </c>
      <c r="H46" s="76"/>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row>
    <row r="47" spans="1:172" ht="14.25">
      <c r="A47" s="86"/>
      <c r="B47" s="86"/>
      <c r="C47" s="86"/>
      <c r="D47" s="122"/>
      <c r="E47" s="88"/>
      <c r="F47" s="153"/>
      <c r="H47" s="76"/>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row>
    <row r="48" spans="1:172" ht="71.25">
      <c r="A48" s="86">
        <f>A45+1</f>
        <v>14</v>
      </c>
      <c r="B48" s="86" t="s">
        <v>109</v>
      </c>
      <c r="C48" s="93" t="s">
        <v>127</v>
      </c>
      <c r="D48" s="122"/>
      <c r="E48" s="88"/>
      <c r="F48" s="153"/>
      <c r="H48" s="76"/>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row>
    <row r="49" spans="1:172" ht="14.25">
      <c r="A49" s="86"/>
      <c r="B49" s="86"/>
      <c r="C49" s="86"/>
      <c r="D49" s="122" t="s">
        <v>107</v>
      </c>
      <c r="E49" s="88">
        <v>510</v>
      </c>
      <c r="F49" s="153">
        <v>0</v>
      </c>
      <c r="G49" s="75">
        <f>F49*E49</f>
        <v>0</v>
      </c>
      <c r="H49" s="76"/>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row>
    <row r="50" spans="1:172" ht="14.25">
      <c r="A50" s="86"/>
      <c r="B50" s="86"/>
      <c r="C50" s="86"/>
      <c r="D50" s="122"/>
      <c r="E50" s="88"/>
      <c r="F50" s="153"/>
      <c r="H50" s="76"/>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row>
    <row r="51" spans="1:172" ht="28.5">
      <c r="A51" s="86">
        <f>A48+1</f>
        <v>15</v>
      </c>
      <c r="B51" s="86" t="s">
        <v>109</v>
      </c>
      <c r="C51" s="93" t="s">
        <v>229</v>
      </c>
      <c r="D51" s="122"/>
      <c r="E51" s="88"/>
      <c r="F51" s="153"/>
      <c r="H51" s="76"/>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row>
    <row r="52" spans="1:172" ht="14.25">
      <c r="A52" s="86"/>
      <c r="B52" s="86"/>
      <c r="C52" s="86"/>
      <c r="D52" s="122" t="s">
        <v>107</v>
      </c>
      <c r="E52" s="88">
        <v>510</v>
      </c>
      <c r="F52" s="153">
        <v>0</v>
      </c>
      <c r="G52" s="75">
        <f>F52*E52</f>
        <v>0</v>
      </c>
      <c r="H52" s="76"/>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row>
    <row r="53" spans="1:172" ht="14.25">
      <c r="A53" s="86"/>
      <c r="B53" s="86"/>
      <c r="C53" s="86"/>
      <c r="D53" s="122"/>
      <c r="E53" s="88"/>
      <c r="F53" s="153"/>
      <c r="H53" s="76"/>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row>
    <row r="54" spans="1:172" ht="42.75">
      <c r="A54" s="86">
        <f>A51+1</f>
        <v>16</v>
      </c>
      <c r="B54" s="86" t="s">
        <v>109</v>
      </c>
      <c r="C54" s="93" t="s">
        <v>212</v>
      </c>
      <c r="D54" s="122"/>
      <c r="E54" s="88"/>
      <c r="F54" s="153"/>
      <c r="H54" s="76"/>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row>
    <row r="55" spans="1:172" ht="14.25">
      <c r="A55" s="86"/>
      <c r="B55" s="86"/>
      <c r="C55" s="86"/>
      <c r="D55" s="122" t="s">
        <v>4</v>
      </c>
      <c r="E55" s="88">
        <v>30</v>
      </c>
      <c r="F55" s="153">
        <v>0</v>
      </c>
      <c r="G55" s="75">
        <f>F55*E55</f>
        <v>0</v>
      </c>
      <c r="H55" s="76"/>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row>
    <row r="56" spans="1:172" ht="14.25">
      <c r="A56" s="86"/>
      <c r="B56" s="86"/>
      <c r="C56" s="86"/>
      <c r="D56" s="122"/>
      <c r="E56" s="88"/>
      <c r="F56" s="153"/>
      <c r="H56" s="76"/>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row>
    <row r="57" spans="1:172" ht="28.5">
      <c r="A57" s="86">
        <f>A54+1</f>
        <v>17</v>
      </c>
      <c r="B57" s="86" t="s">
        <v>109</v>
      </c>
      <c r="C57" s="93" t="s">
        <v>128</v>
      </c>
      <c r="D57" s="122"/>
      <c r="E57" s="88"/>
      <c r="F57" s="153"/>
      <c r="H57" s="76"/>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row>
    <row r="58" spans="1:172" ht="14.25">
      <c r="A58" s="86"/>
      <c r="B58" s="86"/>
      <c r="C58" s="86"/>
      <c r="D58" s="122" t="s">
        <v>107</v>
      </c>
      <c r="E58" s="88">
        <v>900</v>
      </c>
      <c r="F58" s="153">
        <v>0</v>
      </c>
      <c r="G58" s="75">
        <f>F58*E58</f>
        <v>0</v>
      </c>
      <c r="H58" s="76"/>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row>
    <row r="59" spans="1:172" ht="14.25">
      <c r="A59" s="86"/>
      <c r="B59" s="86"/>
      <c r="C59" s="86"/>
      <c r="D59" s="122"/>
      <c r="E59" s="88"/>
      <c r="F59" s="153"/>
      <c r="H59" s="76"/>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row>
    <row r="60" spans="1:172" ht="28.5">
      <c r="A60" s="86">
        <f>A57+1</f>
        <v>18</v>
      </c>
      <c r="B60" s="86" t="s">
        <v>109</v>
      </c>
      <c r="C60" s="93" t="s">
        <v>129</v>
      </c>
      <c r="D60" s="122"/>
      <c r="E60" s="88"/>
      <c r="F60" s="153"/>
      <c r="H60" s="76"/>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row>
    <row r="61" spans="1:172" ht="14.25">
      <c r="A61" s="86"/>
      <c r="B61" s="86"/>
      <c r="C61" s="86"/>
      <c r="D61" s="122" t="s">
        <v>107</v>
      </c>
      <c r="E61" s="88">
        <v>900</v>
      </c>
      <c r="F61" s="153">
        <v>0</v>
      </c>
      <c r="G61" s="75">
        <f>F61*E61</f>
        <v>0</v>
      </c>
      <c r="H61" s="76"/>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row>
    <row r="62" spans="1:172" ht="14.25">
      <c r="A62" s="86"/>
      <c r="B62" s="86"/>
      <c r="C62" s="86"/>
      <c r="D62" s="122"/>
      <c r="E62" s="88"/>
      <c r="F62" s="153"/>
      <c r="H62" s="76"/>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row>
    <row r="63" spans="1:172" ht="85.5">
      <c r="A63" s="86">
        <f>A60+1</f>
        <v>19</v>
      </c>
      <c r="B63" s="86" t="s">
        <v>109</v>
      </c>
      <c r="C63" s="93" t="s">
        <v>150</v>
      </c>
      <c r="D63" s="122"/>
      <c r="E63" s="88"/>
      <c r="F63" s="153"/>
      <c r="H63" s="76"/>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row>
    <row r="64" spans="1:172" ht="14.25">
      <c r="A64" s="86"/>
      <c r="B64" s="86"/>
      <c r="C64" s="86"/>
      <c r="D64" s="122" t="s">
        <v>4</v>
      </c>
      <c r="E64" s="88">
        <v>30</v>
      </c>
      <c r="F64" s="153">
        <v>0</v>
      </c>
      <c r="G64" s="75">
        <f>F64*E64</f>
        <v>0</v>
      </c>
      <c r="H64" s="76"/>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row>
    <row r="65" spans="1:172" ht="14.25">
      <c r="A65" s="86"/>
      <c r="B65" s="86"/>
      <c r="C65" s="107"/>
      <c r="D65" s="122"/>
      <c r="E65" s="88"/>
      <c r="F65" s="153"/>
      <c r="H65" s="76"/>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row>
    <row r="66" spans="1:172" s="101" customFormat="1" ht="85.5">
      <c r="A66" s="86">
        <f>A63+1</f>
        <v>20</v>
      </c>
      <c r="B66" s="86" t="s">
        <v>109</v>
      </c>
      <c r="C66" s="93" t="s">
        <v>214</v>
      </c>
      <c r="D66" s="122"/>
      <c r="E66" s="88"/>
      <c r="F66" s="153"/>
      <c r="G66" s="75"/>
      <c r="H66" s="99"/>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row>
    <row r="67" spans="1:172" s="101" customFormat="1" ht="14.25">
      <c r="A67" s="86"/>
      <c r="B67" s="86"/>
      <c r="C67" s="86" t="s">
        <v>213</v>
      </c>
      <c r="D67" s="122" t="s">
        <v>4</v>
      </c>
      <c r="E67" s="88">
        <v>16</v>
      </c>
      <c r="F67" s="153">
        <v>0</v>
      </c>
      <c r="G67" s="75">
        <f>F67*E67</f>
        <v>0</v>
      </c>
      <c r="H67" s="99"/>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row>
    <row r="68" spans="1:172" s="101" customFormat="1" ht="14.25">
      <c r="A68" s="86"/>
      <c r="B68" s="86"/>
      <c r="C68" s="86" t="s">
        <v>215</v>
      </c>
      <c r="D68" s="122" t="s">
        <v>4</v>
      </c>
      <c r="E68" s="88">
        <v>4</v>
      </c>
      <c r="F68" s="153">
        <v>0</v>
      </c>
      <c r="G68" s="75">
        <f>F68*E68</f>
        <v>0</v>
      </c>
      <c r="H68" s="99"/>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row>
    <row r="69" spans="1:172" s="101" customFormat="1" ht="14.25">
      <c r="A69" s="86"/>
      <c r="B69" s="86"/>
      <c r="C69" s="86" t="s">
        <v>216</v>
      </c>
      <c r="D69" s="122" t="s">
        <v>4</v>
      </c>
      <c r="E69" s="88">
        <v>4</v>
      </c>
      <c r="F69" s="153">
        <v>0</v>
      </c>
      <c r="G69" s="75">
        <f>F69*E69</f>
        <v>0</v>
      </c>
      <c r="H69" s="99"/>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row>
    <row r="70" spans="1:172" s="101" customFormat="1" ht="14.25">
      <c r="A70" s="86"/>
      <c r="B70" s="86"/>
      <c r="C70" s="107"/>
      <c r="D70" s="122"/>
      <c r="E70" s="88"/>
      <c r="F70" s="153"/>
      <c r="G70" s="75"/>
      <c r="H70" s="99"/>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row>
    <row r="71" spans="1:172" s="101" customFormat="1" ht="42.75">
      <c r="A71" s="86">
        <f>A66+1</f>
        <v>21</v>
      </c>
      <c r="B71" s="86" t="s">
        <v>109</v>
      </c>
      <c r="C71" s="89" t="s">
        <v>230</v>
      </c>
      <c r="D71" s="122"/>
      <c r="E71" s="88"/>
      <c r="F71" s="153"/>
      <c r="G71" s="75"/>
      <c r="H71" s="99"/>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0"/>
      <c r="FF71" s="100"/>
      <c r="FG71" s="100"/>
      <c r="FH71" s="100"/>
      <c r="FI71" s="100"/>
      <c r="FJ71" s="100"/>
      <c r="FK71" s="100"/>
      <c r="FL71" s="100"/>
      <c r="FM71" s="100"/>
      <c r="FN71" s="100"/>
      <c r="FO71" s="100"/>
      <c r="FP71" s="100"/>
    </row>
    <row r="72" spans="1:172" ht="14.25">
      <c r="A72" s="86"/>
      <c r="B72" s="86"/>
      <c r="C72" s="86" t="s">
        <v>213</v>
      </c>
      <c r="D72" s="122" t="s">
        <v>4</v>
      </c>
      <c r="E72" s="88">
        <v>16</v>
      </c>
      <c r="F72" s="153">
        <v>0</v>
      </c>
      <c r="G72" s="75">
        <f>F72*E72</f>
        <v>0</v>
      </c>
      <c r="H72" s="76"/>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row>
    <row r="73" spans="1:172" ht="14.25">
      <c r="A73" s="86"/>
      <c r="B73" s="86"/>
      <c r="C73" s="86" t="s">
        <v>215</v>
      </c>
      <c r="D73" s="122" t="s">
        <v>4</v>
      </c>
      <c r="E73" s="88">
        <v>4</v>
      </c>
      <c r="F73" s="153">
        <v>0</v>
      </c>
      <c r="G73" s="75">
        <f>F73*E73</f>
        <v>0</v>
      </c>
      <c r="H73" s="76"/>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row>
    <row r="74" spans="1:172" ht="14.25">
      <c r="A74" s="86"/>
      <c r="B74" s="86"/>
      <c r="C74" s="86" t="s">
        <v>216</v>
      </c>
      <c r="D74" s="122" t="s">
        <v>4</v>
      </c>
      <c r="E74" s="88">
        <v>2</v>
      </c>
      <c r="F74" s="153">
        <v>0</v>
      </c>
      <c r="G74" s="75">
        <f>F74*E74</f>
        <v>0</v>
      </c>
      <c r="H74" s="76"/>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row>
    <row r="75" spans="1:172" s="101" customFormat="1" ht="14.25">
      <c r="A75" s="86"/>
      <c r="B75" s="86"/>
      <c r="C75" s="107"/>
      <c r="D75" s="122"/>
      <c r="E75" s="88"/>
      <c r="F75" s="153"/>
      <c r="G75" s="75"/>
      <c r="H75" s="99"/>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row>
    <row r="76" spans="1:172" s="101" customFormat="1" ht="42.75">
      <c r="A76" s="86">
        <f>A71+1</f>
        <v>22</v>
      </c>
      <c r="B76" s="86" t="s">
        <v>109</v>
      </c>
      <c r="C76" s="89" t="s">
        <v>217</v>
      </c>
      <c r="D76" s="122"/>
      <c r="E76" s="88"/>
      <c r="F76" s="153"/>
      <c r="G76" s="75"/>
      <c r="H76" s="99"/>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row>
    <row r="77" spans="1:172" s="101" customFormat="1" ht="14.25">
      <c r="A77" s="86"/>
      <c r="B77" s="86"/>
      <c r="C77" s="107"/>
      <c r="D77" s="122" t="s">
        <v>3</v>
      </c>
      <c r="E77" s="88">
        <v>50</v>
      </c>
      <c r="F77" s="153">
        <v>0</v>
      </c>
      <c r="G77" s="75">
        <f>F77*E77</f>
        <v>0</v>
      </c>
      <c r="H77" s="99"/>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row>
    <row r="78" spans="1:172" s="101" customFormat="1" ht="14.25">
      <c r="A78" s="86"/>
      <c r="B78" s="86"/>
      <c r="C78" s="107"/>
      <c r="D78" s="122"/>
      <c r="E78" s="88"/>
      <c r="F78" s="153"/>
      <c r="G78" s="75"/>
      <c r="H78" s="99"/>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row>
    <row r="79" spans="1:172" ht="28.5">
      <c r="A79" s="86">
        <f>A76+1</f>
        <v>23</v>
      </c>
      <c r="B79" s="86" t="s">
        <v>109</v>
      </c>
      <c r="C79" s="93" t="s">
        <v>218</v>
      </c>
      <c r="D79" s="122"/>
      <c r="E79" s="88"/>
      <c r="F79" s="153"/>
      <c r="H79" s="76"/>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row>
    <row r="80" spans="1:172" ht="14.25">
      <c r="A80" s="86"/>
      <c r="B80" s="86"/>
      <c r="C80" s="86" t="s">
        <v>213</v>
      </c>
      <c r="D80" s="122" t="s">
        <v>107</v>
      </c>
      <c r="E80" s="88">
        <v>24</v>
      </c>
      <c r="F80" s="153">
        <v>0</v>
      </c>
      <c r="G80" s="75">
        <f>F80*E80</f>
        <v>0</v>
      </c>
      <c r="H80" s="76"/>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row>
    <row r="81" spans="1:172" ht="14.25">
      <c r="A81" s="86"/>
      <c r="B81" s="86"/>
      <c r="C81" s="86" t="s">
        <v>215</v>
      </c>
      <c r="D81" s="122" t="s">
        <v>107</v>
      </c>
      <c r="E81" s="88">
        <v>6</v>
      </c>
      <c r="F81" s="153">
        <v>0</v>
      </c>
      <c r="G81" s="75">
        <f>F81*E81</f>
        <v>0</v>
      </c>
      <c r="H81" s="76"/>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row>
    <row r="82" spans="1:172" ht="14.25">
      <c r="A82" s="86"/>
      <c r="B82" s="86"/>
      <c r="C82" s="86" t="s">
        <v>216</v>
      </c>
      <c r="D82" s="122" t="s">
        <v>107</v>
      </c>
      <c r="E82" s="88">
        <v>24</v>
      </c>
      <c r="F82" s="153">
        <v>0</v>
      </c>
      <c r="G82" s="75">
        <f>F82*E82</f>
        <v>0</v>
      </c>
      <c r="H82" s="76"/>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row>
    <row r="83" spans="1:172" ht="14.25">
      <c r="A83" s="86"/>
      <c r="B83" s="86"/>
      <c r="C83" s="86" t="s">
        <v>219</v>
      </c>
      <c r="D83" s="122" t="s">
        <v>107</v>
      </c>
      <c r="E83" s="88">
        <v>10</v>
      </c>
      <c r="F83" s="153">
        <v>0</v>
      </c>
      <c r="G83" s="75">
        <f>F83*E83</f>
        <v>0</v>
      </c>
      <c r="H83" s="76"/>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row>
    <row r="84" spans="1:172" ht="14.25">
      <c r="A84" s="86"/>
      <c r="B84" s="86"/>
      <c r="C84" s="86" t="s">
        <v>220</v>
      </c>
      <c r="D84" s="122" t="s">
        <v>107</v>
      </c>
      <c r="E84" s="88">
        <v>10</v>
      </c>
      <c r="F84" s="153">
        <v>0</v>
      </c>
      <c r="G84" s="75">
        <f>F84*E84</f>
        <v>0</v>
      </c>
      <c r="H84" s="76"/>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row>
    <row r="85" spans="1:172" ht="14.25">
      <c r="A85" s="86"/>
      <c r="B85" s="86"/>
      <c r="C85" s="86"/>
      <c r="D85" s="122"/>
      <c r="E85" s="88"/>
      <c r="F85" s="153"/>
      <c r="H85" s="76"/>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row>
    <row r="86" spans="1:172" ht="171">
      <c r="A86" s="86">
        <f>A79+1</f>
        <v>24</v>
      </c>
      <c r="B86" s="86" t="s">
        <v>109</v>
      </c>
      <c r="C86" s="93" t="s">
        <v>221</v>
      </c>
      <c r="D86" s="122"/>
      <c r="E86" s="88"/>
      <c r="F86" s="153"/>
      <c r="H86" s="76"/>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row>
    <row r="87" spans="1:172" ht="14.25">
      <c r="A87" s="86"/>
      <c r="B87" s="86"/>
      <c r="C87" s="86" t="s">
        <v>213</v>
      </c>
      <c r="D87" s="122" t="s">
        <v>107</v>
      </c>
      <c r="E87" s="88">
        <v>72</v>
      </c>
      <c r="F87" s="153">
        <v>0</v>
      </c>
      <c r="G87" s="75">
        <f>F87*E87</f>
        <v>0</v>
      </c>
      <c r="H87" s="76"/>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row>
    <row r="88" spans="1:172" ht="14.25">
      <c r="A88" s="86"/>
      <c r="B88" s="86"/>
      <c r="C88" s="86" t="s">
        <v>215</v>
      </c>
      <c r="D88" s="122" t="s">
        <v>107</v>
      </c>
      <c r="E88" s="88">
        <v>25</v>
      </c>
      <c r="F88" s="153">
        <v>0</v>
      </c>
      <c r="G88" s="75">
        <f>F88*E88</f>
        <v>0</v>
      </c>
      <c r="H88" s="76"/>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row>
    <row r="89" spans="1:172" ht="14.25">
      <c r="A89" s="86"/>
      <c r="B89" s="86"/>
      <c r="C89" s="86" t="s">
        <v>216</v>
      </c>
      <c r="D89" s="122" t="s">
        <v>107</v>
      </c>
      <c r="E89" s="88">
        <v>8</v>
      </c>
      <c r="F89" s="153">
        <v>0</v>
      </c>
      <c r="G89" s="75">
        <f>F89*E89</f>
        <v>0</v>
      </c>
      <c r="H89" s="76"/>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row>
    <row r="90" spans="1:172" ht="14.25">
      <c r="A90" s="86"/>
      <c r="B90" s="86"/>
      <c r="C90" s="86"/>
      <c r="D90" s="122"/>
      <c r="E90" s="88"/>
      <c r="F90" s="153"/>
      <c r="H90" s="76"/>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row>
    <row r="91" spans="1:172" ht="57">
      <c r="A91" s="86">
        <f>A86+1</f>
        <v>25</v>
      </c>
      <c r="B91" s="86" t="s">
        <v>109</v>
      </c>
      <c r="C91" s="93" t="s">
        <v>222</v>
      </c>
      <c r="D91" s="122"/>
      <c r="E91" s="88"/>
      <c r="F91" s="153"/>
      <c r="H91" s="76"/>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row>
    <row r="92" spans="1:172" ht="14.25">
      <c r="A92" s="86"/>
      <c r="B92" s="86"/>
      <c r="C92" s="86"/>
      <c r="D92" s="122" t="s">
        <v>4</v>
      </c>
      <c r="E92" s="88">
        <v>9</v>
      </c>
      <c r="F92" s="153">
        <v>0</v>
      </c>
      <c r="G92" s="75">
        <f>F92*E92</f>
        <v>0</v>
      </c>
      <c r="H92" s="76"/>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row>
    <row r="93" spans="1:172" ht="14.25">
      <c r="A93" s="86"/>
      <c r="B93" s="86"/>
      <c r="C93" s="86"/>
      <c r="D93" s="122"/>
      <c r="E93" s="88"/>
      <c r="F93" s="153"/>
      <c r="H93" s="76"/>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row>
    <row r="94" spans="1:172" ht="42.75">
      <c r="A94" s="86">
        <f>A91+1</f>
        <v>26</v>
      </c>
      <c r="B94" s="86" t="s">
        <v>109</v>
      </c>
      <c r="C94" s="93" t="s">
        <v>160</v>
      </c>
      <c r="D94" s="122"/>
      <c r="E94" s="88"/>
      <c r="F94" s="153"/>
      <c r="H94" s="76"/>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row>
    <row r="95" spans="1:172" ht="14.25">
      <c r="A95" s="86"/>
      <c r="B95" s="86"/>
      <c r="C95" s="86"/>
      <c r="D95" s="122" t="s">
        <v>107</v>
      </c>
      <c r="E95" s="88">
        <v>30</v>
      </c>
      <c r="F95" s="153">
        <v>0</v>
      </c>
      <c r="G95" s="75">
        <f>F95*E95</f>
        <v>0</v>
      </c>
      <c r="H95" s="76"/>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row>
    <row r="96" spans="1:172" s="101" customFormat="1" ht="14.25">
      <c r="A96" s="107"/>
      <c r="B96" s="107"/>
      <c r="C96" s="107"/>
      <c r="D96" s="122"/>
      <c r="E96" s="88"/>
      <c r="F96" s="154"/>
      <c r="G96" s="104"/>
      <c r="H96" s="99"/>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c r="FF96" s="100"/>
      <c r="FG96" s="100"/>
      <c r="FH96" s="100"/>
      <c r="FI96" s="100"/>
      <c r="FJ96" s="100"/>
      <c r="FK96" s="100"/>
      <c r="FL96" s="100"/>
      <c r="FM96" s="100"/>
      <c r="FN96" s="100"/>
      <c r="FO96" s="100"/>
      <c r="FP96" s="100"/>
    </row>
    <row r="97" spans="1:172" ht="57">
      <c r="A97" s="86">
        <f>A94+1</f>
        <v>27</v>
      </c>
      <c r="B97" s="86" t="s">
        <v>109</v>
      </c>
      <c r="C97" s="93" t="s">
        <v>132</v>
      </c>
      <c r="D97" s="122"/>
      <c r="E97" s="88"/>
      <c r="F97" s="153"/>
      <c r="H97" s="76"/>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row>
    <row r="98" spans="1:172" ht="14.25">
      <c r="A98" s="86"/>
      <c r="B98" s="86"/>
      <c r="C98" s="86"/>
      <c r="D98" s="122" t="s">
        <v>3</v>
      </c>
      <c r="E98" s="88">
        <v>36</v>
      </c>
      <c r="F98" s="153">
        <v>0</v>
      </c>
      <c r="G98" s="75">
        <f>F98*E98</f>
        <v>0</v>
      </c>
      <c r="H98" s="76"/>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row>
    <row r="99" spans="1:172" ht="14.25">
      <c r="A99" s="86"/>
      <c r="B99" s="86"/>
      <c r="C99" s="86"/>
      <c r="D99" s="122"/>
      <c r="E99" s="88"/>
      <c r="F99" s="153"/>
      <c r="H99" s="76"/>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row>
    <row r="100" spans="1:172" ht="104.25" customHeight="1">
      <c r="A100" s="86">
        <f>A97+1</f>
        <v>28</v>
      </c>
      <c r="B100" s="86" t="s">
        <v>109</v>
      </c>
      <c r="C100" s="93" t="s">
        <v>223</v>
      </c>
      <c r="D100" s="122"/>
      <c r="E100" s="88"/>
      <c r="F100" s="153"/>
      <c r="H100" s="76"/>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row>
    <row r="101" spans="1:172" ht="14.25">
      <c r="A101" s="86"/>
      <c r="B101" s="86"/>
      <c r="C101" s="86"/>
      <c r="D101" s="122" t="s">
        <v>4</v>
      </c>
      <c r="E101" s="88">
        <v>1</v>
      </c>
      <c r="F101" s="153">
        <v>0</v>
      </c>
      <c r="G101" s="75">
        <f>F101*E101</f>
        <v>0</v>
      </c>
      <c r="H101" s="76"/>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row>
    <row r="102" spans="1:172" ht="14.25">
      <c r="A102" s="86"/>
      <c r="B102" s="86"/>
      <c r="C102" s="86"/>
      <c r="D102" s="122"/>
      <c r="E102" s="88"/>
      <c r="F102" s="153"/>
      <c r="H102" s="76"/>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row>
    <row r="103" spans="1:172" ht="42.75">
      <c r="A103" s="86">
        <f>A100+1</f>
        <v>29</v>
      </c>
      <c r="B103" s="86" t="s">
        <v>109</v>
      </c>
      <c r="C103" s="93" t="s">
        <v>224</v>
      </c>
      <c r="D103" s="122"/>
      <c r="E103" s="88"/>
      <c r="F103" s="153"/>
      <c r="H103" s="76"/>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row>
    <row r="104" spans="1:172" ht="14.25">
      <c r="A104" s="86"/>
      <c r="B104" s="86"/>
      <c r="C104" s="86"/>
      <c r="D104" s="122" t="s">
        <v>107</v>
      </c>
      <c r="E104" s="88">
        <v>12</v>
      </c>
      <c r="F104" s="153">
        <v>0</v>
      </c>
      <c r="G104" s="75">
        <f>F104*E104</f>
        <v>0</v>
      </c>
      <c r="H104" s="76"/>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row>
    <row r="105" spans="1:172" ht="14.25">
      <c r="A105" s="86"/>
      <c r="B105" s="86"/>
      <c r="C105" s="86"/>
      <c r="D105" s="122"/>
      <c r="E105" s="88"/>
      <c r="F105" s="153"/>
      <c r="H105" s="76"/>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row>
    <row r="106" spans="1:172" ht="42.75">
      <c r="A106" s="86">
        <f>A103+1</f>
        <v>30</v>
      </c>
      <c r="B106" s="86" t="s">
        <v>109</v>
      </c>
      <c r="C106" s="93" t="s">
        <v>225</v>
      </c>
      <c r="D106" s="122"/>
      <c r="E106" s="88"/>
      <c r="F106" s="153"/>
      <c r="H106" s="76"/>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row>
    <row r="107" spans="1:172" ht="14.25">
      <c r="A107" s="86"/>
      <c r="B107" s="86"/>
      <c r="C107" s="86"/>
      <c r="D107" s="122" t="s">
        <v>107</v>
      </c>
      <c r="E107" s="88">
        <v>30</v>
      </c>
      <c r="F107" s="153">
        <v>0</v>
      </c>
      <c r="G107" s="75">
        <f>F107*E107</f>
        <v>0</v>
      </c>
      <c r="H107" s="76"/>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row>
    <row r="108" spans="1:172" ht="14.25">
      <c r="A108" s="86"/>
      <c r="B108" s="86"/>
      <c r="C108" s="86"/>
      <c r="D108" s="122"/>
      <c r="E108" s="88"/>
      <c r="F108" s="153"/>
      <c r="H108" s="76"/>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row>
    <row r="109" spans="1:172" ht="42.75">
      <c r="A109" s="86">
        <f>A106+1</f>
        <v>31</v>
      </c>
      <c r="B109" s="86" t="s">
        <v>109</v>
      </c>
      <c r="C109" s="93" t="s">
        <v>226</v>
      </c>
      <c r="D109" s="122"/>
      <c r="E109" s="88"/>
      <c r="F109" s="153"/>
      <c r="H109" s="76"/>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row>
    <row r="110" spans="1:172" ht="14.25">
      <c r="A110" s="86"/>
      <c r="B110" s="86"/>
      <c r="C110" s="86"/>
      <c r="D110" s="122" t="s">
        <v>107</v>
      </c>
      <c r="E110" s="88">
        <v>12</v>
      </c>
      <c r="F110" s="153">
        <v>0</v>
      </c>
      <c r="G110" s="75">
        <f>F110*E110</f>
        <v>0</v>
      </c>
      <c r="H110" s="76"/>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row>
    <row r="111" spans="1:172" ht="14.25">
      <c r="A111" s="86"/>
      <c r="B111" s="86"/>
      <c r="C111" s="86"/>
      <c r="D111" s="122"/>
      <c r="E111" s="88"/>
      <c r="F111" s="153"/>
      <c r="H111" s="76"/>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row>
    <row r="112" spans="1:172" ht="42.75">
      <c r="A112" s="86">
        <f>A109+1</f>
        <v>32</v>
      </c>
      <c r="B112" s="86" t="s">
        <v>109</v>
      </c>
      <c r="C112" s="93" t="s">
        <v>227</v>
      </c>
      <c r="D112" s="122"/>
      <c r="E112" s="122"/>
      <c r="F112" s="153"/>
      <c r="H112" s="76"/>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row>
    <row r="113" spans="1:172" ht="14.25">
      <c r="A113" s="86"/>
      <c r="B113" s="86"/>
      <c r="C113" s="86"/>
      <c r="D113" s="123" t="s">
        <v>3</v>
      </c>
      <c r="E113" s="91">
        <v>23150</v>
      </c>
      <c r="F113" s="153">
        <v>0</v>
      </c>
      <c r="G113" s="75">
        <f>F113*E113</f>
        <v>0</v>
      </c>
      <c r="H113" s="76"/>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row>
    <row r="114" spans="1:172" s="101" customFormat="1" ht="14.25">
      <c r="A114" s="107"/>
      <c r="B114" s="107"/>
      <c r="C114" s="107"/>
      <c r="D114" s="131"/>
      <c r="E114" s="108"/>
      <c r="F114" s="154"/>
      <c r="G114" s="104"/>
      <c r="H114" s="99"/>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0"/>
      <c r="EN114" s="100"/>
      <c r="EO114" s="100"/>
      <c r="EP114" s="100"/>
      <c r="EQ114" s="100"/>
      <c r="ER114" s="100"/>
      <c r="ES114" s="100"/>
      <c r="ET114" s="100"/>
      <c r="EU114" s="100"/>
      <c r="EV114" s="100"/>
      <c r="EW114" s="100"/>
      <c r="EX114" s="100"/>
      <c r="EY114" s="100"/>
      <c r="EZ114" s="100"/>
      <c r="FA114" s="100"/>
      <c r="FB114" s="100"/>
      <c r="FC114" s="100"/>
      <c r="FD114" s="100"/>
      <c r="FE114" s="100"/>
      <c r="FF114" s="100"/>
      <c r="FG114" s="100"/>
      <c r="FH114" s="100"/>
      <c r="FI114" s="100"/>
      <c r="FJ114" s="100"/>
      <c r="FK114" s="100"/>
      <c r="FL114" s="100"/>
      <c r="FM114" s="100"/>
      <c r="FN114" s="100"/>
      <c r="FO114" s="100"/>
      <c r="FP114" s="100"/>
    </row>
    <row r="115" spans="1:172" s="101" customFormat="1" ht="71.25">
      <c r="A115" s="86">
        <f>A112+1</f>
        <v>33</v>
      </c>
      <c r="B115" s="86" t="s">
        <v>109</v>
      </c>
      <c r="C115" s="93" t="s">
        <v>121</v>
      </c>
      <c r="D115" s="126"/>
      <c r="E115" s="88"/>
      <c r="F115" s="153"/>
      <c r="G115" s="75"/>
      <c r="H115" s="99"/>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c r="EO115" s="100"/>
      <c r="EP115" s="100"/>
      <c r="EQ115" s="100"/>
      <c r="ER115" s="100"/>
      <c r="ES115" s="100"/>
      <c r="ET115" s="100"/>
      <c r="EU115" s="100"/>
      <c r="EV115" s="100"/>
      <c r="EW115" s="100"/>
      <c r="EX115" s="100"/>
      <c r="EY115" s="100"/>
      <c r="EZ115" s="100"/>
      <c r="FA115" s="100"/>
      <c r="FB115" s="100"/>
      <c r="FC115" s="100"/>
      <c r="FD115" s="100"/>
      <c r="FE115" s="100"/>
      <c r="FF115" s="100"/>
      <c r="FG115" s="100"/>
      <c r="FH115" s="100"/>
      <c r="FI115" s="100"/>
      <c r="FJ115" s="100"/>
      <c r="FK115" s="100"/>
      <c r="FL115" s="100"/>
      <c r="FM115" s="100"/>
      <c r="FN115" s="100"/>
      <c r="FO115" s="100"/>
      <c r="FP115" s="100"/>
    </row>
    <row r="116" spans="1:172" s="101" customFormat="1" ht="14.25">
      <c r="A116" s="107"/>
      <c r="B116" s="107"/>
      <c r="C116" s="86"/>
      <c r="D116" s="126"/>
      <c r="E116" s="94">
        <v>0.1</v>
      </c>
      <c r="F116" s="153"/>
      <c r="G116" s="75">
        <f>SUM(G9:G115)*E116</f>
        <v>0</v>
      </c>
      <c r="H116" s="99"/>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c r="EQ116" s="100"/>
      <c r="ER116" s="100"/>
      <c r="ES116" s="100"/>
      <c r="ET116" s="100"/>
      <c r="EU116" s="100"/>
      <c r="EV116" s="100"/>
      <c r="EW116" s="100"/>
      <c r="EX116" s="100"/>
      <c r="EY116" s="100"/>
      <c r="EZ116" s="100"/>
      <c r="FA116" s="100"/>
      <c r="FB116" s="100"/>
      <c r="FC116" s="100"/>
      <c r="FD116" s="100"/>
      <c r="FE116" s="100"/>
      <c r="FF116" s="100"/>
      <c r="FG116" s="100"/>
      <c r="FH116" s="100"/>
      <c r="FI116" s="100"/>
      <c r="FJ116" s="100"/>
      <c r="FK116" s="100"/>
      <c r="FL116" s="100"/>
      <c r="FM116" s="100"/>
      <c r="FN116" s="100"/>
      <c r="FO116" s="100"/>
      <c r="FP116" s="100"/>
    </row>
    <row r="117" spans="1:8" s="101" customFormat="1" ht="14.25">
      <c r="A117" s="130"/>
      <c r="B117" s="130"/>
      <c r="C117" s="86"/>
      <c r="D117" s="122"/>
      <c r="E117" s="88"/>
      <c r="F117" s="153"/>
      <c r="G117" s="75"/>
      <c r="H117" s="118"/>
    </row>
    <row r="118" spans="1:8" s="147" customFormat="1" ht="16.5" thickBot="1">
      <c r="A118" s="155"/>
      <c r="B118" s="155"/>
      <c r="C118" s="96" t="s">
        <v>239</v>
      </c>
      <c r="D118" s="128"/>
      <c r="E118" s="129"/>
      <c r="F118" s="156"/>
      <c r="G118" s="83">
        <f>SUM(G8:G117)</f>
        <v>0</v>
      </c>
      <c r="H118" s="146"/>
    </row>
    <row r="119" spans="1:8" s="101" customFormat="1" ht="14.25">
      <c r="A119" s="116"/>
      <c r="B119" s="116"/>
      <c r="C119" s="72"/>
      <c r="D119" s="112"/>
      <c r="E119" s="74"/>
      <c r="F119" s="75"/>
      <c r="G119" s="75"/>
      <c r="H119" s="118"/>
    </row>
    <row r="120" spans="1:8" s="101" customFormat="1" ht="14.25">
      <c r="A120" s="116"/>
      <c r="B120" s="116"/>
      <c r="C120" s="102"/>
      <c r="D120" s="117"/>
      <c r="E120" s="103"/>
      <c r="F120" s="104"/>
      <c r="G120" s="104"/>
      <c r="H120" s="118"/>
    </row>
    <row r="121" spans="1:8" s="101" customFormat="1" ht="14.25">
      <c r="A121" s="116"/>
      <c r="B121" s="116"/>
      <c r="C121" s="148"/>
      <c r="D121" s="117"/>
      <c r="E121" s="103"/>
      <c r="F121" s="104"/>
      <c r="G121" s="104"/>
      <c r="H121" s="118"/>
    </row>
    <row r="122" spans="1:8" s="101" customFormat="1" ht="14.25">
      <c r="A122" s="116"/>
      <c r="B122" s="116"/>
      <c r="C122" s="102"/>
      <c r="D122" s="117"/>
      <c r="E122" s="103"/>
      <c r="F122" s="104"/>
      <c r="G122" s="104"/>
      <c r="H122" s="118"/>
    </row>
    <row r="123" ht="14.25">
      <c r="C123" s="79"/>
    </row>
  </sheetData>
  <sheetProtection/>
  <mergeCells count="1">
    <mergeCell ref="C7:G7"/>
  </mergeCells>
  <printOptions/>
  <pageMargins left="0.7874015748031497" right="0.7480314960629921" top="0.984251968503937" bottom="0.984251968503937" header="0" footer="0"/>
  <pageSetup horizontalDpi="600" verticalDpi="600" orientation="portrait" paperSize="9" scale="95" r:id="rId3"/>
  <headerFooter alignWithMargins="0">
    <oddFooter>&amp;CStran &amp;P od &amp;N</oddFooter>
  </headerFooter>
  <rowBreaks count="2" manualBreakCount="2">
    <brk id="32" max="255" man="1"/>
    <brk id="78" max="255" man="1"/>
  </rowBreaks>
  <colBreaks count="1" manualBreakCount="1">
    <brk id="7" max="65535" man="1"/>
  </colBreaks>
  <legacyDrawing r:id="rId2"/>
  <oleObjects>
    <oleObject progId="AutoCAD.Drawing.18" shapeId="1811887" r:id="rId1"/>
  </oleObjects>
</worksheet>
</file>

<file path=xl/worksheets/sheet6.xml><?xml version="1.0" encoding="utf-8"?>
<worksheet xmlns="http://schemas.openxmlformats.org/spreadsheetml/2006/main" xmlns:r="http://schemas.openxmlformats.org/officeDocument/2006/relationships">
  <dimension ref="A5:FP175"/>
  <sheetViews>
    <sheetView zoomScalePageLayoutView="0" workbookViewId="0" topLeftCell="A5">
      <selection activeCell="F13" sqref="F13"/>
    </sheetView>
  </sheetViews>
  <sheetFormatPr defaultColWidth="9.00390625" defaultRowHeight="12.75"/>
  <cols>
    <col min="1" max="1" width="4.00390625" style="80" bestFit="1" customWidth="1"/>
    <col min="2" max="2" width="1.625" style="80" customWidth="1"/>
    <col min="3" max="3" width="46.125" style="72" customWidth="1"/>
    <col min="4" max="4" width="5.625" style="112" customWidth="1"/>
    <col min="5" max="5" width="10.125" style="74" bestFit="1" customWidth="1"/>
    <col min="6" max="6" width="11.625" style="75" customWidth="1"/>
    <col min="7" max="7" width="15.00390625" style="75" customWidth="1"/>
    <col min="8" max="8" width="9.125" style="81" customWidth="1"/>
    <col min="9" max="16384" width="9.125" style="78" customWidth="1"/>
  </cols>
  <sheetData>
    <row r="5" spans="1:8" s="64" customFormat="1" ht="15.75">
      <c r="A5" s="59" t="s">
        <v>194</v>
      </c>
      <c r="B5" s="59"/>
      <c r="C5" s="157" t="s">
        <v>14</v>
      </c>
      <c r="D5" s="111"/>
      <c r="E5" s="61"/>
      <c r="F5" s="62"/>
      <c r="G5" s="62"/>
      <c r="H5" s="63"/>
    </row>
    <row r="6" spans="1:172" s="71" customFormat="1" ht="15">
      <c r="A6" s="65"/>
      <c r="B6" s="65"/>
      <c r="C6" s="158"/>
      <c r="D6" s="144"/>
      <c r="E6" s="67"/>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s="71" customFormat="1" ht="30" customHeight="1">
      <c r="A7" s="65"/>
      <c r="B7" s="65"/>
      <c r="C7" s="184" t="s">
        <v>173</v>
      </c>
      <c r="D7" s="184"/>
      <c r="E7" s="184"/>
      <c r="F7" s="184"/>
      <c r="G7" s="184"/>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row>
    <row r="8" spans="1:172" s="71" customFormat="1" ht="79.5" customHeight="1">
      <c r="A8" s="65"/>
      <c r="B8" s="65"/>
      <c r="C8" s="184" t="s">
        <v>174</v>
      </c>
      <c r="D8" s="184"/>
      <c r="E8" s="184"/>
      <c r="F8" s="184"/>
      <c r="G8" s="184"/>
      <c r="H8" s="69"/>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row>
    <row r="9" spans="1:172" ht="70.5" customHeight="1">
      <c r="A9" s="72"/>
      <c r="B9" s="72"/>
      <c r="C9" s="184" t="s">
        <v>250</v>
      </c>
      <c r="D9" s="184"/>
      <c r="E9" s="184"/>
      <c r="F9" s="184"/>
      <c r="G9" s="184"/>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5">
      <c r="A10" s="86"/>
      <c r="B10" s="86"/>
      <c r="C10" s="174"/>
      <c r="D10" s="174"/>
      <c r="E10" s="174"/>
      <c r="F10" s="159"/>
      <c r="G10" s="159"/>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42.75">
      <c r="A11" s="86">
        <f>1</f>
        <v>1</v>
      </c>
      <c r="B11" s="86" t="s">
        <v>109</v>
      </c>
      <c r="C11" s="86" t="s">
        <v>10</v>
      </c>
      <c r="D11" s="122"/>
      <c r="E11" s="88"/>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ht="14.25">
      <c r="A12" s="86"/>
      <c r="B12" s="86"/>
      <c r="C12" s="86" t="s">
        <v>154</v>
      </c>
      <c r="D12" s="122" t="s">
        <v>107</v>
      </c>
      <c r="E12" s="88">
        <v>2600</v>
      </c>
      <c r="F12" s="75">
        <v>0</v>
      </c>
      <c r="G12" s="75">
        <f>F12*E12</f>
        <v>0</v>
      </c>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row>
    <row r="13" spans="1:172" ht="14.25">
      <c r="A13" s="86"/>
      <c r="B13" s="86"/>
      <c r="C13" s="86" t="s">
        <v>155</v>
      </c>
      <c r="D13" s="122" t="s">
        <v>107</v>
      </c>
      <c r="E13" s="88">
        <v>7120</v>
      </c>
      <c r="F13" s="75">
        <v>0</v>
      </c>
      <c r="G13" s="75">
        <f>F13*E13</f>
        <v>0</v>
      </c>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4" spans="1:172" ht="14.25">
      <c r="A14" s="86"/>
      <c r="B14" s="86"/>
      <c r="C14" s="86" t="s">
        <v>156</v>
      </c>
      <c r="D14" s="122" t="s">
        <v>107</v>
      </c>
      <c r="E14" s="88">
        <v>78</v>
      </c>
      <c r="F14" s="75">
        <v>0</v>
      </c>
      <c r="G14" s="75">
        <f>F14*E14</f>
        <v>0</v>
      </c>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row>
    <row r="15" spans="1:172" ht="14.25">
      <c r="A15" s="86"/>
      <c r="B15" s="86"/>
      <c r="C15" s="86"/>
      <c r="D15" s="122"/>
      <c r="E15" s="88"/>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row>
    <row r="16" spans="1:172" ht="42.75">
      <c r="A16" s="86">
        <f>A11+1</f>
        <v>2</v>
      </c>
      <c r="B16" s="86" t="s">
        <v>109</v>
      </c>
      <c r="C16" s="86" t="s">
        <v>9</v>
      </c>
      <c r="D16" s="122"/>
      <c r="E16" s="88"/>
      <c r="H16" s="7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row>
    <row r="17" spans="1:172" ht="14.25">
      <c r="A17" s="86"/>
      <c r="B17" s="86"/>
      <c r="C17" s="86" t="s">
        <v>16</v>
      </c>
      <c r="D17" s="122" t="s">
        <v>107</v>
      </c>
      <c r="E17" s="88">
        <v>60</v>
      </c>
      <c r="F17" s="75">
        <v>0</v>
      </c>
      <c r="G17" s="75">
        <f>F17*E17</f>
        <v>0</v>
      </c>
      <c r="H17" s="76"/>
      <c r="I17" s="75"/>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row>
    <row r="18" spans="1:172" ht="14.25">
      <c r="A18" s="86"/>
      <c r="B18" s="86"/>
      <c r="C18" s="86" t="s">
        <v>11</v>
      </c>
      <c r="D18" s="122" t="s">
        <v>107</v>
      </c>
      <c r="E18" s="88">
        <v>40</v>
      </c>
      <c r="F18" s="75">
        <v>0</v>
      </c>
      <c r="G18" s="75">
        <f>F18*E18</f>
        <v>0</v>
      </c>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14.25">
      <c r="A19" s="86"/>
      <c r="B19" s="86"/>
      <c r="C19" s="86"/>
      <c r="D19" s="122"/>
      <c r="E19" s="88"/>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28.5">
      <c r="A20" s="86">
        <f>A16+1</f>
        <v>3</v>
      </c>
      <c r="B20" s="86" t="s">
        <v>109</v>
      </c>
      <c r="C20" s="86" t="s">
        <v>209</v>
      </c>
      <c r="D20" s="123"/>
      <c r="E20" s="91"/>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ht="15">
      <c r="A21" s="86"/>
      <c r="B21" s="86"/>
      <c r="C21" s="86" t="s">
        <v>134</v>
      </c>
      <c r="D21" s="123" t="s">
        <v>4</v>
      </c>
      <c r="E21" s="91">
        <v>52</v>
      </c>
      <c r="F21" s="75">
        <v>0</v>
      </c>
      <c r="G21" s="75">
        <f>F21*E21</f>
        <v>0</v>
      </c>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row>
    <row r="22" spans="1:172" ht="15">
      <c r="A22" s="86"/>
      <c r="B22" s="86"/>
      <c r="C22" s="86" t="s">
        <v>135</v>
      </c>
      <c r="D22" s="123" t="s">
        <v>4</v>
      </c>
      <c r="E22" s="91">
        <v>57</v>
      </c>
      <c r="F22" s="75">
        <v>0</v>
      </c>
      <c r="G22" s="75">
        <f>F22*E22</f>
        <v>0</v>
      </c>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row>
    <row r="23" spans="1:172" ht="15">
      <c r="A23" s="86"/>
      <c r="B23" s="86"/>
      <c r="C23" s="86" t="s">
        <v>136</v>
      </c>
      <c r="D23" s="123" t="s">
        <v>4</v>
      </c>
      <c r="E23" s="91">
        <v>41</v>
      </c>
      <c r="F23" s="75">
        <v>0</v>
      </c>
      <c r="G23" s="75">
        <f>F23*E23</f>
        <v>0</v>
      </c>
      <c r="H23" s="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row>
    <row r="24" spans="1:172" ht="15">
      <c r="A24" s="86"/>
      <c r="B24" s="86"/>
      <c r="C24" s="86" t="s">
        <v>137</v>
      </c>
      <c r="D24" s="123" t="s">
        <v>4</v>
      </c>
      <c r="E24" s="91">
        <v>35</v>
      </c>
      <c r="F24" s="75">
        <v>0</v>
      </c>
      <c r="G24" s="75">
        <f>F24*E24</f>
        <v>0</v>
      </c>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row>
    <row r="25" spans="1:172" ht="15">
      <c r="A25" s="86"/>
      <c r="B25" s="86"/>
      <c r="C25" s="86" t="s">
        <v>138</v>
      </c>
      <c r="D25" s="123" t="s">
        <v>4</v>
      </c>
      <c r="E25" s="91">
        <v>3</v>
      </c>
      <c r="F25" s="75">
        <v>0</v>
      </c>
      <c r="G25" s="75">
        <f>F25*E25</f>
        <v>0</v>
      </c>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row>
    <row r="26" spans="1:172" ht="14.25">
      <c r="A26" s="86"/>
      <c r="B26" s="86"/>
      <c r="C26" s="86"/>
      <c r="D26" s="123"/>
      <c r="E26" s="91"/>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row>
    <row r="27" spans="1:172" ht="42.75">
      <c r="A27" s="86">
        <f>A20+1</f>
        <v>4</v>
      </c>
      <c r="B27" s="86" t="s">
        <v>109</v>
      </c>
      <c r="C27" s="86" t="s">
        <v>210</v>
      </c>
      <c r="D27" s="123"/>
      <c r="E27" s="91"/>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row>
    <row r="28" spans="1:172" ht="15">
      <c r="A28" s="86"/>
      <c r="B28" s="86"/>
      <c r="C28" s="86" t="s">
        <v>134</v>
      </c>
      <c r="D28" s="123" t="s">
        <v>4</v>
      </c>
      <c r="E28" s="91">
        <v>2</v>
      </c>
      <c r="F28" s="75">
        <v>0</v>
      </c>
      <c r="G28" s="75">
        <f>F28*E28</f>
        <v>0</v>
      </c>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5">
      <c r="A29" s="86"/>
      <c r="B29" s="86"/>
      <c r="C29" s="86" t="s">
        <v>135</v>
      </c>
      <c r="D29" s="123" t="s">
        <v>4</v>
      </c>
      <c r="E29" s="91">
        <v>1</v>
      </c>
      <c r="F29" s="75">
        <v>0</v>
      </c>
      <c r="G29" s="75">
        <f>F29*E29</f>
        <v>0</v>
      </c>
      <c r="H29" s="7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row>
    <row r="30" spans="1:172" ht="15">
      <c r="A30" s="86"/>
      <c r="B30" s="86"/>
      <c r="C30" s="86" t="s">
        <v>136</v>
      </c>
      <c r="D30" s="123" t="s">
        <v>4</v>
      </c>
      <c r="E30" s="91">
        <v>2</v>
      </c>
      <c r="F30" s="75">
        <v>0</v>
      </c>
      <c r="G30" s="75">
        <f>F30*E30</f>
        <v>0</v>
      </c>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ht="14.25">
      <c r="A31" s="86"/>
      <c r="B31" s="86"/>
      <c r="C31" s="86"/>
      <c r="D31" s="123"/>
      <c r="E31" s="91"/>
      <c r="H31" s="76"/>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ht="28.5">
      <c r="A32" s="86">
        <f>A27+1</f>
        <v>5</v>
      </c>
      <c r="B32" s="86" t="s">
        <v>109</v>
      </c>
      <c r="C32" s="86" t="s">
        <v>209</v>
      </c>
      <c r="D32" s="123"/>
      <c r="E32" s="91"/>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row>
    <row r="33" spans="1:172" ht="15">
      <c r="A33" s="86"/>
      <c r="B33" s="86"/>
      <c r="C33" s="86" t="s">
        <v>139</v>
      </c>
      <c r="D33" s="123" t="s">
        <v>4</v>
      </c>
      <c r="E33" s="91">
        <v>12</v>
      </c>
      <c r="F33" s="75">
        <v>0</v>
      </c>
      <c r="G33" s="75">
        <f>F33*E33</f>
        <v>0</v>
      </c>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ht="15">
      <c r="A34" s="86"/>
      <c r="B34" s="86"/>
      <c r="C34" s="86" t="s">
        <v>140</v>
      </c>
      <c r="D34" s="123" t="s">
        <v>4</v>
      </c>
      <c r="E34" s="91">
        <v>15</v>
      </c>
      <c r="F34" s="75">
        <v>0</v>
      </c>
      <c r="G34" s="75">
        <f>F34*E34</f>
        <v>0</v>
      </c>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ht="15">
      <c r="A35" s="86"/>
      <c r="B35" s="86"/>
      <c r="C35" s="86" t="s">
        <v>141</v>
      </c>
      <c r="D35" s="123" t="s">
        <v>4</v>
      </c>
      <c r="E35" s="91">
        <v>4</v>
      </c>
      <c r="F35" s="75">
        <v>0</v>
      </c>
      <c r="G35" s="75">
        <f>F35*E35</f>
        <v>0</v>
      </c>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ht="15">
      <c r="A36" s="86"/>
      <c r="B36" s="86"/>
      <c r="C36" s="86" t="s">
        <v>142</v>
      </c>
      <c r="D36" s="123" t="s">
        <v>4</v>
      </c>
      <c r="E36" s="91">
        <v>1</v>
      </c>
      <c r="F36" s="75">
        <v>0</v>
      </c>
      <c r="G36" s="75">
        <f>F36*E36</f>
        <v>0</v>
      </c>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ht="15">
      <c r="A37" s="86"/>
      <c r="B37" s="86"/>
      <c r="C37" s="86" t="s">
        <v>143</v>
      </c>
      <c r="D37" s="123" t="s">
        <v>4</v>
      </c>
      <c r="E37" s="91">
        <v>1</v>
      </c>
      <c r="F37" s="75">
        <v>0</v>
      </c>
      <c r="G37" s="75">
        <f>F37*E37</f>
        <v>0</v>
      </c>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ht="14.25">
      <c r="A38" s="86"/>
      <c r="B38" s="86"/>
      <c r="C38" s="86"/>
      <c r="D38" s="123"/>
      <c r="E38" s="91"/>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39" spans="1:172" ht="28.5">
      <c r="A39" s="86">
        <f>A32+1</f>
        <v>6</v>
      </c>
      <c r="B39" s="86" t="s">
        <v>109</v>
      </c>
      <c r="C39" s="86" t="s">
        <v>211</v>
      </c>
      <c r="D39" s="123"/>
      <c r="E39" s="91"/>
      <c r="H39" s="76"/>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row>
    <row r="40" spans="1:172" ht="15">
      <c r="A40" s="86"/>
      <c r="B40" s="86"/>
      <c r="C40" s="86" t="s">
        <v>134</v>
      </c>
      <c r="D40" s="123" t="s">
        <v>4</v>
      </c>
      <c r="E40" s="91">
        <v>6</v>
      </c>
      <c r="F40" s="75">
        <v>0</v>
      </c>
      <c r="G40" s="75">
        <f>F40*E40</f>
        <v>0</v>
      </c>
      <c r="H40" s="76"/>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row>
    <row r="41" spans="1:172" ht="15">
      <c r="A41" s="86"/>
      <c r="B41" s="86"/>
      <c r="C41" s="86" t="s">
        <v>135</v>
      </c>
      <c r="D41" s="123" t="s">
        <v>4</v>
      </c>
      <c r="E41" s="91">
        <v>10</v>
      </c>
      <c r="F41" s="75">
        <v>0</v>
      </c>
      <c r="G41" s="75">
        <f>F41*E41</f>
        <v>0</v>
      </c>
      <c r="H41" s="76"/>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row>
    <row r="42" spans="1:172" ht="15">
      <c r="A42" s="86"/>
      <c r="B42" s="86"/>
      <c r="C42" s="86" t="s">
        <v>136</v>
      </c>
      <c r="D42" s="123" t="s">
        <v>4</v>
      </c>
      <c r="E42" s="91">
        <v>6</v>
      </c>
      <c r="F42" s="75">
        <v>0</v>
      </c>
      <c r="G42" s="75">
        <f>F42*E42</f>
        <v>0</v>
      </c>
      <c r="H42" s="76"/>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row>
    <row r="43" spans="1:172" ht="15">
      <c r="A43" s="86"/>
      <c r="B43" s="86"/>
      <c r="C43" s="86" t="s">
        <v>137</v>
      </c>
      <c r="D43" s="123" t="s">
        <v>4</v>
      </c>
      <c r="E43" s="91">
        <v>1</v>
      </c>
      <c r="F43" s="75">
        <v>0</v>
      </c>
      <c r="G43" s="75">
        <f>F43*E43</f>
        <v>0</v>
      </c>
      <c r="H43" s="76"/>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row>
    <row r="44" spans="1:172" ht="14.25">
      <c r="A44" s="86"/>
      <c r="B44" s="86"/>
      <c r="C44" s="86"/>
      <c r="D44" s="123"/>
      <c r="E44" s="91"/>
      <c r="H44" s="76"/>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row>
    <row r="45" spans="1:172" ht="28.5">
      <c r="A45" s="86">
        <f>A39+1</f>
        <v>7</v>
      </c>
      <c r="B45" s="86" t="s">
        <v>109</v>
      </c>
      <c r="C45" s="86" t="s">
        <v>211</v>
      </c>
      <c r="D45" s="123"/>
      <c r="E45" s="91"/>
      <c r="H45" s="76"/>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row>
    <row r="46" spans="1:172" ht="15">
      <c r="A46" s="86"/>
      <c r="B46" s="86"/>
      <c r="C46" s="86" t="s">
        <v>139</v>
      </c>
      <c r="D46" s="123" t="s">
        <v>4</v>
      </c>
      <c r="E46" s="91">
        <v>4</v>
      </c>
      <c r="F46" s="75">
        <v>0</v>
      </c>
      <c r="G46" s="75">
        <f>F46*E46</f>
        <v>0</v>
      </c>
      <c r="H46" s="76"/>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row>
    <row r="47" spans="1:172" ht="15">
      <c r="A47" s="86"/>
      <c r="B47" s="86"/>
      <c r="C47" s="86" t="s">
        <v>140</v>
      </c>
      <c r="D47" s="123" t="s">
        <v>4</v>
      </c>
      <c r="E47" s="91">
        <v>4</v>
      </c>
      <c r="F47" s="75">
        <v>0</v>
      </c>
      <c r="G47" s="75">
        <f>F47*E47</f>
        <v>0</v>
      </c>
      <c r="H47" s="76"/>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row>
    <row r="48" spans="1:172" ht="15">
      <c r="A48" s="86"/>
      <c r="B48" s="86"/>
      <c r="C48" s="86" t="s">
        <v>141</v>
      </c>
      <c r="D48" s="123" t="s">
        <v>4</v>
      </c>
      <c r="E48" s="91">
        <v>2</v>
      </c>
      <c r="F48" s="75">
        <v>0</v>
      </c>
      <c r="G48" s="75">
        <f>F48*E48</f>
        <v>0</v>
      </c>
      <c r="H48" s="76"/>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row>
    <row r="49" spans="1:172" ht="14.25">
      <c r="A49" s="86"/>
      <c r="B49" s="86"/>
      <c r="C49" s="86"/>
      <c r="D49" s="122"/>
      <c r="E49" s="88"/>
      <c r="H49" s="76"/>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row>
    <row r="50" spans="1:172" ht="42.75">
      <c r="A50" s="86">
        <f>A45+1</f>
        <v>8</v>
      </c>
      <c r="B50" s="86" t="s">
        <v>109</v>
      </c>
      <c r="C50" s="86" t="s">
        <v>36</v>
      </c>
      <c r="D50" s="122"/>
      <c r="E50" s="88"/>
      <c r="H50" s="76"/>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row>
    <row r="51" spans="1:172" ht="14.25">
      <c r="A51" s="86"/>
      <c r="B51" s="86"/>
      <c r="C51" s="86" t="s">
        <v>18</v>
      </c>
      <c r="D51" s="122" t="s">
        <v>4</v>
      </c>
      <c r="E51" s="88">
        <v>1</v>
      </c>
      <c r="F51" s="75">
        <v>0</v>
      </c>
      <c r="G51" s="75">
        <f>F51*E51</f>
        <v>0</v>
      </c>
      <c r="H51" s="76"/>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row>
    <row r="52" spans="1:172" s="101" customFormat="1" ht="14.25">
      <c r="A52" s="107"/>
      <c r="B52" s="107"/>
      <c r="C52" s="107"/>
      <c r="D52" s="131"/>
      <c r="E52" s="108"/>
      <c r="F52" s="104"/>
      <c r="G52" s="104"/>
      <c r="H52" s="99"/>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row>
    <row r="53" spans="1:172" ht="28.5">
      <c r="A53" s="86">
        <f>A50+1</f>
        <v>9</v>
      </c>
      <c r="B53" s="86" t="s">
        <v>109</v>
      </c>
      <c r="C53" s="86" t="s">
        <v>12</v>
      </c>
      <c r="D53" s="122"/>
      <c r="E53" s="88"/>
      <c r="H53" s="76"/>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row>
    <row r="54" spans="1:172" ht="14.25">
      <c r="A54" s="86"/>
      <c r="B54" s="86"/>
      <c r="C54" s="86" t="s">
        <v>242</v>
      </c>
      <c r="D54" s="122" t="s">
        <v>4</v>
      </c>
      <c r="E54" s="108">
        <v>1</v>
      </c>
      <c r="F54" s="104">
        <v>0</v>
      </c>
      <c r="G54" s="75">
        <f aca="true" t="shared" si="0" ref="G54:G59">F54*E54</f>
        <v>0</v>
      </c>
      <c r="H54" s="76"/>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row>
    <row r="55" spans="1:172" ht="14.25">
      <c r="A55" s="86"/>
      <c r="B55" s="86"/>
      <c r="C55" s="86" t="s">
        <v>18</v>
      </c>
      <c r="D55" s="122" t="s">
        <v>4</v>
      </c>
      <c r="E55" s="108">
        <v>10</v>
      </c>
      <c r="F55" s="75">
        <v>0</v>
      </c>
      <c r="G55" s="75">
        <f t="shared" si="0"/>
        <v>0</v>
      </c>
      <c r="H55" s="76"/>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row>
    <row r="56" spans="1:172" ht="14.25">
      <c r="A56" s="86"/>
      <c r="B56" s="86"/>
      <c r="C56" s="86" t="s">
        <v>37</v>
      </c>
      <c r="D56" s="122" t="s">
        <v>4</v>
      </c>
      <c r="E56" s="88">
        <v>1</v>
      </c>
      <c r="F56" s="75">
        <v>0</v>
      </c>
      <c r="G56" s="75">
        <f t="shared" si="0"/>
        <v>0</v>
      </c>
      <c r="H56" s="76"/>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row>
    <row r="57" spans="1:172" ht="14.25">
      <c r="A57" s="86"/>
      <c r="B57" s="86"/>
      <c r="C57" s="86" t="s">
        <v>13</v>
      </c>
      <c r="D57" s="122" t="s">
        <v>4</v>
      </c>
      <c r="E57" s="88">
        <v>15</v>
      </c>
      <c r="F57" s="75">
        <v>0</v>
      </c>
      <c r="G57" s="75">
        <f t="shared" si="0"/>
        <v>0</v>
      </c>
      <c r="H57" s="76"/>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row>
    <row r="58" spans="1:172" ht="14.25">
      <c r="A58" s="86"/>
      <c r="B58" s="86"/>
      <c r="C58" s="86" t="s">
        <v>15</v>
      </c>
      <c r="D58" s="122" t="s">
        <v>4</v>
      </c>
      <c r="E58" s="88">
        <v>26</v>
      </c>
      <c r="F58" s="75">
        <v>0</v>
      </c>
      <c r="G58" s="75">
        <f t="shared" si="0"/>
        <v>0</v>
      </c>
      <c r="H58" s="76"/>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row>
    <row r="59" spans="1:172" ht="14.25">
      <c r="A59" s="86"/>
      <c r="B59" s="86"/>
      <c r="C59" s="86" t="s">
        <v>38</v>
      </c>
      <c r="D59" s="122" t="s">
        <v>4</v>
      </c>
      <c r="E59" s="88">
        <v>2</v>
      </c>
      <c r="F59" s="75">
        <v>0</v>
      </c>
      <c r="G59" s="75">
        <f t="shared" si="0"/>
        <v>0</v>
      </c>
      <c r="H59" s="76"/>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row>
    <row r="60" spans="1:172" s="101" customFormat="1" ht="14.25">
      <c r="A60" s="107"/>
      <c r="B60" s="107"/>
      <c r="C60" s="107"/>
      <c r="D60" s="131"/>
      <c r="E60" s="108"/>
      <c r="F60" s="104"/>
      <c r="G60" s="104"/>
      <c r="H60" s="99"/>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row>
    <row r="61" spans="1:172" ht="42.75">
      <c r="A61" s="86">
        <f>A53+1</f>
        <v>10</v>
      </c>
      <c r="B61" s="86" t="s">
        <v>109</v>
      </c>
      <c r="C61" s="86" t="s">
        <v>157</v>
      </c>
      <c r="D61" s="122"/>
      <c r="E61" s="88"/>
      <c r="H61" s="76"/>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row>
    <row r="62" spans="1:172" ht="14.25">
      <c r="A62" s="86"/>
      <c r="B62" s="86"/>
      <c r="C62" s="160" t="s">
        <v>39</v>
      </c>
      <c r="D62" s="122" t="s">
        <v>4</v>
      </c>
      <c r="E62" s="161">
        <v>1</v>
      </c>
      <c r="F62" s="75">
        <v>0</v>
      </c>
      <c r="G62" s="75">
        <f aca="true" t="shared" si="1" ref="G62:G112">F62*E62</f>
        <v>0</v>
      </c>
      <c r="H62" s="76"/>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row>
    <row r="63" spans="1:172" ht="14.25">
      <c r="A63" s="86"/>
      <c r="B63" s="86"/>
      <c r="C63" s="160" t="s">
        <v>40</v>
      </c>
      <c r="D63" s="122" t="s">
        <v>4</v>
      </c>
      <c r="E63" s="161">
        <v>1</v>
      </c>
      <c r="F63" s="75">
        <v>0</v>
      </c>
      <c r="G63" s="75">
        <f>F63*E63</f>
        <v>0</v>
      </c>
      <c r="H63" s="76"/>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row>
    <row r="64" spans="1:172" ht="14.25">
      <c r="A64" s="86"/>
      <c r="B64" s="86"/>
      <c r="C64" s="160" t="s">
        <v>41</v>
      </c>
      <c r="D64" s="122" t="s">
        <v>4</v>
      </c>
      <c r="E64" s="161">
        <v>2</v>
      </c>
      <c r="F64" s="75">
        <v>0</v>
      </c>
      <c r="G64" s="75">
        <f>F64*E64</f>
        <v>0</v>
      </c>
      <c r="H64" s="76"/>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row>
    <row r="65" spans="1:172" s="101" customFormat="1" ht="14.25">
      <c r="A65" s="107"/>
      <c r="B65" s="107"/>
      <c r="C65" s="162" t="s">
        <v>243</v>
      </c>
      <c r="D65" s="131" t="s">
        <v>4</v>
      </c>
      <c r="E65" s="163">
        <v>1</v>
      </c>
      <c r="F65" s="104">
        <v>0</v>
      </c>
      <c r="G65" s="104">
        <f>F65*E65</f>
        <v>0</v>
      </c>
      <c r="H65" s="99"/>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row>
    <row r="66" spans="1:172" ht="14.25">
      <c r="A66" s="86"/>
      <c r="B66" s="86"/>
      <c r="C66" s="164" t="s">
        <v>42</v>
      </c>
      <c r="D66" s="122" t="s">
        <v>4</v>
      </c>
      <c r="E66" s="161">
        <v>1</v>
      </c>
      <c r="F66" s="75">
        <v>0</v>
      </c>
      <c r="G66" s="75">
        <f t="shared" si="1"/>
        <v>0</v>
      </c>
      <c r="H66" s="76"/>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row>
    <row r="67" spans="1:172" ht="14.25">
      <c r="A67" s="86"/>
      <c r="B67" s="86"/>
      <c r="C67" s="164" t="s">
        <v>25</v>
      </c>
      <c r="D67" s="122" t="s">
        <v>4</v>
      </c>
      <c r="E67" s="161">
        <v>23</v>
      </c>
      <c r="F67" s="75">
        <v>0</v>
      </c>
      <c r="G67" s="75">
        <f t="shared" si="1"/>
        <v>0</v>
      </c>
      <c r="H67" s="76"/>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row>
    <row r="68" spans="1:172" s="101" customFormat="1" ht="14.25">
      <c r="A68" s="107"/>
      <c r="B68" s="107"/>
      <c r="C68" s="165" t="s">
        <v>244</v>
      </c>
      <c r="D68" s="131" t="s">
        <v>4</v>
      </c>
      <c r="E68" s="163">
        <v>1</v>
      </c>
      <c r="F68" s="104">
        <v>0</v>
      </c>
      <c r="G68" s="104">
        <f>F68*E68</f>
        <v>0</v>
      </c>
      <c r="H68" s="99"/>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row>
    <row r="69" spans="1:172" ht="14.25">
      <c r="A69" s="86"/>
      <c r="B69" s="86"/>
      <c r="C69" s="160" t="s">
        <v>63</v>
      </c>
      <c r="D69" s="122" t="s">
        <v>4</v>
      </c>
      <c r="E69" s="161">
        <v>2</v>
      </c>
      <c r="F69" s="75">
        <v>0</v>
      </c>
      <c r="G69" s="75">
        <f t="shared" si="1"/>
        <v>0</v>
      </c>
      <c r="H69" s="76"/>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row>
    <row r="70" spans="1:172" ht="14.25">
      <c r="A70" s="86"/>
      <c r="B70" s="86"/>
      <c r="C70" s="164" t="s">
        <v>43</v>
      </c>
      <c r="D70" s="122" t="s">
        <v>4</v>
      </c>
      <c r="E70" s="161">
        <v>1</v>
      </c>
      <c r="F70" s="75">
        <v>0</v>
      </c>
      <c r="G70" s="75">
        <f t="shared" si="1"/>
        <v>0</v>
      </c>
      <c r="H70" s="76"/>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row>
    <row r="71" spans="1:172" ht="14.25">
      <c r="A71" s="86"/>
      <c r="B71" s="86"/>
      <c r="C71" s="164" t="s">
        <v>44</v>
      </c>
      <c r="D71" s="122" t="s">
        <v>4</v>
      </c>
      <c r="E71" s="161">
        <v>1</v>
      </c>
      <c r="F71" s="75">
        <v>0</v>
      </c>
      <c r="G71" s="75">
        <f>F71*E71</f>
        <v>0</v>
      </c>
      <c r="H71" s="76"/>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row>
    <row r="72" spans="1:172" ht="14.25">
      <c r="A72" s="86"/>
      <c r="B72" s="86"/>
      <c r="C72" s="164" t="s">
        <v>26</v>
      </c>
      <c r="D72" s="122" t="s">
        <v>4</v>
      </c>
      <c r="E72" s="161">
        <v>26</v>
      </c>
      <c r="F72" s="75">
        <v>0</v>
      </c>
      <c r="G72" s="75">
        <f t="shared" si="1"/>
        <v>0</v>
      </c>
      <c r="H72" s="76"/>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row>
    <row r="73" spans="1:172" s="101" customFormat="1" ht="14.25">
      <c r="A73" s="107"/>
      <c r="B73" s="107"/>
      <c r="C73" s="165" t="s">
        <v>245</v>
      </c>
      <c r="D73" s="131" t="s">
        <v>4</v>
      </c>
      <c r="E73" s="163">
        <v>1</v>
      </c>
      <c r="F73" s="104">
        <v>0</v>
      </c>
      <c r="G73" s="104">
        <f>F73*E73</f>
        <v>0</v>
      </c>
      <c r="H73" s="99"/>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row>
    <row r="74" spans="1:172" ht="14.25">
      <c r="A74" s="86"/>
      <c r="B74" s="86"/>
      <c r="C74" s="164" t="s">
        <v>45</v>
      </c>
      <c r="D74" s="122" t="s">
        <v>4</v>
      </c>
      <c r="E74" s="161">
        <v>4</v>
      </c>
      <c r="F74" s="75">
        <v>0</v>
      </c>
      <c r="G74" s="75">
        <f t="shared" si="1"/>
        <v>0</v>
      </c>
      <c r="H74" s="76"/>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row>
    <row r="75" spans="1:172" ht="14.25">
      <c r="A75" s="86"/>
      <c r="B75" s="86"/>
      <c r="C75" s="164" t="s">
        <v>19</v>
      </c>
      <c r="D75" s="122" t="s">
        <v>4</v>
      </c>
      <c r="E75" s="163">
        <v>15</v>
      </c>
      <c r="F75" s="75">
        <v>0</v>
      </c>
      <c r="G75" s="75">
        <f>F75*E75</f>
        <v>0</v>
      </c>
      <c r="H75" s="76"/>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row>
    <row r="76" spans="1:172" ht="14.25">
      <c r="A76" s="86"/>
      <c r="B76" s="86"/>
      <c r="C76" s="164" t="s">
        <v>46</v>
      </c>
      <c r="D76" s="122" t="s">
        <v>4</v>
      </c>
      <c r="E76" s="161">
        <v>6</v>
      </c>
      <c r="F76" s="75">
        <v>0</v>
      </c>
      <c r="G76" s="75">
        <f>F76*E76</f>
        <v>0</v>
      </c>
      <c r="H76" s="76"/>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row>
    <row r="77" spans="1:172" ht="14.25">
      <c r="A77" s="86"/>
      <c r="B77" s="86"/>
      <c r="C77" s="164" t="s">
        <v>47</v>
      </c>
      <c r="D77" s="122" t="s">
        <v>4</v>
      </c>
      <c r="E77" s="161">
        <v>37</v>
      </c>
      <c r="F77" s="75">
        <v>0</v>
      </c>
      <c r="G77" s="75">
        <f>F77*E77</f>
        <v>0</v>
      </c>
      <c r="H77" s="76"/>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row>
    <row r="78" spans="1:172" ht="14.25">
      <c r="A78" s="86"/>
      <c r="B78" s="86"/>
      <c r="C78" s="164" t="s">
        <v>48</v>
      </c>
      <c r="D78" s="122" t="s">
        <v>4</v>
      </c>
      <c r="E78" s="161">
        <v>3</v>
      </c>
      <c r="F78" s="75">
        <v>0</v>
      </c>
      <c r="G78" s="75">
        <f>F78*E78</f>
        <v>0</v>
      </c>
      <c r="H78" s="76"/>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row>
    <row r="79" spans="1:172" ht="14.25">
      <c r="A79" s="86"/>
      <c r="B79" s="86"/>
      <c r="C79" s="164" t="s">
        <v>49</v>
      </c>
      <c r="D79" s="122" t="s">
        <v>4</v>
      </c>
      <c r="E79" s="161">
        <v>2</v>
      </c>
      <c r="F79" s="75">
        <v>0</v>
      </c>
      <c r="G79" s="75">
        <f>F79*E79</f>
        <v>0</v>
      </c>
      <c r="H79" s="76"/>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row>
    <row r="80" spans="1:172" ht="14.25">
      <c r="A80" s="86"/>
      <c r="B80" s="86"/>
      <c r="C80" s="164" t="s">
        <v>50</v>
      </c>
      <c r="D80" s="122" t="s">
        <v>4</v>
      </c>
      <c r="E80" s="161">
        <v>1</v>
      </c>
      <c r="F80" s="75">
        <v>0</v>
      </c>
      <c r="G80" s="75">
        <f t="shared" si="1"/>
        <v>0</v>
      </c>
      <c r="H80" s="76"/>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row>
    <row r="81" spans="1:172" ht="14.25">
      <c r="A81" s="86"/>
      <c r="B81" s="86"/>
      <c r="C81" s="164" t="s">
        <v>51</v>
      </c>
      <c r="D81" s="122" t="s">
        <v>4</v>
      </c>
      <c r="E81" s="161">
        <v>3</v>
      </c>
      <c r="F81" s="75">
        <v>0</v>
      </c>
      <c r="G81" s="75">
        <f t="shared" si="1"/>
        <v>0</v>
      </c>
      <c r="H81" s="76"/>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row>
    <row r="82" spans="1:172" ht="14.25">
      <c r="A82" s="86"/>
      <c r="B82" s="86"/>
      <c r="C82" s="164" t="s">
        <v>52</v>
      </c>
      <c r="D82" s="122" t="s">
        <v>4</v>
      </c>
      <c r="E82" s="161">
        <v>2</v>
      </c>
      <c r="F82" s="75">
        <v>0</v>
      </c>
      <c r="G82" s="75">
        <f t="shared" si="1"/>
        <v>0</v>
      </c>
      <c r="H82" s="76"/>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row>
    <row r="83" spans="1:172" ht="14.25">
      <c r="A83" s="86"/>
      <c r="B83" s="86"/>
      <c r="C83" s="164" t="s">
        <v>53</v>
      </c>
      <c r="D83" s="122" t="s">
        <v>4</v>
      </c>
      <c r="E83" s="161">
        <v>2</v>
      </c>
      <c r="F83" s="75">
        <v>0</v>
      </c>
      <c r="G83" s="75">
        <f t="shared" si="1"/>
        <v>0</v>
      </c>
      <c r="H83" s="76"/>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row>
    <row r="84" spans="1:172" ht="14.25">
      <c r="A84" s="86"/>
      <c r="B84" s="86"/>
      <c r="C84" s="164" t="s">
        <v>54</v>
      </c>
      <c r="D84" s="122" t="s">
        <v>4</v>
      </c>
      <c r="E84" s="161">
        <v>3</v>
      </c>
      <c r="F84" s="75">
        <v>0</v>
      </c>
      <c r="G84" s="75">
        <f t="shared" si="1"/>
        <v>0</v>
      </c>
      <c r="H84" s="76"/>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row>
    <row r="85" spans="1:172" ht="14.25">
      <c r="A85" s="86"/>
      <c r="B85" s="86"/>
      <c r="C85" s="164" t="s">
        <v>55</v>
      </c>
      <c r="D85" s="122" t="s">
        <v>4</v>
      </c>
      <c r="E85" s="161">
        <v>2</v>
      </c>
      <c r="F85" s="75">
        <v>0</v>
      </c>
      <c r="G85" s="75">
        <f t="shared" si="1"/>
        <v>0</v>
      </c>
      <c r="H85" s="76"/>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row>
    <row r="86" spans="1:172" ht="14.25">
      <c r="A86" s="86"/>
      <c r="B86" s="86"/>
      <c r="C86" s="164" t="s">
        <v>56</v>
      </c>
      <c r="D86" s="122" t="s">
        <v>4</v>
      </c>
      <c r="E86" s="161">
        <v>2</v>
      </c>
      <c r="F86" s="75">
        <v>0</v>
      </c>
      <c r="G86" s="75">
        <f t="shared" si="1"/>
        <v>0</v>
      </c>
      <c r="H86" s="76"/>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row>
    <row r="87" spans="1:172" ht="14.25">
      <c r="A87" s="86"/>
      <c r="B87" s="86"/>
      <c r="C87" s="164" t="s">
        <v>57</v>
      </c>
      <c r="D87" s="122" t="s">
        <v>4</v>
      </c>
      <c r="E87" s="161">
        <v>3</v>
      </c>
      <c r="F87" s="75">
        <v>0</v>
      </c>
      <c r="G87" s="75">
        <f>F87*E87</f>
        <v>0</v>
      </c>
      <c r="H87" s="76"/>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row>
    <row r="88" spans="1:172" ht="14.25">
      <c r="A88" s="86"/>
      <c r="B88" s="86"/>
      <c r="C88" s="164" t="s">
        <v>58</v>
      </c>
      <c r="D88" s="122" t="s">
        <v>4</v>
      </c>
      <c r="E88" s="161">
        <v>1</v>
      </c>
      <c r="F88" s="75">
        <v>0</v>
      </c>
      <c r="G88" s="75">
        <f>F88*E88</f>
        <v>0</v>
      </c>
      <c r="H88" s="76"/>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row>
    <row r="89" spans="1:172" ht="14.25">
      <c r="A89" s="86"/>
      <c r="B89" s="86"/>
      <c r="C89" s="164" t="s">
        <v>59</v>
      </c>
      <c r="D89" s="122" t="s">
        <v>4</v>
      </c>
      <c r="E89" s="161">
        <v>1</v>
      </c>
      <c r="F89" s="75">
        <v>0</v>
      </c>
      <c r="G89" s="75">
        <f t="shared" si="1"/>
        <v>0</v>
      </c>
      <c r="H89" s="76"/>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row>
    <row r="90" spans="1:172" ht="14.25">
      <c r="A90" s="86"/>
      <c r="B90" s="86"/>
      <c r="C90" s="164" t="s">
        <v>27</v>
      </c>
      <c r="D90" s="122" t="s">
        <v>4</v>
      </c>
      <c r="E90" s="161">
        <v>1</v>
      </c>
      <c r="F90" s="75">
        <v>0</v>
      </c>
      <c r="G90" s="75">
        <f t="shared" si="1"/>
        <v>0</v>
      </c>
      <c r="H90" s="76"/>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row>
    <row r="91" spans="1:172" ht="14.25">
      <c r="A91" s="86"/>
      <c r="B91" s="86"/>
      <c r="C91" s="164" t="s">
        <v>60</v>
      </c>
      <c r="D91" s="122" t="s">
        <v>4</v>
      </c>
      <c r="E91" s="161">
        <v>1</v>
      </c>
      <c r="F91" s="75">
        <v>0</v>
      </c>
      <c r="G91" s="75">
        <f t="shared" si="1"/>
        <v>0</v>
      </c>
      <c r="H91" s="76"/>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row>
    <row r="92" spans="1:172" ht="14.25">
      <c r="A92" s="86"/>
      <c r="B92" s="86"/>
      <c r="C92" s="164" t="s">
        <v>61</v>
      </c>
      <c r="D92" s="122" t="s">
        <v>4</v>
      </c>
      <c r="E92" s="161">
        <v>1</v>
      </c>
      <c r="F92" s="75">
        <v>0</v>
      </c>
      <c r="G92" s="75">
        <f t="shared" si="1"/>
        <v>0</v>
      </c>
      <c r="H92" s="76"/>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row>
    <row r="93" spans="1:172" ht="14.25">
      <c r="A93" s="86"/>
      <c r="B93" s="86"/>
      <c r="C93" s="164" t="s">
        <v>28</v>
      </c>
      <c r="D93" s="122" t="s">
        <v>4</v>
      </c>
      <c r="E93" s="161">
        <v>1</v>
      </c>
      <c r="F93" s="75">
        <v>0</v>
      </c>
      <c r="G93" s="75">
        <f t="shared" si="1"/>
        <v>0</v>
      </c>
      <c r="H93" s="76"/>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row>
    <row r="94" spans="1:172" ht="15">
      <c r="A94" s="86"/>
      <c r="B94" s="86"/>
      <c r="C94" s="160" t="s">
        <v>62</v>
      </c>
      <c r="D94" s="122" t="s">
        <v>4</v>
      </c>
      <c r="E94" s="161">
        <v>2</v>
      </c>
      <c r="F94" s="75">
        <v>0</v>
      </c>
      <c r="G94" s="75">
        <f t="shared" si="1"/>
        <v>0</v>
      </c>
      <c r="H94" s="76"/>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row>
    <row r="95" spans="1:172" ht="14.25">
      <c r="A95" s="86"/>
      <c r="B95" s="86"/>
      <c r="C95" s="164" t="s">
        <v>64</v>
      </c>
      <c r="D95" s="122" t="s">
        <v>4</v>
      </c>
      <c r="E95" s="161">
        <v>4</v>
      </c>
      <c r="F95" s="75">
        <v>0</v>
      </c>
      <c r="G95" s="75">
        <f t="shared" si="1"/>
        <v>0</v>
      </c>
      <c r="H95" s="76"/>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row>
    <row r="96" spans="1:172" ht="14.25">
      <c r="A96" s="86"/>
      <c r="B96" s="86"/>
      <c r="C96" s="164" t="s">
        <v>65</v>
      </c>
      <c r="D96" s="122" t="s">
        <v>4</v>
      </c>
      <c r="E96" s="161">
        <v>1</v>
      </c>
      <c r="F96" s="75">
        <v>0</v>
      </c>
      <c r="G96" s="75">
        <f>F96*E96</f>
        <v>0</v>
      </c>
      <c r="H96" s="76"/>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row>
    <row r="97" spans="1:172" ht="14.25">
      <c r="A97" s="86"/>
      <c r="B97" s="86"/>
      <c r="C97" s="164" t="s">
        <v>66</v>
      </c>
      <c r="D97" s="122" t="s">
        <v>4</v>
      </c>
      <c r="E97" s="163">
        <v>12</v>
      </c>
      <c r="F97" s="75">
        <v>0</v>
      </c>
      <c r="G97" s="75">
        <f t="shared" si="1"/>
        <v>0</v>
      </c>
      <c r="H97" s="76"/>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row>
    <row r="98" spans="1:172" ht="14.25">
      <c r="A98" s="86"/>
      <c r="B98" s="86"/>
      <c r="C98" s="164" t="s">
        <v>67</v>
      </c>
      <c r="D98" s="122" t="s">
        <v>4</v>
      </c>
      <c r="E98" s="161">
        <v>2</v>
      </c>
      <c r="F98" s="75">
        <v>0</v>
      </c>
      <c r="G98" s="75">
        <f t="shared" si="1"/>
        <v>0</v>
      </c>
      <c r="H98" s="76"/>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row>
    <row r="99" spans="1:172" ht="14.25">
      <c r="A99" s="86"/>
      <c r="B99" s="86"/>
      <c r="C99" s="164" t="s">
        <v>68</v>
      </c>
      <c r="D99" s="122" t="s">
        <v>4</v>
      </c>
      <c r="E99" s="161">
        <v>9</v>
      </c>
      <c r="F99" s="75">
        <v>0</v>
      </c>
      <c r="G99" s="75">
        <f>F99*E99</f>
        <v>0</v>
      </c>
      <c r="H99" s="76"/>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row>
    <row r="100" spans="1:172" ht="14.25">
      <c r="A100" s="86"/>
      <c r="B100" s="86"/>
      <c r="C100" s="164" t="s">
        <v>29</v>
      </c>
      <c r="D100" s="122" t="s">
        <v>4</v>
      </c>
      <c r="E100" s="161">
        <v>1</v>
      </c>
      <c r="F100" s="75">
        <v>0</v>
      </c>
      <c r="G100" s="75">
        <f t="shared" si="1"/>
        <v>0</v>
      </c>
      <c r="H100" s="76"/>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row>
    <row r="101" spans="1:172" ht="14.25">
      <c r="A101" s="86"/>
      <c r="B101" s="86"/>
      <c r="C101" s="164" t="s">
        <v>30</v>
      </c>
      <c r="D101" s="122" t="s">
        <v>4</v>
      </c>
      <c r="E101" s="161">
        <v>2</v>
      </c>
      <c r="F101" s="75">
        <v>0</v>
      </c>
      <c r="G101" s="75">
        <f t="shared" si="1"/>
        <v>0</v>
      </c>
      <c r="H101" s="76"/>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row>
    <row r="102" spans="1:172" ht="14.25">
      <c r="A102" s="86"/>
      <c r="B102" s="86"/>
      <c r="C102" s="164" t="s">
        <v>70</v>
      </c>
      <c r="D102" s="122" t="s">
        <v>4</v>
      </c>
      <c r="E102" s="161">
        <v>2</v>
      </c>
      <c r="F102" s="75">
        <v>0</v>
      </c>
      <c r="G102" s="75">
        <f t="shared" si="1"/>
        <v>0</v>
      </c>
      <c r="H102" s="76"/>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row>
    <row r="103" spans="1:172" ht="14.25">
      <c r="A103" s="86"/>
      <c r="B103" s="86"/>
      <c r="C103" s="164" t="s">
        <v>31</v>
      </c>
      <c r="D103" s="122" t="s">
        <v>4</v>
      </c>
      <c r="E103" s="161">
        <v>10</v>
      </c>
      <c r="F103" s="75">
        <v>0</v>
      </c>
      <c r="G103" s="75">
        <f t="shared" si="1"/>
        <v>0</v>
      </c>
      <c r="H103" s="76"/>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row>
    <row r="104" spans="1:172" ht="14.25">
      <c r="A104" s="86"/>
      <c r="B104" s="86"/>
      <c r="C104" s="164" t="s">
        <v>69</v>
      </c>
      <c r="D104" s="122" t="s">
        <v>4</v>
      </c>
      <c r="E104" s="161">
        <v>19</v>
      </c>
      <c r="F104" s="75">
        <v>0</v>
      </c>
      <c r="G104" s="75">
        <f t="shared" si="1"/>
        <v>0</v>
      </c>
      <c r="H104" s="76"/>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row>
    <row r="105" spans="1:172" ht="14.25">
      <c r="A105" s="86"/>
      <c r="B105" s="86"/>
      <c r="C105" s="164" t="s">
        <v>71</v>
      </c>
      <c r="D105" s="122" t="s">
        <v>4</v>
      </c>
      <c r="E105" s="163">
        <v>2</v>
      </c>
      <c r="F105" s="75">
        <v>0</v>
      </c>
      <c r="G105" s="75">
        <f t="shared" si="1"/>
        <v>0</v>
      </c>
      <c r="H105" s="76"/>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row>
    <row r="106" spans="1:172" ht="14.25">
      <c r="A106" s="86"/>
      <c r="B106" s="86"/>
      <c r="C106" s="164" t="s">
        <v>228</v>
      </c>
      <c r="D106" s="122" t="s">
        <v>4</v>
      </c>
      <c r="E106" s="161">
        <v>1</v>
      </c>
      <c r="F106" s="75">
        <v>0</v>
      </c>
      <c r="G106" s="75">
        <f t="shared" si="1"/>
        <v>0</v>
      </c>
      <c r="H106" s="76"/>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row>
    <row r="107" spans="1:172" ht="14.25">
      <c r="A107" s="86"/>
      <c r="B107" s="86"/>
      <c r="C107" s="164" t="s">
        <v>72</v>
      </c>
      <c r="D107" s="122" t="s">
        <v>4</v>
      </c>
      <c r="E107" s="163">
        <v>1</v>
      </c>
      <c r="F107" s="75">
        <v>0</v>
      </c>
      <c r="G107" s="75">
        <f t="shared" si="1"/>
        <v>0</v>
      </c>
      <c r="H107" s="76"/>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row>
    <row r="108" spans="1:172" ht="14.25">
      <c r="A108" s="86"/>
      <c r="B108" s="86"/>
      <c r="C108" s="164" t="s">
        <v>32</v>
      </c>
      <c r="D108" s="122" t="s">
        <v>4</v>
      </c>
      <c r="E108" s="161">
        <v>1</v>
      </c>
      <c r="F108" s="75">
        <v>0</v>
      </c>
      <c r="G108" s="75">
        <f t="shared" si="1"/>
        <v>0</v>
      </c>
      <c r="H108" s="76"/>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row>
    <row r="109" spans="1:172" s="101" customFormat="1" ht="14.25">
      <c r="A109" s="107"/>
      <c r="B109" s="107"/>
      <c r="C109" s="165" t="s">
        <v>246</v>
      </c>
      <c r="D109" s="131" t="s">
        <v>4</v>
      </c>
      <c r="E109" s="163">
        <v>1</v>
      </c>
      <c r="F109" s="104">
        <v>0</v>
      </c>
      <c r="G109" s="104">
        <f>F109*E109</f>
        <v>0</v>
      </c>
      <c r="H109" s="99"/>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100"/>
      <c r="EX109" s="100"/>
      <c r="EY109" s="100"/>
      <c r="EZ109" s="100"/>
      <c r="FA109" s="100"/>
      <c r="FB109" s="100"/>
      <c r="FC109" s="100"/>
      <c r="FD109" s="100"/>
      <c r="FE109" s="100"/>
      <c r="FF109" s="100"/>
      <c r="FG109" s="100"/>
      <c r="FH109" s="100"/>
      <c r="FI109" s="100"/>
      <c r="FJ109" s="100"/>
      <c r="FK109" s="100"/>
      <c r="FL109" s="100"/>
      <c r="FM109" s="100"/>
      <c r="FN109" s="100"/>
      <c r="FO109" s="100"/>
      <c r="FP109" s="100"/>
    </row>
    <row r="110" spans="1:172" ht="14.25">
      <c r="A110" s="86"/>
      <c r="B110" s="86"/>
      <c r="C110" s="164" t="s">
        <v>73</v>
      </c>
      <c r="D110" s="122" t="s">
        <v>4</v>
      </c>
      <c r="E110" s="161">
        <v>1</v>
      </c>
      <c r="F110" s="75">
        <v>0</v>
      </c>
      <c r="G110" s="75">
        <f t="shared" si="1"/>
        <v>0</v>
      </c>
      <c r="H110" s="76"/>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row>
    <row r="111" spans="1:172" ht="14.25">
      <c r="A111" s="86"/>
      <c r="B111" s="86"/>
      <c r="C111" s="164" t="s">
        <v>74</v>
      </c>
      <c r="D111" s="122" t="s">
        <v>4</v>
      </c>
      <c r="E111" s="161">
        <v>1</v>
      </c>
      <c r="F111" s="75">
        <v>0</v>
      </c>
      <c r="G111" s="75">
        <f t="shared" si="1"/>
        <v>0</v>
      </c>
      <c r="H111" s="76"/>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row>
    <row r="112" spans="1:172" ht="14.25">
      <c r="A112" s="86"/>
      <c r="B112" s="86"/>
      <c r="C112" s="164" t="s">
        <v>75</v>
      </c>
      <c r="D112" s="122" t="s">
        <v>4</v>
      </c>
      <c r="E112" s="161">
        <v>6</v>
      </c>
      <c r="F112" s="75">
        <v>0</v>
      </c>
      <c r="G112" s="75">
        <f t="shared" si="1"/>
        <v>0</v>
      </c>
      <c r="H112" s="76"/>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row>
    <row r="113" spans="1:172" ht="14.25">
      <c r="A113" s="86"/>
      <c r="B113" s="86"/>
      <c r="C113" s="164" t="s">
        <v>76</v>
      </c>
      <c r="D113" s="122" t="s">
        <v>4</v>
      </c>
      <c r="E113" s="161">
        <v>1</v>
      </c>
      <c r="F113" s="75">
        <v>0</v>
      </c>
      <c r="G113" s="75">
        <f aca="true" t="shared" si="2" ref="G113:G122">F113*E113</f>
        <v>0</v>
      </c>
      <c r="H113" s="76"/>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row>
    <row r="114" spans="1:172" ht="14.25">
      <c r="A114" s="86"/>
      <c r="B114" s="86"/>
      <c r="C114" s="160" t="s">
        <v>77</v>
      </c>
      <c r="D114" s="122" t="s">
        <v>4</v>
      </c>
      <c r="E114" s="161">
        <v>1</v>
      </c>
      <c r="F114" s="75">
        <v>0</v>
      </c>
      <c r="G114" s="75">
        <f t="shared" si="2"/>
        <v>0</v>
      </c>
      <c r="H114" s="76"/>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row>
    <row r="115" spans="1:172" ht="14.25">
      <c r="A115" s="86"/>
      <c r="B115" s="86"/>
      <c r="C115" s="160" t="s">
        <v>78</v>
      </c>
      <c r="D115" s="122" t="s">
        <v>4</v>
      </c>
      <c r="E115" s="161">
        <v>2</v>
      </c>
      <c r="F115" s="75">
        <v>0</v>
      </c>
      <c r="G115" s="75">
        <f t="shared" si="2"/>
        <v>0</v>
      </c>
      <c r="H115" s="76"/>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row>
    <row r="116" spans="1:172" ht="14.25">
      <c r="A116" s="86"/>
      <c r="B116" s="86"/>
      <c r="C116" s="160" t="s">
        <v>79</v>
      </c>
      <c r="D116" s="122" t="s">
        <v>4</v>
      </c>
      <c r="E116" s="161">
        <v>1</v>
      </c>
      <c r="F116" s="75">
        <v>0</v>
      </c>
      <c r="G116" s="75">
        <f t="shared" si="2"/>
        <v>0</v>
      </c>
      <c r="H116" s="76"/>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row>
    <row r="117" spans="1:172" ht="14.25">
      <c r="A117" s="86"/>
      <c r="B117" s="86"/>
      <c r="C117" s="160" t="s">
        <v>80</v>
      </c>
      <c r="D117" s="122" t="s">
        <v>4</v>
      </c>
      <c r="E117" s="161">
        <v>1</v>
      </c>
      <c r="F117" s="75">
        <v>0</v>
      </c>
      <c r="G117" s="75">
        <f t="shared" si="2"/>
        <v>0</v>
      </c>
      <c r="H117" s="76"/>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row>
    <row r="118" spans="1:172" ht="14.25">
      <c r="A118" s="86"/>
      <c r="B118" s="86"/>
      <c r="C118" s="160" t="s">
        <v>81</v>
      </c>
      <c r="D118" s="122" t="s">
        <v>4</v>
      </c>
      <c r="E118" s="161">
        <v>1</v>
      </c>
      <c r="F118" s="75">
        <v>0</v>
      </c>
      <c r="G118" s="75">
        <f t="shared" si="2"/>
        <v>0</v>
      </c>
      <c r="H118" s="76"/>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row>
    <row r="119" spans="1:172" ht="14.25">
      <c r="A119" s="86"/>
      <c r="B119" s="86"/>
      <c r="C119" s="160" t="s">
        <v>82</v>
      </c>
      <c r="D119" s="122" t="s">
        <v>4</v>
      </c>
      <c r="E119" s="161">
        <v>1</v>
      </c>
      <c r="F119" s="75">
        <v>0</v>
      </c>
      <c r="G119" s="75">
        <f t="shared" si="2"/>
        <v>0</v>
      </c>
      <c r="H119" s="76"/>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FI119" s="77"/>
      <c r="FJ119" s="77"/>
      <c r="FK119" s="77"/>
      <c r="FL119" s="77"/>
      <c r="FM119" s="77"/>
      <c r="FN119" s="77"/>
      <c r="FO119" s="77"/>
      <c r="FP119" s="77"/>
    </row>
    <row r="120" spans="1:172" ht="14.25">
      <c r="A120" s="86"/>
      <c r="B120" s="86"/>
      <c r="C120" s="160" t="s">
        <v>83</v>
      </c>
      <c r="D120" s="122" t="s">
        <v>4</v>
      </c>
      <c r="E120" s="161">
        <v>2</v>
      </c>
      <c r="F120" s="75">
        <v>0</v>
      </c>
      <c r="G120" s="75">
        <f t="shared" si="2"/>
        <v>0</v>
      </c>
      <c r="H120" s="76"/>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row>
    <row r="121" spans="1:172" ht="14.25">
      <c r="A121" s="86"/>
      <c r="B121" s="86"/>
      <c r="C121" s="160" t="s">
        <v>84</v>
      </c>
      <c r="D121" s="122" t="s">
        <v>4</v>
      </c>
      <c r="E121" s="161">
        <v>12</v>
      </c>
      <c r="F121" s="75">
        <v>0</v>
      </c>
      <c r="G121" s="75">
        <f t="shared" si="2"/>
        <v>0</v>
      </c>
      <c r="H121" s="76"/>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row>
    <row r="122" spans="1:172" ht="14.25">
      <c r="A122" s="86"/>
      <c r="B122" s="86"/>
      <c r="C122" s="160" t="s">
        <v>85</v>
      </c>
      <c r="D122" s="122" t="s">
        <v>4</v>
      </c>
      <c r="E122" s="161">
        <v>1</v>
      </c>
      <c r="F122" s="75">
        <v>0</v>
      </c>
      <c r="G122" s="75">
        <f t="shared" si="2"/>
        <v>0</v>
      </c>
      <c r="H122" s="76"/>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row>
    <row r="123" spans="1:172" s="101" customFormat="1" ht="14.25">
      <c r="A123" s="107"/>
      <c r="B123" s="107"/>
      <c r="C123" s="107"/>
      <c r="D123" s="131"/>
      <c r="E123" s="108"/>
      <c r="F123" s="104"/>
      <c r="G123" s="104"/>
      <c r="H123" s="99"/>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c r="DU123" s="100"/>
      <c r="DV123" s="100"/>
      <c r="DW123" s="100"/>
      <c r="DX123" s="100"/>
      <c r="DY123" s="100"/>
      <c r="DZ123" s="100"/>
      <c r="EA123" s="100"/>
      <c r="EB123" s="100"/>
      <c r="EC123" s="100"/>
      <c r="ED123" s="100"/>
      <c r="EE123" s="100"/>
      <c r="EF123" s="100"/>
      <c r="EG123" s="100"/>
      <c r="EH123" s="100"/>
      <c r="EI123" s="100"/>
      <c r="EJ123" s="100"/>
      <c r="EK123" s="100"/>
      <c r="EL123" s="100"/>
      <c r="EM123" s="100"/>
      <c r="EN123" s="100"/>
      <c r="EO123" s="100"/>
      <c r="EP123" s="100"/>
      <c r="EQ123" s="100"/>
      <c r="ER123" s="100"/>
      <c r="ES123" s="100"/>
      <c r="ET123" s="100"/>
      <c r="EU123" s="100"/>
      <c r="EV123" s="100"/>
      <c r="EW123" s="100"/>
      <c r="EX123" s="100"/>
      <c r="EY123" s="100"/>
      <c r="EZ123" s="100"/>
      <c r="FA123" s="100"/>
      <c r="FB123" s="100"/>
      <c r="FC123" s="100"/>
      <c r="FD123" s="100"/>
      <c r="FE123" s="100"/>
      <c r="FF123" s="100"/>
      <c r="FG123" s="100"/>
      <c r="FH123" s="100"/>
      <c r="FI123" s="100"/>
      <c r="FJ123" s="100"/>
      <c r="FK123" s="100"/>
      <c r="FL123" s="100"/>
      <c r="FM123" s="100"/>
      <c r="FN123" s="100"/>
      <c r="FO123" s="100"/>
      <c r="FP123" s="100"/>
    </row>
    <row r="124" spans="1:172" ht="42.75">
      <c r="A124" s="86">
        <f>A61+1</f>
        <v>11</v>
      </c>
      <c r="B124" s="86" t="s">
        <v>109</v>
      </c>
      <c r="C124" s="86" t="s">
        <v>206</v>
      </c>
      <c r="D124" s="122"/>
      <c r="E124" s="88"/>
      <c r="H124" s="76"/>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row>
    <row r="125" spans="1:172" ht="14.25">
      <c r="A125" s="86"/>
      <c r="B125" s="86"/>
      <c r="C125" s="86" t="s">
        <v>153</v>
      </c>
      <c r="D125" s="122" t="s">
        <v>4</v>
      </c>
      <c r="E125" s="88">
        <v>4</v>
      </c>
      <c r="F125" s="75">
        <v>0</v>
      </c>
      <c r="G125" s="75">
        <f>F125*E125</f>
        <v>0</v>
      </c>
      <c r="H125" s="76"/>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row>
    <row r="126" spans="1:172" ht="14.25">
      <c r="A126" s="86"/>
      <c r="B126" s="86"/>
      <c r="C126" s="86" t="s">
        <v>20</v>
      </c>
      <c r="D126" s="122" t="s">
        <v>4</v>
      </c>
      <c r="E126" s="88">
        <v>4</v>
      </c>
      <c r="F126" s="75">
        <v>0</v>
      </c>
      <c r="G126" s="75">
        <f>F126*E126</f>
        <v>0</v>
      </c>
      <c r="H126" s="76"/>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row>
    <row r="127" spans="1:172" ht="14.25">
      <c r="A127" s="86"/>
      <c r="B127" s="86"/>
      <c r="C127" s="86"/>
      <c r="D127" s="122"/>
      <c r="E127" s="88"/>
      <c r="H127" s="76"/>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row>
    <row r="128" spans="1:172" ht="28.5">
      <c r="A128" s="86">
        <f>A124+1</f>
        <v>12</v>
      </c>
      <c r="B128" s="86" t="s">
        <v>109</v>
      </c>
      <c r="C128" s="86" t="s">
        <v>86</v>
      </c>
      <c r="D128" s="122"/>
      <c r="E128" s="88"/>
      <c r="H128" s="76"/>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row>
    <row r="129" spans="1:172" ht="14.25">
      <c r="A129" s="86"/>
      <c r="B129" s="86"/>
      <c r="C129" s="86"/>
      <c r="D129" s="122" t="s">
        <v>4</v>
      </c>
      <c r="E129" s="88">
        <v>1</v>
      </c>
      <c r="F129" s="75">
        <v>0</v>
      </c>
      <c r="G129" s="75">
        <f>F129*E129</f>
        <v>0</v>
      </c>
      <c r="H129" s="76"/>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row>
    <row r="130" spans="1:172" s="101" customFormat="1" ht="14.25">
      <c r="A130" s="107"/>
      <c r="B130" s="107"/>
      <c r="C130" s="107"/>
      <c r="D130" s="131"/>
      <c r="E130" s="108"/>
      <c r="F130" s="75"/>
      <c r="G130" s="104"/>
      <c r="H130" s="99"/>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c r="EG130" s="100"/>
      <c r="EH130" s="100"/>
      <c r="EI130" s="100"/>
      <c r="EJ130" s="100"/>
      <c r="EK130" s="100"/>
      <c r="EL130" s="100"/>
      <c r="EM130" s="100"/>
      <c r="EN130" s="100"/>
      <c r="EO130" s="100"/>
      <c r="EP130" s="100"/>
      <c r="EQ130" s="100"/>
      <c r="ER130" s="100"/>
      <c r="ES130" s="100"/>
      <c r="ET130" s="100"/>
      <c r="EU130" s="100"/>
      <c r="EV130" s="100"/>
      <c r="EW130" s="100"/>
      <c r="EX130" s="100"/>
      <c r="EY130" s="100"/>
      <c r="EZ130" s="100"/>
      <c r="FA130" s="100"/>
      <c r="FB130" s="100"/>
      <c r="FC130" s="100"/>
      <c r="FD130" s="100"/>
      <c r="FE130" s="100"/>
      <c r="FF130" s="100"/>
      <c r="FG130" s="100"/>
      <c r="FH130" s="100"/>
      <c r="FI130" s="100"/>
      <c r="FJ130" s="100"/>
      <c r="FK130" s="100"/>
      <c r="FL130" s="100"/>
      <c r="FM130" s="100"/>
      <c r="FN130" s="100"/>
      <c r="FO130" s="100"/>
      <c r="FP130" s="100"/>
    </row>
    <row r="131" spans="1:172" ht="42.75">
      <c r="A131" s="86">
        <f>A128+1</f>
        <v>13</v>
      </c>
      <c r="B131" s="86" t="s">
        <v>109</v>
      </c>
      <c r="C131" s="86" t="s">
        <v>247</v>
      </c>
      <c r="D131" s="122"/>
      <c r="E131" s="88"/>
      <c r="H131" s="7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row>
    <row r="132" spans="1:172" ht="14.25">
      <c r="A132" s="86"/>
      <c r="B132" s="86"/>
      <c r="C132" s="86"/>
      <c r="D132" s="122" t="s">
        <v>4</v>
      </c>
      <c r="E132" s="88">
        <v>1</v>
      </c>
      <c r="F132" s="104">
        <v>0</v>
      </c>
      <c r="G132" s="75">
        <f>F132*E132</f>
        <v>0</v>
      </c>
      <c r="H132" s="76"/>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row>
    <row r="133" spans="1:172" s="101" customFormat="1" ht="14.25">
      <c r="A133" s="107"/>
      <c r="B133" s="107"/>
      <c r="C133" s="107"/>
      <c r="D133" s="131"/>
      <c r="E133" s="108"/>
      <c r="F133" s="75"/>
      <c r="G133" s="104"/>
      <c r="H133" s="99"/>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0"/>
      <c r="EN133" s="100"/>
      <c r="EO133" s="100"/>
      <c r="EP133" s="100"/>
      <c r="EQ133" s="100"/>
      <c r="ER133" s="100"/>
      <c r="ES133" s="100"/>
      <c r="ET133" s="100"/>
      <c r="EU133" s="100"/>
      <c r="EV133" s="100"/>
      <c r="EW133" s="100"/>
      <c r="EX133" s="100"/>
      <c r="EY133" s="100"/>
      <c r="EZ133" s="100"/>
      <c r="FA133" s="100"/>
      <c r="FB133" s="100"/>
      <c r="FC133" s="100"/>
      <c r="FD133" s="100"/>
      <c r="FE133" s="100"/>
      <c r="FF133" s="100"/>
      <c r="FG133" s="100"/>
      <c r="FH133" s="100"/>
      <c r="FI133" s="100"/>
      <c r="FJ133" s="100"/>
      <c r="FK133" s="100"/>
      <c r="FL133" s="100"/>
      <c r="FM133" s="100"/>
      <c r="FN133" s="100"/>
      <c r="FO133" s="100"/>
      <c r="FP133" s="100"/>
    </row>
    <row r="134" spans="1:172" ht="42.75">
      <c r="A134" s="86">
        <f>A131+1</f>
        <v>14</v>
      </c>
      <c r="B134" s="86" t="s">
        <v>109</v>
      </c>
      <c r="C134" s="86" t="s">
        <v>168</v>
      </c>
      <c r="D134" s="122"/>
      <c r="E134" s="88"/>
      <c r="H134" s="76"/>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row>
    <row r="135" spans="1:172" ht="14.25">
      <c r="A135" s="86"/>
      <c r="B135" s="86"/>
      <c r="C135" s="86"/>
      <c r="D135" s="122" t="s">
        <v>4</v>
      </c>
      <c r="E135" s="88">
        <v>13</v>
      </c>
      <c r="F135" s="75">
        <v>0</v>
      </c>
      <c r="G135" s="75">
        <f>F135*E135</f>
        <v>0</v>
      </c>
      <c r="H135" s="76"/>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row>
    <row r="136" spans="1:172" s="101" customFormat="1" ht="14.25">
      <c r="A136" s="107"/>
      <c r="B136" s="107"/>
      <c r="C136" s="107"/>
      <c r="D136" s="131"/>
      <c r="E136" s="108"/>
      <c r="F136" s="104"/>
      <c r="G136" s="104"/>
      <c r="H136" s="99"/>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c r="DT136" s="100"/>
      <c r="DU136" s="100"/>
      <c r="DV136" s="100"/>
      <c r="DW136" s="100"/>
      <c r="DX136" s="100"/>
      <c r="DY136" s="100"/>
      <c r="DZ136" s="100"/>
      <c r="EA136" s="100"/>
      <c r="EB136" s="100"/>
      <c r="EC136" s="100"/>
      <c r="ED136" s="100"/>
      <c r="EE136" s="100"/>
      <c r="EF136" s="100"/>
      <c r="EG136" s="100"/>
      <c r="EH136" s="100"/>
      <c r="EI136" s="100"/>
      <c r="EJ136" s="100"/>
      <c r="EK136" s="100"/>
      <c r="EL136" s="100"/>
      <c r="EM136" s="100"/>
      <c r="EN136" s="100"/>
      <c r="EO136" s="100"/>
      <c r="EP136" s="100"/>
      <c r="EQ136" s="100"/>
      <c r="ER136" s="100"/>
      <c r="ES136" s="100"/>
      <c r="ET136" s="100"/>
      <c r="EU136" s="100"/>
      <c r="EV136" s="100"/>
      <c r="EW136" s="100"/>
      <c r="EX136" s="100"/>
      <c r="EY136" s="100"/>
      <c r="EZ136" s="100"/>
      <c r="FA136" s="100"/>
      <c r="FB136" s="100"/>
      <c r="FC136" s="100"/>
      <c r="FD136" s="100"/>
      <c r="FE136" s="100"/>
      <c r="FF136" s="100"/>
      <c r="FG136" s="100"/>
      <c r="FH136" s="100"/>
      <c r="FI136" s="100"/>
      <c r="FJ136" s="100"/>
      <c r="FK136" s="100"/>
      <c r="FL136" s="100"/>
      <c r="FM136" s="100"/>
      <c r="FN136" s="100"/>
      <c r="FO136" s="100"/>
      <c r="FP136" s="100"/>
    </row>
    <row r="137" spans="1:172" ht="42.75">
      <c r="A137" s="86">
        <f>A134+1</f>
        <v>15</v>
      </c>
      <c r="B137" s="86"/>
      <c r="C137" s="86" t="s">
        <v>169</v>
      </c>
      <c r="D137" s="122"/>
      <c r="E137" s="88"/>
      <c r="H137" s="76"/>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FI137" s="77"/>
      <c r="FJ137" s="77"/>
      <c r="FK137" s="77"/>
      <c r="FL137" s="77"/>
      <c r="FM137" s="77"/>
      <c r="FN137" s="77"/>
      <c r="FO137" s="77"/>
      <c r="FP137" s="77"/>
    </row>
    <row r="138" spans="1:172" ht="14.25">
      <c r="A138" s="86"/>
      <c r="B138" s="86"/>
      <c r="C138" s="86"/>
      <c r="D138" s="122" t="s">
        <v>4</v>
      </c>
      <c r="E138" s="88">
        <v>4</v>
      </c>
      <c r="F138" s="75">
        <v>0</v>
      </c>
      <c r="G138" s="75">
        <f>F138*E138</f>
        <v>0</v>
      </c>
      <c r="H138" s="76"/>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FI138" s="77"/>
      <c r="FJ138" s="77"/>
      <c r="FK138" s="77"/>
      <c r="FL138" s="77"/>
      <c r="FM138" s="77"/>
      <c r="FN138" s="77"/>
      <c r="FO138" s="77"/>
      <c r="FP138" s="77"/>
    </row>
    <row r="139" spans="1:172" s="101" customFormat="1" ht="14.25">
      <c r="A139" s="107"/>
      <c r="B139" s="107"/>
      <c r="C139" s="107"/>
      <c r="D139" s="131"/>
      <c r="E139" s="108"/>
      <c r="F139" s="75"/>
      <c r="G139" s="104"/>
      <c r="H139" s="99"/>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c r="EP139" s="100"/>
      <c r="EQ139" s="100"/>
      <c r="ER139" s="100"/>
      <c r="ES139" s="100"/>
      <c r="ET139" s="100"/>
      <c r="EU139" s="100"/>
      <c r="EV139" s="100"/>
      <c r="EW139" s="100"/>
      <c r="EX139" s="100"/>
      <c r="EY139" s="100"/>
      <c r="EZ139" s="100"/>
      <c r="FA139" s="100"/>
      <c r="FB139" s="100"/>
      <c r="FC139" s="100"/>
      <c r="FD139" s="100"/>
      <c r="FE139" s="100"/>
      <c r="FF139" s="100"/>
      <c r="FG139" s="100"/>
      <c r="FH139" s="100"/>
      <c r="FI139" s="100"/>
      <c r="FJ139" s="100"/>
      <c r="FK139" s="100"/>
      <c r="FL139" s="100"/>
      <c r="FM139" s="100"/>
      <c r="FN139" s="100"/>
      <c r="FO139" s="100"/>
      <c r="FP139" s="100"/>
    </row>
    <row r="140" spans="1:172" ht="42.75">
      <c r="A140" s="86">
        <f>A137+1</f>
        <v>16</v>
      </c>
      <c r="B140" s="86" t="s">
        <v>109</v>
      </c>
      <c r="C140" s="86" t="s">
        <v>170</v>
      </c>
      <c r="D140" s="122"/>
      <c r="E140" s="88"/>
      <c r="H140" s="76"/>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row>
    <row r="141" spans="1:172" ht="14.25">
      <c r="A141" s="86"/>
      <c r="B141" s="86"/>
      <c r="C141" s="86"/>
      <c r="D141" s="122" t="s">
        <v>4</v>
      </c>
      <c r="E141" s="88">
        <v>1</v>
      </c>
      <c r="F141" s="75">
        <v>0</v>
      </c>
      <c r="G141" s="75">
        <f>F141*E141</f>
        <v>0</v>
      </c>
      <c r="H141" s="76"/>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row>
    <row r="142" spans="1:172" s="101" customFormat="1" ht="14.25">
      <c r="A142" s="107"/>
      <c r="B142" s="107"/>
      <c r="C142" s="107"/>
      <c r="D142" s="131"/>
      <c r="E142" s="108"/>
      <c r="F142" s="75"/>
      <c r="G142" s="104"/>
      <c r="H142" s="99"/>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c r="ER142" s="100"/>
      <c r="ES142" s="100"/>
      <c r="ET142" s="100"/>
      <c r="EU142" s="100"/>
      <c r="EV142" s="100"/>
      <c r="EW142" s="100"/>
      <c r="EX142" s="100"/>
      <c r="EY142" s="100"/>
      <c r="EZ142" s="100"/>
      <c r="FA142" s="100"/>
      <c r="FB142" s="100"/>
      <c r="FC142" s="100"/>
      <c r="FD142" s="100"/>
      <c r="FE142" s="100"/>
      <c r="FF142" s="100"/>
      <c r="FG142" s="100"/>
      <c r="FH142" s="100"/>
      <c r="FI142" s="100"/>
      <c r="FJ142" s="100"/>
      <c r="FK142" s="100"/>
      <c r="FL142" s="100"/>
      <c r="FM142" s="100"/>
      <c r="FN142" s="100"/>
      <c r="FO142" s="100"/>
      <c r="FP142" s="100"/>
    </row>
    <row r="143" spans="1:172" ht="28.5">
      <c r="A143" s="86">
        <f>A140+1</f>
        <v>17</v>
      </c>
      <c r="B143" s="86" t="s">
        <v>109</v>
      </c>
      <c r="C143" s="86" t="s">
        <v>87</v>
      </c>
      <c r="D143" s="122"/>
      <c r="E143" s="88"/>
      <c r="H143" s="76"/>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row>
    <row r="144" spans="1:172" ht="14.25">
      <c r="A144" s="86"/>
      <c r="B144" s="86"/>
      <c r="C144" s="86"/>
      <c r="D144" s="122" t="s">
        <v>4</v>
      </c>
      <c r="E144" s="88">
        <v>1</v>
      </c>
      <c r="F144" s="75">
        <v>0</v>
      </c>
      <c r="G144" s="75">
        <f>F144*E144</f>
        <v>0</v>
      </c>
      <c r="H144" s="76"/>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c r="FG144" s="77"/>
      <c r="FH144" s="77"/>
      <c r="FI144" s="77"/>
      <c r="FJ144" s="77"/>
      <c r="FK144" s="77"/>
      <c r="FL144" s="77"/>
      <c r="FM144" s="77"/>
      <c r="FN144" s="77"/>
      <c r="FO144" s="77"/>
      <c r="FP144" s="77"/>
    </row>
    <row r="145" spans="1:172" s="101" customFormat="1" ht="14.25">
      <c r="A145" s="107"/>
      <c r="B145" s="107"/>
      <c r="C145" s="107"/>
      <c r="D145" s="131"/>
      <c r="E145" s="108"/>
      <c r="F145" s="104"/>
      <c r="G145" s="104"/>
      <c r="H145" s="99"/>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c r="DP145" s="100"/>
      <c r="DQ145" s="100"/>
      <c r="DR145" s="100"/>
      <c r="DS145" s="100"/>
      <c r="DT145" s="100"/>
      <c r="DU145" s="100"/>
      <c r="DV145" s="100"/>
      <c r="DW145" s="100"/>
      <c r="DX145" s="100"/>
      <c r="DY145" s="100"/>
      <c r="DZ145" s="100"/>
      <c r="EA145" s="100"/>
      <c r="EB145" s="100"/>
      <c r="EC145" s="100"/>
      <c r="ED145" s="100"/>
      <c r="EE145" s="100"/>
      <c r="EF145" s="100"/>
      <c r="EG145" s="100"/>
      <c r="EH145" s="100"/>
      <c r="EI145" s="100"/>
      <c r="EJ145" s="100"/>
      <c r="EK145" s="100"/>
      <c r="EL145" s="100"/>
      <c r="EM145" s="100"/>
      <c r="EN145" s="100"/>
      <c r="EO145" s="100"/>
      <c r="EP145" s="100"/>
      <c r="EQ145" s="100"/>
      <c r="ER145" s="100"/>
      <c r="ES145" s="100"/>
      <c r="ET145" s="100"/>
      <c r="EU145" s="100"/>
      <c r="EV145" s="100"/>
      <c r="EW145" s="100"/>
      <c r="EX145" s="100"/>
      <c r="EY145" s="100"/>
      <c r="EZ145" s="100"/>
      <c r="FA145" s="100"/>
      <c r="FB145" s="100"/>
      <c r="FC145" s="100"/>
      <c r="FD145" s="100"/>
      <c r="FE145" s="100"/>
      <c r="FF145" s="100"/>
      <c r="FG145" s="100"/>
      <c r="FH145" s="100"/>
      <c r="FI145" s="100"/>
      <c r="FJ145" s="100"/>
      <c r="FK145" s="100"/>
      <c r="FL145" s="100"/>
      <c r="FM145" s="100"/>
      <c r="FN145" s="100"/>
      <c r="FO145" s="100"/>
      <c r="FP145" s="100"/>
    </row>
    <row r="146" spans="1:172" ht="42.75">
      <c r="A146" s="86">
        <f>A143+1</f>
        <v>18</v>
      </c>
      <c r="B146" s="86" t="s">
        <v>109</v>
      </c>
      <c r="C146" s="86" t="s">
        <v>88</v>
      </c>
      <c r="D146" s="122"/>
      <c r="E146" s="88"/>
      <c r="H146" s="76"/>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FI146" s="77"/>
      <c r="FJ146" s="77"/>
      <c r="FK146" s="77"/>
      <c r="FL146" s="77"/>
      <c r="FM146" s="77"/>
      <c r="FN146" s="77"/>
      <c r="FO146" s="77"/>
      <c r="FP146" s="77"/>
    </row>
    <row r="147" spans="1:172" ht="14.25">
      <c r="A147" s="86"/>
      <c r="B147" s="86"/>
      <c r="C147" s="86"/>
      <c r="D147" s="122" t="s">
        <v>4</v>
      </c>
      <c r="E147" s="88">
        <v>1</v>
      </c>
      <c r="F147" s="75">
        <v>0</v>
      </c>
      <c r="G147" s="75">
        <f>F147*E147</f>
        <v>0</v>
      </c>
      <c r="H147" s="76"/>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row>
    <row r="148" spans="1:172" s="101" customFormat="1" ht="14.25">
      <c r="A148" s="107"/>
      <c r="B148" s="107"/>
      <c r="C148" s="107"/>
      <c r="D148" s="131"/>
      <c r="E148" s="108"/>
      <c r="F148" s="104"/>
      <c r="G148" s="104"/>
      <c r="H148" s="99"/>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c r="DP148" s="100"/>
      <c r="DQ148" s="100"/>
      <c r="DR148" s="100"/>
      <c r="DS148" s="100"/>
      <c r="DT148" s="100"/>
      <c r="DU148" s="100"/>
      <c r="DV148" s="100"/>
      <c r="DW148" s="100"/>
      <c r="DX148" s="100"/>
      <c r="DY148" s="100"/>
      <c r="DZ148" s="100"/>
      <c r="EA148" s="100"/>
      <c r="EB148" s="100"/>
      <c r="EC148" s="100"/>
      <c r="ED148" s="100"/>
      <c r="EE148" s="100"/>
      <c r="EF148" s="100"/>
      <c r="EG148" s="100"/>
      <c r="EH148" s="100"/>
      <c r="EI148" s="100"/>
      <c r="EJ148" s="100"/>
      <c r="EK148" s="100"/>
      <c r="EL148" s="100"/>
      <c r="EM148" s="100"/>
      <c r="EN148" s="100"/>
      <c r="EO148" s="100"/>
      <c r="EP148" s="100"/>
      <c r="EQ148" s="100"/>
      <c r="ER148" s="100"/>
      <c r="ES148" s="100"/>
      <c r="ET148" s="100"/>
      <c r="EU148" s="100"/>
      <c r="EV148" s="100"/>
      <c r="EW148" s="100"/>
      <c r="EX148" s="100"/>
      <c r="EY148" s="100"/>
      <c r="EZ148" s="100"/>
      <c r="FA148" s="100"/>
      <c r="FB148" s="100"/>
      <c r="FC148" s="100"/>
      <c r="FD148" s="100"/>
      <c r="FE148" s="100"/>
      <c r="FF148" s="100"/>
      <c r="FG148" s="100"/>
      <c r="FH148" s="100"/>
      <c r="FI148" s="100"/>
      <c r="FJ148" s="100"/>
      <c r="FK148" s="100"/>
      <c r="FL148" s="100"/>
      <c r="FM148" s="100"/>
      <c r="FN148" s="100"/>
      <c r="FO148" s="100"/>
      <c r="FP148" s="100"/>
    </row>
    <row r="149" spans="1:172" ht="28.5">
      <c r="A149" s="86">
        <f>A146+1</f>
        <v>19</v>
      </c>
      <c r="B149" s="86" t="s">
        <v>109</v>
      </c>
      <c r="C149" s="86" t="s">
        <v>89</v>
      </c>
      <c r="D149" s="122"/>
      <c r="E149" s="88"/>
      <c r="H149" s="76"/>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c r="FG149" s="77"/>
      <c r="FH149" s="77"/>
      <c r="FI149" s="77"/>
      <c r="FJ149" s="77"/>
      <c r="FK149" s="77"/>
      <c r="FL149" s="77"/>
      <c r="FM149" s="77"/>
      <c r="FN149" s="77"/>
      <c r="FO149" s="77"/>
      <c r="FP149" s="77"/>
    </row>
    <row r="150" spans="1:172" ht="14.25">
      <c r="A150" s="86"/>
      <c r="B150" s="86"/>
      <c r="C150" s="86"/>
      <c r="D150" s="122" t="s">
        <v>4</v>
      </c>
      <c r="E150" s="88">
        <v>2</v>
      </c>
      <c r="F150" s="75">
        <v>0</v>
      </c>
      <c r="G150" s="75">
        <f>F150*E150</f>
        <v>0</v>
      </c>
      <c r="H150" s="76"/>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FI150" s="77"/>
      <c r="FJ150" s="77"/>
      <c r="FK150" s="77"/>
      <c r="FL150" s="77"/>
      <c r="FM150" s="77"/>
      <c r="FN150" s="77"/>
      <c r="FO150" s="77"/>
      <c r="FP150" s="77"/>
    </row>
    <row r="151" spans="1:172" s="101" customFormat="1" ht="14.25">
      <c r="A151" s="107"/>
      <c r="B151" s="107"/>
      <c r="C151" s="107"/>
      <c r="D151" s="131"/>
      <c r="E151" s="108"/>
      <c r="F151" s="104"/>
      <c r="G151" s="104"/>
      <c r="H151" s="99"/>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c r="CN151" s="100"/>
      <c r="CO151" s="100"/>
      <c r="CP151" s="100"/>
      <c r="CQ151" s="100"/>
      <c r="CR151" s="100"/>
      <c r="CS151" s="100"/>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c r="DP151" s="100"/>
      <c r="DQ151" s="100"/>
      <c r="DR151" s="100"/>
      <c r="DS151" s="100"/>
      <c r="DT151" s="100"/>
      <c r="DU151" s="100"/>
      <c r="DV151" s="100"/>
      <c r="DW151" s="100"/>
      <c r="DX151" s="100"/>
      <c r="DY151" s="100"/>
      <c r="DZ151" s="100"/>
      <c r="EA151" s="100"/>
      <c r="EB151" s="100"/>
      <c r="EC151" s="100"/>
      <c r="ED151" s="100"/>
      <c r="EE151" s="100"/>
      <c r="EF151" s="100"/>
      <c r="EG151" s="100"/>
      <c r="EH151" s="100"/>
      <c r="EI151" s="100"/>
      <c r="EJ151" s="100"/>
      <c r="EK151" s="100"/>
      <c r="EL151" s="100"/>
      <c r="EM151" s="100"/>
      <c r="EN151" s="100"/>
      <c r="EO151" s="100"/>
      <c r="EP151" s="100"/>
      <c r="EQ151" s="100"/>
      <c r="ER151" s="100"/>
      <c r="ES151" s="100"/>
      <c r="ET151" s="100"/>
      <c r="EU151" s="100"/>
      <c r="EV151" s="100"/>
      <c r="EW151" s="100"/>
      <c r="EX151" s="100"/>
      <c r="EY151" s="100"/>
      <c r="EZ151" s="100"/>
      <c r="FA151" s="100"/>
      <c r="FB151" s="100"/>
      <c r="FC151" s="100"/>
      <c r="FD151" s="100"/>
      <c r="FE151" s="100"/>
      <c r="FF151" s="100"/>
      <c r="FG151" s="100"/>
      <c r="FH151" s="100"/>
      <c r="FI151" s="100"/>
      <c r="FJ151" s="100"/>
      <c r="FK151" s="100"/>
      <c r="FL151" s="100"/>
      <c r="FM151" s="100"/>
      <c r="FN151" s="100"/>
      <c r="FO151" s="100"/>
      <c r="FP151" s="100"/>
    </row>
    <row r="152" spans="1:172" ht="16.5" customHeight="1">
      <c r="A152" s="86">
        <f>A149+1</f>
        <v>20</v>
      </c>
      <c r="B152" s="86" t="s">
        <v>109</v>
      </c>
      <c r="C152" s="86" t="s">
        <v>90</v>
      </c>
      <c r="D152" s="122"/>
      <c r="E152" s="88"/>
      <c r="H152" s="76"/>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FI152" s="77"/>
      <c r="FJ152" s="77"/>
      <c r="FK152" s="77"/>
      <c r="FL152" s="77"/>
      <c r="FM152" s="77"/>
      <c r="FN152" s="77"/>
      <c r="FO152" s="77"/>
      <c r="FP152" s="77"/>
    </row>
    <row r="153" spans="1:172" ht="14.25">
      <c r="A153" s="86"/>
      <c r="B153" s="86"/>
      <c r="C153" s="86"/>
      <c r="D153" s="122" t="s">
        <v>4</v>
      </c>
      <c r="E153" s="88">
        <v>2</v>
      </c>
      <c r="F153" s="75">
        <v>0</v>
      </c>
      <c r="G153" s="75">
        <f>F153*E153</f>
        <v>0</v>
      </c>
      <c r="H153" s="76"/>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FI153" s="77"/>
      <c r="FJ153" s="77"/>
      <c r="FK153" s="77"/>
      <c r="FL153" s="77"/>
      <c r="FM153" s="77"/>
      <c r="FN153" s="77"/>
      <c r="FO153" s="77"/>
      <c r="FP153" s="77"/>
    </row>
    <row r="154" spans="1:172" s="101" customFormat="1" ht="14.25">
      <c r="A154" s="107"/>
      <c r="B154" s="107"/>
      <c r="C154" s="107"/>
      <c r="D154" s="131"/>
      <c r="E154" s="108"/>
      <c r="F154" s="104"/>
      <c r="G154" s="104"/>
      <c r="H154" s="99"/>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c r="CN154" s="100"/>
      <c r="CO154" s="100"/>
      <c r="CP154" s="100"/>
      <c r="CQ154" s="100"/>
      <c r="CR154" s="100"/>
      <c r="CS154" s="100"/>
      <c r="CT154" s="100"/>
      <c r="CU154" s="100"/>
      <c r="CV154" s="100"/>
      <c r="CW154" s="100"/>
      <c r="CX154" s="100"/>
      <c r="CY154" s="100"/>
      <c r="CZ154" s="100"/>
      <c r="DA154" s="100"/>
      <c r="DB154" s="100"/>
      <c r="DC154" s="100"/>
      <c r="DD154" s="100"/>
      <c r="DE154" s="100"/>
      <c r="DF154" s="100"/>
      <c r="DG154" s="100"/>
      <c r="DH154" s="100"/>
      <c r="DI154" s="100"/>
      <c r="DJ154" s="100"/>
      <c r="DK154" s="100"/>
      <c r="DL154" s="100"/>
      <c r="DM154" s="100"/>
      <c r="DN154" s="100"/>
      <c r="DO154" s="100"/>
      <c r="DP154" s="100"/>
      <c r="DQ154" s="100"/>
      <c r="DR154" s="100"/>
      <c r="DS154" s="100"/>
      <c r="DT154" s="100"/>
      <c r="DU154" s="100"/>
      <c r="DV154" s="100"/>
      <c r="DW154" s="100"/>
      <c r="DX154" s="100"/>
      <c r="DY154" s="100"/>
      <c r="DZ154" s="100"/>
      <c r="EA154" s="100"/>
      <c r="EB154" s="100"/>
      <c r="EC154" s="100"/>
      <c r="ED154" s="100"/>
      <c r="EE154" s="100"/>
      <c r="EF154" s="100"/>
      <c r="EG154" s="100"/>
      <c r="EH154" s="100"/>
      <c r="EI154" s="100"/>
      <c r="EJ154" s="100"/>
      <c r="EK154" s="100"/>
      <c r="EL154" s="100"/>
      <c r="EM154" s="100"/>
      <c r="EN154" s="100"/>
      <c r="EO154" s="100"/>
      <c r="EP154" s="100"/>
      <c r="EQ154" s="100"/>
      <c r="ER154" s="100"/>
      <c r="ES154" s="100"/>
      <c r="ET154" s="100"/>
      <c r="EU154" s="100"/>
      <c r="EV154" s="100"/>
      <c r="EW154" s="100"/>
      <c r="EX154" s="100"/>
      <c r="EY154" s="100"/>
      <c r="EZ154" s="100"/>
      <c r="FA154" s="100"/>
      <c r="FB154" s="100"/>
      <c r="FC154" s="100"/>
      <c r="FD154" s="100"/>
      <c r="FE154" s="100"/>
      <c r="FF154" s="100"/>
      <c r="FG154" s="100"/>
      <c r="FH154" s="100"/>
      <c r="FI154" s="100"/>
      <c r="FJ154" s="100"/>
      <c r="FK154" s="100"/>
      <c r="FL154" s="100"/>
      <c r="FM154" s="100"/>
      <c r="FN154" s="100"/>
      <c r="FO154" s="100"/>
      <c r="FP154" s="100"/>
    </row>
    <row r="155" spans="1:172" ht="28.5">
      <c r="A155" s="86">
        <f>A152+1</f>
        <v>21</v>
      </c>
      <c r="B155" s="86" t="s">
        <v>109</v>
      </c>
      <c r="C155" s="86" t="s">
        <v>21</v>
      </c>
      <c r="D155" s="122"/>
      <c r="E155" s="88"/>
      <c r="H155" s="76"/>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FI155" s="77"/>
      <c r="FJ155" s="77"/>
      <c r="FK155" s="77"/>
      <c r="FL155" s="77"/>
      <c r="FM155" s="77"/>
      <c r="FN155" s="77"/>
      <c r="FO155" s="77"/>
      <c r="FP155" s="77"/>
    </row>
    <row r="156" spans="1:172" ht="14.25">
      <c r="A156" s="86"/>
      <c r="B156" s="86"/>
      <c r="C156" s="86" t="s">
        <v>22</v>
      </c>
      <c r="D156" s="122" t="s">
        <v>4</v>
      </c>
      <c r="E156" s="88">
        <v>10</v>
      </c>
      <c r="F156" s="75">
        <v>0</v>
      </c>
      <c r="G156" s="75">
        <f>F156*E156</f>
        <v>0</v>
      </c>
      <c r="H156" s="76"/>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FI156" s="77"/>
      <c r="FJ156" s="77"/>
      <c r="FK156" s="77"/>
      <c r="FL156" s="77"/>
      <c r="FM156" s="77"/>
      <c r="FN156" s="77"/>
      <c r="FO156" s="77"/>
      <c r="FP156" s="77"/>
    </row>
    <row r="157" spans="1:172" ht="14.25">
      <c r="A157" s="86"/>
      <c r="B157" s="86"/>
      <c r="C157" s="86"/>
      <c r="D157" s="122"/>
      <c r="E157" s="88"/>
      <c r="H157" s="76"/>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FI157" s="77"/>
      <c r="FJ157" s="77"/>
      <c r="FK157" s="77"/>
      <c r="FL157" s="77"/>
      <c r="FM157" s="77"/>
      <c r="FN157" s="77"/>
      <c r="FO157" s="77"/>
      <c r="FP157" s="77"/>
    </row>
    <row r="158" spans="1:172" s="101" customFormat="1" ht="75.75" customHeight="1">
      <c r="A158" s="107">
        <f>A155+1</f>
        <v>22</v>
      </c>
      <c r="B158" s="107" t="s">
        <v>109</v>
      </c>
      <c r="C158" s="107" t="s">
        <v>241</v>
      </c>
      <c r="D158" s="131"/>
      <c r="E158" s="108"/>
      <c r="F158" s="104"/>
      <c r="G158" s="104"/>
      <c r="H158" s="99"/>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c r="CN158" s="100"/>
      <c r="CO158" s="100"/>
      <c r="CP158" s="100"/>
      <c r="CQ158" s="100"/>
      <c r="CR158" s="100"/>
      <c r="CS158" s="100"/>
      <c r="CT158" s="100"/>
      <c r="CU158" s="100"/>
      <c r="CV158" s="100"/>
      <c r="CW158" s="100"/>
      <c r="CX158" s="100"/>
      <c r="CY158" s="100"/>
      <c r="CZ158" s="100"/>
      <c r="DA158" s="100"/>
      <c r="DB158" s="100"/>
      <c r="DC158" s="100"/>
      <c r="DD158" s="100"/>
      <c r="DE158" s="100"/>
      <c r="DF158" s="100"/>
      <c r="DG158" s="100"/>
      <c r="DH158" s="100"/>
      <c r="DI158" s="100"/>
      <c r="DJ158" s="100"/>
      <c r="DK158" s="100"/>
      <c r="DL158" s="100"/>
      <c r="DM158" s="100"/>
      <c r="DN158" s="100"/>
      <c r="DO158" s="100"/>
      <c r="DP158" s="100"/>
      <c r="DQ158" s="100"/>
      <c r="DR158" s="100"/>
      <c r="DS158" s="100"/>
      <c r="DT158" s="100"/>
      <c r="DU158" s="100"/>
      <c r="DV158" s="100"/>
      <c r="DW158" s="100"/>
      <c r="DX158" s="100"/>
      <c r="DY158" s="100"/>
      <c r="DZ158" s="100"/>
      <c r="EA158" s="100"/>
      <c r="EB158" s="100"/>
      <c r="EC158" s="100"/>
      <c r="ED158" s="100"/>
      <c r="EE158" s="100"/>
      <c r="EF158" s="100"/>
      <c r="EG158" s="100"/>
      <c r="EH158" s="100"/>
      <c r="EI158" s="100"/>
      <c r="EJ158" s="100"/>
      <c r="EK158" s="100"/>
      <c r="EL158" s="100"/>
      <c r="EM158" s="100"/>
      <c r="EN158" s="100"/>
      <c r="EO158" s="100"/>
      <c r="EP158" s="100"/>
      <c r="EQ158" s="100"/>
      <c r="ER158" s="100"/>
      <c r="ES158" s="100"/>
      <c r="ET158" s="100"/>
      <c r="EU158" s="100"/>
      <c r="EV158" s="100"/>
      <c r="EW158" s="100"/>
      <c r="EX158" s="100"/>
      <c r="EY158" s="100"/>
      <c r="EZ158" s="100"/>
      <c r="FA158" s="100"/>
      <c r="FB158" s="100"/>
      <c r="FC158" s="100"/>
      <c r="FD158" s="100"/>
      <c r="FE158" s="100"/>
      <c r="FF158" s="100"/>
      <c r="FG158" s="100"/>
      <c r="FH158" s="100"/>
      <c r="FI158" s="100"/>
      <c r="FJ158" s="100"/>
      <c r="FK158" s="100"/>
      <c r="FL158" s="100"/>
      <c r="FM158" s="100"/>
      <c r="FN158" s="100"/>
      <c r="FO158" s="100"/>
      <c r="FP158" s="100"/>
    </row>
    <row r="159" spans="1:172" s="101" customFormat="1" ht="14.25">
      <c r="A159" s="107"/>
      <c r="B159" s="107"/>
      <c r="C159" s="107"/>
      <c r="D159" s="131" t="s">
        <v>4</v>
      </c>
      <c r="E159" s="108">
        <v>1</v>
      </c>
      <c r="F159" s="104">
        <v>0</v>
      </c>
      <c r="G159" s="104">
        <f>F159*E159</f>
        <v>0</v>
      </c>
      <c r="H159" s="99"/>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c r="CN159" s="100"/>
      <c r="CO159" s="100"/>
      <c r="CP159" s="100"/>
      <c r="CQ159" s="100"/>
      <c r="CR159" s="100"/>
      <c r="CS159" s="100"/>
      <c r="CT159" s="100"/>
      <c r="CU159" s="100"/>
      <c r="CV159" s="100"/>
      <c r="CW159" s="100"/>
      <c r="CX159" s="100"/>
      <c r="CY159" s="100"/>
      <c r="CZ159" s="100"/>
      <c r="DA159" s="100"/>
      <c r="DB159" s="100"/>
      <c r="DC159" s="100"/>
      <c r="DD159" s="100"/>
      <c r="DE159" s="100"/>
      <c r="DF159" s="100"/>
      <c r="DG159" s="100"/>
      <c r="DH159" s="100"/>
      <c r="DI159" s="100"/>
      <c r="DJ159" s="100"/>
      <c r="DK159" s="100"/>
      <c r="DL159" s="100"/>
      <c r="DM159" s="100"/>
      <c r="DN159" s="100"/>
      <c r="DO159" s="100"/>
      <c r="DP159" s="100"/>
      <c r="DQ159" s="100"/>
      <c r="DR159" s="100"/>
      <c r="DS159" s="100"/>
      <c r="DT159" s="100"/>
      <c r="DU159" s="100"/>
      <c r="DV159" s="100"/>
      <c r="DW159" s="100"/>
      <c r="DX159" s="100"/>
      <c r="DY159" s="100"/>
      <c r="DZ159" s="100"/>
      <c r="EA159" s="100"/>
      <c r="EB159" s="100"/>
      <c r="EC159" s="100"/>
      <c r="ED159" s="100"/>
      <c r="EE159" s="100"/>
      <c r="EF159" s="100"/>
      <c r="EG159" s="100"/>
      <c r="EH159" s="100"/>
      <c r="EI159" s="100"/>
      <c r="EJ159" s="100"/>
      <c r="EK159" s="100"/>
      <c r="EL159" s="100"/>
      <c r="EM159" s="100"/>
      <c r="EN159" s="100"/>
      <c r="EO159" s="100"/>
      <c r="EP159" s="100"/>
      <c r="EQ159" s="100"/>
      <c r="ER159" s="100"/>
      <c r="ES159" s="100"/>
      <c r="ET159" s="100"/>
      <c r="EU159" s="100"/>
      <c r="EV159" s="100"/>
      <c r="EW159" s="100"/>
      <c r="EX159" s="100"/>
      <c r="EY159" s="100"/>
      <c r="EZ159" s="100"/>
      <c r="FA159" s="100"/>
      <c r="FB159" s="100"/>
      <c r="FC159" s="100"/>
      <c r="FD159" s="100"/>
      <c r="FE159" s="100"/>
      <c r="FF159" s="100"/>
      <c r="FG159" s="100"/>
      <c r="FH159" s="100"/>
      <c r="FI159" s="100"/>
      <c r="FJ159" s="100"/>
      <c r="FK159" s="100"/>
      <c r="FL159" s="100"/>
      <c r="FM159" s="100"/>
      <c r="FN159" s="100"/>
      <c r="FO159" s="100"/>
      <c r="FP159" s="100"/>
    </row>
    <row r="160" spans="1:172" s="101" customFormat="1" ht="14.25">
      <c r="A160" s="107"/>
      <c r="B160" s="107"/>
      <c r="C160" s="107"/>
      <c r="D160" s="131"/>
      <c r="E160" s="108"/>
      <c r="F160" s="104"/>
      <c r="G160" s="104"/>
      <c r="H160" s="99"/>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c r="CN160" s="100"/>
      <c r="CO160" s="100"/>
      <c r="CP160" s="100"/>
      <c r="CQ160" s="100"/>
      <c r="CR160" s="100"/>
      <c r="CS160" s="100"/>
      <c r="CT160" s="100"/>
      <c r="CU160" s="100"/>
      <c r="CV160" s="100"/>
      <c r="CW160" s="100"/>
      <c r="CX160" s="100"/>
      <c r="CY160" s="100"/>
      <c r="CZ160" s="100"/>
      <c r="DA160" s="100"/>
      <c r="DB160" s="100"/>
      <c r="DC160" s="100"/>
      <c r="DD160" s="100"/>
      <c r="DE160" s="100"/>
      <c r="DF160" s="100"/>
      <c r="DG160" s="100"/>
      <c r="DH160" s="100"/>
      <c r="DI160" s="100"/>
      <c r="DJ160" s="100"/>
      <c r="DK160" s="100"/>
      <c r="DL160" s="100"/>
      <c r="DM160" s="100"/>
      <c r="DN160" s="100"/>
      <c r="DO160" s="100"/>
      <c r="DP160" s="100"/>
      <c r="DQ160" s="100"/>
      <c r="DR160" s="100"/>
      <c r="DS160" s="100"/>
      <c r="DT160" s="100"/>
      <c r="DU160" s="100"/>
      <c r="DV160" s="100"/>
      <c r="DW160" s="100"/>
      <c r="DX160" s="100"/>
      <c r="DY160" s="100"/>
      <c r="DZ160" s="100"/>
      <c r="EA160" s="100"/>
      <c r="EB160" s="100"/>
      <c r="EC160" s="100"/>
      <c r="ED160" s="100"/>
      <c r="EE160" s="100"/>
      <c r="EF160" s="100"/>
      <c r="EG160" s="100"/>
      <c r="EH160" s="100"/>
      <c r="EI160" s="100"/>
      <c r="EJ160" s="100"/>
      <c r="EK160" s="100"/>
      <c r="EL160" s="100"/>
      <c r="EM160" s="100"/>
      <c r="EN160" s="100"/>
      <c r="EO160" s="100"/>
      <c r="EP160" s="100"/>
      <c r="EQ160" s="100"/>
      <c r="ER160" s="100"/>
      <c r="ES160" s="100"/>
      <c r="ET160" s="100"/>
      <c r="EU160" s="100"/>
      <c r="EV160" s="100"/>
      <c r="EW160" s="100"/>
      <c r="EX160" s="100"/>
      <c r="EY160" s="100"/>
      <c r="EZ160" s="100"/>
      <c r="FA160" s="100"/>
      <c r="FB160" s="100"/>
      <c r="FC160" s="100"/>
      <c r="FD160" s="100"/>
      <c r="FE160" s="100"/>
      <c r="FF160" s="100"/>
      <c r="FG160" s="100"/>
      <c r="FH160" s="100"/>
      <c r="FI160" s="100"/>
      <c r="FJ160" s="100"/>
      <c r="FK160" s="100"/>
      <c r="FL160" s="100"/>
      <c r="FM160" s="100"/>
      <c r="FN160" s="100"/>
      <c r="FO160" s="100"/>
      <c r="FP160" s="100"/>
    </row>
    <row r="161" spans="1:172" ht="42.75">
      <c r="A161" s="86">
        <f>A158+1</f>
        <v>23</v>
      </c>
      <c r="B161" s="86"/>
      <c r="C161" s="86" t="s">
        <v>23</v>
      </c>
      <c r="D161" s="122"/>
      <c r="E161" s="88"/>
      <c r="H161" s="76"/>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FI161" s="77"/>
      <c r="FJ161" s="77"/>
      <c r="FK161" s="77"/>
      <c r="FL161" s="77"/>
      <c r="FM161" s="77"/>
      <c r="FN161" s="77"/>
      <c r="FO161" s="77"/>
      <c r="FP161" s="77"/>
    </row>
    <row r="162" spans="1:172" ht="14.25">
      <c r="A162" s="86"/>
      <c r="B162" s="86"/>
      <c r="C162" s="86"/>
      <c r="D162" s="122" t="s">
        <v>4</v>
      </c>
      <c r="E162" s="88">
        <v>4</v>
      </c>
      <c r="F162" s="75">
        <v>0</v>
      </c>
      <c r="G162" s="75">
        <f>F162*E162</f>
        <v>0</v>
      </c>
      <c r="H162" s="76"/>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row>
    <row r="163" spans="1:172" ht="14.25">
      <c r="A163" s="86"/>
      <c r="B163" s="86"/>
      <c r="C163" s="86"/>
      <c r="D163" s="122"/>
      <c r="E163" s="88"/>
      <c r="H163" s="76"/>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row>
    <row r="164" spans="1:172" ht="28.5">
      <c r="A164" s="86">
        <f>A161+1</f>
        <v>24</v>
      </c>
      <c r="B164" s="86"/>
      <c r="C164" s="86" t="s">
        <v>24</v>
      </c>
      <c r="D164" s="122"/>
      <c r="E164" s="88"/>
      <c r="H164" s="76"/>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77"/>
      <c r="EB164" s="77"/>
      <c r="EC164" s="77"/>
      <c r="ED164" s="77"/>
      <c r="EE164" s="77"/>
      <c r="EF164" s="77"/>
      <c r="EG164" s="77"/>
      <c r="EH164" s="77"/>
      <c r="EI164" s="77"/>
      <c r="EJ164" s="77"/>
      <c r="EK164" s="77"/>
      <c r="EL164" s="77"/>
      <c r="EM164" s="77"/>
      <c r="EN164" s="77"/>
      <c r="EO164" s="77"/>
      <c r="EP164" s="77"/>
      <c r="EQ164" s="77"/>
      <c r="ER164" s="77"/>
      <c r="ES164" s="77"/>
      <c r="ET164" s="77"/>
      <c r="EU164" s="77"/>
      <c r="EV164" s="77"/>
      <c r="EW164" s="77"/>
      <c r="EX164" s="77"/>
      <c r="EY164" s="77"/>
      <c r="EZ164" s="77"/>
      <c r="FA164" s="77"/>
      <c r="FB164" s="77"/>
      <c r="FC164" s="77"/>
      <c r="FD164" s="77"/>
      <c r="FE164" s="77"/>
      <c r="FF164" s="77"/>
      <c r="FG164" s="77"/>
      <c r="FH164" s="77"/>
      <c r="FI164" s="77"/>
      <c r="FJ164" s="77"/>
      <c r="FK164" s="77"/>
      <c r="FL164" s="77"/>
      <c r="FM164" s="77"/>
      <c r="FN164" s="77"/>
      <c r="FO164" s="77"/>
      <c r="FP164" s="77"/>
    </row>
    <row r="165" spans="1:172" ht="14.25">
      <c r="A165" s="86"/>
      <c r="B165" s="86"/>
      <c r="C165" s="86"/>
      <c r="D165" s="122" t="s">
        <v>4</v>
      </c>
      <c r="E165" s="88">
        <v>1</v>
      </c>
      <c r="F165" s="75">
        <v>0</v>
      </c>
      <c r="G165" s="75">
        <f>F165*E165</f>
        <v>0</v>
      </c>
      <c r="H165" s="76"/>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FI165" s="77"/>
      <c r="FJ165" s="77"/>
      <c r="FK165" s="77"/>
      <c r="FL165" s="77"/>
      <c r="FM165" s="77"/>
      <c r="FN165" s="77"/>
      <c r="FO165" s="77"/>
      <c r="FP165" s="77"/>
    </row>
    <row r="166" spans="1:172" ht="14.25">
      <c r="A166" s="86"/>
      <c r="B166" s="86"/>
      <c r="C166" s="86"/>
      <c r="D166" s="122"/>
      <c r="E166" s="88"/>
      <c r="H166" s="76"/>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FI166" s="77"/>
      <c r="FJ166" s="77"/>
      <c r="FK166" s="77"/>
      <c r="FL166" s="77"/>
      <c r="FM166" s="77"/>
      <c r="FN166" s="77"/>
      <c r="FO166" s="77"/>
      <c r="FP166" s="77"/>
    </row>
    <row r="167" spans="1:172" ht="42.75">
      <c r="A167" s="86">
        <f>A164+1</f>
        <v>25</v>
      </c>
      <c r="B167" s="86" t="s">
        <v>109</v>
      </c>
      <c r="C167" s="86" t="s">
        <v>5</v>
      </c>
      <c r="D167" s="122"/>
      <c r="E167" s="88"/>
      <c r="H167" s="76"/>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FI167" s="77"/>
      <c r="FJ167" s="77"/>
      <c r="FK167" s="77"/>
      <c r="FL167" s="77"/>
      <c r="FM167" s="77"/>
      <c r="FN167" s="77"/>
      <c r="FO167" s="77"/>
      <c r="FP167" s="77"/>
    </row>
    <row r="168" spans="1:172" ht="14.25">
      <c r="A168" s="86"/>
      <c r="B168" s="86"/>
      <c r="C168" s="86"/>
      <c r="D168" s="122" t="s">
        <v>107</v>
      </c>
      <c r="E168" s="88">
        <f>SUM(E12:E18)</f>
        <v>9898</v>
      </c>
      <c r="F168" s="75">
        <v>0</v>
      </c>
      <c r="G168" s="75">
        <f>F168*E168</f>
        <v>0</v>
      </c>
      <c r="H168" s="76"/>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FI168" s="77"/>
      <c r="FJ168" s="77"/>
      <c r="FK168" s="77"/>
      <c r="FL168" s="77"/>
      <c r="FM168" s="77"/>
      <c r="FN168" s="77"/>
      <c r="FO168" s="77"/>
      <c r="FP168" s="77"/>
    </row>
    <row r="169" spans="1:172" s="101" customFormat="1" ht="14.25">
      <c r="A169" s="107"/>
      <c r="B169" s="107"/>
      <c r="C169" s="107"/>
      <c r="D169" s="131"/>
      <c r="E169" s="108"/>
      <c r="F169" s="104"/>
      <c r="G169" s="104"/>
      <c r="H169" s="99"/>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c r="CN169" s="100"/>
      <c r="CO169" s="100"/>
      <c r="CP169" s="100"/>
      <c r="CQ169" s="100"/>
      <c r="CR169" s="100"/>
      <c r="CS169" s="100"/>
      <c r="CT169" s="100"/>
      <c r="CU169" s="100"/>
      <c r="CV169" s="100"/>
      <c r="CW169" s="100"/>
      <c r="CX169" s="100"/>
      <c r="CY169" s="100"/>
      <c r="CZ169" s="100"/>
      <c r="DA169" s="100"/>
      <c r="DB169" s="100"/>
      <c r="DC169" s="100"/>
      <c r="DD169" s="100"/>
      <c r="DE169" s="100"/>
      <c r="DF169" s="100"/>
      <c r="DG169" s="100"/>
      <c r="DH169" s="100"/>
      <c r="DI169" s="100"/>
      <c r="DJ169" s="100"/>
      <c r="DK169" s="100"/>
      <c r="DL169" s="100"/>
      <c r="DM169" s="100"/>
      <c r="DN169" s="100"/>
      <c r="DO169" s="100"/>
      <c r="DP169" s="100"/>
      <c r="DQ169" s="100"/>
      <c r="DR169" s="100"/>
      <c r="DS169" s="100"/>
      <c r="DT169" s="100"/>
      <c r="DU169" s="100"/>
      <c r="DV169" s="100"/>
      <c r="DW169" s="100"/>
      <c r="DX169" s="100"/>
      <c r="DY169" s="100"/>
      <c r="DZ169" s="100"/>
      <c r="EA169" s="100"/>
      <c r="EB169" s="100"/>
      <c r="EC169" s="100"/>
      <c r="ED169" s="100"/>
      <c r="EE169" s="100"/>
      <c r="EF169" s="100"/>
      <c r="EG169" s="100"/>
      <c r="EH169" s="100"/>
      <c r="EI169" s="100"/>
      <c r="EJ169" s="100"/>
      <c r="EK169" s="100"/>
      <c r="EL169" s="100"/>
      <c r="EM169" s="100"/>
      <c r="EN169" s="100"/>
      <c r="EO169" s="100"/>
      <c r="EP169" s="100"/>
      <c r="EQ169" s="100"/>
      <c r="ER169" s="100"/>
      <c r="ES169" s="100"/>
      <c r="ET169" s="100"/>
      <c r="EU169" s="100"/>
      <c r="EV169" s="100"/>
      <c r="EW169" s="100"/>
      <c r="EX169" s="100"/>
      <c r="EY169" s="100"/>
      <c r="EZ169" s="100"/>
      <c r="FA169" s="100"/>
      <c r="FB169" s="100"/>
      <c r="FC169" s="100"/>
      <c r="FD169" s="100"/>
      <c r="FE169" s="100"/>
      <c r="FF169" s="100"/>
      <c r="FG169" s="100"/>
      <c r="FH169" s="100"/>
      <c r="FI169" s="100"/>
      <c r="FJ169" s="100"/>
      <c r="FK169" s="100"/>
      <c r="FL169" s="100"/>
      <c r="FM169" s="100"/>
      <c r="FN169" s="100"/>
      <c r="FO169" s="100"/>
      <c r="FP169" s="100"/>
    </row>
    <row r="170" spans="1:172" s="101" customFormat="1" ht="71.25">
      <c r="A170" s="86">
        <f>A167+1</f>
        <v>26</v>
      </c>
      <c r="B170" s="107" t="s">
        <v>109</v>
      </c>
      <c r="C170" s="93" t="s">
        <v>249</v>
      </c>
      <c r="D170" s="166"/>
      <c r="E170" s="108"/>
      <c r="F170" s="104"/>
      <c r="G170" s="104"/>
      <c r="H170" s="99"/>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c r="CN170" s="100"/>
      <c r="CO170" s="100"/>
      <c r="CP170" s="100"/>
      <c r="CQ170" s="100"/>
      <c r="CR170" s="100"/>
      <c r="CS170" s="100"/>
      <c r="CT170" s="100"/>
      <c r="CU170" s="100"/>
      <c r="CV170" s="100"/>
      <c r="CW170" s="100"/>
      <c r="CX170" s="100"/>
      <c r="CY170" s="100"/>
      <c r="CZ170" s="100"/>
      <c r="DA170" s="100"/>
      <c r="DB170" s="100"/>
      <c r="DC170" s="100"/>
      <c r="DD170" s="100"/>
      <c r="DE170" s="100"/>
      <c r="DF170" s="100"/>
      <c r="DG170" s="100"/>
      <c r="DH170" s="100"/>
      <c r="DI170" s="100"/>
      <c r="DJ170" s="100"/>
      <c r="DK170" s="100"/>
      <c r="DL170" s="100"/>
      <c r="DM170" s="100"/>
      <c r="DN170" s="100"/>
      <c r="DO170" s="100"/>
      <c r="DP170" s="100"/>
      <c r="DQ170" s="100"/>
      <c r="DR170" s="100"/>
      <c r="DS170" s="100"/>
      <c r="DT170" s="100"/>
      <c r="DU170" s="100"/>
      <c r="DV170" s="100"/>
      <c r="DW170" s="100"/>
      <c r="DX170" s="100"/>
      <c r="DY170" s="100"/>
      <c r="DZ170" s="100"/>
      <c r="EA170" s="100"/>
      <c r="EB170" s="100"/>
      <c r="EC170" s="100"/>
      <c r="ED170" s="100"/>
      <c r="EE170" s="100"/>
      <c r="EF170" s="100"/>
      <c r="EG170" s="100"/>
      <c r="EH170" s="100"/>
      <c r="EI170" s="100"/>
      <c r="EJ170" s="100"/>
      <c r="EK170" s="100"/>
      <c r="EL170" s="100"/>
      <c r="EM170" s="100"/>
      <c r="EN170" s="100"/>
      <c r="EO170" s="100"/>
      <c r="EP170" s="100"/>
      <c r="EQ170" s="100"/>
      <c r="ER170" s="100"/>
      <c r="ES170" s="100"/>
      <c r="ET170" s="100"/>
      <c r="EU170" s="100"/>
      <c r="EV170" s="100"/>
      <c r="EW170" s="100"/>
      <c r="EX170" s="100"/>
      <c r="EY170" s="100"/>
      <c r="EZ170" s="100"/>
      <c r="FA170" s="100"/>
      <c r="FB170" s="100"/>
      <c r="FC170" s="100"/>
      <c r="FD170" s="100"/>
      <c r="FE170" s="100"/>
      <c r="FF170" s="100"/>
      <c r="FG170" s="100"/>
      <c r="FH170" s="100"/>
      <c r="FI170" s="100"/>
      <c r="FJ170" s="100"/>
      <c r="FK170" s="100"/>
      <c r="FL170" s="100"/>
      <c r="FM170" s="100"/>
      <c r="FN170" s="100"/>
      <c r="FO170" s="100"/>
      <c r="FP170" s="100"/>
    </row>
    <row r="171" spans="1:172" s="101" customFormat="1" ht="14.25">
      <c r="A171" s="107"/>
      <c r="B171" s="107"/>
      <c r="C171" s="107"/>
      <c r="D171" s="126"/>
      <c r="E171" s="94">
        <v>0.2</v>
      </c>
      <c r="F171" s="75"/>
      <c r="G171" s="75">
        <f>SUM(G16:G170)*E171</f>
        <v>0</v>
      </c>
      <c r="H171" s="99"/>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100"/>
      <c r="CL171" s="100"/>
      <c r="CM171" s="100"/>
      <c r="CN171" s="100"/>
      <c r="CO171" s="100"/>
      <c r="CP171" s="100"/>
      <c r="CQ171" s="100"/>
      <c r="CR171" s="100"/>
      <c r="CS171" s="100"/>
      <c r="CT171" s="100"/>
      <c r="CU171" s="100"/>
      <c r="CV171" s="100"/>
      <c r="CW171" s="100"/>
      <c r="CX171" s="100"/>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0"/>
      <c r="DT171" s="100"/>
      <c r="DU171" s="100"/>
      <c r="DV171" s="100"/>
      <c r="DW171" s="100"/>
      <c r="DX171" s="100"/>
      <c r="DY171" s="100"/>
      <c r="DZ171" s="100"/>
      <c r="EA171" s="100"/>
      <c r="EB171" s="100"/>
      <c r="EC171" s="100"/>
      <c r="ED171" s="100"/>
      <c r="EE171" s="100"/>
      <c r="EF171" s="100"/>
      <c r="EG171" s="100"/>
      <c r="EH171" s="100"/>
      <c r="EI171" s="100"/>
      <c r="EJ171" s="100"/>
      <c r="EK171" s="100"/>
      <c r="EL171" s="100"/>
      <c r="EM171" s="100"/>
      <c r="EN171" s="100"/>
      <c r="EO171" s="100"/>
      <c r="EP171" s="100"/>
      <c r="EQ171" s="100"/>
      <c r="ER171" s="100"/>
      <c r="ES171" s="100"/>
      <c r="ET171" s="100"/>
      <c r="EU171" s="100"/>
      <c r="EV171" s="100"/>
      <c r="EW171" s="100"/>
      <c r="EX171" s="100"/>
      <c r="EY171" s="100"/>
      <c r="EZ171" s="100"/>
      <c r="FA171" s="100"/>
      <c r="FB171" s="100"/>
      <c r="FC171" s="100"/>
      <c r="FD171" s="100"/>
      <c r="FE171" s="100"/>
      <c r="FF171" s="100"/>
      <c r="FG171" s="100"/>
      <c r="FH171" s="100"/>
      <c r="FI171" s="100"/>
      <c r="FJ171" s="100"/>
      <c r="FK171" s="100"/>
      <c r="FL171" s="100"/>
      <c r="FM171" s="100"/>
      <c r="FN171" s="100"/>
      <c r="FO171" s="100"/>
      <c r="FP171" s="100"/>
    </row>
    <row r="172" spans="1:8" s="101" customFormat="1" ht="14.25">
      <c r="A172" s="130"/>
      <c r="B172" s="130"/>
      <c r="C172" s="107"/>
      <c r="D172" s="122"/>
      <c r="E172" s="94"/>
      <c r="F172" s="75"/>
      <c r="G172" s="75"/>
      <c r="H172" s="118"/>
    </row>
    <row r="173" spans="1:8" s="115" customFormat="1" ht="16.5" thickBot="1">
      <c r="A173" s="127"/>
      <c r="B173" s="127"/>
      <c r="C173" s="96" t="s">
        <v>239</v>
      </c>
      <c r="D173" s="128"/>
      <c r="E173" s="129"/>
      <c r="F173" s="82"/>
      <c r="G173" s="83">
        <f>SUM(G9:G172)</f>
        <v>0</v>
      </c>
      <c r="H173" s="114"/>
    </row>
    <row r="174" spans="1:8" s="101" customFormat="1" ht="14.25">
      <c r="A174" s="130"/>
      <c r="B174" s="130"/>
      <c r="C174" s="107"/>
      <c r="D174" s="122"/>
      <c r="E174" s="88"/>
      <c r="F174" s="75"/>
      <c r="G174" s="75"/>
      <c r="H174" s="118"/>
    </row>
    <row r="175" spans="1:8" s="101" customFormat="1" ht="14.25">
      <c r="A175" s="116"/>
      <c r="B175" s="116"/>
      <c r="C175" s="102"/>
      <c r="D175" s="112"/>
      <c r="E175" s="74"/>
      <c r="F175" s="75"/>
      <c r="G175" s="75"/>
      <c r="H175" s="118"/>
    </row>
  </sheetData>
  <sheetProtection password="E5B8" sheet="1"/>
  <mergeCells count="3">
    <mergeCell ref="C7:G7"/>
    <mergeCell ref="C8:G8"/>
    <mergeCell ref="C9:G9"/>
  </mergeCells>
  <printOptions/>
  <pageMargins left="0.8661417322834646" right="0.7480314960629921" top="0.4330708661417323" bottom="0.31496062992125984" header="0" footer="0"/>
  <pageSetup fitToHeight="2" horizontalDpi="1200" verticalDpi="1200" orientation="portrait" paperSize="9" scale="84" r:id="rId3"/>
  <headerFooter alignWithMargins="0">
    <oddFooter>&amp;CStran &amp;P od &amp;N</oddFooter>
  </headerFooter>
  <rowBreaks count="2" manualBreakCount="2">
    <brk id="44" max="255" man="1"/>
    <brk id="148" max="255" man="1"/>
  </rowBreaks>
  <legacyDrawing r:id="rId2"/>
  <oleObjects>
    <oleObject progId="AutoCAD.Drawing.18" shapeId="1827517" r:id="rId1"/>
  </oleObjects>
</worksheet>
</file>

<file path=xl/worksheets/sheet7.xml><?xml version="1.0" encoding="utf-8"?>
<worksheet xmlns="http://schemas.openxmlformats.org/spreadsheetml/2006/main" xmlns:r="http://schemas.openxmlformats.org/officeDocument/2006/relationships">
  <dimension ref="A4:FP44"/>
  <sheetViews>
    <sheetView zoomScalePageLayoutView="0" workbookViewId="0" topLeftCell="A7">
      <selection activeCell="E41" sqref="E41"/>
    </sheetView>
  </sheetViews>
  <sheetFormatPr defaultColWidth="9.00390625" defaultRowHeight="12.75"/>
  <cols>
    <col min="1" max="1" width="4.00390625" style="80" customWidth="1"/>
    <col min="2" max="2" width="1.75390625" style="80" customWidth="1"/>
    <col min="3" max="3" width="46.125" style="72" customWidth="1"/>
    <col min="4" max="4" width="5.125" style="73" customWidth="1"/>
    <col min="5" max="5" width="10.875" style="74" bestFit="1" customWidth="1"/>
    <col min="6" max="6" width="12.00390625" style="75" bestFit="1" customWidth="1"/>
    <col min="7" max="7" width="14.375" style="75" bestFit="1" customWidth="1"/>
    <col min="8" max="8" width="9.125" style="81" customWidth="1"/>
    <col min="9" max="9" width="9.125" style="78" customWidth="1"/>
    <col min="10" max="10" width="22.875" style="78" customWidth="1"/>
    <col min="11" max="16384" width="9.125" style="78" customWidth="1"/>
  </cols>
  <sheetData>
    <row r="4" spans="1:5" ht="14.25">
      <c r="A4" s="92"/>
      <c r="B4" s="92"/>
      <c r="C4" s="86"/>
      <c r="D4" s="87"/>
      <c r="E4" s="88"/>
    </row>
    <row r="5" spans="1:8" s="70" customFormat="1" ht="15">
      <c r="A5" s="167" t="s">
        <v>195</v>
      </c>
      <c r="B5" s="167"/>
      <c r="C5" s="167" t="s">
        <v>161</v>
      </c>
      <c r="D5" s="168"/>
      <c r="E5" s="169"/>
      <c r="F5" s="68"/>
      <c r="G5" s="68"/>
      <c r="H5" s="69"/>
    </row>
    <row r="6" spans="1:172" s="71" customFormat="1" ht="15">
      <c r="A6" s="167"/>
      <c r="B6" s="167"/>
      <c r="C6" s="167"/>
      <c r="D6" s="168"/>
      <c r="E6" s="169"/>
      <c r="F6" s="68"/>
      <c r="G6" s="68"/>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row>
    <row r="7" spans="1:172" ht="172.5">
      <c r="A7" s="86">
        <f>1</f>
        <v>1</v>
      </c>
      <c r="B7" s="86" t="s">
        <v>109</v>
      </c>
      <c r="C7" s="86" t="s">
        <v>231</v>
      </c>
      <c r="D7" s="106"/>
      <c r="E7" s="108"/>
      <c r="F7" s="104"/>
      <c r="G7" s="104"/>
      <c r="H7" s="76"/>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row>
    <row r="8" spans="1:172" ht="14.25">
      <c r="A8" s="86"/>
      <c r="B8" s="86"/>
      <c r="C8" s="86"/>
      <c r="D8" s="90" t="s">
        <v>107</v>
      </c>
      <c r="E8" s="91">
        <v>10</v>
      </c>
      <c r="F8" s="75">
        <v>0</v>
      </c>
      <c r="G8" s="75">
        <f>F8*E8</f>
        <v>0</v>
      </c>
      <c r="H8" s="76"/>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row>
    <row r="9" spans="1:172" ht="14.25">
      <c r="A9" s="86"/>
      <c r="B9" s="86"/>
      <c r="C9" s="86"/>
      <c r="D9" s="90"/>
      <c r="E9" s="91"/>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74" customHeight="1">
      <c r="A10" s="86">
        <f>A7+1</f>
        <v>2</v>
      </c>
      <c r="B10" s="86" t="s">
        <v>109</v>
      </c>
      <c r="C10" s="86" t="s">
        <v>232</v>
      </c>
      <c r="D10" s="106"/>
      <c r="E10" s="108"/>
      <c r="F10" s="104"/>
      <c r="G10" s="104"/>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14.25">
      <c r="A11" s="86"/>
      <c r="B11" s="86"/>
      <c r="C11" s="86"/>
      <c r="D11" s="90" t="s">
        <v>107</v>
      </c>
      <c r="E11" s="91">
        <v>190</v>
      </c>
      <c r="F11" s="75">
        <v>0</v>
      </c>
      <c r="G11" s="75">
        <f>F11*E11</f>
        <v>0</v>
      </c>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ht="14.25">
      <c r="A12" s="86"/>
      <c r="B12" s="86"/>
      <c r="C12" s="86"/>
      <c r="D12" s="170"/>
      <c r="E12" s="125"/>
      <c r="F12" s="104"/>
      <c r="G12" s="104"/>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row>
    <row r="13" spans="1:172" ht="129">
      <c r="A13" s="86">
        <f>A10+1</f>
        <v>3</v>
      </c>
      <c r="B13" s="86" t="s">
        <v>109</v>
      </c>
      <c r="C13" s="86" t="s">
        <v>171</v>
      </c>
      <c r="D13" s="87"/>
      <c r="E13" s="88"/>
      <c r="H13" s="76"/>
      <c r="I13" s="77"/>
      <c r="J13" s="79"/>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4" spans="1:172" ht="14.25">
      <c r="A14" s="86"/>
      <c r="B14" s="86"/>
      <c r="C14" s="86"/>
      <c r="D14" s="90" t="s">
        <v>4</v>
      </c>
      <c r="E14" s="88">
        <v>4</v>
      </c>
      <c r="F14" s="75">
        <v>0</v>
      </c>
      <c r="G14" s="75">
        <f>F14*E14</f>
        <v>0</v>
      </c>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row>
    <row r="15" spans="1:172" ht="14.25">
      <c r="A15" s="86"/>
      <c r="B15" s="86"/>
      <c r="C15" s="86"/>
      <c r="D15" s="90"/>
      <c r="E15" s="88"/>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row>
    <row r="16" spans="1:172" ht="42.75">
      <c r="A16" s="86">
        <f>A13+1</f>
        <v>4</v>
      </c>
      <c r="B16" s="86" t="s">
        <v>109</v>
      </c>
      <c r="C16" s="86" t="s">
        <v>240</v>
      </c>
      <c r="D16" s="87"/>
      <c r="E16" s="88"/>
      <c r="H16" s="76"/>
      <c r="I16" s="77"/>
      <c r="J16" s="79"/>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row>
    <row r="17" spans="1:172" ht="14.25">
      <c r="A17" s="86"/>
      <c r="B17" s="86"/>
      <c r="C17" s="86"/>
      <c r="D17" s="90" t="s">
        <v>4</v>
      </c>
      <c r="E17" s="88">
        <v>1</v>
      </c>
      <c r="F17" s="75">
        <v>0</v>
      </c>
      <c r="G17" s="75">
        <f>F17*E17</f>
        <v>0</v>
      </c>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row>
    <row r="18" spans="1:172" ht="14.25">
      <c r="A18" s="86"/>
      <c r="B18" s="86"/>
      <c r="C18" s="86"/>
      <c r="D18" s="90"/>
      <c r="E18" s="88"/>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42.75">
      <c r="A19" s="86">
        <f>A16+1</f>
        <v>5</v>
      </c>
      <c r="B19" s="86" t="s">
        <v>109</v>
      </c>
      <c r="C19" s="86" t="s">
        <v>234</v>
      </c>
      <c r="D19" s="87"/>
      <c r="E19" s="88"/>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14.25">
      <c r="A20" s="86"/>
      <c r="B20" s="86"/>
      <c r="C20" s="86"/>
      <c r="D20" s="90" t="s">
        <v>107</v>
      </c>
      <c r="E20" s="88">
        <v>200</v>
      </c>
      <c r="F20" s="75">
        <v>0</v>
      </c>
      <c r="G20" s="75">
        <f>F20*E20</f>
        <v>0</v>
      </c>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s="101" customFormat="1" ht="14.25">
      <c r="A21" s="107"/>
      <c r="B21" s="107"/>
      <c r="C21" s="107"/>
      <c r="D21" s="170"/>
      <c r="E21" s="108"/>
      <c r="F21" s="104"/>
      <c r="G21" s="104"/>
      <c r="H21" s="99"/>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row>
    <row r="22" spans="1:172" ht="42.75">
      <c r="A22" s="86">
        <f>A19+1</f>
        <v>6</v>
      </c>
      <c r="B22" s="86" t="s">
        <v>109</v>
      </c>
      <c r="C22" s="86" t="s">
        <v>233</v>
      </c>
      <c r="D22" s="87"/>
      <c r="E22" s="88"/>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row>
    <row r="23" spans="1:172" ht="14.25">
      <c r="A23" s="86"/>
      <c r="B23" s="86"/>
      <c r="C23" s="86"/>
      <c r="D23" s="87" t="s">
        <v>107</v>
      </c>
      <c r="E23" s="88">
        <v>20</v>
      </c>
      <c r="F23" s="75">
        <v>0</v>
      </c>
      <c r="G23" s="75">
        <f>F23*E23</f>
        <v>0</v>
      </c>
      <c r="H23" s="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row>
    <row r="24" spans="1:172" ht="14.25">
      <c r="A24" s="86"/>
      <c r="B24" s="86"/>
      <c r="C24" s="86"/>
      <c r="D24" s="87"/>
      <c r="E24" s="88"/>
      <c r="H24" s="76"/>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row>
    <row r="25" spans="1:172" ht="28.5">
      <c r="A25" s="86">
        <f>A22+1</f>
        <v>7</v>
      </c>
      <c r="B25" s="86" t="s">
        <v>109</v>
      </c>
      <c r="C25" s="93" t="s">
        <v>162</v>
      </c>
      <c r="D25" s="88"/>
      <c r="E25" s="109"/>
      <c r="H25" s="76"/>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row>
    <row r="26" spans="1:172" ht="14.25">
      <c r="A26" s="86"/>
      <c r="B26" s="86"/>
      <c r="C26" s="86"/>
      <c r="D26" s="110" t="s">
        <v>4</v>
      </c>
      <c r="E26" s="88">
        <v>1</v>
      </c>
      <c r="F26" s="75">
        <v>0</v>
      </c>
      <c r="G26" s="75">
        <f>F26*E26</f>
        <v>0</v>
      </c>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row>
    <row r="27" spans="1:172" ht="14.25">
      <c r="A27" s="86"/>
      <c r="B27" s="86"/>
      <c r="C27" s="86"/>
      <c r="D27" s="87"/>
      <c r="E27" s="88"/>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row>
    <row r="28" spans="1:172" ht="47.25" customHeight="1">
      <c r="A28" s="86">
        <f>A25+1</f>
        <v>8</v>
      </c>
      <c r="B28" s="86" t="s">
        <v>109</v>
      </c>
      <c r="C28" s="86" t="s">
        <v>163</v>
      </c>
      <c r="D28" s="108"/>
      <c r="E28" s="171"/>
      <c r="F28" s="104"/>
      <c r="G28" s="104"/>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4.25">
      <c r="A29" s="86"/>
      <c r="B29" s="86"/>
      <c r="C29" s="86"/>
      <c r="D29" s="110" t="str">
        <f>D14</f>
        <v>kos</v>
      </c>
      <c r="E29" s="88">
        <v>1</v>
      </c>
      <c r="F29" s="75">
        <v>0</v>
      </c>
      <c r="G29" s="75">
        <f>F29*E29</f>
        <v>0</v>
      </c>
      <c r="H29" s="7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row>
    <row r="30" spans="1:172" ht="14.25">
      <c r="A30" s="86"/>
      <c r="B30" s="86"/>
      <c r="C30" s="86"/>
      <c r="D30" s="106"/>
      <c r="E30" s="108"/>
      <c r="F30" s="104"/>
      <c r="G30" s="104"/>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ht="28.5">
      <c r="A31" s="86">
        <f>A28+1</f>
        <v>9</v>
      </c>
      <c r="B31" s="86" t="s">
        <v>109</v>
      </c>
      <c r="C31" s="86" t="s">
        <v>164</v>
      </c>
      <c r="D31" s="108"/>
      <c r="E31" s="171"/>
      <c r="H31" s="76"/>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ht="14.25">
      <c r="A32" s="86"/>
      <c r="B32" s="86"/>
      <c r="C32" s="86"/>
      <c r="D32" s="110" t="str">
        <f>D14</f>
        <v>kos</v>
      </c>
      <c r="E32" s="88">
        <v>1</v>
      </c>
      <c r="F32" s="75">
        <v>0</v>
      </c>
      <c r="G32" s="75">
        <f>F32*E32</f>
        <v>0</v>
      </c>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row>
    <row r="33" spans="1:172" ht="14.25">
      <c r="A33" s="86"/>
      <c r="B33" s="86"/>
      <c r="C33" s="86"/>
      <c r="D33" s="106"/>
      <c r="E33" s="108"/>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ht="28.5">
      <c r="A34" s="86">
        <f>A31+1</f>
        <v>10</v>
      </c>
      <c r="B34" s="86" t="s">
        <v>109</v>
      </c>
      <c r="C34" s="93" t="s">
        <v>166</v>
      </c>
      <c r="D34" s="171"/>
      <c r="E34" s="171"/>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ht="14.25">
      <c r="A35" s="86"/>
      <c r="B35" s="86"/>
      <c r="C35" s="86"/>
      <c r="D35" s="88" t="s">
        <v>4</v>
      </c>
      <c r="E35" s="88">
        <v>2</v>
      </c>
      <c r="F35" s="105">
        <v>0</v>
      </c>
      <c r="G35" s="75">
        <f>F35*E35</f>
        <v>0</v>
      </c>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ht="14.25">
      <c r="A36" s="86"/>
      <c r="B36" s="86"/>
      <c r="C36" s="86"/>
      <c r="D36" s="88"/>
      <c r="E36" s="88"/>
      <c r="F36" s="105"/>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ht="28.5">
      <c r="A37" s="86">
        <f>A34+1</f>
        <v>11</v>
      </c>
      <c r="B37" s="86" t="s">
        <v>109</v>
      </c>
      <c r="C37" s="93" t="s">
        <v>235</v>
      </c>
      <c r="D37" s="171"/>
      <c r="E37" s="171"/>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ht="14.25">
      <c r="A38" s="86"/>
      <c r="B38" s="86"/>
      <c r="C38" s="86"/>
      <c r="D38" s="88" t="s">
        <v>4</v>
      </c>
      <c r="E38" s="88">
        <v>1</v>
      </c>
      <c r="F38" s="105">
        <v>0</v>
      </c>
      <c r="G38" s="75">
        <f>F38*E38</f>
        <v>0</v>
      </c>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39" spans="1:172" ht="14.25">
      <c r="A39" s="86"/>
      <c r="B39" s="86"/>
      <c r="C39" s="86"/>
      <c r="D39" s="108"/>
      <c r="E39" s="108"/>
      <c r="F39" s="105"/>
      <c r="H39" s="76"/>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row>
    <row r="40" spans="1:5" ht="71.25">
      <c r="A40" s="92">
        <f>A37+1</f>
        <v>12</v>
      </c>
      <c r="B40" s="92" t="s">
        <v>109</v>
      </c>
      <c r="C40" s="93" t="s">
        <v>165</v>
      </c>
      <c r="D40" s="87"/>
      <c r="E40" s="88"/>
    </row>
    <row r="41" spans="1:7" ht="14.25">
      <c r="A41" s="92"/>
      <c r="B41" s="92"/>
      <c r="C41" s="86"/>
      <c r="D41" s="87" t="s">
        <v>111</v>
      </c>
      <c r="E41" s="94">
        <v>0.1</v>
      </c>
      <c r="G41" s="75">
        <f>SUM(G7:G40)*E41</f>
        <v>0</v>
      </c>
    </row>
    <row r="42" spans="1:5" ht="14.25">
      <c r="A42" s="92"/>
      <c r="B42" s="92"/>
      <c r="C42" s="86"/>
      <c r="D42" s="87"/>
      <c r="E42" s="88"/>
    </row>
    <row r="43" spans="1:8" s="115" customFormat="1" ht="16.5" thickBot="1">
      <c r="A43" s="127"/>
      <c r="B43" s="127"/>
      <c r="C43" s="96" t="s">
        <v>239</v>
      </c>
      <c r="D43" s="172"/>
      <c r="E43" s="129"/>
      <c r="F43" s="82"/>
      <c r="G43" s="83">
        <f>SUM(G7:G42)</f>
        <v>0</v>
      </c>
      <c r="H43" s="114"/>
    </row>
    <row r="44" spans="1:5" ht="14.25">
      <c r="A44" s="92"/>
      <c r="B44" s="92"/>
      <c r="C44" s="86"/>
      <c r="D44" s="87"/>
      <c r="E44" s="88"/>
    </row>
  </sheetData>
  <sheetProtection password="E5B8" sheet="1"/>
  <printOptions/>
  <pageMargins left="0.8267716535433072" right="0.7480314960629921" top="0.31496062992125984" bottom="0.5905511811023623" header="0" footer="0"/>
  <pageSetup fitToHeight="2" horizontalDpi="1200" verticalDpi="1200" orientation="portrait" paperSize="9" scale="91" r:id="rId3"/>
  <headerFooter alignWithMargins="0">
    <oddFooter>&amp;CStran &amp;P od &amp;N</oddFooter>
  </headerFooter>
  <legacyDrawing r:id="rId2"/>
  <oleObjects>
    <oleObject progId="AutoCAD.Drawing.18" shapeId="1835142" r:id="rId1"/>
  </oleObjects>
</worksheet>
</file>

<file path=xl/worksheets/sheet8.xml><?xml version="1.0" encoding="utf-8"?>
<worksheet xmlns="http://schemas.openxmlformats.org/spreadsheetml/2006/main" xmlns:r="http://schemas.openxmlformats.org/officeDocument/2006/relationships">
  <dimension ref="A5:FP27"/>
  <sheetViews>
    <sheetView zoomScalePageLayoutView="0" workbookViewId="0" topLeftCell="A1">
      <selection activeCell="K11" sqref="K11"/>
    </sheetView>
  </sheetViews>
  <sheetFormatPr defaultColWidth="9.00390625" defaultRowHeight="12.75"/>
  <cols>
    <col min="1" max="1" width="4.625" style="92" customWidth="1"/>
    <col min="2" max="2" width="1.37890625" style="92" customWidth="1"/>
    <col min="3" max="3" width="35.875" style="86" customWidth="1"/>
    <col min="4" max="4" width="5.00390625" style="122" customWidth="1"/>
    <col min="5" max="5" width="10.125" style="122" bestFit="1" customWidth="1"/>
    <col min="6" max="6" width="15.125" style="75" customWidth="1"/>
    <col min="7" max="7" width="13.375" style="75" bestFit="1" customWidth="1"/>
    <col min="8" max="8" width="9.125" style="81" customWidth="1"/>
    <col min="9" max="16384" width="9.125" style="78" customWidth="1"/>
  </cols>
  <sheetData>
    <row r="5" spans="1:8" s="64" customFormat="1" ht="15.75">
      <c r="A5" s="119" t="s">
        <v>196</v>
      </c>
      <c r="B5" s="119"/>
      <c r="C5" s="119" t="s">
        <v>119</v>
      </c>
      <c r="D5" s="120"/>
      <c r="E5" s="120"/>
      <c r="F5" s="62"/>
      <c r="G5" s="62"/>
      <c r="H5" s="63"/>
    </row>
    <row r="6" spans="1:172" ht="14.25">
      <c r="A6" s="86"/>
      <c r="B6" s="86"/>
      <c r="H6" s="76"/>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row>
    <row r="7" spans="1:172" ht="14.25">
      <c r="A7" s="86"/>
      <c r="B7" s="86"/>
      <c r="D7" s="123"/>
      <c r="E7" s="123"/>
      <c r="H7" s="76"/>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row>
    <row r="8" spans="1:172" ht="57">
      <c r="A8" s="86">
        <f>1</f>
        <v>1</v>
      </c>
      <c r="B8" s="86" t="s">
        <v>109</v>
      </c>
      <c r="C8" s="93" t="s">
        <v>238</v>
      </c>
      <c r="H8" s="76"/>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row>
    <row r="9" spans="1:172" ht="14.25">
      <c r="A9" s="86"/>
      <c r="B9" s="86"/>
      <c r="D9" s="122" t="s">
        <v>111</v>
      </c>
      <c r="E9" s="122">
        <v>0.007</v>
      </c>
      <c r="F9" s="75">
        <f>Rekapitulacija!H13+Rekapitulacija!H14+Rekapitulacija!H15+Rekapitulacija!H16+Rekapitulacija!H17+Rekapitulacija!H18</f>
        <v>0</v>
      </c>
      <c r="G9" s="75">
        <f>F9*E9</f>
        <v>0</v>
      </c>
      <c r="H9" s="76"/>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row>
    <row r="10" spans="1:172" ht="14.25">
      <c r="A10" s="86"/>
      <c r="B10" s="86"/>
      <c r="H10" s="76"/>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row>
    <row r="11" spans="1:172" ht="28.5">
      <c r="A11" s="86">
        <f>A8+1</f>
        <v>2</v>
      </c>
      <c r="B11" s="86" t="s">
        <v>109</v>
      </c>
      <c r="C11" s="93" t="s">
        <v>237</v>
      </c>
      <c r="H11" s="76"/>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row>
    <row r="12" spans="1:172" ht="14.25">
      <c r="A12" s="86"/>
      <c r="B12" s="86"/>
      <c r="D12" s="122" t="s">
        <v>111</v>
      </c>
      <c r="E12" s="122">
        <v>0.011</v>
      </c>
      <c r="F12" s="75">
        <f>F9</f>
        <v>0</v>
      </c>
      <c r="G12" s="75">
        <f>F12*E12</f>
        <v>0</v>
      </c>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row>
    <row r="13" spans="1:172" ht="14.25">
      <c r="A13" s="86"/>
      <c r="B13" s="86"/>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4" spans="1:172" ht="57.75" customHeight="1">
      <c r="A14" s="86">
        <f>A11+1</f>
        <v>3</v>
      </c>
      <c r="B14" s="86" t="s">
        <v>109</v>
      </c>
      <c r="C14" s="93" t="s">
        <v>236</v>
      </c>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row>
    <row r="15" spans="1:172" ht="14.25">
      <c r="A15" s="86"/>
      <c r="B15" s="86"/>
      <c r="D15" s="122" t="s">
        <v>111</v>
      </c>
      <c r="E15" s="122">
        <v>0.007</v>
      </c>
      <c r="F15" s="75">
        <f>F9</f>
        <v>0</v>
      </c>
      <c r="G15" s="75">
        <f>F15*E15</f>
        <v>0</v>
      </c>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row>
    <row r="16" spans="1:172" ht="14.25">
      <c r="A16" s="86"/>
      <c r="B16" s="86"/>
      <c r="H16" s="7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row>
    <row r="17" spans="1:172" ht="28.5">
      <c r="A17" s="86">
        <f>A14+1</f>
        <v>4</v>
      </c>
      <c r="B17" s="86" t="s">
        <v>109</v>
      </c>
      <c r="C17" s="93" t="s">
        <v>120</v>
      </c>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row>
    <row r="18" spans="1:172" ht="14.25">
      <c r="A18" s="86"/>
      <c r="B18" s="86"/>
      <c r="D18" s="122" t="s">
        <v>4</v>
      </c>
      <c r="E18" s="122">
        <v>1</v>
      </c>
      <c r="F18" s="75">
        <v>0</v>
      </c>
      <c r="G18" s="75">
        <f>F18*E18</f>
        <v>0</v>
      </c>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row>
    <row r="19" spans="1:172" ht="14.25">
      <c r="A19" s="86"/>
      <c r="B19" s="86"/>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row>
    <row r="20" spans="1:172" ht="99.75">
      <c r="A20" s="86">
        <f>A17+1</f>
        <v>5</v>
      </c>
      <c r="B20" s="86" t="s">
        <v>109</v>
      </c>
      <c r="C20" s="93" t="s">
        <v>130</v>
      </c>
      <c r="D20" s="126"/>
      <c r="E20" s="126"/>
      <c r="F20" s="104"/>
      <c r="H20" s="76"/>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row>
    <row r="21" spans="1:172" ht="14.25">
      <c r="A21" s="86"/>
      <c r="B21" s="86"/>
      <c r="D21" s="126"/>
      <c r="E21" s="173">
        <v>0.1</v>
      </c>
      <c r="G21" s="75">
        <f>SUM(G7:G20)*E21</f>
        <v>0</v>
      </c>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row>
    <row r="23" spans="1:8" s="115" customFormat="1" ht="16.5" thickBot="1">
      <c r="A23" s="127"/>
      <c r="B23" s="127"/>
      <c r="C23" s="96" t="s">
        <v>239</v>
      </c>
      <c r="D23" s="128"/>
      <c r="E23" s="128"/>
      <c r="F23" s="82"/>
      <c r="G23" s="83">
        <f>SUM(G6:G22)</f>
        <v>0</v>
      </c>
      <c r="H23" s="114"/>
    </row>
    <row r="25" spans="1:8" s="101" customFormat="1" ht="14.25">
      <c r="A25" s="130"/>
      <c r="B25" s="130"/>
      <c r="C25" s="107"/>
      <c r="D25" s="131"/>
      <c r="E25" s="131"/>
      <c r="F25" s="104"/>
      <c r="G25" s="104"/>
      <c r="H25" s="118"/>
    </row>
    <row r="26" spans="1:8" s="101" customFormat="1" ht="14.25">
      <c r="A26" s="130"/>
      <c r="B26" s="130"/>
      <c r="C26" s="107"/>
      <c r="D26" s="131"/>
      <c r="E26" s="131"/>
      <c r="F26" s="104"/>
      <c r="G26" s="104"/>
      <c r="H26" s="118"/>
    </row>
    <row r="27" spans="1:8" s="101" customFormat="1" ht="14.25">
      <c r="A27" s="130"/>
      <c r="B27" s="130"/>
      <c r="C27" s="107"/>
      <c r="D27" s="131"/>
      <c r="E27" s="131"/>
      <c r="F27" s="104"/>
      <c r="G27" s="104"/>
      <c r="H27" s="118"/>
    </row>
  </sheetData>
  <sheetProtection password="E5B8" sheet="1"/>
  <printOptions/>
  <pageMargins left="0.7874015748031497" right="0.7480314960629921" top="0.984251968503937" bottom="0.984251968503937" header="0" footer="0"/>
  <pageSetup horizontalDpi="600" verticalDpi="600" orientation="portrait" paperSize="9" scale="98" r:id="rId3"/>
  <headerFooter alignWithMargins="0">
    <oddFooter>&amp;CStran &amp;P od &amp;N</oddFooter>
  </headerFooter>
  <legacyDrawing r:id="rId2"/>
  <oleObjects>
    <oleObject progId="AutoCAD.Drawing.18" shapeId="18404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Kraski vodovod Sezana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Borut Hocevar</dc:creator>
  <cp:keywords/>
  <dc:description/>
  <cp:lastModifiedBy>MitjaB</cp:lastModifiedBy>
  <cp:lastPrinted>2013-12-16T13:23:08Z</cp:lastPrinted>
  <dcterms:created xsi:type="dcterms:W3CDTF">2006-02-21T07:15:05Z</dcterms:created>
  <dcterms:modified xsi:type="dcterms:W3CDTF">2014-01-28T09:31:19Z</dcterms:modified>
  <cp:category/>
  <cp:version/>
  <cp:contentType/>
  <cp:contentStatus/>
</cp:coreProperties>
</file>