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<sst xmlns="http://schemas.openxmlformats.org/spreadsheetml/2006/main" count="480" uniqueCount="372">
  <si>
    <t>Številka odjemnega mesta</t>
  </si>
  <si>
    <t>Naslov odjemnega mesta</t>
  </si>
  <si>
    <t xml:space="preserve">JR Koritnice, Koritnice b.št., 6253 Knežak </t>
  </si>
  <si>
    <t>JR Bač I, Bač 2, 6253 Knežak</t>
  </si>
  <si>
    <t>JR Bač II, Bač b.št., 6253 Knežak</t>
  </si>
  <si>
    <t>JR Bač III, Bač b.št., 6253 Knežak</t>
  </si>
  <si>
    <t>JR Bač 3, Bač b.št., 6253 Knežak</t>
  </si>
  <si>
    <t>JR Knežak I, Knežak b.št., 6253 Knežak</t>
  </si>
  <si>
    <t>JR Knežak II, Knežak b.št., 6253 Knežak</t>
  </si>
  <si>
    <t>JR TP Knežak 4, Knežak b.št., 6253 Knežak</t>
  </si>
  <si>
    <t>JR Kilovče, Kilovče b.št., 6255 Prem</t>
  </si>
  <si>
    <t>JR Ratečevo Brdo, Ratečevo Brdo b.št., 6255 Prem</t>
  </si>
  <si>
    <t>JR Mašun, Mašun b.št., 6253 Knežak</t>
  </si>
  <si>
    <t>JR Župančičeva, Župančičeva ulica 1, 6250 Ilirska Bistrica</t>
  </si>
  <si>
    <t>JR Šola, Župančičeva ulica b.št., 6250 Ilirska Bistrica</t>
  </si>
  <si>
    <t>JR Dom na Vidmu, Gregorčičeva cesta b.št., 6250 Ilirska Bistrica</t>
  </si>
  <si>
    <t>JR Tavčarjeva ulica, Tavčarjeva ulica b.št., 6250 Ilirska Bistrica</t>
  </si>
  <si>
    <t>JR Stolpiči, Cankarjeva ulica b.št., 6250 Ilirska Bistrica</t>
  </si>
  <si>
    <t>JR Dobropolje, Dobropolje b.št., 6250 Ilirska Bistrica</t>
  </si>
  <si>
    <t>JR Dobropolje II, Dobropolje b.št., 6250 Ilirska Bistrica</t>
  </si>
  <si>
    <t>JR Zarečica, Zarečica b.št.,6250 Ilirska Bistrica</t>
  </si>
  <si>
    <t>JR Sabonje, Sabonje b.št.,6250 Ilirska Bistrica</t>
  </si>
  <si>
    <t>JR Podgrad - bloki, Podgrad b.št.,6244 Podgrad</t>
  </si>
  <si>
    <t>JR Podgrad - šola, Podgrad b.št.,6244 Podgrad</t>
  </si>
  <si>
    <t>JR Podgrad, Podgrad b.št.,6244 Podgrad</t>
  </si>
  <si>
    <t>JR Hrušica I, Hrušica b.št.,6244 Podgrad</t>
  </si>
  <si>
    <t>JR Hrušica II, Hrušica b.št.,6244 Podgrad</t>
  </si>
  <si>
    <t>JR Male Loče b.št.,6244 Podgrad</t>
  </si>
  <si>
    <t>JR Koseze, Koseze b.št.,6250 Ilirska Bistrica</t>
  </si>
  <si>
    <t>JR Koseze - rudnik, Koseze b.št.,6250 Ilirska Bistrica</t>
  </si>
  <si>
    <t>JR Velika Bukovica, Velika Bukovica b.št.,6250 Ilirska Bistrica</t>
  </si>
  <si>
    <t xml:space="preserve">JR Šembije, Šembije b.št.,6253 Knežak </t>
  </si>
  <si>
    <t xml:space="preserve">Zap. številka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</si>
  <si>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</si>
  <si>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</si>
  <si>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</si>
  <si>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</si>
  <si>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</si>
  <si>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</si>
  <si>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</si>
  <si>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</si>
  <si>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</si>
  <si>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</si>
  <si>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</si>
  <si>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</si>
  <si>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</si>
  <si>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</si>
  <si>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</si>
  <si>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</si>
  <si>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</si>
  <si>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</si>
  <si>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</si>
  <si>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</si>
  <si>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</si>
  <si>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</si>
  <si>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</si>
  <si>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</si>
  <si>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</si>
  <si>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</si>
  <si>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</si>
  <si>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</si>
  <si>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</si>
  <si>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</si>
  <si>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</si>
  <si>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</si>
  <si>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</si>
  <si>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</si>
  <si>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</si>
  <si>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</si>
  <si>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</si>
  <si>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</si>
  <si>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</si>
  <si>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</si>
  <si>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</si>
  <si>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</si>
  <si>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</si>
  <si>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</si>
  <si>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JR Posestvo, Mala Bukovica b.št.,6250 Ilirska Bistrica</t>
  </si>
  <si>
    <t>JR Mala Bukovica, Mala Bukovica b.št.,6250 Ilirska Bistrica</t>
  </si>
  <si>
    <t>JR Opekarna, Mala Bukovica b.št.,6250 Ilirska Bistrica</t>
  </si>
  <si>
    <t>45.</t>
  </si>
  <si>
    <t>46.</t>
  </si>
  <si>
    <t>47.</t>
  </si>
  <si>
    <t>48.</t>
  </si>
  <si>
    <t>49.</t>
  </si>
  <si>
    <t>JR Harije, Harije b.št.,6250 Ilirska Bistrica</t>
  </si>
  <si>
    <t>JR Harije 1, Harije b.št.,6250 Ilirska Bistrica</t>
  </si>
  <si>
    <t>JR Soze, Soze b.št., 6250 Ilirska Bistrica</t>
  </si>
  <si>
    <t>JR Jurčičeva ul. , Jurčičeva ulica b.št., 6250 Ilirska Bistrica</t>
  </si>
  <si>
    <t>JR Vodnikova ul., Vodnikova ulica b.št., 6250 Ilirska Bistrica</t>
  </si>
  <si>
    <t>JR Prem, Prem b.št., 6255 Prem</t>
  </si>
  <si>
    <t>JR Prem II, Prem b.št., 6255 Prem</t>
  </si>
  <si>
    <t>JR Dolnja Bitnja , Dolnja Bitnja b.št., 6255 Prem</t>
  </si>
  <si>
    <t>JR Dolnja Bitnja (TP Sedlar), Dolnja Bitnja b.št., 6255 Prem</t>
  </si>
  <si>
    <t>JR Jelšane - Dolenje, Jelšane b.št., 6254 Jelšane</t>
  </si>
  <si>
    <t>JR Jelšane, Jelšane b.št., 6254 Jelšane</t>
  </si>
  <si>
    <t>JR Dolenje, Dolenje pri Jelšanah b.št., 6254 Jelšane</t>
  </si>
  <si>
    <t>JR Novokračine, Novokračine b.št., 6254 Jelšane</t>
  </si>
  <si>
    <t>JR Nova vas, Nova vas b.št., 6254 Jelšane</t>
  </si>
  <si>
    <t>JR Fabci, Fabci b.št., 6254 Jelšane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</si>
  <si>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</si>
  <si>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</si>
  <si>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</si>
  <si>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</si>
  <si>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</si>
  <si>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</si>
  <si>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</si>
  <si>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</si>
  <si>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</si>
  <si>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</si>
  <si>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</si>
  <si>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</si>
  <si>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</si>
  <si>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</si>
  <si>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</si>
  <si>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</si>
  <si>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</si>
  <si>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</si>
  <si>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</si>
  <si>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</si>
  <si>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</si>
  <si>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</si>
  <si>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JR Sušak, Sušak b.št., 6254 Jelšane</t>
  </si>
  <si>
    <t>JR Rjavče, Rjavče b.št., 6243 Obrov</t>
  </si>
  <si>
    <t>JR Ostrožno Brdo, Ostrožno brdo b.št., 6255 Prem</t>
  </si>
  <si>
    <t>JR Pregarje I, Pregarje b.št., 6243 Obrov</t>
  </si>
  <si>
    <t>JR Pregarje II, Pregarje b.št., 6243 Obrov</t>
  </si>
  <si>
    <t>JR Gabrk, Gabrk b.št., 6243 Obrov</t>
  </si>
  <si>
    <t>JR Huje, Huje b.št., 6243 Obrov</t>
  </si>
  <si>
    <t>JR Zabiče, Zabiče b.št., 6250 Ilirska Bistrica</t>
  </si>
  <si>
    <t>JR Zabiče - Sela, Zabiče b.št., 6250 Ilirska Bistrica</t>
  </si>
  <si>
    <t>JR Trpčane, Trpčane b.št., 6250 Ilirska Bistrica</t>
  </si>
  <si>
    <t>JR Podgraje, Podgraje b.št., 6250 Ilirska Bistrica</t>
  </si>
  <si>
    <t>JR Podgraje - mlin, Podgraje b.št., 6250 Ilirska Bistrica</t>
  </si>
  <si>
    <t>JR Zajelšje, Zajelšje b.št., 6250 Ilirska Bistrica</t>
  </si>
  <si>
    <t>JR Tominje, Tominje b.št., 6250 Ilirska Bistrica</t>
  </si>
  <si>
    <t>JR Podbeže, Podbeže b.št., 6250 Ilirska Bistrica</t>
  </si>
  <si>
    <t>JR Vrbovo, Vrbovo b.št., 6250 Ilirska Bistrica</t>
  </si>
  <si>
    <t>JR Vrbovo - avtobusna postaja Vrbovo, Vrbovo b.št., 6250 Ilirska Bistrica</t>
  </si>
  <si>
    <t>JR Vrbica, Vrbica b.št., 6250 Ilirska Bistrica</t>
  </si>
  <si>
    <t>JR Jablanica, Jablanica b.št., 6250 Ilirska Bistrica</t>
  </si>
  <si>
    <t>JR Gornji Zemon, Gornji Zemon b.št., 6250 Ilirska Bistrica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</si>
  <si>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</si>
  <si>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</si>
  <si>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</si>
  <si>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</si>
  <si>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</si>
  <si>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</si>
  <si>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</si>
  <si>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</si>
  <si>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</si>
  <si>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</si>
  <si>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</si>
  <si>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JR Šmagurje, Ostrožno Brdo b.št., 6255 Prem</t>
  </si>
  <si>
    <t>JR Zarečje, Zarečje b.št., 6250 Ilirska Bistrica</t>
  </si>
  <si>
    <t>JR Bubec, Brce b.št., 6250 Ilirska Bistrica</t>
  </si>
  <si>
    <t>JR Brce, Brce b.št., 6250 Ilirska Bistrica</t>
  </si>
  <si>
    <t>JR Veliko Brdo, Veliko Brdo b.št., 6250 Ilirska Bistrica</t>
  </si>
  <si>
    <t>JR Starod, Starod b.št., 6244 Podgrad</t>
  </si>
  <si>
    <t>JR Pavlica, Pavlica b.št., 6244 Podgrad</t>
  </si>
  <si>
    <t>JR Studena Gora, Studena Gora b.št., 6244 Podgrad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</si>
  <si>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</si>
  <si>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</si>
  <si>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</si>
  <si>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</si>
  <si>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</si>
  <si>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</si>
  <si>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</si>
  <si>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</si>
  <si>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</si>
  <si>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JR Gubčeva ulica, Gubčeva ulica b.št., 6250 Ilirska Bistrica</t>
  </si>
  <si>
    <t>JR Podstenjšek, Podstenjšek b.št., 6250 Ilirska Bistrica</t>
  </si>
  <si>
    <t>JR Podtabor, Podtabor b.št., 6253 Knežak</t>
  </si>
  <si>
    <t>JR Podstenje, Podstenje b.št., 6250 Ilirska Bistrica</t>
  </si>
  <si>
    <t>JR Mereče, Mereče b.št., 6250 Ilirska Bistrica</t>
  </si>
  <si>
    <t>JR Mereče - Mežnarija, Mereče b.št., 6250 Ilirska Bistrica</t>
  </si>
  <si>
    <t>JR Posrtvica, Pregarje b.št., 6243 Obrov</t>
  </si>
  <si>
    <t>JR Zalči, Tominje b.št., 6250 Ilirska Bistrica</t>
  </si>
  <si>
    <t>JR Jasen I., Jasen b.št., 6250 Ilirska Bistrica</t>
  </si>
  <si>
    <t>JR Jasen II., Jasen b.št., 6250 Ilirska Bistrica</t>
  </si>
  <si>
    <t>JR Dolnji Zemon II, Dolnji Zemon b.št., 6250 Ilirska Bistrica</t>
  </si>
  <si>
    <t>JR Dolnji Zemon I, Dolnji Zemon b.št., 6250 Ilirska Bistrica</t>
  </si>
  <si>
    <t>JR Center, Bazoviška cesta b.št., 6250 Ilirska Bistrica</t>
  </si>
  <si>
    <t>JR Garažna hiša, Bazoviška cesta 14, 6250 Ilirska Bistrica</t>
  </si>
  <si>
    <t>92.</t>
  </si>
  <si>
    <t>93.</t>
  </si>
  <si>
    <t>94.</t>
  </si>
  <si>
    <t>95.</t>
  </si>
  <si>
    <t>96.</t>
  </si>
  <si>
    <t>97.</t>
  </si>
  <si>
    <t>JR Bazoviška cesta, Bazoviška cesta b.št., 6250 Ilirska Bistrica</t>
  </si>
  <si>
    <t>JR Ulica IV. armije, Ulica IV. armije b.št., 6250 Ilirska Bistrica</t>
  </si>
  <si>
    <t>JR Čelje, Čelje b.št., 6255 Prem</t>
  </si>
  <si>
    <t>JR prehod za pešce Kuteževo, Kuteževo b.št., 6250 Ilirska Bistrica</t>
  </si>
  <si>
    <t>JR Kuteževo, Kuteževo b.št., 6250 Ilirska Bistrica</t>
  </si>
  <si>
    <t>JR Kuteževo - Betula, Kuteževo b.št., 6250 Ilirska Bistrica</t>
  </si>
  <si>
    <t xml:space="preserve">JR Prelože, Prelože b.št., 6255 Prem 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</si>
  <si>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</si>
  <si>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</si>
  <si>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</si>
  <si>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</si>
  <si>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</si>
  <si>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</si>
  <si>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</si>
  <si>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</si>
  <si>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</si>
  <si>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</si>
  <si>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</si>
  <si>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</si>
  <si>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</si>
  <si>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 xml:space="preserve">JR Janeževo Brdo, Janeževo Brdo b.št., 6255 Prem </t>
  </si>
  <si>
    <t>JR Topolc, Topolc b.št., 6250 Ilirska Bistrica</t>
  </si>
  <si>
    <t>JR Račice , Račice b.št., 6244 Podgrad</t>
  </si>
  <si>
    <t>JR Gabrje S-13, Gabrje b.št., 6250 Ilirska Bistrica</t>
  </si>
  <si>
    <t>JR Ulica Nikola Tesla, Ulica Nikola Tesla b.št., 6250 Ilirska Bistrica</t>
  </si>
  <si>
    <t>JR Rečica, Rečica b.št., 6250 Ilirska Bistrica</t>
  </si>
  <si>
    <t>JR Gornja Bitnja, Gornja Bitnja b.št., 6255 Prem</t>
  </si>
  <si>
    <t>JR Turn, Gornja Bitnja b.št., 6255 Prem</t>
  </si>
  <si>
    <t>JR Smrje, Smrje b.št., 6255 Prem</t>
  </si>
  <si>
    <t>JR Smrje - Bridovec, Smrje b.št., 6255 Prem</t>
  </si>
  <si>
    <t>JR TP Policija, Rozmanova ulica b.št., 6250 Ilirska Bistrica</t>
  </si>
  <si>
    <t>JR Podgrajska ulica, Podgrajska ulica b.št., 6250 Ilirska Bistrica</t>
  </si>
  <si>
    <t>JR Rozmanova ulica, Rozmanova ulica b.št., 6250 Ilirska Bistrica</t>
  </si>
  <si>
    <t>Strošek 1 zajema uporabo elektroenergetskih omrežij in sicer:</t>
  </si>
  <si>
    <t>Tarifna skupina: NN - javna razsvetljava</t>
  </si>
  <si>
    <t>1x035</t>
  </si>
  <si>
    <t>Obračunska varovalka              A</t>
  </si>
  <si>
    <t>Omrežnina ET</t>
  </si>
  <si>
    <t>Prispevek po 64.r členu EZ</t>
  </si>
  <si>
    <t>Prispevek po 15. členu EZ</t>
  </si>
  <si>
    <t>DDV 20%</t>
  </si>
  <si>
    <t>1x025</t>
  </si>
  <si>
    <t>1x016</t>
  </si>
  <si>
    <t>3x035</t>
  </si>
  <si>
    <t>3x025</t>
  </si>
  <si>
    <t>3x063</t>
  </si>
  <si>
    <t>3x050</t>
  </si>
  <si>
    <t>1x020</t>
  </si>
  <si>
    <t>3x080</t>
  </si>
  <si>
    <t>3x020</t>
  </si>
  <si>
    <t>Trošarina</t>
  </si>
  <si>
    <t>Mesečna poraba ET                      kWh</t>
  </si>
  <si>
    <t>Strošek 2 zajema dobavo električne energije in sicer:</t>
  </si>
  <si>
    <t>Vrsta odjema: poslovni odjem (PO)</t>
  </si>
  <si>
    <t>Prispevek URE (67.člen EZ)</t>
  </si>
  <si>
    <t xml:space="preserve">Trošarina in ostali prispevki </t>
  </si>
  <si>
    <t>Merilno mesto</t>
  </si>
  <si>
    <t>7-006827</t>
  </si>
  <si>
    <t>7-006891</t>
  </si>
  <si>
    <t>7-006892</t>
  </si>
  <si>
    <t>7-006893</t>
  </si>
  <si>
    <t>7-006923</t>
  </si>
  <si>
    <t>7-006981</t>
  </si>
  <si>
    <t>7-006982</t>
  </si>
  <si>
    <t>7-007015</t>
  </si>
  <si>
    <t>7-007024</t>
  </si>
  <si>
    <t>7-007027</t>
  </si>
  <si>
    <t>7-007062</t>
  </si>
  <si>
    <t>7-007065</t>
  </si>
  <si>
    <t>7-007067</t>
  </si>
  <si>
    <t>7-007068</t>
  </si>
  <si>
    <t>7-007093</t>
  </si>
  <si>
    <t>7-007100</t>
  </si>
  <si>
    <t>7-007101</t>
  </si>
  <si>
    <t>7-007103</t>
  </si>
  <si>
    <t>7-007111</t>
  </si>
  <si>
    <t>7-007113</t>
  </si>
  <si>
    <t>7-007114</t>
  </si>
  <si>
    <t>7-007116</t>
  </si>
  <si>
    <t>7-007135</t>
  </si>
  <si>
    <t>7-007136</t>
  </si>
  <si>
    <t>7-007137</t>
  </si>
  <si>
    <t>7-007145</t>
  </si>
  <si>
    <t>7-007147</t>
  </si>
  <si>
    <t>7-007155</t>
  </si>
  <si>
    <t>7-007161</t>
  </si>
  <si>
    <t>7-007162</t>
  </si>
  <si>
    <t>7-007166</t>
  </si>
  <si>
    <t>7-007167</t>
  </si>
  <si>
    <t>7-007191</t>
  </si>
  <si>
    <t>7-007192</t>
  </si>
  <si>
    <t>7-007193</t>
  </si>
  <si>
    <t>7-007202</t>
  </si>
  <si>
    <t>7-007203</t>
  </si>
  <si>
    <t>7-007204</t>
  </si>
  <si>
    <t>7-007206</t>
  </si>
  <si>
    <t>7-007209</t>
  </si>
  <si>
    <t>7-007222</t>
  </si>
  <si>
    <t>7-007225</t>
  </si>
  <si>
    <t>7-007226</t>
  </si>
  <si>
    <t>7-007229</t>
  </si>
  <si>
    <t>7-007230</t>
  </si>
  <si>
    <t>7-007234</t>
  </si>
  <si>
    <t>7-007235</t>
  </si>
  <si>
    <t>7-007237</t>
  </si>
  <si>
    <t>7-007241</t>
  </si>
  <si>
    <t>7-007242</t>
  </si>
  <si>
    <t>7-007243</t>
  </si>
  <si>
    <t>7-007246</t>
  </si>
  <si>
    <t>7-007248</t>
  </si>
  <si>
    <t>7-007257</t>
  </si>
  <si>
    <t>7-007259</t>
  </si>
  <si>
    <t>7-007262</t>
  </si>
  <si>
    <t>7-007264</t>
  </si>
  <si>
    <t>7-007267</t>
  </si>
  <si>
    <t>7-007268</t>
  </si>
  <si>
    <t>7-007269</t>
  </si>
  <si>
    <t>7-007272</t>
  </si>
  <si>
    <t>7-007274</t>
  </si>
  <si>
    <t>7-007282</t>
  </si>
  <si>
    <t>7-007283</t>
  </si>
  <si>
    <t>7-007304</t>
  </si>
  <si>
    <t>7-007340</t>
  </si>
  <si>
    <t>7-007342</t>
  </si>
  <si>
    <t>7-007343</t>
  </si>
  <si>
    <t>7-007346</t>
  </si>
  <si>
    <t>7-007347</t>
  </si>
  <si>
    <t>Strošek 1                          z DDV                                   EUR</t>
  </si>
  <si>
    <t>Strošek 2                        brez DDV                                  EUR</t>
  </si>
  <si>
    <t>7-007348</t>
  </si>
  <si>
    <t>7-007351</t>
  </si>
  <si>
    <t>7-007352</t>
  </si>
  <si>
    <t>7-007359</t>
  </si>
  <si>
    <t>7-007360</t>
  </si>
  <si>
    <t>7-007403</t>
  </si>
  <si>
    <t>7-007414</t>
  </si>
  <si>
    <t>7-007418</t>
  </si>
  <si>
    <t>7-007419</t>
  </si>
  <si>
    <t>7-007422</t>
  </si>
  <si>
    <t>7-007423</t>
  </si>
  <si>
    <t>7-007430</t>
  </si>
  <si>
    <t>7-007434</t>
  </si>
  <si>
    <t>7-007438</t>
  </si>
  <si>
    <t>7-007442</t>
  </si>
  <si>
    <t>7-007446</t>
  </si>
  <si>
    <t>7-007480</t>
  </si>
  <si>
    <t>7-007482</t>
  </si>
  <si>
    <t>7-007483</t>
  </si>
  <si>
    <t>7-007514</t>
  </si>
  <si>
    <t>7-007515</t>
  </si>
  <si>
    <t>7-117030</t>
  </si>
  <si>
    <t>7-117031</t>
  </si>
  <si>
    <t>7-118543</t>
  </si>
  <si>
    <t>7-127065</t>
  </si>
  <si>
    <t>7-128892</t>
  </si>
  <si>
    <t>7-134326</t>
  </si>
  <si>
    <t>7-135227</t>
  </si>
  <si>
    <t>7-135584</t>
  </si>
  <si>
    <t>7-137364</t>
  </si>
  <si>
    <t>7-140957</t>
  </si>
  <si>
    <t>7-141412</t>
  </si>
  <si>
    <t>7-142895</t>
  </si>
  <si>
    <t>7-148385</t>
  </si>
  <si>
    <t>7-158580</t>
  </si>
  <si>
    <t>7-006921</t>
  </si>
  <si>
    <t>Skupaj (mesečna poraba za mesec marec 2012 - strošek):</t>
  </si>
  <si>
    <t>Skupaj (okvirna letna poraba - strošek):</t>
  </si>
  <si>
    <t>Strošek 2            z DDV                                EUR</t>
  </si>
  <si>
    <t>kWh</t>
  </si>
  <si>
    <t>EUR</t>
  </si>
  <si>
    <t>Strošek 3            z DDV                                EUR</t>
  </si>
  <si>
    <t>Strošek 3 zajema tekoče vzdrževanje javne razsvetljave z 20% DDV</t>
  </si>
  <si>
    <t>Električna energija - ET</t>
  </si>
  <si>
    <t>SEZNAM ODJEMNIH MEST JAVNE RAZSVETLJAVE V OBČINI ILIRSKA BISTRICA</t>
  </si>
  <si>
    <t>Strošek 1                          brez DDV                                   EUR</t>
  </si>
  <si>
    <t>Strošek 3                        brez DDV                                  EUR</t>
  </si>
  <si>
    <t>SKUPAJ (okvirnI letnI strošek brez DDV):</t>
  </si>
  <si>
    <t>SKUPAJ (okvirnI letnI strošek z 20% DDV):</t>
  </si>
  <si>
    <t>7-007066</t>
  </si>
  <si>
    <t>7-127081</t>
  </si>
  <si>
    <t>7-168806</t>
  </si>
  <si>
    <t>7-168883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</si>
</sst>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&quot;True&quot;;&quot;True&quot;;&quot;False&quot;"/>
    <numFmt numFmtId="174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18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18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18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43" fontId="0" fillId="0" borderId="0" xfId="18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43" fontId="0" fillId="0" borderId="0" xfId="18" applyFont="1" applyAlignment="1">
      <alignment horizontal="center"/>
    </xf>
    <xf numFmtId="0" fontId="0" fillId="3" borderId="0" xfId="0" applyFill="1" applyAlignment="1">
      <alignment horizontal="center" wrapText="1"/>
    </xf>
    <xf numFmtId="43" fontId="0" fillId="3" borderId="0" xfId="18" applyFill="1" applyAlignment="1">
      <alignment horizontal="right"/>
    </xf>
    <xf numFmtId="43" fontId="0" fillId="3" borderId="0" xfId="18" applyFont="1" applyFill="1" applyAlignment="1">
      <alignment/>
    </xf>
    <xf numFmtId="43" fontId="0" fillId="3" borderId="0" xfId="18" applyFont="1" applyFill="1" applyAlignment="1">
      <alignment horizontal="center"/>
    </xf>
    <xf numFmtId="0" fontId="0" fillId="2" borderId="0" xfId="0" applyFill="1" applyAlignment="1">
      <alignment horizontal="center" wrapText="1"/>
    </xf>
    <xf numFmtId="2" fontId="0" fillId="2" borderId="0" xfId="0" applyNumberFormat="1" applyFill="1" applyAlignment="1">
      <alignment/>
    </xf>
    <xf numFmtId="2" fontId="3" fillId="2" borderId="0" xfId="0" applyNumberFormat="1" applyFont="1" applyFill="1" applyAlignment="1">
      <alignment/>
    </xf>
    <xf numFmtId="43" fontId="0" fillId="2" borderId="0" xfId="18" applyFont="1" applyFill="1" applyAlignment="1">
      <alignment/>
    </xf>
    <xf numFmtId="43" fontId="0" fillId="2" borderId="0" xfId="18" applyFont="1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/>
    </xf>
    <xf numFmtId="43" fontId="0" fillId="4" borderId="0" xfId="18" applyFont="1" applyFill="1" applyAlignment="1">
      <alignment/>
    </xf>
    <xf numFmtId="43" fontId="0" fillId="4" borderId="0" xfId="18" applyFont="1" applyFill="1" applyAlignment="1">
      <alignment horizontal="center"/>
    </xf>
    <xf numFmtId="0" fontId="0" fillId="0" borderId="0" xfId="0" applyFill="1" applyAlignment="1">
      <alignment horizontal="center" wrapText="1"/>
    </xf>
    <xf numFmtId="43" fontId="0" fillId="0" borderId="0" xfId="18" applyFill="1" applyAlignment="1">
      <alignment horizontal="right"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3" fontId="0" fillId="0" borderId="0" xfId="18" applyFont="1" applyFill="1" applyAlignment="1">
      <alignment/>
    </xf>
    <xf numFmtId="43" fontId="0" fillId="0" borderId="0" xfId="18" applyFont="1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 topLeftCell="C1">
      <selection activeCell="G27" sqref="G27"/>
    </sheetView>
  </sheetViews>
  <sheetFormatPr defaultColWidth="9.140625" defaultRowHeight="12.75"/>
  <cols>
    <col min="1" max="1" width="7.00390625" style="0" customWidth="1"/>
    <col min="2" max="2" width="16.00390625" style="0" customWidth="1"/>
    <col min="3" max="3" width="14.57421875" style="0" customWidth="1"/>
    <col min="4" max="4" width="61.00390625" style="0" customWidth="1"/>
    <col min="5" max="5" width="10.8515625" style="0" customWidth="1"/>
    <col min="6" max="6" width="10.00390625" style="0" customWidth="1"/>
    <col min="7" max="7" width="12.57421875" style="0" customWidth="1"/>
    <col min="8" max="8" width="13.140625" style="0" customWidth="1"/>
    <col min="9" max="9" width="12.57421875" style="0" customWidth="1"/>
    <col min="10" max="10" width="13.28125" style="0" customWidth="1"/>
    <col min="11" max="11" width="13.00390625" style="0" customWidth="1"/>
    <col min="12" max="12" width="11.8515625" style="0" customWidth="1"/>
  </cols>
  <sheetData>
    <row r="1" spans="1:12" ht="12.75">
      <c r="A1" s="45" t="s">
        <v>363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43.5" customHeight="1">
      <c r="A3" s="2" t="s">
        <v>32</v>
      </c>
      <c r="B3" s="2" t="s">
        <v>0</v>
      </c>
      <c r="C3" s="2" t="s">
        <v>246</v>
      </c>
      <c r="D3" s="2" t="s">
        <v>1</v>
      </c>
      <c r="E3" s="2" t="s">
        <v>226</v>
      </c>
      <c r="F3" s="2" t="s">
        <v>241</v>
      </c>
      <c r="G3" s="28" t="s">
        <v>364</v>
      </c>
      <c r="H3" s="15" t="s">
        <v>317</v>
      </c>
      <c r="I3" s="2" t="s">
        <v>318</v>
      </c>
      <c r="J3" s="19" t="s">
        <v>357</v>
      </c>
      <c r="K3" s="2" t="s">
        <v>365</v>
      </c>
      <c r="L3" s="24" t="s">
        <v>360</v>
      </c>
    </row>
    <row r="4" spans="1:12" ht="12.75" customHeight="1">
      <c r="A4" s="2"/>
      <c r="B4" s="2"/>
      <c r="C4" s="2"/>
      <c r="D4" s="2"/>
      <c r="E4" s="2"/>
      <c r="F4" s="2"/>
      <c r="G4" s="28"/>
      <c r="H4" s="15"/>
      <c r="I4" s="2"/>
      <c r="J4" s="19"/>
      <c r="K4" s="28"/>
      <c r="L4" s="24"/>
    </row>
    <row r="5" spans="1:12" ht="12.75">
      <c r="A5" s="4" t="s">
        <v>33</v>
      </c>
      <c r="B5" s="1">
        <v>355100073005</v>
      </c>
      <c r="C5" s="6" t="s">
        <v>247</v>
      </c>
      <c r="D5" t="s">
        <v>2</v>
      </c>
      <c r="E5" s="4" t="s">
        <v>225</v>
      </c>
      <c r="F5" s="4">
        <v>1727</v>
      </c>
      <c r="G5" s="29">
        <f>H5/1.2</f>
        <v>93.00833333333334</v>
      </c>
      <c r="H5" s="16">
        <v>111.61</v>
      </c>
      <c r="I5" s="12">
        <v>103.06736</v>
      </c>
      <c r="J5" s="20">
        <f>I5*1.2</f>
        <v>123.68083199999998</v>
      </c>
      <c r="K5" s="30"/>
      <c r="L5" s="25"/>
    </row>
    <row r="6" spans="1:12" ht="12.75">
      <c r="A6" s="4" t="s">
        <v>34</v>
      </c>
      <c r="B6" s="1">
        <v>355144156006</v>
      </c>
      <c r="C6" s="6" t="s">
        <v>248</v>
      </c>
      <c r="D6" t="s">
        <v>3</v>
      </c>
      <c r="E6" s="4" t="s">
        <v>231</v>
      </c>
      <c r="F6" s="4">
        <v>0</v>
      </c>
      <c r="G6" s="29">
        <f aca="true" t="shared" si="0" ref="G6:G69">H6/1.2</f>
        <v>1.6500000000000001</v>
      </c>
      <c r="H6" s="16">
        <v>1.98</v>
      </c>
      <c r="I6" s="12">
        <v>0</v>
      </c>
      <c r="J6" s="20">
        <f aca="true" t="shared" si="1" ref="J6:J69">I6*1.2</f>
        <v>0</v>
      </c>
      <c r="K6" s="30"/>
      <c r="L6" s="25"/>
    </row>
    <row r="7" spans="1:12" ht="12.75">
      <c r="A7" s="4" t="s">
        <v>35</v>
      </c>
      <c r="B7" s="1">
        <v>355144157001</v>
      </c>
      <c r="C7" s="6" t="s">
        <v>249</v>
      </c>
      <c r="D7" t="s">
        <v>4</v>
      </c>
      <c r="E7" s="4" t="s">
        <v>225</v>
      </c>
      <c r="F7" s="4">
        <v>2995</v>
      </c>
      <c r="G7" s="29">
        <f t="shared" si="0"/>
        <v>159.68333333333334</v>
      </c>
      <c r="H7" s="16">
        <v>191.62</v>
      </c>
      <c r="I7" s="12">
        <v>178.7416</v>
      </c>
      <c r="J7" s="20">
        <f t="shared" si="1"/>
        <v>214.48992</v>
      </c>
      <c r="K7" s="30"/>
      <c r="L7" s="25"/>
    </row>
    <row r="8" spans="1:12" ht="12.75">
      <c r="A8" s="4" t="s">
        <v>36</v>
      </c>
      <c r="B8" s="1">
        <v>355144157012</v>
      </c>
      <c r="C8" s="6" t="s">
        <v>250</v>
      </c>
      <c r="D8" t="s">
        <v>5</v>
      </c>
      <c r="E8" s="4" t="s">
        <v>231</v>
      </c>
      <c r="F8" s="4">
        <v>837</v>
      </c>
      <c r="G8" s="29">
        <f t="shared" si="0"/>
        <v>45.65833333333333</v>
      </c>
      <c r="H8" s="16">
        <v>54.79</v>
      </c>
      <c r="I8" s="12">
        <v>49.95216</v>
      </c>
      <c r="J8" s="20">
        <f t="shared" si="1"/>
        <v>59.942592</v>
      </c>
      <c r="K8" s="30"/>
      <c r="L8" s="25"/>
    </row>
    <row r="9" spans="1:12" ht="12.75">
      <c r="A9" s="4" t="s">
        <v>37</v>
      </c>
      <c r="B9" s="1">
        <v>355144157023</v>
      </c>
      <c r="C9" s="6" t="s">
        <v>350</v>
      </c>
      <c r="D9" t="s">
        <v>6</v>
      </c>
      <c r="E9" s="4" t="s">
        <v>231</v>
      </c>
      <c r="F9" s="4">
        <v>779</v>
      </c>
      <c r="G9" s="29">
        <f t="shared" si="0"/>
        <v>42.608333333333334</v>
      </c>
      <c r="H9" s="16">
        <v>51.13</v>
      </c>
      <c r="I9" s="12">
        <v>46.49072</v>
      </c>
      <c r="J9" s="20">
        <f t="shared" si="1"/>
        <v>55.788864000000004</v>
      </c>
      <c r="K9" s="30"/>
      <c r="L9" s="25"/>
    </row>
    <row r="10" spans="1:12" ht="12.75">
      <c r="A10" s="4" t="s">
        <v>38</v>
      </c>
      <c r="B10" s="1">
        <v>355163227005</v>
      </c>
      <c r="C10" s="6" t="s">
        <v>354</v>
      </c>
      <c r="D10" t="s">
        <v>7</v>
      </c>
      <c r="E10" s="4" t="s">
        <v>225</v>
      </c>
      <c r="F10" s="4">
        <v>1599</v>
      </c>
      <c r="G10" s="29">
        <f t="shared" si="0"/>
        <v>86.26666666666667</v>
      </c>
      <c r="H10" s="16">
        <v>103.52</v>
      </c>
      <c r="I10" s="12">
        <v>95.42832</v>
      </c>
      <c r="J10" s="20">
        <f t="shared" si="1"/>
        <v>114.513984</v>
      </c>
      <c r="K10" s="30"/>
      <c r="L10" s="25"/>
    </row>
    <row r="11" spans="1:12" ht="12.75">
      <c r="A11" s="4" t="s">
        <v>39</v>
      </c>
      <c r="B11" s="1">
        <v>355163227101</v>
      </c>
      <c r="C11" s="6" t="s">
        <v>251</v>
      </c>
      <c r="D11" t="s">
        <v>8</v>
      </c>
      <c r="E11" s="4" t="s">
        <v>225</v>
      </c>
      <c r="F11" s="4">
        <v>3044</v>
      </c>
      <c r="G11" s="29">
        <f t="shared" si="0"/>
        <v>162.25</v>
      </c>
      <c r="H11" s="16">
        <v>194.7</v>
      </c>
      <c r="I11" s="12">
        <v>181.66592</v>
      </c>
      <c r="J11" s="20">
        <f t="shared" si="1"/>
        <v>217.999104</v>
      </c>
      <c r="K11" s="30"/>
      <c r="L11" s="25"/>
    </row>
    <row r="12" spans="1:12" ht="12.75">
      <c r="A12" s="4" t="s">
        <v>40</v>
      </c>
      <c r="B12" s="1">
        <v>355163227204</v>
      </c>
      <c r="C12" s="6" t="s">
        <v>349</v>
      </c>
      <c r="D12" t="s">
        <v>9</v>
      </c>
      <c r="E12" s="4" t="s">
        <v>231</v>
      </c>
      <c r="F12" s="4">
        <v>581</v>
      </c>
      <c r="G12" s="29">
        <f t="shared" si="0"/>
        <v>32.2</v>
      </c>
      <c r="H12" s="16">
        <v>38.64</v>
      </c>
      <c r="I12" s="12">
        <v>34.67408</v>
      </c>
      <c r="J12" s="20">
        <f t="shared" si="1"/>
        <v>41.608895999999994</v>
      </c>
      <c r="K12" s="30"/>
      <c r="L12" s="25"/>
    </row>
    <row r="13" spans="1:12" ht="12.75">
      <c r="A13" s="4" t="s">
        <v>41</v>
      </c>
      <c r="B13" s="1">
        <v>355211042001</v>
      </c>
      <c r="C13" s="6" t="s">
        <v>252</v>
      </c>
      <c r="D13" t="s">
        <v>10</v>
      </c>
      <c r="E13" s="4" t="s">
        <v>231</v>
      </c>
      <c r="F13" s="4">
        <v>867</v>
      </c>
      <c r="G13" s="29">
        <f t="shared" si="0"/>
        <v>47.24166666666667</v>
      </c>
      <c r="H13" s="16">
        <v>56.69</v>
      </c>
      <c r="I13" s="12">
        <v>51.74256</v>
      </c>
      <c r="J13" s="20">
        <f t="shared" si="1"/>
        <v>62.091072</v>
      </c>
      <c r="K13" s="30"/>
      <c r="L13" s="25"/>
    </row>
    <row r="14" spans="1:12" ht="12.75">
      <c r="A14" s="4" t="s">
        <v>42</v>
      </c>
      <c r="B14" s="1">
        <v>355211043003</v>
      </c>
      <c r="C14" s="6" t="s">
        <v>253</v>
      </c>
      <c r="D14" t="s">
        <v>11</v>
      </c>
      <c r="E14" s="4" t="s">
        <v>231</v>
      </c>
      <c r="F14" s="4">
        <v>762</v>
      </c>
      <c r="G14" s="29">
        <f t="shared" si="0"/>
        <v>41.71666666666667</v>
      </c>
      <c r="H14" s="16">
        <v>50.06</v>
      </c>
      <c r="I14" s="12">
        <v>45.47616</v>
      </c>
      <c r="J14" s="20">
        <f t="shared" si="1"/>
        <v>54.571391999999996</v>
      </c>
      <c r="K14" s="30"/>
      <c r="L14" s="25"/>
    </row>
    <row r="15" spans="1:12" ht="12.75">
      <c r="A15" s="4" t="s">
        <v>43</v>
      </c>
      <c r="B15" s="1">
        <v>355722002005</v>
      </c>
      <c r="C15" s="6" t="s">
        <v>345</v>
      </c>
      <c r="D15" t="s">
        <v>12</v>
      </c>
      <c r="E15" s="4" t="s">
        <v>232</v>
      </c>
      <c r="F15" s="4">
        <v>75</v>
      </c>
      <c r="G15" s="29">
        <f t="shared" si="0"/>
        <v>4.766666666666667</v>
      </c>
      <c r="H15" s="16">
        <v>5.72</v>
      </c>
      <c r="I15" s="12">
        <v>4.476</v>
      </c>
      <c r="J15" s="20">
        <f t="shared" si="1"/>
        <v>5.3712</v>
      </c>
      <c r="K15" s="30"/>
      <c r="L15" s="25"/>
    </row>
    <row r="16" spans="1:12" ht="12.75">
      <c r="A16" s="4" t="s">
        <v>44</v>
      </c>
      <c r="B16" s="1">
        <v>357021020300</v>
      </c>
      <c r="C16" s="6" t="s">
        <v>254</v>
      </c>
      <c r="D16" t="s">
        <v>13</v>
      </c>
      <c r="E16" s="4" t="s">
        <v>231</v>
      </c>
      <c r="F16" s="4">
        <v>2055</v>
      </c>
      <c r="G16" s="29">
        <f t="shared" si="0"/>
        <v>112.73333333333333</v>
      </c>
      <c r="H16" s="16">
        <v>135.28</v>
      </c>
      <c r="I16" s="12">
        <v>122.6424</v>
      </c>
      <c r="J16" s="20">
        <f t="shared" si="1"/>
        <v>147.17087999999998</v>
      </c>
      <c r="K16" s="30"/>
      <c r="L16" s="25"/>
    </row>
    <row r="17" spans="1:12" ht="12.75">
      <c r="A17" s="4" t="s">
        <v>45</v>
      </c>
      <c r="B17" s="1">
        <v>357021039200</v>
      </c>
      <c r="C17" s="6" t="s">
        <v>255</v>
      </c>
      <c r="D17" t="s">
        <v>14</v>
      </c>
      <c r="E17" s="4" t="s">
        <v>231</v>
      </c>
      <c r="F17" s="4">
        <v>1706</v>
      </c>
      <c r="G17" s="29">
        <f t="shared" si="0"/>
        <v>91.35000000000001</v>
      </c>
      <c r="H17" s="16">
        <v>109.62</v>
      </c>
      <c r="I17" s="12">
        <v>101.81408</v>
      </c>
      <c r="J17" s="20">
        <f t="shared" si="1"/>
        <v>122.176896</v>
      </c>
      <c r="K17" s="30"/>
      <c r="L17" s="25"/>
    </row>
    <row r="18" spans="1:12" ht="12.75">
      <c r="A18" s="4" t="s">
        <v>46</v>
      </c>
      <c r="B18" s="1">
        <v>357021040014</v>
      </c>
      <c r="C18" s="6" t="s">
        <v>256</v>
      </c>
      <c r="D18" t="s">
        <v>15</v>
      </c>
      <c r="E18" s="4" t="s">
        <v>233</v>
      </c>
      <c r="F18" s="4">
        <v>2298</v>
      </c>
      <c r="G18" s="29">
        <f t="shared" si="0"/>
        <v>125.5</v>
      </c>
      <c r="H18" s="16">
        <v>150.6</v>
      </c>
      <c r="I18" s="12">
        <v>137.14464</v>
      </c>
      <c r="J18" s="20">
        <f t="shared" si="1"/>
        <v>164.573568</v>
      </c>
      <c r="K18" s="30"/>
      <c r="L18" s="25"/>
    </row>
    <row r="19" spans="1:12" ht="12.75">
      <c r="A19" s="4" t="s">
        <v>47</v>
      </c>
      <c r="B19" s="1">
        <v>357021110014</v>
      </c>
      <c r="C19" s="6" t="s">
        <v>369</v>
      </c>
      <c r="D19" t="s">
        <v>16</v>
      </c>
      <c r="E19" s="4" t="s">
        <v>234</v>
      </c>
      <c r="F19" s="4">
        <v>2526</v>
      </c>
      <c r="G19" s="29">
        <f t="shared" si="0"/>
        <v>137.49166666666667</v>
      </c>
      <c r="H19" s="16">
        <v>164.99</v>
      </c>
      <c r="I19" s="12">
        <v>150.75168</v>
      </c>
      <c r="J19" s="20">
        <f t="shared" si="1"/>
        <v>180.90201599999997</v>
      </c>
      <c r="K19" s="30"/>
      <c r="L19" s="25"/>
    </row>
    <row r="20" spans="1:12" ht="12.75">
      <c r="A20" s="4" t="s">
        <v>48</v>
      </c>
      <c r="B20" s="1">
        <v>357021234010</v>
      </c>
      <c r="C20" s="6" t="s">
        <v>342</v>
      </c>
      <c r="D20" t="s">
        <v>17</v>
      </c>
      <c r="E20" s="4" t="s">
        <v>233</v>
      </c>
      <c r="F20" s="4">
        <v>4105</v>
      </c>
      <c r="G20" s="29">
        <f t="shared" si="0"/>
        <v>220.50833333333335</v>
      </c>
      <c r="H20" s="16">
        <v>264.61</v>
      </c>
      <c r="I20" s="12">
        <v>244.9864</v>
      </c>
      <c r="J20" s="20">
        <f>I20*1.2</f>
        <v>293.98368</v>
      </c>
      <c r="K20" s="30"/>
      <c r="L20" s="25"/>
    </row>
    <row r="21" spans="1:12" ht="12.75">
      <c r="A21" s="4" t="s">
        <v>49</v>
      </c>
      <c r="B21" s="1">
        <v>357035021011</v>
      </c>
      <c r="C21" s="6" t="s">
        <v>258</v>
      </c>
      <c r="D21" t="s">
        <v>18</v>
      </c>
      <c r="E21" s="4" t="s">
        <v>231</v>
      </c>
      <c r="F21" s="4">
        <v>612</v>
      </c>
      <c r="G21" s="29">
        <f t="shared" si="0"/>
        <v>33.833333333333336</v>
      </c>
      <c r="H21" s="16">
        <v>40.6</v>
      </c>
      <c r="I21" s="12">
        <v>36.52416</v>
      </c>
      <c r="J21" s="20">
        <f t="shared" si="1"/>
        <v>43.828992</v>
      </c>
      <c r="K21" s="30"/>
      <c r="L21" s="25"/>
    </row>
    <row r="22" spans="1:12" ht="12.75">
      <c r="A22" s="4" t="s">
        <v>50</v>
      </c>
      <c r="B22" s="1">
        <v>357035021206</v>
      </c>
      <c r="C22" s="8" t="s">
        <v>368</v>
      </c>
      <c r="D22" t="s">
        <v>19</v>
      </c>
      <c r="E22" s="4" t="s">
        <v>232</v>
      </c>
      <c r="F22" s="4">
        <v>247</v>
      </c>
      <c r="G22" s="29">
        <f t="shared" si="0"/>
        <v>13.808333333333334</v>
      </c>
      <c r="H22" s="16">
        <v>16.57</v>
      </c>
      <c r="I22" s="38">
        <f>I15*F22/F15</f>
        <v>14.74096</v>
      </c>
      <c r="J22" s="39">
        <v>17.69</v>
      </c>
      <c r="K22" s="31"/>
      <c r="L22" s="25"/>
    </row>
    <row r="23" spans="1:12" ht="12.75">
      <c r="A23" s="4" t="s">
        <v>51</v>
      </c>
      <c r="B23" s="1">
        <v>357035054003</v>
      </c>
      <c r="C23" s="6" t="s">
        <v>259</v>
      </c>
      <c r="D23" t="s">
        <v>20</v>
      </c>
      <c r="E23" s="4" t="s">
        <v>231</v>
      </c>
      <c r="F23" s="4">
        <v>1665</v>
      </c>
      <c r="G23" s="29">
        <f t="shared" si="0"/>
        <v>89.2</v>
      </c>
      <c r="H23" s="16">
        <v>107.04</v>
      </c>
      <c r="I23" s="12">
        <v>99.3672</v>
      </c>
      <c r="J23" s="20">
        <f t="shared" si="1"/>
        <v>119.24063999999998</v>
      </c>
      <c r="K23" s="30"/>
      <c r="L23" s="25"/>
    </row>
    <row r="24" spans="1:12" ht="12.75">
      <c r="A24" s="4" t="s">
        <v>52</v>
      </c>
      <c r="B24" s="1">
        <v>357039048004</v>
      </c>
      <c r="C24" s="6" t="s">
        <v>260</v>
      </c>
      <c r="D24" t="s">
        <v>21</v>
      </c>
      <c r="E24" s="4" t="s">
        <v>225</v>
      </c>
      <c r="F24" s="4">
        <v>1212</v>
      </c>
      <c r="G24" s="29">
        <f t="shared" si="0"/>
        <v>65.93333333333334</v>
      </c>
      <c r="H24" s="16">
        <v>79.12</v>
      </c>
      <c r="I24" s="12">
        <v>72.33216</v>
      </c>
      <c r="J24" s="20">
        <f t="shared" si="1"/>
        <v>86.798592</v>
      </c>
      <c r="K24" s="30"/>
      <c r="L24" s="25"/>
    </row>
    <row r="25" spans="1:12" ht="12.75">
      <c r="A25" s="4" t="s">
        <v>53</v>
      </c>
      <c r="B25" s="1">
        <v>357041009006</v>
      </c>
      <c r="C25" s="6" t="s">
        <v>340</v>
      </c>
      <c r="D25" t="s">
        <v>22</v>
      </c>
      <c r="E25" s="4" t="s">
        <v>231</v>
      </c>
      <c r="F25" s="4">
        <v>632</v>
      </c>
      <c r="G25" s="29">
        <f t="shared" si="0"/>
        <v>34.88333333333333</v>
      </c>
      <c r="H25" s="16">
        <v>41.86</v>
      </c>
      <c r="I25" s="12">
        <v>37.71776</v>
      </c>
      <c r="J25" s="20">
        <f t="shared" si="1"/>
        <v>45.261312</v>
      </c>
      <c r="K25" s="30"/>
      <c r="L25" s="25"/>
    </row>
    <row r="26" spans="1:12" ht="12.75">
      <c r="A26" s="4" t="s">
        <v>54</v>
      </c>
      <c r="B26" s="1">
        <v>357041009102</v>
      </c>
      <c r="C26" s="6" t="s">
        <v>341</v>
      </c>
      <c r="D26" t="s">
        <v>23</v>
      </c>
      <c r="E26" s="4" t="s">
        <v>233</v>
      </c>
      <c r="F26" s="4">
        <v>2308</v>
      </c>
      <c r="G26" s="29">
        <f t="shared" si="0"/>
        <v>127.95</v>
      </c>
      <c r="H26" s="16">
        <v>153.54</v>
      </c>
      <c r="I26" s="12">
        <v>137.74144</v>
      </c>
      <c r="J26" s="20">
        <f t="shared" si="1"/>
        <v>165.289728</v>
      </c>
      <c r="K26" s="30"/>
      <c r="L26" s="25"/>
    </row>
    <row r="27" spans="1:12" ht="12.75">
      <c r="A27" s="4" t="s">
        <v>55</v>
      </c>
      <c r="B27" s="1">
        <v>357041172003</v>
      </c>
      <c r="C27" s="6" t="s">
        <v>261</v>
      </c>
      <c r="D27" t="s">
        <v>24</v>
      </c>
      <c r="E27" s="4" t="s">
        <v>235</v>
      </c>
      <c r="F27" s="4">
        <v>2914</v>
      </c>
      <c r="G27" s="29">
        <f>A127/1.2</f>
        <v>0</v>
      </c>
      <c r="H27" s="16">
        <v>198.05</v>
      </c>
      <c r="I27" s="12">
        <v>173.90752</v>
      </c>
      <c r="J27" s="20">
        <f t="shared" si="1"/>
        <v>208.689024</v>
      </c>
      <c r="K27" s="30"/>
      <c r="L27" s="25"/>
    </row>
    <row r="28" spans="1:12" ht="12.75">
      <c r="A28" s="4" t="s">
        <v>56</v>
      </c>
      <c r="B28" s="1">
        <v>357042090016</v>
      </c>
      <c r="C28" s="6" t="s">
        <v>262</v>
      </c>
      <c r="D28" t="s">
        <v>25</v>
      </c>
      <c r="E28" s="4" t="s">
        <v>225</v>
      </c>
      <c r="F28" s="4">
        <v>4094</v>
      </c>
      <c r="G28" s="29">
        <f t="shared" si="0"/>
        <v>217.45833333333334</v>
      </c>
      <c r="H28" s="16">
        <v>260.95</v>
      </c>
      <c r="I28" s="12">
        <v>244.32992</v>
      </c>
      <c r="J28" s="20">
        <f t="shared" si="1"/>
        <v>293.195904</v>
      </c>
      <c r="K28" s="30"/>
      <c r="L28" s="25"/>
    </row>
    <row r="29" spans="1:12" ht="12.75">
      <c r="A29" s="4" t="s">
        <v>57</v>
      </c>
      <c r="B29" s="1">
        <v>357042090101</v>
      </c>
      <c r="C29" s="6" t="s">
        <v>263</v>
      </c>
      <c r="D29" t="s">
        <v>26</v>
      </c>
      <c r="E29" s="4" t="s">
        <v>231</v>
      </c>
      <c r="F29" s="4">
        <v>1286</v>
      </c>
      <c r="G29" s="29">
        <f t="shared" si="0"/>
        <v>69.26666666666668</v>
      </c>
      <c r="H29" s="16">
        <v>83.12</v>
      </c>
      <c r="I29" s="12">
        <v>76.74848</v>
      </c>
      <c r="J29" s="20">
        <f t="shared" si="1"/>
        <v>92.098176</v>
      </c>
      <c r="K29" s="30"/>
      <c r="L29" s="25"/>
    </row>
    <row r="30" spans="1:12" ht="12.75">
      <c r="A30" s="4" t="s">
        <v>58</v>
      </c>
      <c r="B30" s="1">
        <v>357042111005</v>
      </c>
      <c r="C30" s="6" t="s">
        <v>264</v>
      </c>
      <c r="D30" t="s">
        <v>27</v>
      </c>
      <c r="E30" s="4" t="s">
        <v>225</v>
      </c>
      <c r="F30" s="4">
        <v>966</v>
      </c>
      <c r="G30" s="29">
        <f t="shared" si="0"/>
        <v>52.991666666666674</v>
      </c>
      <c r="H30" s="16">
        <v>63.59</v>
      </c>
      <c r="I30" s="12">
        <v>57.65088</v>
      </c>
      <c r="J30" s="20">
        <f t="shared" si="1"/>
        <v>69.181056</v>
      </c>
      <c r="K30" s="30"/>
      <c r="L30" s="25"/>
    </row>
    <row r="31" spans="1:12" ht="12.75">
      <c r="A31" s="4" t="s">
        <v>59</v>
      </c>
      <c r="B31" s="1">
        <v>357045140012</v>
      </c>
      <c r="C31" s="6" t="s">
        <v>265</v>
      </c>
      <c r="D31" t="s">
        <v>28</v>
      </c>
      <c r="E31" s="4" t="s">
        <v>233</v>
      </c>
      <c r="F31" s="4">
        <v>3264</v>
      </c>
      <c r="G31" s="29">
        <f t="shared" si="0"/>
        <v>178.2166666666667</v>
      </c>
      <c r="H31" s="16">
        <v>213.86</v>
      </c>
      <c r="I31" s="12">
        <v>194.79552</v>
      </c>
      <c r="J31" s="20">
        <f t="shared" si="1"/>
        <v>233.754624</v>
      </c>
      <c r="K31" s="30"/>
      <c r="L31" s="25"/>
    </row>
    <row r="32" spans="1:12" ht="12.75">
      <c r="A32" s="4" t="s">
        <v>60</v>
      </c>
      <c r="B32" s="1">
        <v>357045142016</v>
      </c>
      <c r="C32" s="6" t="s">
        <v>266</v>
      </c>
      <c r="D32" t="s">
        <v>30</v>
      </c>
      <c r="E32" s="4" t="s">
        <v>225</v>
      </c>
      <c r="F32" s="4">
        <v>1265</v>
      </c>
      <c r="G32" s="29">
        <f t="shared" si="0"/>
        <v>68.70833333333334</v>
      </c>
      <c r="H32" s="16">
        <v>82.45</v>
      </c>
      <c r="I32" s="12">
        <v>75.4952</v>
      </c>
      <c r="J32" s="20">
        <f t="shared" si="1"/>
        <v>90.59424</v>
      </c>
      <c r="K32" s="30"/>
      <c r="L32" s="25"/>
    </row>
    <row r="33" spans="1:12" ht="12.75">
      <c r="A33" s="4" t="s">
        <v>61</v>
      </c>
      <c r="B33" s="1">
        <v>357045143011</v>
      </c>
      <c r="C33" s="6" t="s">
        <v>267</v>
      </c>
      <c r="D33" t="s">
        <v>29</v>
      </c>
      <c r="E33" s="4" t="s">
        <v>231</v>
      </c>
      <c r="F33" s="4">
        <v>580</v>
      </c>
      <c r="G33" s="29">
        <f t="shared" si="0"/>
        <v>32.15</v>
      </c>
      <c r="H33" s="16">
        <v>38.58</v>
      </c>
      <c r="I33" s="12">
        <v>34.6144</v>
      </c>
      <c r="J33" s="20">
        <f t="shared" si="1"/>
        <v>41.53728</v>
      </c>
      <c r="K33" s="30"/>
      <c r="L33" s="25"/>
    </row>
    <row r="34" spans="1:12" ht="12.75">
      <c r="A34" s="4" t="s">
        <v>62</v>
      </c>
      <c r="B34" s="1">
        <v>357060070010</v>
      </c>
      <c r="C34" s="6" t="s">
        <v>268</v>
      </c>
      <c r="D34" t="s">
        <v>31</v>
      </c>
      <c r="E34" s="4" t="s">
        <v>231</v>
      </c>
      <c r="F34" s="4">
        <v>1808</v>
      </c>
      <c r="G34" s="29">
        <f t="shared" si="0"/>
        <v>96.70833333333333</v>
      </c>
      <c r="H34" s="16">
        <v>116.05</v>
      </c>
      <c r="I34" s="12">
        <v>107.90144</v>
      </c>
      <c r="J34" s="20">
        <f t="shared" si="1"/>
        <v>129.48172799999998</v>
      </c>
      <c r="K34" s="30"/>
      <c r="L34" s="25"/>
    </row>
    <row r="35" spans="1:12" ht="12.75">
      <c r="A35" s="4" t="s">
        <v>63</v>
      </c>
      <c r="B35" s="1">
        <v>357076050004</v>
      </c>
      <c r="C35" s="6" t="s">
        <v>269</v>
      </c>
      <c r="D35" t="s">
        <v>77</v>
      </c>
      <c r="E35" s="4" t="s">
        <v>232</v>
      </c>
      <c r="F35" s="4">
        <v>642</v>
      </c>
      <c r="G35" s="29">
        <f t="shared" si="0"/>
        <v>34.583333333333336</v>
      </c>
      <c r="H35" s="16">
        <v>41.5</v>
      </c>
      <c r="I35" s="12">
        <v>38.31456</v>
      </c>
      <c r="J35" s="20">
        <f t="shared" si="1"/>
        <v>45.977472</v>
      </c>
      <c r="K35" s="30"/>
      <c r="L35" s="25"/>
    </row>
    <row r="36" spans="1:12" ht="12.75">
      <c r="A36" s="4" t="s">
        <v>64</v>
      </c>
      <c r="B36" s="1">
        <v>357076050000</v>
      </c>
      <c r="C36" s="6" t="s">
        <v>270</v>
      </c>
      <c r="D36" t="s">
        <v>78</v>
      </c>
      <c r="E36" s="4" t="s">
        <v>231</v>
      </c>
      <c r="F36" s="4">
        <v>1855</v>
      </c>
      <c r="G36" s="29">
        <f t="shared" si="0"/>
        <v>99.19166666666668</v>
      </c>
      <c r="H36" s="16">
        <v>119.03</v>
      </c>
      <c r="I36" s="12">
        <v>110.7064</v>
      </c>
      <c r="J36" s="20">
        <f t="shared" si="1"/>
        <v>132.84768</v>
      </c>
      <c r="K36" s="30"/>
      <c r="L36" s="25"/>
    </row>
    <row r="37" spans="1:12" ht="12.75">
      <c r="A37" s="4" t="s">
        <v>65</v>
      </c>
      <c r="B37" s="1">
        <v>357076055501</v>
      </c>
      <c r="C37" s="6" t="s">
        <v>271</v>
      </c>
      <c r="D37" t="s">
        <v>79</v>
      </c>
      <c r="E37" s="4" t="s">
        <v>231</v>
      </c>
      <c r="F37" s="4">
        <v>1181</v>
      </c>
      <c r="G37" s="29">
        <f t="shared" si="0"/>
        <v>63.75</v>
      </c>
      <c r="H37" s="16">
        <v>76.5</v>
      </c>
      <c r="I37" s="12">
        <v>70.48208</v>
      </c>
      <c r="J37" s="20">
        <f t="shared" si="1"/>
        <v>84.57849599999999</v>
      </c>
      <c r="K37" s="30"/>
      <c r="L37" s="25"/>
    </row>
    <row r="38" spans="1:12" ht="12.75">
      <c r="A38" s="4" t="s">
        <v>66</v>
      </c>
      <c r="B38" s="1">
        <v>357077090300</v>
      </c>
      <c r="C38" s="6" t="s">
        <v>272</v>
      </c>
      <c r="D38" t="s">
        <v>85</v>
      </c>
      <c r="E38" s="4" t="s">
        <v>234</v>
      </c>
      <c r="F38" s="4">
        <v>1847</v>
      </c>
      <c r="G38" s="29">
        <f t="shared" si="0"/>
        <v>101.79166666666667</v>
      </c>
      <c r="H38" s="16">
        <v>122.15</v>
      </c>
      <c r="I38" s="12">
        <v>110.22896</v>
      </c>
      <c r="J38" s="20">
        <f t="shared" si="1"/>
        <v>132.274752</v>
      </c>
      <c r="K38" s="30"/>
      <c r="L38" s="25"/>
    </row>
    <row r="39" spans="1:12" ht="12.75">
      <c r="A39" s="4" t="s">
        <v>67</v>
      </c>
      <c r="B39" s="1">
        <v>357077090333</v>
      </c>
      <c r="C39" s="6" t="s">
        <v>348</v>
      </c>
      <c r="D39" t="s">
        <v>86</v>
      </c>
      <c r="E39" s="4" t="s">
        <v>231</v>
      </c>
      <c r="F39" s="4">
        <v>1008</v>
      </c>
      <c r="G39" s="29">
        <f t="shared" si="0"/>
        <v>54.65</v>
      </c>
      <c r="H39" s="16">
        <v>65.58</v>
      </c>
      <c r="I39" s="12">
        <v>60.15744</v>
      </c>
      <c r="J39" s="20">
        <f t="shared" si="1"/>
        <v>72.188928</v>
      </c>
      <c r="K39" s="30"/>
      <c r="L39" s="25"/>
    </row>
    <row r="40" spans="1:12" ht="12.75">
      <c r="A40" s="4" t="s">
        <v>68</v>
      </c>
      <c r="B40" s="1">
        <v>357077104005</v>
      </c>
      <c r="C40" s="6" t="s">
        <v>273</v>
      </c>
      <c r="D40" t="s">
        <v>87</v>
      </c>
      <c r="E40" s="4" t="s">
        <v>231</v>
      </c>
      <c r="F40" s="4">
        <v>317</v>
      </c>
      <c r="G40" s="29">
        <f t="shared" si="0"/>
        <v>18.316666666666666</v>
      </c>
      <c r="H40" s="16">
        <v>21.98</v>
      </c>
      <c r="I40" s="12">
        <v>18.91856</v>
      </c>
      <c r="J40" s="20">
        <f t="shared" si="1"/>
        <v>22.702271999999997</v>
      </c>
      <c r="K40" s="30"/>
      <c r="L40" s="25"/>
    </row>
    <row r="41" spans="1:12" ht="12.75">
      <c r="A41" s="4" t="s">
        <v>69</v>
      </c>
      <c r="B41" s="1">
        <v>357078124605</v>
      </c>
      <c r="C41" s="6" t="s">
        <v>274</v>
      </c>
      <c r="D41" t="s">
        <v>88</v>
      </c>
      <c r="E41" s="4" t="s">
        <v>236</v>
      </c>
      <c r="F41" s="4">
        <v>2699</v>
      </c>
      <c r="G41" s="29">
        <f t="shared" si="0"/>
        <v>151.54166666666666</v>
      </c>
      <c r="H41" s="16">
        <v>181.85</v>
      </c>
      <c r="I41" s="12">
        <v>161.07632</v>
      </c>
      <c r="J41" s="20">
        <f t="shared" si="1"/>
        <v>193.291584</v>
      </c>
      <c r="K41" s="30"/>
      <c r="L41" s="25"/>
    </row>
    <row r="42" spans="1:12" ht="12.75">
      <c r="A42" s="4" t="s">
        <v>70</v>
      </c>
      <c r="B42" s="1">
        <v>357078140005</v>
      </c>
      <c r="C42" s="6" t="s">
        <v>343</v>
      </c>
      <c r="D42" t="s">
        <v>89</v>
      </c>
      <c r="E42" s="4" t="s">
        <v>234</v>
      </c>
      <c r="F42" s="4">
        <v>4381</v>
      </c>
      <c r="G42" s="29">
        <f t="shared" si="0"/>
        <v>235.03333333333336</v>
      </c>
      <c r="H42" s="16">
        <v>282.04</v>
      </c>
      <c r="I42" s="12">
        <v>261.45808</v>
      </c>
      <c r="J42" s="20">
        <f t="shared" si="1"/>
        <v>313.749696</v>
      </c>
      <c r="K42" s="30"/>
      <c r="L42" s="25"/>
    </row>
    <row r="43" spans="1:12" ht="12.75">
      <c r="A43" s="4" t="s">
        <v>71</v>
      </c>
      <c r="B43" s="1">
        <v>357080083006</v>
      </c>
      <c r="C43" s="6" t="s">
        <v>275</v>
      </c>
      <c r="D43" t="s">
        <v>90</v>
      </c>
      <c r="E43" s="4" t="s">
        <v>231</v>
      </c>
      <c r="F43" s="4">
        <v>1453</v>
      </c>
      <c r="G43" s="29">
        <f t="shared" si="0"/>
        <v>78.05</v>
      </c>
      <c r="H43" s="16">
        <v>93.66</v>
      </c>
      <c r="I43" s="12">
        <v>86.71504</v>
      </c>
      <c r="J43" s="20">
        <f t="shared" si="1"/>
        <v>104.058048</v>
      </c>
      <c r="K43" s="30"/>
      <c r="L43" s="25"/>
    </row>
    <row r="44" spans="1:12" ht="12.75">
      <c r="A44" s="4" t="s">
        <v>72</v>
      </c>
      <c r="B44" s="1">
        <v>357080083102</v>
      </c>
      <c r="C44" s="6" t="s">
        <v>276</v>
      </c>
      <c r="D44" t="s">
        <v>91</v>
      </c>
      <c r="E44" s="4" t="s">
        <v>225</v>
      </c>
      <c r="F44" s="4">
        <v>1918</v>
      </c>
      <c r="G44" s="29">
        <f t="shared" si="0"/>
        <v>103.05</v>
      </c>
      <c r="H44" s="16">
        <v>123.66</v>
      </c>
      <c r="I44" s="12">
        <v>114.46624</v>
      </c>
      <c r="J44" s="20">
        <f t="shared" si="1"/>
        <v>137.359488</v>
      </c>
      <c r="K44" s="30"/>
      <c r="L44" s="25"/>
    </row>
    <row r="45" spans="1:12" ht="12.75">
      <c r="A45" s="4" t="s">
        <v>73</v>
      </c>
      <c r="B45" s="1">
        <v>357080120106</v>
      </c>
      <c r="C45" s="6" t="s">
        <v>277</v>
      </c>
      <c r="D45" t="s">
        <v>92</v>
      </c>
      <c r="E45" s="4" t="s">
        <v>231</v>
      </c>
      <c r="F45" s="4">
        <v>513</v>
      </c>
      <c r="G45" s="29">
        <f t="shared" si="0"/>
        <v>28.61666666666667</v>
      </c>
      <c r="H45" s="16">
        <v>34.34</v>
      </c>
      <c r="I45" s="12">
        <v>30.61584</v>
      </c>
      <c r="J45" s="20">
        <f t="shared" si="1"/>
        <v>36.739008</v>
      </c>
      <c r="K45" s="30"/>
      <c r="L45" s="25"/>
    </row>
    <row r="46" spans="1:12" ht="12.75">
      <c r="A46" s="4" t="s">
        <v>74</v>
      </c>
      <c r="B46" s="1">
        <v>357080120202</v>
      </c>
      <c r="C46" s="6" t="s">
        <v>278</v>
      </c>
      <c r="D46" t="s">
        <v>93</v>
      </c>
      <c r="E46" s="4" t="s">
        <v>231</v>
      </c>
      <c r="F46" s="4">
        <v>549</v>
      </c>
      <c r="G46" s="29">
        <f t="shared" si="0"/>
        <v>30.516666666666666</v>
      </c>
      <c r="H46" s="16">
        <v>36.62</v>
      </c>
      <c r="I46" s="12">
        <v>32.76432</v>
      </c>
      <c r="J46" s="20">
        <f t="shared" si="1"/>
        <v>39.317184</v>
      </c>
      <c r="K46" s="30"/>
      <c r="L46" s="25"/>
    </row>
    <row r="47" spans="1:12" ht="12.75">
      <c r="A47" s="4" t="s">
        <v>75</v>
      </c>
      <c r="B47" s="1">
        <v>357101176003</v>
      </c>
      <c r="C47" s="6" t="s">
        <v>279</v>
      </c>
      <c r="D47" t="s">
        <v>94</v>
      </c>
      <c r="E47" s="4" t="s">
        <v>225</v>
      </c>
      <c r="F47" s="4">
        <v>2203</v>
      </c>
      <c r="G47" s="29">
        <f t="shared" si="0"/>
        <v>118.03333333333333</v>
      </c>
      <c r="H47" s="16">
        <v>141.64</v>
      </c>
      <c r="I47" s="12">
        <v>131.47504</v>
      </c>
      <c r="J47" s="20">
        <f t="shared" si="1"/>
        <v>157.770048</v>
      </c>
      <c r="K47" s="30"/>
      <c r="L47" s="25"/>
    </row>
    <row r="48" spans="1:12" ht="12.75">
      <c r="A48" s="4" t="s">
        <v>76</v>
      </c>
      <c r="B48" s="1">
        <v>357101176202</v>
      </c>
      <c r="C48" s="6" t="s">
        <v>280</v>
      </c>
      <c r="D48" t="s">
        <v>95</v>
      </c>
      <c r="E48" s="4" t="s">
        <v>225</v>
      </c>
      <c r="F48" s="4">
        <v>2264</v>
      </c>
      <c r="G48" s="29">
        <f t="shared" si="0"/>
        <v>121.24166666666667</v>
      </c>
      <c r="H48" s="16">
        <v>145.49</v>
      </c>
      <c r="I48" s="12">
        <v>135.11552</v>
      </c>
      <c r="J48" s="20">
        <f t="shared" si="1"/>
        <v>162.138624</v>
      </c>
      <c r="K48" s="30"/>
      <c r="L48" s="25"/>
    </row>
    <row r="49" spans="1:12" ht="12.75">
      <c r="A49" s="4" t="s">
        <v>80</v>
      </c>
      <c r="B49" s="1">
        <v>357101177005</v>
      </c>
      <c r="C49" s="6" t="s">
        <v>281</v>
      </c>
      <c r="D49" t="s">
        <v>96</v>
      </c>
      <c r="E49" s="4" t="s">
        <v>225</v>
      </c>
      <c r="F49" s="4">
        <v>2320</v>
      </c>
      <c r="G49" s="29">
        <f t="shared" si="0"/>
        <v>124.19166666666668</v>
      </c>
      <c r="H49" s="16">
        <v>149.03</v>
      </c>
      <c r="I49" s="12">
        <v>138.4576</v>
      </c>
      <c r="J49" s="20">
        <f t="shared" si="1"/>
        <v>166.14912</v>
      </c>
      <c r="K49" s="30"/>
      <c r="L49" s="25"/>
    </row>
    <row r="50" spans="1:12" ht="12.75">
      <c r="A50" s="4" t="s">
        <v>81</v>
      </c>
      <c r="B50" s="1">
        <v>357105074012</v>
      </c>
      <c r="C50" s="6" t="s">
        <v>282</v>
      </c>
      <c r="D50" t="s">
        <v>97</v>
      </c>
      <c r="E50" s="4" t="s">
        <v>225</v>
      </c>
      <c r="F50" s="4">
        <v>1527</v>
      </c>
      <c r="G50" s="29">
        <f t="shared" si="0"/>
        <v>82.49166666666666</v>
      </c>
      <c r="H50" s="16">
        <v>98.99</v>
      </c>
      <c r="I50" s="12">
        <v>91.13136</v>
      </c>
      <c r="J50" s="20">
        <f t="shared" si="1"/>
        <v>109.357632</v>
      </c>
      <c r="K50" s="30"/>
      <c r="L50" s="25"/>
    </row>
    <row r="51" spans="1:12" ht="12.75">
      <c r="A51" s="4" t="s">
        <v>82</v>
      </c>
      <c r="B51" s="1">
        <v>357105082014</v>
      </c>
      <c r="C51" s="6" t="s">
        <v>283</v>
      </c>
      <c r="D51" t="s">
        <v>98</v>
      </c>
      <c r="E51" s="4" t="s">
        <v>231</v>
      </c>
      <c r="F51" s="4">
        <v>235</v>
      </c>
      <c r="G51" s="29">
        <f t="shared" si="0"/>
        <v>14.008333333333333</v>
      </c>
      <c r="H51" s="16">
        <v>16.81</v>
      </c>
      <c r="I51" s="12">
        <v>14.0248</v>
      </c>
      <c r="J51" s="20">
        <f t="shared" si="1"/>
        <v>16.82976</v>
      </c>
      <c r="K51" s="30"/>
      <c r="L51" s="25"/>
    </row>
    <row r="52" spans="1:12" ht="12.75">
      <c r="A52" s="4" t="s">
        <v>83</v>
      </c>
      <c r="B52" s="1">
        <v>357105088012</v>
      </c>
      <c r="C52" s="6" t="s">
        <v>284</v>
      </c>
      <c r="D52" t="s">
        <v>99</v>
      </c>
      <c r="E52" s="4" t="s">
        <v>237</v>
      </c>
      <c r="F52" s="4">
        <v>250</v>
      </c>
      <c r="G52" s="29">
        <f t="shared" si="0"/>
        <v>14.51666666666667</v>
      </c>
      <c r="H52" s="16">
        <v>17.42</v>
      </c>
      <c r="I52" s="12">
        <v>14.92</v>
      </c>
      <c r="J52" s="20">
        <f t="shared" si="1"/>
        <v>17.904</v>
      </c>
      <c r="K52" s="30"/>
      <c r="L52" s="25"/>
    </row>
    <row r="53" spans="1:12" ht="12.75">
      <c r="A53" s="4" t="s">
        <v>84</v>
      </c>
      <c r="B53" s="1">
        <v>357105114015</v>
      </c>
      <c r="C53" s="6" t="s">
        <v>285</v>
      </c>
      <c r="D53" t="s">
        <v>122</v>
      </c>
      <c r="E53" s="4" t="s">
        <v>231</v>
      </c>
      <c r="F53" s="4">
        <v>740</v>
      </c>
      <c r="G53" s="29">
        <f t="shared" si="0"/>
        <v>40.55833333333334</v>
      </c>
      <c r="H53" s="16">
        <v>48.67</v>
      </c>
      <c r="I53" s="12">
        <v>44.1632</v>
      </c>
      <c r="J53" s="20">
        <f t="shared" si="1"/>
        <v>52.99584</v>
      </c>
      <c r="K53" s="30"/>
      <c r="L53" s="25"/>
    </row>
    <row r="54" spans="1:12" ht="12.75">
      <c r="A54" s="4" t="s">
        <v>100</v>
      </c>
      <c r="B54" s="1">
        <v>357106020014</v>
      </c>
      <c r="C54" s="6" t="s">
        <v>286</v>
      </c>
      <c r="D54" t="s">
        <v>123</v>
      </c>
      <c r="E54" s="4" t="s">
        <v>231</v>
      </c>
      <c r="F54" s="4">
        <v>463</v>
      </c>
      <c r="G54" s="29">
        <f t="shared" si="0"/>
        <v>25.991666666666667</v>
      </c>
      <c r="H54" s="16">
        <v>31.19</v>
      </c>
      <c r="I54" s="12">
        <v>27.63184</v>
      </c>
      <c r="J54" s="20">
        <f t="shared" si="1"/>
        <v>33.158208</v>
      </c>
      <c r="K54" s="30"/>
      <c r="L54" s="25"/>
    </row>
    <row r="55" spans="1:12" ht="12.75">
      <c r="A55" s="4" t="s">
        <v>101</v>
      </c>
      <c r="B55" s="1">
        <v>357109090004</v>
      </c>
      <c r="C55" s="6" t="s">
        <v>287</v>
      </c>
      <c r="D55" t="s">
        <v>124</v>
      </c>
      <c r="E55" s="4" t="s">
        <v>231</v>
      </c>
      <c r="F55" s="4">
        <v>994</v>
      </c>
      <c r="G55" s="29">
        <f t="shared" si="0"/>
        <v>53.90833333333333</v>
      </c>
      <c r="H55" s="16">
        <v>64.69</v>
      </c>
      <c r="I55" s="12">
        <v>59.32192</v>
      </c>
      <c r="J55" s="20">
        <f t="shared" si="1"/>
        <v>71.18630399999999</v>
      </c>
      <c r="K55" s="30"/>
      <c r="L55" s="25"/>
    </row>
    <row r="56" spans="1:12" ht="12.75">
      <c r="A56" s="4" t="s">
        <v>102</v>
      </c>
      <c r="B56" s="1">
        <v>357110104002</v>
      </c>
      <c r="C56" s="6" t="s">
        <v>288</v>
      </c>
      <c r="D56" t="s">
        <v>125</v>
      </c>
      <c r="E56" s="4" t="s">
        <v>233</v>
      </c>
      <c r="F56" s="4">
        <v>2153</v>
      </c>
      <c r="G56" s="29">
        <f t="shared" si="0"/>
        <v>119.8</v>
      </c>
      <c r="H56" s="16">
        <v>143.76</v>
      </c>
      <c r="I56" s="12">
        <v>128.49104</v>
      </c>
      <c r="J56" s="20">
        <f t="shared" si="1"/>
        <v>154.189248</v>
      </c>
      <c r="K56" s="30"/>
      <c r="L56" s="25"/>
    </row>
    <row r="57" spans="1:12" ht="12.75">
      <c r="A57" s="4" t="s">
        <v>103</v>
      </c>
      <c r="B57" s="1">
        <v>357110105015</v>
      </c>
      <c r="C57" s="6" t="s">
        <v>289</v>
      </c>
      <c r="D57" t="s">
        <v>126</v>
      </c>
      <c r="E57" s="4" t="s">
        <v>232</v>
      </c>
      <c r="F57" s="4">
        <v>119</v>
      </c>
      <c r="G57" s="29">
        <f t="shared" si="0"/>
        <v>7.083333333333334</v>
      </c>
      <c r="H57" s="16">
        <v>8.5</v>
      </c>
      <c r="I57" s="12">
        <v>7.10192</v>
      </c>
      <c r="J57" s="20">
        <f t="shared" si="1"/>
        <v>8.522304</v>
      </c>
      <c r="K57" s="30"/>
      <c r="L57" s="25"/>
    </row>
    <row r="58" spans="1:12" ht="12.75">
      <c r="A58" s="4" t="s">
        <v>104</v>
      </c>
      <c r="B58" s="1">
        <v>357110118013</v>
      </c>
      <c r="C58" s="6" t="s">
        <v>290</v>
      </c>
      <c r="D58" t="s">
        <v>127</v>
      </c>
      <c r="E58" s="4" t="s">
        <v>231</v>
      </c>
      <c r="F58" s="4">
        <v>441</v>
      </c>
      <c r="G58" s="29">
        <f t="shared" si="0"/>
        <v>24.841666666666665</v>
      </c>
      <c r="H58" s="16">
        <v>29.81</v>
      </c>
      <c r="I58" s="12">
        <v>26.31888</v>
      </c>
      <c r="J58" s="20">
        <f t="shared" si="1"/>
        <v>31.582656</v>
      </c>
      <c r="K58" s="30"/>
      <c r="L58" s="25"/>
    </row>
    <row r="59" spans="1:12" ht="12.75">
      <c r="A59" s="4" t="s">
        <v>105</v>
      </c>
      <c r="B59" s="1">
        <v>357110153002</v>
      </c>
      <c r="C59" s="6" t="s">
        <v>291</v>
      </c>
      <c r="D59" t="s">
        <v>128</v>
      </c>
      <c r="E59" s="4" t="s">
        <v>231</v>
      </c>
      <c r="F59" s="4">
        <v>756</v>
      </c>
      <c r="G59" s="29">
        <f t="shared" si="0"/>
        <v>41.4</v>
      </c>
      <c r="H59" s="16">
        <v>49.68</v>
      </c>
      <c r="I59" s="12">
        <v>45.11808</v>
      </c>
      <c r="J59" s="20">
        <f t="shared" si="1"/>
        <v>54.141695999999996</v>
      </c>
      <c r="K59" s="30"/>
      <c r="L59" s="25"/>
    </row>
    <row r="60" spans="1:12" ht="12.75">
      <c r="A60" s="4" t="s">
        <v>106</v>
      </c>
      <c r="B60" s="1">
        <v>357111091002</v>
      </c>
      <c r="C60" s="6" t="s">
        <v>292</v>
      </c>
      <c r="D60" t="s">
        <v>129</v>
      </c>
      <c r="E60" s="4" t="s">
        <v>233</v>
      </c>
      <c r="F60" s="4">
        <v>1894</v>
      </c>
      <c r="G60" s="29">
        <f t="shared" si="0"/>
        <v>106.18333333333334</v>
      </c>
      <c r="H60" s="16">
        <v>127.42</v>
      </c>
      <c r="I60" s="12">
        <v>113.03392</v>
      </c>
      <c r="J60" s="20">
        <f t="shared" si="1"/>
        <v>135.640704</v>
      </c>
      <c r="K60" s="30"/>
      <c r="L60" s="25"/>
    </row>
    <row r="61" spans="1:12" ht="12.75">
      <c r="A61" s="4" t="s">
        <v>107</v>
      </c>
      <c r="B61" s="1">
        <v>357111091050</v>
      </c>
      <c r="C61" s="6" t="s">
        <v>293</v>
      </c>
      <c r="D61" t="s">
        <v>130</v>
      </c>
      <c r="E61" s="4" t="s">
        <v>231</v>
      </c>
      <c r="F61" s="4">
        <v>1373</v>
      </c>
      <c r="G61" s="29">
        <f t="shared" si="0"/>
        <v>73.84166666666667</v>
      </c>
      <c r="H61" s="16">
        <v>88.61</v>
      </c>
      <c r="I61" s="12">
        <v>81.94064</v>
      </c>
      <c r="J61" s="20">
        <f t="shared" si="1"/>
        <v>98.328768</v>
      </c>
      <c r="K61" s="30"/>
      <c r="L61" s="25"/>
    </row>
    <row r="62" spans="1:12" ht="12.75">
      <c r="A62" s="4" t="s">
        <v>108</v>
      </c>
      <c r="B62" s="1">
        <v>357111133013</v>
      </c>
      <c r="C62" s="6" t="s">
        <v>294</v>
      </c>
      <c r="D62" t="s">
        <v>131</v>
      </c>
      <c r="E62" s="4" t="s">
        <v>225</v>
      </c>
      <c r="F62" s="4">
        <v>1309</v>
      </c>
      <c r="G62" s="29">
        <f t="shared" si="0"/>
        <v>71.03333333333333</v>
      </c>
      <c r="H62" s="16">
        <v>85.24</v>
      </c>
      <c r="I62" s="12">
        <v>78.12112</v>
      </c>
      <c r="J62" s="20">
        <f t="shared" si="1"/>
        <v>93.745344</v>
      </c>
      <c r="K62" s="30"/>
      <c r="L62" s="25"/>
    </row>
    <row r="63" spans="1:12" ht="12.75">
      <c r="A63" s="4" t="s">
        <v>109</v>
      </c>
      <c r="B63" s="1">
        <v>357111208016</v>
      </c>
      <c r="C63" s="6" t="s">
        <v>295</v>
      </c>
      <c r="D63" t="s">
        <v>132</v>
      </c>
      <c r="E63" s="4" t="s">
        <v>225</v>
      </c>
      <c r="F63" s="4">
        <v>1715</v>
      </c>
      <c r="G63" s="29">
        <f t="shared" si="0"/>
        <v>92.36666666666667</v>
      </c>
      <c r="H63" s="16">
        <v>110.84</v>
      </c>
      <c r="I63" s="12">
        <v>102.3512</v>
      </c>
      <c r="J63" s="20">
        <f t="shared" si="1"/>
        <v>122.82144</v>
      </c>
      <c r="K63" s="30"/>
      <c r="L63" s="25"/>
    </row>
    <row r="64" spans="1:12" ht="12.75">
      <c r="A64" s="4" t="s">
        <v>110</v>
      </c>
      <c r="B64" s="1">
        <v>357111209011</v>
      </c>
      <c r="C64" s="6" t="s">
        <v>296</v>
      </c>
      <c r="D64" t="s">
        <v>133</v>
      </c>
      <c r="E64" s="4" t="s">
        <v>232</v>
      </c>
      <c r="F64" s="4">
        <v>109</v>
      </c>
      <c r="G64" s="29">
        <f t="shared" si="0"/>
        <v>6.558333333333334</v>
      </c>
      <c r="H64" s="16">
        <v>7.87</v>
      </c>
      <c r="I64" s="12">
        <v>6.50512</v>
      </c>
      <c r="J64" s="20">
        <f t="shared" si="1"/>
        <v>7.806144</v>
      </c>
      <c r="K64" s="30"/>
      <c r="L64" s="25"/>
    </row>
    <row r="65" spans="1:12" ht="12.75">
      <c r="A65" s="4" t="s">
        <v>111</v>
      </c>
      <c r="B65" s="1">
        <v>357113017505</v>
      </c>
      <c r="C65" s="6" t="s">
        <v>297</v>
      </c>
      <c r="D65" t="s">
        <v>134</v>
      </c>
      <c r="E65" s="4" t="s">
        <v>231</v>
      </c>
      <c r="F65" s="4">
        <v>896</v>
      </c>
      <c r="G65" s="29">
        <f t="shared" si="0"/>
        <v>48.75833333333333</v>
      </c>
      <c r="H65" s="16">
        <v>58.51</v>
      </c>
      <c r="I65" s="12">
        <v>53.47328</v>
      </c>
      <c r="J65" s="20">
        <f t="shared" si="1"/>
        <v>64.167936</v>
      </c>
      <c r="K65" s="30"/>
      <c r="L65" s="25"/>
    </row>
    <row r="66" spans="1:12" ht="12.75">
      <c r="A66" s="4" t="s">
        <v>112</v>
      </c>
      <c r="B66" s="1">
        <v>357113048504</v>
      </c>
      <c r="C66" s="6" t="s">
        <v>298</v>
      </c>
      <c r="D66" t="s">
        <v>135</v>
      </c>
      <c r="E66" s="4" t="s">
        <v>231</v>
      </c>
      <c r="F66" s="4">
        <v>1984</v>
      </c>
      <c r="G66" s="29">
        <f t="shared" si="0"/>
        <v>105.96666666666667</v>
      </c>
      <c r="H66" s="16">
        <v>127.16</v>
      </c>
      <c r="I66" s="12">
        <v>118.40512</v>
      </c>
      <c r="J66" s="20">
        <f t="shared" si="1"/>
        <v>142.086144</v>
      </c>
      <c r="K66" s="30"/>
      <c r="L66" s="25"/>
    </row>
    <row r="67" spans="1:12" ht="12.75">
      <c r="A67" s="4" t="s">
        <v>113</v>
      </c>
      <c r="B67" s="1">
        <v>357113083003</v>
      </c>
      <c r="C67" s="6" t="s">
        <v>299</v>
      </c>
      <c r="D67" t="s">
        <v>136</v>
      </c>
      <c r="E67" s="4" t="s">
        <v>225</v>
      </c>
      <c r="F67" s="4">
        <v>1438</v>
      </c>
      <c r="G67" s="29">
        <f t="shared" si="0"/>
        <v>77.80833333333334</v>
      </c>
      <c r="H67" s="16">
        <v>93.37</v>
      </c>
      <c r="I67" s="12">
        <v>85.81984</v>
      </c>
      <c r="J67" s="20">
        <f t="shared" si="1"/>
        <v>102.983808</v>
      </c>
      <c r="K67" s="30"/>
      <c r="L67" s="25"/>
    </row>
    <row r="68" spans="1:12" ht="12.75">
      <c r="A68" s="4" t="s">
        <v>114</v>
      </c>
      <c r="B68" s="1">
        <v>357117084505</v>
      </c>
      <c r="C68" s="6" t="s">
        <v>300</v>
      </c>
      <c r="D68" t="s">
        <v>137</v>
      </c>
      <c r="E68" s="4" t="s">
        <v>225</v>
      </c>
      <c r="F68" s="4">
        <v>2416</v>
      </c>
      <c r="G68" s="29">
        <f t="shared" si="0"/>
        <v>129.23333333333335</v>
      </c>
      <c r="H68" s="16">
        <v>155.08</v>
      </c>
      <c r="I68" s="12">
        <v>144.18688</v>
      </c>
      <c r="J68" s="20">
        <f t="shared" si="1"/>
        <v>173.024256</v>
      </c>
      <c r="K68" s="30"/>
      <c r="L68" s="25"/>
    </row>
    <row r="69" spans="1:12" ht="12.75">
      <c r="A69" s="4" t="s">
        <v>115</v>
      </c>
      <c r="B69" s="1">
        <v>357117084601</v>
      </c>
      <c r="C69" s="6" t="s">
        <v>352</v>
      </c>
      <c r="D69" t="s">
        <v>138</v>
      </c>
      <c r="E69" s="4" t="s">
        <v>231</v>
      </c>
      <c r="F69" s="4">
        <v>335</v>
      </c>
      <c r="G69" s="29">
        <f t="shared" si="0"/>
        <v>19.258333333333333</v>
      </c>
      <c r="H69" s="16">
        <v>23.11</v>
      </c>
      <c r="I69" s="12">
        <v>19.9928</v>
      </c>
      <c r="J69" s="20">
        <f t="shared" si="1"/>
        <v>23.991359999999997</v>
      </c>
      <c r="K69" s="30"/>
      <c r="L69" s="25"/>
    </row>
    <row r="70" spans="1:12" ht="12.75">
      <c r="A70" s="4" t="s">
        <v>116</v>
      </c>
      <c r="B70" s="1">
        <v>357117117501</v>
      </c>
      <c r="C70" s="6" t="s">
        <v>301</v>
      </c>
      <c r="D70" t="s">
        <v>139</v>
      </c>
      <c r="E70" s="4" t="s">
        <v>225</v>
      </c>
      <c r="F70" s="4">
        <v>1973</v>
      </c>
      <c r="G70" s="29">
        <f aca="true" t="shared" si="2" ref="G70:G113">H70/1.2</f>
        <v>105.94166666666666</v>
      </c>
      <c r="H70" s="16">
        <v>127.13</v>
      </c>
      <c r="I70" s="12">
        <v>117.74864</v>
      </c>
      <c r="J70" s="20">
        <f aca="true" t="shared" si="3" ref="J70:J114">I70*1.2</f>
        <v>141.29836799999998</v>
      </c>
      <c r="K70" s="30"/>
      <c r="L70" s="25"/>
    </row>
    <row r="71" spans="1:12" ht="12.75">
      <c r="A71" s="4" t="s">
        <v>117</v>
      </c>
      <c r="B71" s="1">
        <v>357117146503</v>
      </c>
      <c r="C71" s="6" t="s">
        <v>302</v>
      </c>
      <c r="D71" t="s">
        <v>140</v>
      </c>
      <c r="E71" s="4" t="s">
        <v>225</v>
      </c>
      <c r="F71" s="4">
        <v>2231</v>
      </c>
      <c r="G71" s="29">
        <f t="shared" si="2"/>
        <v>119.50833333333334</v>
      </c>
      <c r="H71" s="16">
        <v>143.41</v>
      </c>
      <c r="I71" s="12">
        <v>133.14608</v>
      </c>
      <c r="J71" s="20">
        <f t="shared" si="3"/>
        <v>159.775296</v>
      </c>
      <c r="K71" s="30"/>
      <c r="L71" s="25"/>
    </row>
    <row r="72" spans="1:12" ht="12.75">
      <c r="A72" s="4" t="s">
        <v>118</v>
      </c>
      <c r="B72" s="1">
        <v>357117190010</v>
      </c>
      <c r="C72" s="6" t="s">
        <v>303</v>
      </c>
      <c r="D72" t="s">
        <v>141</v>
      </c>
      <c r="E72" s="4" t="s">
        <v>231</v>
      </c>
      <c r="F72" s="4">
        <v>1052</v>
      </c>
      <c r="G72" s="29">
        <f t="shared" si="2"/>
        <v>56.95833333333333</v>
      </c>
      <c r="H72" s="16">
        <v>68.35</v>
      </c>
      <c r="I72" s="12">
        <v>62.78336</v>
      </c>
      <c r="J72" s="20">
        <f t="shared" si="3"/>
        <v>75.340032</v>
      </c>
      <c r="K72" s="30"/>
      <c r="L72" s="25"/>
    </row>
    <row r="73" spans="1:12" ht="12.75">
      <c r="A73" s="4" t="s">
        <v>119</v>
      </c>
      <c r="B73" s="1">
        <v>357122000001</v>
      </c>
      <c r="C73" s="6" t="s">
        <v>346</v>
      </c>
      <c r="D73" t="s">
        <v>153</v>
      </c>
      <c r="E73" s="4" t="s">
        <v>231</v>
      </c>
      <c r="F73" s="4">
        <v>103</v>
      </c>
      <c r="G73" s="29">
        <f t="shared" si="2"/>
        <v>7.066666666666667</v>
      </c>
      <c r="H73" s="16">
        <v>8.48</v>
      </c>
      <c r="I73" s="12">
        <v>6.14704</v>
      </c>
      <c r="J73" s="20">
        <f t="shared" si="3"/>
        <v>7.376447999999999</v>
      </c>
      <c r="K73" s="30"/>
      <c r="L73" s="25"/>
    </row>
    <row r="74" spans="1:12" ht="12.75">
      <c r="A74" s="4" t="s">
        <v>120</v>
      </c>
      <c r="B74" s="1">
        <v>357127055504</v>
      </c>
      <c r="C74" s="6" t="s">
        <v>304</v>
      </c>
      <c r="D74" t="s">
        <v>154</v>
      </c>
      <c r="E74" s="4" t="s">
        <v>225</v>
      </c>
      <c r="F74" s="4">
        <v>1970</v>
      </c>
      <c r="G74" s="29">
        <f t="shared" si="2"/>
        <v>105.78333333333333</v>
      </c>
      <c r="H74" s="16">
        <v>126.94</v>
      </c>
      <c r="I74" s="12">
        <v>117.5696</v>
      </c>
      <c r="J74" s="20">
        <f t="shared" si="3"/>
        <v>141.08352</v>
      </c>
      <c r="K74" s="30"/>
      <c r="L74" s="25"/>
    </row>
    <row r="75" spans="1:12" ht="12.75">
      <c r="A75" s="4" t="s">
        <v>121</v>
      </c>
      <c r="B75" s="1">
        <v>357127055600</v>
      </c>
      <c r="C75" s="6" t="s">
        <v>305</v>
      </c>
      <c r="D75" t="s">
        <v>155</v>
      </c>
      <c r="E75" s="4" t="s">
        <v>232</v>
      </c>
      <c r="F75" s="4">
        <v>290</v>
      </c>
      <c r="G75" s="29">
        <f t="shared" si="2"/>
        <v>16.06666666666667</v>
      </c>
      <c r="H75" s="16">
        <v>19.28</v>
      </c>
      <c r="I75" s="12">
        <v>17.3072</v>
      </c>
      <c r="J75" s="20">
        <f t="shared" si="3"/>
        <v>20.76864</v>
      </c>
      <c r="K75" s="30"/>
      <c r="L75" s="25"/>
    </row>
    <row r="76" spans="1:12" ht="12.75">
      <c r="A76" s="4" t="s">
        <v>142</v>
      </c>
      <c r="B76" s="1">
        <v>357127066004</v>
      </c>
      <c r="C76" s="6" t="s">
        <v>306</v>
      </c>
      <c r="D76" t="s">
        <v>156</v>
      </c>
      <c r="E76" s="4" t="s">
        <v>231</v>
      </c>
      <c r="F76" s="4">
        <v>555</v>
      </c>
      <c r="G76" s="29">
        <f t="shared" si="2"/>
        <v>30.833333333333336</v>
      </c>
      <c r="H76" s="16">
        <v>37</v>
      </c>
      <c r="I76" s="12">
        <v>33.1224</v>
      </c>
      <c r="J76" s="20">
        <f t="shared" si="3"/>
        <v>39.74688</v>
      </c>
      <c r="K76" s="30"/>
      <c r="L76" s="25"/>
    </row>
    <row r="77" spans="1:12" ht="12.75">
      <c r="A77" s="4" t="s">
        <v>143</v>
      </c>
      <c r="B77" s="1">
        <v>357131058001</v>
      </c>
      <c r="C77" s="6" t="s">
        <v>307</v>
      </c>
      <c r="D77" t="s">
        <v>157</v>
      </c>
      <c r="E77" s="4" t="s">
        <v>225</v>
      </c>
      <c r="F77" s="4">
        <v>2273</v>
      </c>
      <c r="G77" s="29">
        <f t="shared" si="2"/>
        <v>121.70833333333334</v>
      </c>
      <c r="H77" s="16">
        <v>146.05</v>
      </c>
      <c r="I77" s="12">
        <v>135.65264</v>
      </c>
      <c r="J77" s="20">
        <f t="shared" si="3"/>
        <v>162.783168</v>
      </c>
      <c r="K77" s="30"/>
      <c r="L77" s="25"/>
    </row>
    <row r="78" spans="1:12" ht="12.75">
      <c r="A78" s="4" t="s">
        <v>144</v>
      </c>
      <c r="B78" s="1">
        <v>357131102016</v>
      </c>
      <c r="C78" s="6" t="s">
        <v>308</v>
      </c>
      <c r="D78" t="s">
        <v>158</v>
      </c>
      <c r="E78" s="4" t="s">
        <v>231</v>
      </c>
      <c r="F78" s="4">
        <v>1717</v>
      </c>
      <c r="G78" s="29">
        <f t="shared" si="2"/>
        <v>91.93333333333334</v>
      </c>
      <c r="H78" s="16">
        <v>110.32</v>
      </c>
      <c r="I78" s="12">
        <v>102.47056</v>
      </c>
      <c r="J78" s="20">
        <f t="shared" si="3"/>
        <v>122.96467200000001</v>
      </c>
      <c r="K78" s="30"/>
      <c r="L78" s="25"/>
    </row>
    <row r="79" spans="1:12" ht="12.75">
      <c r="A79" s="4" t="s">
        <v>145</v>
      </c>
      <c r="B79" s="1">
        <v>357131111002</v>
      </c>
      <c r="C79" s="6" t="s">
        <v>309</v>
      </c>
      <c r="D79" t="s">
        <v>159</v>
      </c>
      <c r="E79" s="4" t="s">
        <v>237</v>
      </c>
      <c r="F79" s="4">
        <v>306</v>
      </c>
      <c r="G79" s="29">
        <f t="shared" si="2"/>
        <v>17.458333333333332</v>
      </c>
      <c r="H79" s="16">
        <v>20.95</v>
      </c>
      <c r="I79" s="12">
        <v>18.26208</v>
      </c>
      <c r="J79" s="20">
        <f t="shared" si="3"/>
        <v>21.914496</v>
      </c>
      <c r="K79" s="30"/>
      <c r="L79" s="25"/>
    </row>
    <row r="80" spans="1:12" ht="12.75">
      <c r="A80" s="4" t="s">
        <v>146</v>
      </c>
      <c r="B80" s="1">
        <v>357131123005</v>
      </c>
      <c r="C80" s="6" t="s">
        <v>310</v>
      </c>
      <c r="D80" t="s">
        <v>160</v>
      </c>
      <c r="E80" s="4" t="s">
        <v>237</v>
      </c>
      <c r="F80" s="4">
        <v>252</v>
      </c>
      <c r="G80" s="29">
        <f t="shared" si="2"/>
        <v>14.616666666666667</v>
      </c>
      <c r="H80" s="16">
        <v>17.54</v>
      </c>
      <c r="I80" s="12">
        <v>15.03936</v>
      </c>
      <c r="J80" s="20">
        <f t="shared" si="3"/>
        <v>18.047232</v>
      </c>
      <c r="K80" s="30"/>
      <c r="L80" s="25"/>
    </row>
    <row r="81" spans="1:12" ht="12.75">
      <c r="A81" s="4" t="s">
        <v>147</v>
      </c>
      <c r="B81" s="1">
        <v>357135128103</v>
      </c>
      <c r="C81" s="6" t="s">
        <v>311</v>
      </c>
      <c r="D81" t="s">
        <v>170</v>
      </c>
      <c r="E81" s="4" t="s">
        <v>238</v>
      </c>
      <c r="F81" s="4">
        <v>12555</v>
      </c>
      <c r="G81" s="29">
        <f t="shared" si="2"/>
        <v>675.2583333333333</v>
      </c>
      <c r="H81" s="16">
        <v>810.31</v>
      </c>
      <c r="I81" s="12">
        <v>749.2824</v>
      </c>
      <c r="J81" s="20">
        <f t="shared" si="3"/>
        <v>899.1388800000001</v>
      </c>
      <c r="K81" s="30"/>
      <c r="L81" s="25"/>
    </row>
    <row r="82" spans="1:12" ht="12.75">
      <c r="A82" s="4" t="s">
        <v>148</v>
      </c>
      <c r="B82" s="1">
        <v>357143053002</v>
      </c>
      <c r="C82" s="6" t="s">
        <v>312</v>
      </c>
      <c r="D82" t="s">
        <v>171</v>
      </c>
      <c r="E82" s="4" t="s">
        <v>231</v>
      </c>
      <c r="F82" s="4">
        <v>98</v>
      </c>
      <c r="G82" s="29">
        <f t="shared" si="2"/>
        <v>6.800000000000001</v>
      </c>
      <c r="H82" s="16">
        <v>8.16</v>
      </c>
      <c r="I82" s="12">
        <v>5.84864</v>
      </c>
      <c r="J82" s="20">
        <f t="shared" si="3"/>
        <v>7.018368</v>
      </c>
      <c r="K82" s="30"/>
      <c r="L82" s="25"/>
    </row>
    <row r="83" spans="1:12" ht="12.75">
      <c r="A83" s="4" t="s">
        <v>149</v>
      </c>
      <c r="B83" s="1">
        <v>357143053503</v>
      </c>
      <c r="C83" s="6" t="s">
        <v>313</v>
      </c>
      <c r="D83" t="s">
        <v>172</v>
      </c>
      <c r="E83" s="4" t="s">
        <v>231</v>
      </c>
      <c r="F83" s="4">
        <v>504</v>
      </c>
      <c r="G83" s="29">
        <f t="shared" si="2"/>
        <v>28.150000000000002</v>
      </c>
      <c r="H83" s="16">
        <v>33.78</v>
      </c>
      <c r="I83" s="12">
        <v>30.07872</v>
      </c>
      <c r="J83" s="20">
        <f t="shared" si="3"/>
        <v>36.094464</v>
      </c>
      <c r="K83" s="30"/>
      <c r="L83" s="25"/>
    </row>
    <row r="84" spans="1:12" ht="12.75">
      <c r="A84" s="4" t="s">
        <v>150</v>
      </c>
      <c r="B84" s="1">
        <v>357143054004</v>
      </c>
      <c r="C84" s="6" t="s">
        <v>314</v>
      </c>
      <c r="D84" t="s">
        <v>173</v>
      </c>
      <c r="E84" s="4" t="s">
        <v>231</v>
      </c>
      <c r="F84" s="4">
        <v>1066</v>
      </c>
      <c r="G84" s="29">
        <f t="shared" si="2"/>
        <v>57.699999999999996</v>
      </c>
      <c r="H84" s="16">
        <v>69.24</v>
      </c>
      <c r="I84" s="12">
        <v>63.61888</v>
      </c>
      <c r="J84" s="20">
        <f t="shared" si="3"/>
        <v>76.34265599999999</v>
      </c>
      <c r="K84" s="30"/>
      <c r="L84" s="25"/>
    </row>
    <row r="85" spans="1:12" ht="12.75">
      <c r="A85" s="4" t="s">
        <v>151</v>
      </c>
      <c r="B85" s="1">
        <v>357143055010</v>
      </c>
      <c r="C85" s="6" t="s">
        <v>315</v>
      </c>
      <c r="D85" t="s">
        <v>174</v>
      </c>
      <c r="E85" s="4" t="s">
        <v>225</v>
      </c>
      <c r="F85" s="4">
        <v>621</v>
      </c>
      <c r="G85" s="29">
        <f t="shared" si="2"/>
        <v>34.85</v>
      </c>
      <c r="H85" s="16">
        <v>41.82</v>
      </c>
      <c r="I85" s="12">
        <v>37.06128</v>
      </c>
      <c r="J85" s="20">
        <f t="shared" si="3"/>
        <v>44.473535999999996</v>
      </c>
      <c r="K85" s="30"/>
      <c r="L85" s="25"/>
    </row>
    <row r="86" spans="1:12" ht="12.75">
      <c r="A86" s="4" t="s">
        <v>152</v>
      </c>
      <c r="B86" s="1">
        <v>357143056001</v>
      </c>
      <c r="C86" s="6" t="s">
        <v>347</v>
      </c>
      <c r="D86" t="s">
        <v>175</v>
      </c>
      <c r="E86" s="4" t="s">
        <v>231</v>
      </c>
      <c r="F86" s="4">
        <v>69</v>
      </c>
      <c r="G86" s="29">
        <f t="shared" si="2"/>
        <v>5.283333333333333</v>
      </c>
      <c r="H86" s="16">
        <v>6.34</v>
      </c>
      <c r="I86" s="12">
        <v>4.11792</v>
      </c>
      <c r="J86" s="20">
        <f t="shared" si="3"/>
        <v>4.941503999999999</v>
      </c>
      <c r="K86" s="30"/>
      <c r="L86" s="25"/>
    </row>
    <row r="87" spans="1:12" ht="12.75">
      <c r="A87" s="4" t="s">
        <v>161</v>
      </c>
      <c r="B87" s="1">
        <v>357149001005</v>
      </c>
      <c r="C87" s="8" t="s">
        <v>316</v>
      </c>
      <c r="D87" t="s">
        <v>176</v>
      </c>
      <c r="E87" s="4" t="s">
        <v>232</v>
      </c>
      <c r="F87" s="4">
        <v>274</v>
      </c>
      <c r="G87" s="29">
        <f t="shared" si="2"/>
        <v>15.233333333333334</v>
      </c>
      <c r="H87" s="16">
        <v>18.28</v>
      </c>
      <c r="I87" s="12">
        <v>16.35232</v>
      </c>
      <c r="J87" s="20">
        <f t="shared" si="3"/>
        <v>19.622784</v>
      </c>
      <c r="K87" s="30"/>
      <c r="L87" s="25"/>
    </row>
    <row r="88" spans="1:12" ht="12.75">
      <c r="A88" s="4" t="s">
        <v>162</v>
      </c>
      <c r="B88" s="1">
        <v>357156007014</v>
      </c>
      <c r="C88" s="6" t="s">
        <v>319</v>
      </c>
      <c r="D88" t="s">
        <v>177</v>
      </c>
      <c r="E88" s="4" t="s">
        <v>231</v>
      </c>
      <c r="F88" s="4">
        <v>334</v>
      </c>
      <c r="G88" s="29">
        <f t="shared" si="2"/>
        <v>19.208333333333336</v>
      </c>
      <c r="H88" s="16">
        <v>23.05</v>
      </c>
      <c r="I88" s="12">
        <v>19.93312</v>
      </c>
      <c r="J88" s="20">
        <f t="shared" si="3"/>
        <v>23.919743999999998</v>
      </c>
      <c r="K88" s="30"/>
      <c r="L88" s="25"/>
    </row>
    <row r="89" spans="1:12" ht="12.75">
      <c r="A89" s="4" t="s">
        <v>163</v>
      </c>
      <c r="B89" s="1">
        <v>357160045012</v>
      </c>
      <c r="C89" s="6" t="s">
        <v>320</v>
      </c>
      <c r="D89" t="s">
        <v>178</v>
      </c>
      <c r="E89" s="4" t="s">
        <v>231</v>
      </c>
      <c r="F89" s="4">
        <v>466</v>
      </c>
      <c r="G89" s="29">
        <f t="shared" si="2"/>
        <v>26.15</v>
      </c>
      <c r="H89" s="16">
        <v>31.38</v>
      </c>
      <c r="I89" s="12">
        <v>27.81088</v>
      </c>
      <c r="J89" s="20">
        <f t="shared" si="3"/>
        <v>33.373056</v>
      </c>
      <c r="K89" s="30"/>
      <c r="L89" s="25"/>
    </row>
    <row r="90" spans="1:12" ht="12.75">
      <c r="A90" s="4" t="s">
        <v>164</v>
      </c>
      <c r="B90" s="1">
        <v>357160045104</v>
      </c>
      <c r="C90" s="6" t="s">
        <v>321</v>
      </c>
      <c r="D90" t="s">
        <v>179</v>
      </c>
      <c r="E90" s="4" t="s">
        <v>233</v>
      </c>
      <c r="F90" s="4">
        <v>3674</v>
      </c>
      <c r="G90" s="29">
        <f t="shared" si="2"/>
        <v>199.78333333333336</v>
      </c>
      <c r="H90" s="16">
        <v>239.74</v>
      </c>
      <c r="I90" s="12">
        <v>219.26432</v>
      </c>
      <c r="J90" s="20">
        <f t="shared" si="3"/>
        <v>263.117184</v>
      </c>
      <c r="K90" s="30"/>
      <c r="L90" s="25"/>
    </row>
    <row r="91" spans="1:12" ht="12.75">
      <c r="A91" s="4" t="s">
        <v>165</v>
      </c>
      <c r="B91" s="1">
        <v>357161105011</v>
      </c>
      <c r="C91" s="6" t="s">
        <v>322</v>
      </c>
      <c r="D91" t="s">
        <v>181</v>
      </c>
      <c r="E91" s="4" t="s">
        <v>225</v>
      </c>
      <c r="F91" s="4">
        <v>2422</v>
      </c>
      <c r="G91" s="29">
        <f t="shared" si="2"/>
        <v>129.55</v>
      </c>
      <c r="H91" s="16">
        <v>155.46</v>
      </c>
      <c r="I91" s="12">
        <v>144.54496</v>
      </c>
      <c r="J91" s="20">
        <f t="shared" si="3"/>
        <v>173.453952</v>
      </c>
      <c r="K91" s="30"/>
      <c r="L91" s="25"/>
    </row>
    <row r="92" spans="1:12" ht="12.75">
      <c r="A92" s="4" t="s">
        <v>166</v>
      </c>
      <c r="B92" s="1">
        <v>357161106013</v>
      </c>
      <c r="C92" s="6" t="s">
        <v>323</v>
      </c>
      <c r="D92" t="s">
        <v>180</v>
      </c>
      <c r="E92" s="4" t="s">
        <v>225</v>
      </c>
      <c r="F92" s="4">
        <v>1866</v>
      </c>
      <c r="G92" s="29">
        <f t="shared" si="2"/>
        <v>100.30833333333334</v>
      </c>
      <c r="H92" s="16">
        <v>120.37</v>
      </c>
      <c r="I92" s="12">
        <v>111.36288</v>
      </c>
      <c r="J92" s="20">
        <f t="shared" si="3"/>
        <v>133.635456</v>
      </c>
      <c r="K92" s="30"/>
      <c r="L92" s="25"/>
    </row>
    <row r="93" spans="1:12" ht="12.75">
      <c r="A93" s="4" t="s">
        <v>167</v>
      </c>
      <c r="B93" s="1">
        <v>357166009233</v>
      </c>
      <c r="C93" s="6" t="s">
        <v>257</v>
      </c>
      <c r="D93" t="s">
        <v>182</v>
      </c>
      <c r="E93" s="4" t="s">
        <v>235</v>
      </c>
      <c r="F93" s="4">
        <v>7218</v>
      </c>
      <c r="G93" s="29">
        <f t="shared" si="2"/>
        <v>391.3416666666667</v>
      </c>
      <c r="H93" s="16">
        <v>469.61</v>
      </c>
      <c r="I93" s="12">
        <v>430.77024</v>
      </c>
      <c r="J93" s="20">
        <f t="shared" si="3"/>
        <v>516.9242879999999</v>
      </c>
      <c r="K93" s="30"/>
      <c r="L93" s="25"/>
    </row>
    <row r="94" spans="1:12" ht="12.75">
      <c r="A94" s="4" t="s">
        <v>168</v>
      </c>
      <c r="B94" s="1">
        <v>357166027153</v>
      </c>
      <c r="C94" s="8" t="s">
        <v>371</v>
      </c>
      <c r="D94" t="s">
        <v>183</v>
      </c>
      <c r="E94" s="4" t="s">
        <v>239</v>
      </c>
      <c r="F94" s="4">
        <v>785</v>
      </c>
      <c r="G94" s="29">
        <f t="shared" si="2"/>
        <v>45.11666666666667</v>
      </c>
      <c r="H94" s="16">
        <v>54.14</v>
      </c>
      <c r="I94" s="13">
        <f>I98*F94/F98</f>
        <v>46.848800000000004</v>
      </c>
      <c r="J94" s="21">
        <f t="shared" si="3"/>
        <v>56.218560000000004</v>
      </c>
      <c r="K94" s="31"/>
      <c r="L94" s="25"/>
    </row>
    <row r="95" spans="1:12" ht="12.75">
      <c r="A95" s="4" t="s">
        <v>169</v>
      </c>
      <c r="B95" s="1">
        <v>357166073003</v>
      </c>
      <c r="C95" s="6" t="s">
        <v>324</v>
      </c>
      <c r="D95" t="s">
        <v>190</v>
      </c>
      <c r="E95" s="4" t="s">
        <v>225</v>
      </c>
      <c r="F95" s="4">
        <v>1574</v>
      </c>
      <c r="G95" s="29">
        <f t="shared" si="2"/>
        <v>84.95833333333334</v>
      </c>
      <c r="H95" s="16">
        <v>101.95</v>
      </c>
      <c r="I95" s="12">
        <v>93.93632</v>
      </c>
      <c r="J95" s="20">
        <f t="shared" si="3"/>
        <v>112.72358399999999</v>
      </c>
      <c r="K95" s="30"/>
      <c r="L95" s="25"/>
    </row>
    <row r="96" spans="1:12" ht="12.75">
      <c r="A96" s="4" t="s">
        <v>184</v>
      </c>
      <c r="B96" s="1">
        <v>357166126004</v>
      </c>
      <c r="C96" s="6" t="s">
        <v>351</v>
      </c>
      <c r="D96" t="s">
        <v>191</v>
      </c>
      <c r="E96" s="4" t="s">
        <v>233</v>
      </c>
      <c r="F96" s="4">
        <v>1082</v>
      </c>
      <c r="G96" s="29">
        <f t="shared" si="2"/>
        <v>61.56666666666666</v>
      </c>
      <c r="H96" s="16">
        <v>73.88</v>
      </c>
      <c r="I96" s="12">
        <v>64.57376</v>
      </c>
      <c r="J96" s="20">
        <f t="shared" si="3"/>
        <v>77.48851199999999</v>
      </c>
      <c r="K96" s="30"/>
      <c r="L96" s="25"/>
    </row>
    <row r="97" spans="1:12" ht="12.75">
      <c r="A97" s="4" t="s">
        <v>185</v>
      </c>
      <c r="B97" s="1">
        <v>357168035000</v>
      </c>
      <c r="C97" s="6" t="s">
        <v>325</v>
      </c>
      <c r="D97" t="s">
        <v>192</v>
      </c>
      <c r="E97" s="4" t="s">
        <v>231</v>
      </c>
      <c r="F97" s="4">
        <v>967</v>
      </c>
      <c r="G97" s="29">
        <f t="shared" si="2"/>
        <v>52.49166666666667</v>
      </c>
      <c r="H97" s="16">
        <v>62.99</v>
      </c>
      <c r="I97" s="12">
        <v>57.71056</v>
      </c>
      <c r="J97" s="20">
        <f t="shared" si="3"/>
        <v>69.252672</v>
      </c>
      <c r="K97" s="30"/>
      <c r="L97" s="25"/>
    </row>
    <row r="98" spans="1:12" ht="12.75">
      <c r="A98" s="4" t="s">
        <v>186</v>
      </c>
      <c r="B98" s="1">
        <v>357171065204</v>
      </c>
      <c r="C98" s="6" t="s">
        <v>353</v>
      </c>
      <c r="D98" t="s">
        <v>193</v>
      </c>
      <c r="E98" s="4" t="s">
        <v>239</v>
      </c>
      <c r="F98" s="4">
        <v>349</v>
      </c>
      <c r="G98" s="29">
        <f t="shared" si="2"/>
        <v>22.200000000000003</v>
      </c>
      <c r="H98" s="16">
        <v>26.64</v>
      </c>
      <c r="I98" s="12">
        <v>20.82832</v>
      </c>
      <c r="J98" s="20">
        <f t="shared" si="3"/>
        <v>24.993984</v>
      </c>
      <c r="K98" s="30"/>
      <c r="L98" s="25"/>
    </row>
    <row r="99" spans="1:12" ht="12.75">
      <c r="A99" s="4" t="s">
        <v>187</v>
      </c>
      <c r="B99" s="1">
        <v>357171067013</v>
      </c>
      <c r="C99" s="6" t="s">
        <v>326</v>
      </c>
      <c r="D99" t="s">
        <v>194</v>
      </c>
      <c r="E99" s="4" t="s">
        <v>231</v>
      </c>
      <c r="F99" s="4">
        <v>1339</v>
      </c>
      <c r="G99" s="29">
        <f t="shared" si="2"/>
        <v>72.05</v>
      </c>
      <c r="H99" s="16">
        <v>86.46</v>
      </c>
      <c r="I99" s="12">
        <v>79.91152</v>
      </c>
      <c r="J99" s="20">
        <f t="shared" si="3"/>
        <v>95.893824</v>
      </c>
      <c r="K99" s="30"/>
      <c r="L99" s="25"/>
    </row>
    <row r="100" spans="1:12" ht="12.75">
      <c r="A100" s="4" t="s">
        <v>188</v>
      </c>
      <c r="B100" s="1">
        <v>357171067105</v>
      </c>
      <c r="C100" s="6" t="s">
        <v>327</v>
      </c>
      <c r="D100" t="s">
        <v>195</v>
      </c>
      <c r="E100" s="4" t="s">
        <v>225</v>
      </c>
      <c r="F100" s="4">
        <v>1229</v>
      </c>
      <c r="G100" s="29">
        <f t="shared" si="2"/>
        <v>66.81666666666668</v>
      </c>
      <c r="H100" s="16">
        <v>80.18</v>
      </c>
      <c r="I100" s="12">
        <v>73.34672</v>
      </c>
      <c r="J100" s="20">
        <f t="shared" si="3"/>
        <v>88.016064</v>
      </c>
      <c r="K100" s="30"/>
      <c r="L100" s="25"/>
    </row>
    <row r="101" spans="1:12" ht="12.75">
      <c r="A101" s="4" t="s">
        <v>189</v>
      </c>
      <c r="B101" s="1">
        <v>357178024011</v>
      </c>
      <c r="C101" s="6" t="s">
        <v>328</v>
      </c>
      <c r="D101" t="s">
        <v>196</v>
      </c>
      <c r="E101" s="4" t="s">
        <v>231</v>
      </c>
      <c r="F101" s="4">
        <v>811</v>
      </c>
      <c r="G101" s="29">
        <f t="shared" si="2"/>
        <v>44.291666666666664</v>
      </c>
      <c r="H101" s="16">
        <v>53.15</v>
      </c>
      <c r="I101" s="12">
        <v>48.40048</v>
      </c>
      <c r="J101" s="20">
        <f t="shared" si="3"/>
        <v>58.080576</v>
      </c>
      <c r="K101" s="30"/>
      <c r="L101" s="25"/>
    </row>
    <row r="102" spans="1:12" ht="12.75">
      <c r="A102" s="4" t="s">
        <v>197</v>
      </c>
      <c r="B102" s="1">
        <v>357178040004</v>
      </c>
      <c r="C102" s="6" t="s">
        <v>329</v>
      </c>
      <c r="D102" t="s">
        <v>210</v>
      </c>
      <c r="E102" s="4" t="s">
        <v>231</v>
      </c>
      <c r="F102" s="4">
        <v>468</v>
      </c>
      <c r="G102" s="29">
        <f t="shared" si="2"/>
        <v>26.258333333333336</v>
      </c>
      <c r="H102" s="16">
        <v>31.51</v>
      </c>
      <c r="I102" s="12">
        <v>27.93024</v>
      </c>
      <c r="J102" s="20">
        <f t="shared" si="3"/>
        <v>33.516288</v>
      </c>
      <c r="K102" s="30"/>
      <c r="L102" s="25"/>
    </row>
    <row r="103" spans="1:12" ht="12.75">
      <c r="A103" s="4" t="s">
        <v>198</v>
      </c>
      <c r="B103" s="1">
        <v>357185095013</v>
      </c>
      <c r="C103" s="6" t="s">
        <v>330</v>
      </c>
      <c r="D103" t="s">
        <v>211</v>
      </c>
      <c r="E103" s="4" t="s">
        <v>225</v>
      </c>
      <c r="F103" s="4">
        <v>3441</v>
      </c>
      <c r="G103" s="29">
        <f t="shared" si="2"/>
        <v>183.13333333333333</v>
      </c>
      <c r="H103" s="16">
        <v>219.76</v>
      </c>
      <c r="I103" s="12">
        <v>205.35888</v>
      </c>
      <c r="J103" s="20">
        <f t="shared" si="3"/>
        <v>246.430656</v>
      </c>
      <c r="K103" s="30"/>
      <c r="L103" s="25"/>
    </row>
    <row r="104" spans="1:12" ht="12.75">
      <c r="A104" s="4" t="s">
        <v>199</v>
      </c>
      <c r="B104" s="1">
        <v>357187068011</v>
      </c>
      <c r="C104" s="6" t="s">
        <v>331</v>
      </c>
      <c r="D104" t="s">
        <v>212</v>
      </c>
      <c r="E104" s="4" t="s">
        <v>225</v>
      </c>
      <c r="F104" s="4">
        <v>952</v>
      </c>
      <c r="G104" s="29">
        <f t="shared" si="2"/>
        <v>52.25833333333333</v>
      </c>
      <c r="H104" s="16">
        <v>62.71</v>
      </c>
      <c r="I104" s="12">
        <v>56.81536</v>
      </c>
      <c r="J104" s="20">
        <f t="shared" si="3"/>
        <v>68.178432</v>
      </c>
      <c r="K104" s="30"/>
      <c r="L104" s="25"/>
    </row>
    <row r="105" spans="1:12" ht="12.75">
      <c r="A105" s="4" t="s">
        <v>200</v>
      </c>
      <c r="B105" s="1">
        <v>357194030012</v>
      </c>
      <c r="C105" s="6" t="s">
        <v>332</v>
      </c>
      <c r="D105" t="s">
        <v>213</v>
      </c>
      <c r="E105" s="4" t="s">
        <v>236</v>
      </c>
      <c r="F105" s="4">
        <v>5234</v>
      </c>
      <c r="G105" s="29">
        <f t="shared" si="2"/>
        <v>284.83333333333337</v>
      </c>
      <c r="H105" s="16">
        <v>341.8</v>
      </c>
      <c r="I105" s="12">
        <v>312.36512</v>
      </c>
      <c r="J105" s="20">
        <f t="shared" si="3"/>
        <v>374.838144</v>
      </c>
      <c r="K105" s="30"/>
      <c r="L105" s="25"/>
    </row>
    <row r="106" spans="1:12" ht="12.75">
      <c r="A106" s="4" t="s">
        <v>201</v>
      </c>
      <c r="B106" s="1">
        <v>357194040700</v>
      </c>
      <c r="C106" s="6" t="s">
        <v>333</v>
      </c>
      <c r="D106" t="s">
        <v>214</v>
      </c>
      <c r="E106" s="4" t="s">
        <v>232</v>
      </c>
      <c r="F106" s="4">
        <v>158</v>
      </c>
      <c r="G106" s="29">
        <f t="shared" si="2"/>
        <v>9.133333333333335</v>
      </c>
      <c r="H106" s="16">
        <v>10.96</v>
      </c>
      <c r="I106" s="12">
        <v>9.42944</v>
      </c>
      <c r="J106" s="20">
        <f t="shared" si="3"/>
        <v>11.315328</v>
      </c>
      <c r="K106" s="30"/>
      <c r="L106" s="25"/>
    </row>
    <row r="107" spans="1:12" ht="12.75">
      <c r="A107" s="4" t="s">
        <v>202</v>
      </c>
      <c r="B107" s="1">
        <v>357194092205</v>
      </c>
      <c r="C107" s="6" t="s">
        <v>334</v>
      </c>
      <c r="D107" t="s">
        <v>215</v>
      </c>
      <c r="E107" s="4" t="s">
        <v>231</v>
      </c>
      <c r="F107" s="4">
        <v>1515</v>
      </c>
      <c r="G107" s="29">
        <f t="shared" si="2"/>
        <v>81.30833333333334</v>
      </c>
      <c r="H107" s="16">
        <v>97.57</v>
      </c>
      <c r="I107" s="12">
        <v>90.4152</v>
      </c>
      <c r="J107" s="20">
        <f t="shared" si="3"/>
        <v>108.49824</v>
      </c>
      <c r="K107" s="30"/>
      <c r="L107" s="25"/>
    </row>
    <row r="108" spans="1:12" ht="12.75">
      <c r="A108" s="4" t="s">
        <v>203</v>
      </c>
      <c r="B108" s="1">
        <v>357205013001</v>
      </c>
      <c r="C108" s="6" t="s">
        <v>335</v>
      </c>
      <c r="D108" t="s">
        <v>216</v>
      </c>
      <c r="E108" s="4" t="s">
        <v>231</v>
      </c>
      <c r="F108" s="4">
        <v>1545</v>
      </c>
      <c r="G108" s="29">
        <f t="shared" si="2"/>
        <v>82.89166666666667</v>
      </c>
      <c r="H108" s="16">
        <v>99.47</v>
      </c>
      <c r="I108" s="12">
        <v>92.2056</v>
      </c>
      <c r="J108" s="20">
        <f t="shared" si="3"/>
        <v>110.64672</v>
      </c>
      <c r="K108" s="30"/>
      <c r="L108" s="25"/>
    </row>
    <row r="109" spans="1:12" ht="12.75">
      <c r="A109" s="4" t="s">
        <v>204</v>
      </c>
      <c r="B109" s="1">
        <v>357205013115</v>
      </c>
      <c r="C109" s="6" t="s">
        <v>344</v>
      </c>
      <c r="D109" t="s">
        <v>217</v>
      </c>
      <c r="E109" s="4" t="s">
        <v>232</v>
      </c>
      <c r="F109" s="4">
        <v>169</v>
      </c>
      <c r="G109" s="29">
        <f t="shared" si="2"/>
        <v>9.708333333333334</v>
      </c>
      <c r="H109" s="16">
        <v>11.65</v>
      </c>
      <c r="I109" s="12">
        <v>10.08592</v>
      </c>
      <c r="J109" s="20">
        <f t="shared" si="3"/>
        <v>12.103104</v>
      </c>
      <c r="K109" s="30"/>
      <c r="L109" s="25"/>
    </row>
    <row r="110" spans="1:12" ht="12.75">
      <c r="A110" s="4" t="s">
        <v>205</v>
      </c>
      <c r="B110" s="1">
        <v>357206049001</v>
      </c>
      <c r="C110" s="6" t="s">
        <v>336</v>
      </c>
      <c r="D110" t="s">
        <v>218</v>
      </c>
      <c r="E110" s="4" t="s">
        <v>225</v>
      </c>
      <c r="F110" s="4">
        <v>1506</v>
      </c>
      <c r="G110" s="29">
        <f t="shared" si="2"/>
        <v>81.38333333333334</v>
      </c>
      <c r="H110" s="16">
        <v>97.66</v>
      </c>
      <c r="I110" s="12">
        <v>89.87808</v>
      </c>
      <c r="J110" s="20">
        <f t="shared" si="3"/>
        <v>107.853696</v>
      </c>
      <c r="K110" s="30"/>
      <c r="L110" s="25"/>
    </row>
    <row r="111" spans="1:12" ht="12.75">
      <c r="A111" s="4" t="s">
        <v>206</v>
      </c>
      <c r="B111" s="1">
        <v>357206049104</v>
      </c>
      <c r="C111" s="6" t="s">
        <v>337</v>
      </c>
      <c r="D111" t="s">
        <v>219</v>
      </c>
      <c r="E111" s="4" t="s">
        <v>231</v>
      </c>
      <c r="F111" s="4">
        <v>196</v>
      </c>
      <c r="G111" s="29">
        <f t="shared" si="2"/>
        <v>11.958333333333334</v>
      </c>
      <c r="H111" s="16">
        <v>14.35</v>
      </c>
      <c r="I111" s="12">
        <v>11.69728</v>
      </c>
      <c r="J111" s="20">
        <f t="shared" si="3"/>
        <v>14.036736</v>
      </c>
      <c r="K111" s="30"/>
      <c r="L111" s="25"/>
    </row>
    <row r="112" spans="1:12" ht="12.75">
      <c r="A112" s="4" t="s">
        <v>207</v>
      </c>
      <c r="B112" s="1">
        <v>357242101252</v>
      </c>
      <c r="C112" s="6" t="s">
        <v>338</v>
      </c>
      <c r="D112" t="s">
        <v>220</v>
      </c>
      <c r="E112" s="4" t="s">
        <v>233</v>
      </c>
      <c r="F112" s="4">
        <v>3682</v>
      </c>
      <c r="G112" s="29">
        <f t="shared" si="2"/>
        <v>200.20000000000002</v>
      </c>
      <c r="H112" s="16">
        <v>240.24</v>
      </c>
      <c r="I112" s="12">
        <v>219.74176</v>
      </c>
      <c r="J112" s="20">
        <f t="shared" si="3"/>
        <v>263.690112</v>
      </c>
      <c r="K112" s="30"/>
      <c r="L112" s="25"/>
    </row>
    <row r="113" spans="1:12" ht="12.75">
      <c r="A113" s="4" t="s">
        <v>208</v>
      </c>
      <c r="B113" s="1">
        <v>357242101344</v>
      </c>
      <c r="C113" s="8" t="s">
        <v>370</v>
      </c>
      <c r="D113" t="s">
        <v>221</v>
      </c>
      <c r="E113" s="4" t="s">
        <v>231</v>
      </c>
      <c r="F113" s="4">
        <v>127</v>
      </c>
      <c r="G113" s="29">
        <f t="shared" si="2"/>
        <v>8.333333333333334</v>
      </c>
      <c r="H113" s="16">
        <v>10</v>
      </c>
      <c r="I113" s="13">
        <f>F113*I111/F111</f>
        <v>7.579359999999999</v>
      </c>
      <c r="J113" s="21">
        <f t="shared" si="3"/>
        <v>9.095232</v>
      </c>
      <c r="K113" s="31"/>
      <c r="L113" s="25"/>
    </row>
    <row r="114" spans="1:12" ht="12.75">
      <c r="A114" s="4" t="s">
        <v>209</v>
      </c>
      <c r="B114" s="1">
        <v>357242101355</v>
      </c>
      <c r="C114" s="6" t="s">
        <v>339</v>
      </c>
      <c r="D114" t="s">
        <v>222</v>
      </c>
      <c r="E114" s="4" t="s">
        <v>235</v>
      </c>
      <c r="F114" s="4">
        <v>3996</v>
      </c>
      <c r="G114" s="29">
        <f>H114/1.2</f>
        <v>221.93333333333334</v>
      </c>
      <c r="H114" s="16">
        <v>266.32</v>
      </c>
      <c r="I114" s="12">
        <v>238.48128</v>
      </c>
      <c r="J114" s="20">
        <f t="shared" si="3"/>
        <v>286.177536</v>
      </c>
      <c r="K114" s="30"/>
      <c r="L114" s="25"/>
    </row>
    <row r="115" spans="1:12" ht="12.75">
      <c r="A115" s="4"/>
      <c r="G115" s="29"/>
      <c r="H115" s="16"/>
      <c r="J115" s="10"/>
      <c r="K115" s="32"/>
      <c r="L115" s="25"/>
    </row>
    <row r="116" spans="1:12" ht="20.25" customHeight="1">
      <c r="A116" s="4"/>
      <c r="D116" s="7" t="s">
        <v>355</v>
      </c>
      <c r="E116" s="7"/>
      <c r="F116" s="9">
        <f>SUM(F5:F115)</f>
        <v>170120</v>
      </c>
      <c r="G116" s="9"/>
      <c r="H116" s="17">
        <f>SUM(H5:H115)</f>
        <v>11099.119999999992</v>
      </c>
      <c r="I116" s="11"/>
      <c r="J116" s="22">
        <f>SUM(J5:J115)</f>
        <v>12183.314768</v>
      </c>
      <c r="K116" s="33"/>
      <c r="L116" s="25"/>
    </row>
    <row r="117" spans="1:12" ht="20.25" customHeight="1">
      <c r="A117" s="4"/>
      <c r="D117" s="7" t="s">
        <v>356</v>
      </c>
      <c r="E117" s="7"/>
      <c r="F117" s="9">
        <v>1909221</v>
      </c>
      <c r="G117" s="36">
        <f>H117/1.2</f>
        <v>103802.5755619562</v>
      </c>
      <c r="H117" s="17">
        <f>F117*H116/F116</f>
        <v>124563.09067434743</v>
      </c>
      <c r="I117" s="36">
        <f>J117/1.2</f>
        <v>113942.31721077146</v>
      </c>
      <c r="J117" s="22">
        <f>F117*J116/F116</f>
        <v>136730.78065292575</v>
      </c>
      <c r="K117" s="33">
        <f>L117/1.2</f>
        <v>34000</v>
      </c>
      <c r="L117" s="26">
        <v>40800</v>
      </c>
    </row>
    <row r="118" spans="1:12" ht="12.75">
      <c r="A118" s="4"/>
      <c r="F118" s="4" t="s">
        <v>358</v>
      </c>
      <c r="G118" s="4" t="s">
        <v>359</v>
      </c>
      <c r="H118" s="18" t="s">
        <v>359</v>
      </c>
      <c r="I118" s="4" t="s">
        <v>359</v>
      </c>
      <c r="J118" s="23" t="s">
        <v>359</v>
      </c>
      <c r="K118" s="34" t="s">
        <v>359</v>
      </c>
      <c r="L118" s="27" t="s">
        <v>359</v>
      </c>
    </row>
    <row r="119" spans="1:12" ht="12.75">
      <c r="A119" s="4"/>
      <c r="F119" s="4"/>
      <c r="G119" s="4"/>
      <c r="H119" s="34"/>
      <c r="I119" s="35"/>
      <c r="J119" s="34"/>
      <c r="K119" s="34"/>
      <c r="L119" s="34"/>
    </row>
    <row r="120" spans="1:12" ht="19.5" customHeight="1">
      <c r="A120" s="4"/>
      <c r="D120" s="7" t="s">
        <v>366</v>
      </c>
      <c r="E120" s="7"/>
      <c r="F120" s="9"/>
      <c r="G120" s="9"/>
      <c r="H120" s="11"/>
      <c r="I120" s="5"/>
      <c r="J120" s="5"/>
      <c r="K120" s="37">
        <f>G117+I117+K117</f>
        <v>251744.89277272765</v>
      </c>
      <c r="L120" s="14" t="s">
        <v>359</v>
      </c>
    </row>
    <row r="121" spans="1:12" ht="19.5" customHeight="1">
      <c r="A121" s="4"/>
      <c r="D121" s="7" t="s">
        <v>367</v>
      </c>
      <c r="E121" s="7"/>
      <c r="F121" s="9"/>
      <c r="G121" s="9"/>
      <c r="H121" s="11"/>
      <c r="I121" s="5"/>
      <c r="J121" s="5"/>
      <c r="K121" s="37">
        <f>H117+J117+L117</f>
        <v>302093.8713272732</v>
      </c>
      <c r="L121" s="14" t="s">
        <v>359</v>
      </c>
    </row>
    <row r="122" spans="1:12" ht="12.75">
      <c r="A122" s="4"/>
      <c r="F122" s="4"/>
      <c r="G122" s="4"/>
      <c r="H122" s="14"/>
      <c r="J122" s="14"/>
      <c r="K122" s="14"/>
      <c r="L122" s="14"/>
    </row>
    <row r="123" ht="12.75">
      <c r="H123" s="3"/>
    </row>
    <row r="124" spans="2:8" ht="12.75">
      <c r="B124" s="46" t="s">
        <v>223</v>
      </c>
      <c r="C124" s="46"/>
      <c r="D124" s="47"/>
      <c r="E124" s="47"/>
      <c r="F124" s="47"/>
      <c r="G124" s="47"/>
      <c r="H124" s="47"/>
    </row>
    <row r="125" spans="2:8" ht="12.75">
      <c r="B125" s="42" t="s">
        <v>224</v>
      </c>
      <c r="C125" s="42"/>
      <c r="D125" s="42"/>
      <c r="E125" s="42"/>
      <c r="F125" s="42"/>
      <c r="G125" s="42"/>
      <c r="H125" s="42"/>
    </row>
    <row r="126" spans="2:8" ht="12.75">
      <c r="B126" s="42" t="s">
        <v>227</v>
      </c>
      <c r="C126" s="42"/>
      <c r="D126" s="42"/>
      <c r="E126" s="42"/>
      <c r="F126" s="42"/>
      <c r="G126" s="42"/>
      <c r="H126" s="42"/>
    </row>
    <row r="127" spans="2:8" ht="12.75">
      <c r="B127" s="42" t="s">
        <v>228</v>
      </c>
      <c r="C127" s="42"/>
      <c r="D127" s="42"/>
      <c r="E127" s="42"/>
      <c r="F127" s="42"/>
      <c r="G127" s="42"/>
      <c r="H127" s="42"/>
    </row>
    <row r="128" spans="2:8" ht="12.75">
      <c r="B128" s="42" t="s">
        <v>229</v>
      </c>
      <c r="C128" s="42"/>
      <c r="D128" s="42"/>
      <c r="E128" s="42"/>
      <c r="F128" s="42"/>
      <c r="G128" s="42"/>
      <c r="H128" s="42"/>
    </row>
    <row r="129" spans="2:8" ht="12.75">
      <c r="B129" s="42" t="s">
        <v>230</v>
      </c>
      <c r="C129" s="42"/>
      <c r="D129" s="42"/>
      <c r="E129" s="42"/>
      <c r="F129" s="42"/>
      <c r="G129" s="42"/>
      <c r="H129" s="42"/>
    </row>
    <row r="130" spans="2:8" ht="12.75">
      <c r="B130" s="5"/>
      <c r="C130" s="5"/>
      <c r="D130" s="5"/>
      <c r="E130" s="5"/>
      <c r="F130" s="5"/>
      <c r="G130" s="5"/>
      <c r="H130" s="5"/>
    </row>
    <row r="131" spans="2:8" ht="12.75">
      <c r="B131" s="40" t="s">
        <v>242</v>
      </c>
      <c r="C131" s="40"/>
      <c r="D131" s="41"/>
      <c r="E131" s="41"/>
      <c r="F131" s="41"/>
      <c r="G131" s="41"/>
      <c r="H131" s="41"/>
    </row>
    <row r="132" spans="2:8" ht="12.75">
      <c r="B132" s="42" t="s">
        <v>243</v>
      </c>
      <c r="C132" s="42"/>
      <c r="D132" s="42"/>
      <c r="E132" s="42"/>
      <c r="F132" s="42"/>
      <c r="G132" s="42"/>
      <c r="H132" s="42"/>
    </row>
    <row r="133" spans="2:8" ht="12.75">
      <c r="B133" s="42" t="s">
        <v>362</v>
      </c>
      <c r="C133" s="42"/>
      <c r="D133" s="42"/>
      <c r="E133" s="42"/>
      <c r="F133" s="42"/>
      <c r="G133" s="42"/>
      <c r="H133" s="42"/>
    </row>
    <row r="134" spans="2:8" ht="12.75">
      <c r="B134" s="42" t="s">
        <v>240</v>
      </c>
      <c r="C134" s="42"/>
      <c r="D134" s="42"/>
      <c r="E134" s="42"/>
      <c r="F134" s="42"/>
      <c r="G134" s="42"/>
      <c r="H134" s="42"/>
    </row>
    <row r="135" spans="2:8" ht="12.75">
      <c r="B135" s="5" t="s">
        <v>244</v>
      </c>
      <c r="C135" s="5"/>
      <c r="D135" s="5"/>
      <c r="E135" s="5"/>
      <c r="F135" s="5"/>
      <c r="G135" s="5"/>
      <c r="H135" s="5"/>
    </row>
    <row r="136" spans="2:8" ht="12.75">
      <c r="B136" s="5" t="s">
        <v>245</v>
      </c>
      <c r="C136" s="5"/>
      <c r="D136" s="5"/>
      <c r="E136" s="5"/>
      <c r="F136" s="5"/>
      <c r="G136" s="5"/>
      <c r="H136" s="5"/>
    </row>
    <row r="137" spans="2:8" ht="12.75">
      <c r="B137" s="42" t="s">
        <v>230</v>
      </c>
      <c r="C137" s="42"/>
      <c r="D137" s="42"/>
      <c r="E137" s="42"/>
      <c r="F137" s="42"/>
      <c r="G137" s="42"/>
      <c r="H137" s="42"/>
    </row>
    <row r="138" ht="12.75">
      <c r="H138" s="3"/>
    </row>
    <row r="139" spans="2:8" ht="12.75">
      <c r="B139" s="43" t="s">
        <v>361</v>
      </c>
      <c r="C139" s="43"/>
      <c r="D139" s="44"/>
      <c r="E139" s="44"/>
      <c r="F139" s="44"/>
      <c r="G139" s="44"/>
      <c r="H139" s="44"/>
    </row>
    <row r="140" ht="12.75">
      <c r="H140" s="3"/>
    </row>
    <row r="141" ht="12.75">
      <c r="H141" s="3"/>
    </row>
    <row r="142" ht="12.75">
      <c r="H142" s="3"/>
    </row>
    <row r="143" ht="12.75">
      <c r="H143" s="3"/>
    </row>
    <row r="144" ht="12.75">
      <c r="H144" s="3"/>
    </row>
    <row r="145" ht="12.75">
      <c r="H145" s="3"/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ht="12.75">
      <c r="H166" s="3"/>
    </row>
    <row r="167" ht="12.75">
      <c r="H167" s="3"/>
    </row>
    <row r="168" ht="12.75">
      <c r="H168" s="3"/>
    </row>
    <row r="169" ht="12.75">
      <c r="H169" s="3"/>
    </row>
    <row r="170" ht="12.75">
      <c r="H170" s="3"/>
    </row>
    <row r="171" ht="12.75">
      <c r="H171" s="3"/>
    </row>
    <row r="172" ht="12.75">
      <c r="H172" s="3"/>
    </row>
    <row r="173" ht="12.75">
      <c r="H173" s="3"/>
    </row>
    <row r="174" ht="12.75">
      <c r="H174" s="3"/>
    </row>
    <row r="175" ht="12.75">
      <c r="H175" s="3"/>
    </row>
    <row r="176" ht="12.75">
      <c r="H176" s="3"/>
    </row>
    <row r="177" ht="12.75">
      <c r="H177" s="3"/>
    </row>
    <row r="178" ht="12.75">
      <c r="H178" s="3"/>
    </row>
    <row r="179" ht="12.75">
      <c r="H179" s="3"/>
    </row>
    <row r="180" ht="12.75">
      <c r="H180" s="3"/>
    </row>
    <row r="181" ht="12.75">
      <c r="H181" s="3"/>
    </row>
    <row r="182" ht="12.75">
      <c r="H182" s="3"/>
    </row>
    <row r="183" ht="12.75">
      <c r="H183" s="3"/>
    </row>
    <row r="184" ht="12.75">
      <c r="H184" s="3"/>
    </row>
  </sheetData>
  <sheetProtection password="FF5B" sheet="1" objects="1" scenarios="1" selectLockedCells="1" selectUnlockedCells="1"/>
  <mergeCells count="13">
    <mergeCell ref="B127:H127"/>
    <mergeCell ref="B128:H128"/>
    <mergeCell ref="B129:H129"/>
    <mergeCell ref="B134:H134"/>
    <mergeCell ref="A1:L1"/>
    <mergeCell ref="B124:H124"/>
    <mergeCell ref="B125:H125"/>
    <mergeCell ref="B126:H126"/>
    <mergeCell ref="B131:H131"/>
    <mergeCell ref="B132:H132"/>
    <mergeCell ref="B133:H133"/>
    <mergeCell ref="B139:H139"/>
    <mergeCell ref="B137:H137"/>
  </mergeCells>
  <printOptions/>
  <pageMargins left="0.19" right="0.75" top="1" bottom="1" header="0" footer="0.39"/>
  <pageSetup horizontalDpi="600" verticalDpi="600" orientation="landscape" paperSize="9" scale="75" r:id="rId1"/>
  <headerFooter alignWithMargins="0">
    <oddFooter>&amp;C&amp;F&amp;RStran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</dc:creator>
  <cp:keywords/>
  <dc:description/>
  <cp:lastModifiedBy>stanko</cp:lastModifiedBy>
  <cp:lastPrinted>2012-05-15T07:47:22Z</cp:lastPrinted>
  <dcterms:created xsi:type="dcterms:W3CDTF">2012-04-11T08:12:50Z</dcterms:created>
  <dcterms:modified xsi:type="dcterms:W3CDTF">2012-05-17T09:56:28Z</dcterms:modified>
  <cp:category/>
  <cp:version/>
  <cp:contentType/>
  <cp:contentStatus/>
</cp:coreProperties>
</file>