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<sst xmlns="http://schemas.openxmlformats.org/spreadsheetml/2006/main" count="218" uniqueCount="147">
  <si>
    <t>Utripalec Knežak b.št., 6253 Knežak</t>
  </si>
  <si>
    <t>Bič - prehod za pešce Kuteževo, Kuteževo b.št., 6250 Ilirska Bistrica</t>
  </si>
  <si>
    <t>1x035</t>
  </si>
  <si>
    <t>Obračunska varovalka              A</t>
  </si>
  <si>
    <t>1x025</t>
  </si>
  <si>
    <t>1x016</t>
  </si>
  <si>
    <t>3x025</t>
  </si>
  <si>
    <t>3x050</t>
  </si>
  <si>
    <t>1x020</t>
  </si>
  <si>
    <t>3x020</t>
  </si>
  <si>
    <t>Prehod za pešce Podgrad, Podgrad b.št., 6244 Podgrad</t>
  </si>
  <si>
    <t>Utripalec most čez Mrzljak, Jelšane b.št., 6254 Jelšane</t>
  </si>
  <si>
    <t>Prehod za pešce Gregorčičeva cesta b.št. , 6250 Ilirska Bistrica</t>
  </si>
  <si>
    <t>Krajevni urad Knežak , Knežak 187, 6253 Knežak</t>
  </si>
  <si>
    <t>Občina KS - pisarne, Knežak 187, 6253 Knežak</t>
  </si>
  <si>
    <t>Občina - pisarna, Podgrad 12, 6244 Podgrad</t>
  </si>
  <si>
    <t>Črpališče Bač 1, Bač b.št., 6253 Knežak</t>
  </si>
  <si>
    <t>Črpališče Bač 2, Bač b.št., 6253 Knežak</t>
  </si>
  <si>
    <t>Grad Prem, Prem b.št., 6255 Prem</t>
  </si>
  <si>
    <t>Občina, Šolski objekt in muzej, Ulica IV. armije 12, 6250 Ilirska Bistrica</t>
  </si>
  <si>
    <t>7-006923</t>
  </si>
  <si>
    <t>7-007092</t>
  </si>
  <si>
    <t>7-007149</t>
  </si>
  <si>
    <t>7-007153</t>
  </si>
  <si>
    <t>7-007159</t>
  </si>
  <si>
    <t>7-007377</t>
  </si>
  <si>
    <t>7-007379</t>
  </si>
  <si>
    <t>7-127535</t>
  </si>
  <si>
    <t>7-130270</t>
  </si>
  <si>
    <t>7-136314</t>
  </si>
  <si>
    <t>7-136315</t>
  </si>
  <si>
    <t>7-142974</t>
  </si>
  <si>
    <t>7-146486</t>
  </si>
  <si>
    <t>7-158587</t>
  </si>
  <si>
    <t>7-159192</t>
  </si>
  <si>
    <t>7-159194</t>
  </si>
  <si>
    <t>7-169000</t>
  </si>
  <si>
    <t>Skladišče, Vilharjeva cesta 27, 6250 Ilirska Bistrica</t>
  </si>
  <si>
    <t>7-075051</t>
  </si>
  <si>
    <t>7-007553</t>
  </si>
  <si>
    <t>Dom na Vidmu Ilirska Bistrica, Gregorčičeva cesta 2, 6250 Ilirska Bistrica</t>
  </si>
  <si>
    <t>7-140247</t>
  </si>
  <si>
    <t>Gimnazija Ilirska Bistrica, Ulica IV. armije b. št., 6250 Ilirska Bistrica</t>
  </si>
  <si>
    <t>Semafor Gregorčičeva cesta 1, 6250 Ilirska Bistrica</t>
  </si>
  <si>
    <t>Številka merilnega mesta</t>
  </si>
  <si>
    <t>Številka odjemnega mesta</t>
  </si>
  <si>
    <t xml:space="preserve">Društveni prostori Jurčičeva ulica 1, 6250 Ilirska Bistrica </t>
  </si>
  <si>
    <t xml:space="preserve">Garažna hiša, Bazoviška cesta 14, 6250 Ilirska Bistrica </t>
  </si>
  <si>
    <t>Skup. obč. Ilirska Bistrica, Bazoviška cesta 14, 6250 Ilirska Bistirca</t>
  </si>
  <si>
    <t>Sekretariat za LO, Bazoviška cesta 14, 6250 Ilirska Bistirca</t>
  </si>
  <si>
    <t>7-127587</t>
  </si>
  <si>
    <t>Okvirna letna poraba ET                     kWh</t>
  </si>
  <si>
    <t>Okvirna letna poraba VT                     kWh</t>
  </si>
  <si>
    <t>Okvirna letna poraba MT                     kWh</t>
  </si>
  <si>
    <t>7-172769</t>
  </si>
  <si>
    <t>Čistilna naprava Hrušica, Hrušica b.št., 6244 Podgrad</t>
  </si>
  <si>
    <t>7-172582</t>
  </si>
  <si>
    <t>Črpališče fekalij, Hrušica b.št., 6244 Podgrad</t>
  </si>
  <si>
    <t>Okvirna letna poraba jalove energije VTJ                     kWh</t>
  </si>
  <si>
    <t>Okvirna letna poraba jalove energije MTJ                     kWh</t>
  </si>
  <si>
    <t>7-171144</t>
  </si>
  <si>
    <t>Občina  - prireditev Park N. Žagar</t>
  </si>
  <si>
    <t>Zap. številka</t>
  </si>
  <si>
    <t>Črpališče - zadrževalni bazeni, Ulica Nikola Tesla 3, 6250 Ilirska Bistrica</t>
  </si>
  <si>
    <t>Črpališče - zadrževalni bazeni, Vilharjeva cesta 38, 6250 Ilirska Bistrica</t>
  </si>
  <si>
    <t>OCENA PORABE ELEKTRIČNE ENERGIJE</t>
  </si>
  <si>
    <t>Občina Ilirska Bistrica stanovanjska hiša Prem 40, 6255 Prem</t>
  </si>
  <si>
    <t xml:space="preserve">gospodinjski </t>
  </si>
  <si>
    <t>Vrsta odjema</t>
  </si>
  <si>
    <t>poslovni</t>
  </si>
  <si>
    <t>7-007078</t>
  </si>
  <si>
    <t>7-134436</t>
  </si>
  <si>
    <t>Semafor Jasen, Jasen 3, 6250 Ilirska Bistrica</t>
  </si>
  <si>
    <t>7-132385</t>
  </si>
  <si>
    <t>7-007456</t>
  </si>
  <si>
    <t>SKUPAJ: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</si>
  <si>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</si>
  <si>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</si>
  <si>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</si>
  <si>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</si>
  <si>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</si>
  <si>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</si>
  <si>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</si>
  <si>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</si>
  <si>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</si>
  <si>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</si>
  <si>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</si>
  <si>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</si>
  <si>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</si>
  <si>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</si>
  <si>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</si>
  <si>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</si>
  <si>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</si>
  <si>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</si>
  <si>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</si>
  <si>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</si>
  <si>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</si>
  <si>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</si>
  <si>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</si>
  <si>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</si>
  <si>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</si>
  <si>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</si>
  <si>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</si>
  <si>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</si>
  <si>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</si>
  <si>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gospodinjski</t>
  </si>
  <si>
    <t>SEZNAM ODJEMNIH MEST UTRIPALCEV, POSLOVNIH PROSTOROV IN DRUGIH PORABNIKOV ELEKTRIČNE ENERGIJE V OBČINI ILIRSKA BISTRICA</t>
  </si>
  <si>
    <t>3x035</t>
  </si>
  <si>
    <t>7-177133</t>
  </si>
  <si>
    <t>Občina - krožišče Trnovo, Gregorčičeva cesta b.št., 6250 Il. Bistrica</t>
  </si>
  <si>
    <t>7-177509</t>
  </si>
  <si>
    <t>Občina - krožišče Mikoza, Bazoviška cesta b.št., 6250 Il. Bistrica</t>
  </si>
  <si>
    <t>7-177709</t>
  </si>
  <si>
    <t>Fontana, Vojkov drevored b.št., 6250 Ilirska Bistrica</t>
  </si>
  <si>
    <t>7-178225</t>
  </si>
  <si>
    <t>Fontana Knežak, Knežak</t>
  </si>
  <si>
    <t>7-7223</t>
  </si>
  <si>
    <t>Dom krajanov Pregarje, Pregarje 23, 6243 Pregarje</t>
  </si>
  <si>
    <t>7-146298</t>
  </si>
  <si>
    <t>Poslovni prostori - kuhinja, Ulica IV. armije b.št., 6250 Ilirska Bistrica</t>
  </si>
  <si>
    <t>7-178735</t>
  </si>
  <si>
    <t>Tržnica, Bazoviška cesta 32, 6250 Ilirska Bistrica</t>
  </si>
  <si>
    <t xml:space="preserve">Športni par Nade Žagar, Bazoviška cesta 28, 6250 Ilirska Bistrica </t>
  </si>
  <si>
    <t>31.</t>
  </si>
  <si>
    <t>32.</t>
  </si>
  <si>
    <t>33.</t>
  </si>
  <si>
    <t>34.</t>
  </si>
  <si>
    <t>35.</t>
  </si>
  <si>
    <t>42.</t>
  </si>
  <si>
    <t>7-175827</t>
  </si>
  <si>
    <t xml:space="preserve">Občina - Črpališče 1, Podgrad, Podgrad 3k, 6244 Podgrad </t>
  </si>
  <si>
    <t>7-175828</t>
  </si>
  <si>
    <t>Čistilna naprava Podgrad, Podgrad b.št., 6244 Podgrad</t>
  </si>
  <si>
    <t>7-163659</t>
  </si>
  <si>
    <t xml:space="preserve">Čistilna naprava Knežak, Knežak b.št., 6253 Knežak </t>
  </si>
  <si>
    <t>7-163661</t>
  </si>
  <si>
    <t xml:space="preserve">Črpališče 1 Čistilna naprava, Knežak b.št., 6253 Knežak </t>
  </si>
  <si>
    <t>7-163657</t>
  </si>
  <si>
    <t xml:space="preserve">Črpališče 2 Čistilna naprava, Knežak b.št., 6253 Knežak </t>
  </si>
  <si>
    <t>7-163660</t>
  </si>
  <si>
    <t xml:space="preserve">Črpališče 3 Čistilna naprava, Knežak b.št., 6253 Knežak </t>
  </si>
  <si>
    <t>36.</t>
  </si>
  <si>
    <t>37.</t>
  </si>
  <si>
    <t>38.</t>
  </si>
  <si>
    <t>39.</t>
  </si>
  <si>
    <t>40.</t>
  </si>
  <si>
    <t>41.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</si>
</sst>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000\ _€_-;\-* #,##0.00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0.000"/>
    <numFmt numFmtId="169" formatCode="0.0000"/>
    <numFmt numFmtId="170" formatCode="0.00000"/>
    <numFmt numFmtId="171" formatCode="0.000000"/>
    <numFmt numFmtId="172" formatCode="0.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sz val="10"/>
      <color indexed="12"/>
      <name val="Arial"/>
      <family val="0"/>
    </font>
    <font>
      <sz val="10"/>
      <color indexed="57"/>
      <name val="Arial"/>
      <family val="0"/>
    </font>
    <font>
      <sz val="10"/>
      <color indexed="1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1" fontId="0" fillId="0" borderId="0" xfId="2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/>
    </xf>
    <xf numFmtId="1" fontId="0" fillId="0" borderId="0" xfId="20" applyNumberFormat="1" applyFont="1" applyAlignment="1">
      <alignment horizontal="center"/>
    </xf>
    <xf numFmtId="0" fontId="0" fillId="0" borderId="0" xfId="0" applyFont="1" applyAlignment="1">
      <alignment/>
    </xf>
    <xf numFmtId="1" fontId="0" fillId="0" borderId="0" xfId="2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" fontId="5" fillId="0" borderId="0" xfId="20" applyNumberFormat="1" applyFont="1" applyAlignment="1">
      <alignment horizontal="center"/>
    </xf>
    <xf numFmtId="0" fontId="5" fillId="0" borderId="0" xfId="0" applyFont="1" applyFill="1" applyAlignment="1">
      <alignment horizontal="center"/>
    </xf>
    <xf numFmtId="1" fontId="7" fillId="0" borderId="0" xfId="20" applyNumberFormat="1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" fontId="0" fillId="2" borderId="0" xfId="2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20" applyNumberFormat="1" applyFont="1" applyFill="1" applyAlignment="1">
      <alignment horizontal="center"/>
    </xf>
    <xf numFmtId="49" fontId="0" fillId="0" borderId="0" xfId="2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8"/>
  <sheetViews>
    <sheetView tabSelected="1" workbookViewId="0" topLeftCell="A1">
      <selection activeCell="A4" sqref="A4"/>
    </sheetView>
  </sheetViews>
  <sheetFormatPr defaultColWidth="9.140625" defaultRowHeight="12.75"/>
  <cols>
    <col min="1" max="1" width="7.00390625" style="0" customWidth="1"/>
    <col min="2" max="2" width="16.00390625" style="0" customWidth="1"/>
    <col min="3" max="3" width="11.8515625" style="0" customWidth="1"/>
    <col min="4" max="4" width="63.28125" style="0" customWidth="1"/>
    <col min="5" max="6" width="11.421875" style="0" customWidth="1"/>
    <col min="7" max="11" width="12.421875" style="0" customWidth="1"/>
  </cols>
  <sheetData>
    <row r="1" spans="1:11" ht="12.75">
      <c r="A1" s="31" t="s">
        <v>106</v>
      </c>
      <c r="B1" s="32"/>
      <c r="C1" s="32"/>
      <c r="D1" s="32"/>
      <c r="E1" s="32"/>
      <c r="F1" s="32"/>
      <c r="G1" s="32"/>
      <c r="H1" s="32"/>
      <c r="I1" s="32"/>
      <c r="J1" s="3"/>
      <c r="K1" s="3"/>
    </row>
    <row r="2" spans="1:11" ht="12.75">
      <c r="A2" s="1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"/>
      <c r="G3" s="30" t="s">
        <v>65</v>
      </c>
      <c r="H3" s="30"/>
      <c r="I3" s="30"/>
      <c r="J3" s="30"/>
      <c r="K3" s="30"/>
    </row>
    <row r="4" spans="1:11" ht="54" customHeight="1">
      <c r="A4" s="2" t="s">
        <v>62</v>
      </c>
      <c r="B4" s="2" t="s">
        <v>45</v>
      </c>
      <c r="C4" s="2" t="s">
        <v>44</v>
      </c>
      <c r="E4" s="2" t="s">
        <v>3</v>
      </c>
      <c r="F4" s="2" t="s">
        <v>68</v>
      </c>
      <c r="G4" s="2" t="s">
        <v>51</v>
      </c>
      <c r="H4" s="2" t="s">
        <v>52</v>
      </c>
      <c r="I4" s="2" t="s">
        <v>53</v>
      </c>
      <c r="J4" s="2" t="s">
        <v>58</v>
      </c>
      <c r="K4" s="2" t="s">
        <v>59</v>
      </c>
    </row>
    <row r="5" spans="1:11" ht="12.75">
      <c r="A5" s="3" t="s">
        <v>76</v>
      </c>
      <c r="B5" s="12">
        <v>355163219014</v>
      </c>
      <c r="C5" s="12" t="s">
        <v>28</v>
      </c>
      <c r="D5" s="11" t="s">
        <v>0</v>
      </c>
      <c r="E5" s="14" t="s">
        <v>5</v>
      </c>
      <c r="F5" s="14" t="s">
        <v>69</v>
      </c>
      <c r="G5" s="6">
        <v>1668</v>
      </c>
      <c r="H5" s="7"/>
      <c r="I5" s="7"/>
      <c r="J5" s="7"/>
      <c r="K5" s="7"/>
    </row>
    <row r="6" spans="1:11" ht="12.75">
      <c r="A6" s="3" t="s">
        <v>77</v>
      </c>
      <c r="B6" s="12">
        <v>357078066004</v>
      </c>
      <c r="C6" s="12" t="s">
        <v>22</v>
      </c>
      <c r="D6" s="11" t="s">
        <v>43</v>
      </c>
      <c r="E6" s="14" t="s">
        <v>5</v>
      </c>
      <c r="F6" s="14" t="s">
        <v>69</v>
      </c>
      <c r="G6" s="18">
        <v>180</v>
      </c>
      <c r="H6" s="8"/>
      <c r="I6" s="8"/>
      <c r="J6" s="8"/>
      <c r="K6" s="8"/>
    </row>
    <row r="7" spans="1:11" ht="12.75">
      <c r="A7" s="3" t="s">
        <v>78</v>
      </c>
      <c r="B7" s="12">
        <v>357171065300</v>
      </c>
      <c r="C7" s="12" t="s">
        <v>33</v>
      </c>
      <c r="D7" s="11" t="s">
        <v>1</v>
      </c>
      <c r="E7" s="14" t="s">
        <v>8</v>
      </c>
      <c r="F7" s="14" t="s">
        <v>69</v>
      </c>
      <c r="G7" s="18">
        <v>120</v>
      </c>
      <c r="H7" s="8"/>
      <c r="I7" s="8"/>
      <c r="J7" s="8"/>
      <c r="K7" s="8"/>
    </row>
    <row r="8" spans="1:11" ht="12.75">
      <c r="A8" s="3" t="s">
        <v>79</v>
      </c>
      <c r="B8" s="12">
        <v>357041034011</v>
      </c>
      <c r="C8" s="12" t="s">
        <v>70</v>
      </c>
      <c r="D8" s="11" t="s">
        <v>10</v>
      </c>
      <c r="E8" s="14" t="s">
        <v>5</v>
      </c>
      <c r="F8" s="14" t="s">
        <v>69</v>
      </c>
      <c r="G8" s="6">
        <v>180</v>
      </c>
      <c r="H8" s="4"/>
      <c r="I8" s="4"/>
      <c r="J8" s="4"/>
      <c r="K8" s="4"/>
    </row>
    <row r="9" spans="1:11" ht="12.75">
      <c r="A9" s="3" t="s">
        <v>80</v>
      </c>
      <c r="B9" s="12">
        <v>357101020021</v>
      </c>
      <c r="C9" s="12" t="s">
        <v>71</v>
      </c>
      <c r="D9" s="11" t="s">
        <v>11</v>
      </c>
      <c r="E9" s="14" t="s">
        <v>5</v>
      </c>
      <c r="F9" s="14" t="s">
        <v>69</v>
      </c>
      <c r="G9" s="14"/>
      <c r="H9" s="6">
        <v>96</v>
      </c>
      <c r="I9" s="6">
        <v>108</v>
      </c>
      <c r="J9" s="4"/>
      <c r="K9" s="4"/>
    </row>
    <row r="10" spans="1:11" ht="12.75">
      <c r="A10" s="3" t="s">
        <v>81</v>
      </c>
      <c r="B10" s="12">
        <v>357160020022</v>
      </c>
      <c r="C10" s="12" t="s">
        <v>73</v>
      </c>
      <c r="D10" s="11" t="s">
        <v>72</v>
      </c>
      <c r="E10" s="14" t="s">
        <v>4</v>
      </c>
      <c r="F10" s="14" t="s">
        <v>69</v>
      </c>
      <c r="G10" s="6">
        <v>7692</v>
      </c>
      <c r="H10" s="4"/>
      <c r="I10" s="4"/>
      <c r="J10" s="4"/>
      <c r="K10" s="4"/>
    </row>
    <row r="11" spans="1:11" ht="12.75">
      <c r="A11" s="3" t="s">
        <v>82</v>
      </c>
      <c r="B11" s="12">
        <v>357194121034</v>
      </c>
      <c r="C11" s="12" t="s">
        <v>74</v>
      </c>
      <c r="D11" s="11" t="s">
        <v>12</v>
      </c>
      <c r="E11" s="14" t="s">
        <v>5</v>
      </c>
      <c r="F11" s="14" t="s">
        <v>69</v>
      </c>
      <c r="G11" s="6">
        <v>168</v>
      </c>
      <c r="H11" s="4"/>
      <c r="I11" s="4"/>
      <c r="J11" s="4"/>
      <c r="K11" s="4"/>
    </row>
    <row r="12" spans="1:11" ht="12.75">
      <c r="A12" s="3" t="s">
        <v>83</v>
      </c>
      <c r="B12" s="12">
        <v>357194121104</v>
      </c>
      <c r="C12" s="12" t="s">
        <v>108</v>
      </c>
      <c r="D12" s="11" t="s">
        <v>109</v>
      </c>
      <c r="E12" s="14" t="s">
        <v>4</v>
      </c>
      <c r="F12" s="14" t="s">
        <v>69</v>
      </c>
      <c r="G12" s="6">
        <f>(12*26)</f>
        <v>312</v>
      </c>
      <c r="H12" s="4"/>
      <c r="I12" s="4"/>
      <c r="J12" s="4"/>
      <c r="K12" s="4"/>
    </row>
    <row r="13" spans="1:11" ht="12.75">
      <c r="A13" s="3" t="s">
        <v>84</v>
      </c>
      <c r="B13" s="12">
        <v>357166032274</v>
      </c>
      <c r="C13" s="12" t="s">
        <v>110</v>
      </c>
      <c r="D13" s="11" t="s">
        <v>111</v>
      </c>
      <c r="E13" s="14" t="s">
        <v>6</v>
      </c>
      <c r="F13" s="14" t="s">
        <v>69</v>
      </c>
      <c r="G13" s="6"/>
      <c r="H13" s="6">
        <f>(12*737)</f>
        <v>8844</v>
      </c>
      <c r="I13" s="6">
        <f>(12*830)</f>
        <v>9960</v>
      </c>
      <c r="J13" s="4"/>
      <c r="K13" s="4"/>
    </row>
    <row r="14" spans="1:11" ht="12.75">
      <c r="A14" s="3" t="s">
        <v>85</v>
      </c>
      <c r="B14" s="12"/>
      <c r="C14" s="12" t="s">
        <v>112</v>
      </c>
      <c r="D14" s="11" t="s">
        <v>113</v>
      </c>
      <c r="E14" s="14" t="s">
        <v>4</v>
      </c>
      <c r="F14" s="14" t="s">
        <v>69</v>
      </c>
      <c r="G14" s="6"/>
      <c r="H14" s="6">
        <f>(12*9)</f>
        <v>108</v>
      </c>
      <c r="I14" s="6">
        <f>(12*9)</f>
        <v>108</v>
      </c>
      <c r="J14" s="4"/>
      <c r="K14" s="4"/>
    </row>
    <row r="15" spans="1:11" ht="12.75">
      <c r="A15" s="6" t="s">
        <v>86</v>
      </c>
      <c r="B15" s="17"/>
      <c r="C15" s="17" t="s">
        <v>114</v>
      </c>
      <c r="D15" s="5" t="s">
        <v>115</v>
      </c>
      <c r="E15" s="6" t="s">
        <v>4</v>
      </c>
      <c r="F15" s="6" t="s">
        <v>69</v>
      </c>
      <c r="G15" s="6"/>
      <c r="H15" s="6">
        <f>(12*9)</f>
        <v>108</v>
      </c>
      <c r="I15" s="6">
        <f>(12*9)</f>
        <v>108</v>
      </c>
      <c r="J15" s="4"/>
      <c r="K15" s="4"/>
    </row>
    <row r="16" spans="1:11" ht="12.75">
      <c r="A16" s="3"/>
      <c r="B16" s="12"/>
      <c r="C16" s="12"/>
      <c r="D16" s="11"/>
      <c r="E16" s="14"/>
      <c r="F16" s="14"/>
      <c r="G16" s="6"/>
      <c r="H16" s="4"/>
      <c r="I16" s="4"/>
      <c r="J16" s="4"/>
      <c r="K16" s="4"/>
    </row>
    <row r="17" spans="1:11" ht="12.75">
      <c r="A17" s="27" t="s">
        <v>87</v>
      </c>
      <c r="B17" s="12">
        <v>355163224021</v>
      </c>
      <c r="C17" s="12" t="s">
        <v>27</v>
      </c>
      <c r="D17" s="11" t="s">
        <v>13</v>
      </c>
      <c r="E17" s="14" t="s">
        <v>4</v>
      </c>
      <c r="F17" s="14" t="s">
        <v>69</v>
      </c>
      <c r="G17" s="11"/>
      <c r="H17" s="6">
        <v>3228</v>
      </c>
      <c r="I17" s="6">
        <v>3918</v>
      </c>
      <c r="J17" s="6"/>
      <c r="K17" s="6"/>
    </row>
    <row r="18" spans="1:11" ht="12.75">
      <c r="A18" s="27" t="s">
        <v>88</v>
      </c>
      <c r="B18" s="28">
        <v>355163229002</v>
      </c>
      <c r="C18" s="28" t="s">
        <v>20</v>
      </c>
      <c r="D18" s="11" t="s">
        <v>14</v>
      </c>
      <c r="E18" s="14" t="s">
        <v>4</v>
      </c>
      <c r="F18" s="14" t="s">
        <v>69</v>
      </c>
      <c r="G18" s="6">
        <v>9054</v>
      </c>
      <c r="H18" s="3"/>
      <c r="I18" s="3"/>
      <c r="J18" s="3"/>
      <c r="K18" s="3"/>
    </row>
    <row r="19" spans="1:11" ht="12.75">
      <c r="A19" s="27" t="s">
        <v>89</v>
      </c>
      <c r="B19" s="12">
        <v>357041171001</v>
      </c>
      <c r="C19" s="12" t="s">
        <v>21</v>
      </c>
      <c r="D19" s="11" t="s">
        <v>15</v>
      </c>
      <c r="E19" s="14" t="s">
        <v>4</v>
      </c>
      <c r="F19" s="14" t="s">
        <v>69</v>
      </c>
      <c r="H19" s="6">
        <v>3318</v>
      </c>
      <c r="I19" s="6">
        <v>3888</v>
      </c>
      <c r="J19" s="6"/>
      <c r="K19" s="6"/>
    </row>
    <row r="20" spans="1:11" ht="12.75">
      <c r="A20" s="27" t="s">
        <v>90</v>
      </c>
      <c r="B20" s="12">
        <v>357135158004</v>
      </c>
      <c r="C20" s="12" t="s">
        <v>50</v>
      </c>
      <c r="D20" s="11" t="s">
        <v>37</v>
      </c>
      <c r="E20" s="14" t="s">
        <v>6</v>
      </c>
      <c r="F20" s="14" t="s">
        <v>69</v>
      </c>
      <c r="G20" s="6">
        <v>342</v>
      </c>
      <c r="H20" s="3"/>
      <c r="I20" s="3"/>
      <c r="J20" s="3"/>
      <c r="K20" s="3"/>
    </row>
    <row r="21" spans="1:11" ht="12.75">
      <c r="A21" s="27" t="s">
        <v>91</v>
      </c>
      <c r="B21" s="12">
        <v>357166027094</v>
      </c>
      <c r="C21" s="12" t="s">
        <v>25</v>
      </c>
      <c r="D21" s="15" t="s">
        <v>48</v>
      </c>
      <c r="E21" s="14" t="s">
        <v>7</v>
      </c>
      <c r="F21" s="14" t="s">
        <v>69</v>
      </c>
      <c r="G21" s="6">
        <v>71904</v>
      </c>
      <c r="H21" s="6"/>
      <c r="I21" s="6"/>
      <c r="J21" s="3"/>
      <c r="K21" s="3"/>
    </row>
    <row r="22" spans="1:11" ht="12.75">
      <c r="A22" s="27" t="s">
        <v>92</v>
      </c>
      <c r="B22" s="12">
        <v>357166027116</v>
      </c>
      <c r="C22" s="12" t="s">
        <v>26</v>
      </c>
      <c r="D22" s="15" t="s">
        <v>49</v>
      </c>
      <c r="E22" s="14" t="s">
        <v>4</v>
      </c>
      <c r="F22" s="14" t="s">
        <v>69</v>
      </c>
      <c r="G22" s="6">
        <v>8604</v>
      </c>
      <c r="H22" s="6"/>
      <c r="I22" s="6"/>
      <c r="J22" s="3"/>
      <c r="K22" s="3"/>
    </row>
    <row r="23" spans="1:11" ht="12.75">
      <c r="A23" s="27" t="s">
        <v>93</v>
      </c>
      <c r="B23" s="12">
        <v>357166027164</v>
      </c>
      <c r="C23" s="12" t="s">
        <v>36</v>
      </c>
      <c r="D23" s="11" t="s">
        <v>47</v>
      </c>
      <c r="E23" s="14" t="s">
        <v>7</v>
      </c>
      <c r="F23" s="14" t="s">
        <v>69</v>
      </c>
      <c r="G23" s="6"/>
      <c r="H23" s="6">
        <v>10986</v>
      </c>
      <c r="I23" s="6">
        <v>12678</v>
      </c>
      <c r="J23" s="6"/>
      <c r="K23" s="6"/>
    </row>
    <row r="24" spans="1:11" ht="12.75">
      <c r="A24" s="27" t="s">
        <v>94</v>
      </c>
      <c r="B24" s="12">
        <v>357078124524</v>
      </c>
      <c r="C24" s="12" t="s">
        <v>23</v>
      </c>
      <c r="D24" s="11" t="s">
        <v>46</v>
      </c>
      <c r="E24" s="14" t="s">
        <v>9</v>
      </c>
      <c r="F24" s="14" t="s">
        <v>69</v>
      </c>
      <c r="G24" s="6"/>
      <c r="H24" s="6">
        <v>3120</v>
      </c>
      <c r="I24" s="6">
        <v>2040</v>
      </c>
      <c r="J24" s="6"/>
      <c r="K24" s="6"/>
    </row>
    <row r="25" spans="1:11" ht="12.75">
      <c r="A25" s="27" t="s">
        <v>95</v>
      </c>
      <c r="B25" s="12">
        <v>357080081035</v>
      </c>
      <c r="C25" s="12" t="s">
        <v>24</v>
      </c>
      <c r="D25" s="11" t="s">
        <v>18</v>
      </c>
      <c r="E25" s="14" t="s">
        <v>6</v>
      </c>
      <c r="F25" s="14" t="s">
        <v>69</v>
      </c>
      <c r="G25" s="6"/>
      <c r="H25" s="6">
        <v>16044</v>
      </c>
      <c r="I25" s="6">
        <v>18000</v>
      </c>
      <c r="J25" s="6"/>
      <c r="K25" s="6"/>
    </row>
    <row r="26" spans="1:11" ht="12.75">
      <c r="A26" s="27" t="s">
        <v>96</v>
      </c>
      <c r="B26" s="12">
        <v>357166127006</v>
      </c>
      <c r="C26" s="12" t="s">
        <v>31</v>
      </c>
      <c r="D26" s="11" t="s">
        <v>19</v>
      </c>
      <c r="E26" s="14" t="s">
        <v>6</v>
      </c>
      <c r="F26" s="14" t="s">
        <v>69</v>
      </c>
      <c r="G26" s="6"/>
      <c r="H26" s="6">
        <v>100</v>
      </c>
      <c r="I26" s="6">
        <v>100</v>
      </c>
      <c r="J26" s="14"/>
      <c r="K26" s="14"/>
    </row>
    <row r="27" spans="1:11" ht="12.75">
      <c r="A27" s="27" t="s">
        <v>97</v>
      </c>
      <c r="B27" s="12">
        <v>357110025020</v>
      </c>
      <c r="C27" s="29" t="s">
        <v>116</v>
      </c>
      <c r="D27" s="11" t="s">
        <v>117</v>
      </c>
      <c r="E27" s="14" t="s">
        <v>107</v>
      </c>
      <c r="F27" s="14" t="s">
        <v>69</v>
      </c>
      <c r="G27" s="6">
        <v>8604</v>
      </c>
      <c r="H27" s="6"/>
      <c r="I27" s="6"/>
      <c r="J27" s="14"/>
      <c r="K27" s="14"/>
    </row>
    <row r="28" spans="1:11" ht="12.75">
      <c r="A28" s="27" t="s">
        <v>98</v>
      </c>
      <c r="B28" s="12">
        <v>357166126063</v>
      </c>
      <c r="C28" s="29" t="s">
        <v>118</v>
      </c>
      <c r="D28" s="11" t="s">
        <v>119</v>
      </c>
      <c r="E28" s="14" t="s">
        <v>7</v>
      </c>
      <c r="F28" s="14" t="s">
        <v>69</v>
      </c>
      <c r="G28" s="6">
        <v>9000</v>
      </c>
      <c r="H28" s="6"/>
      <c r="I28" s="6"/>
      <c r="J28" s="14"/>
      <c r="K28" s="14"/>
    </row>
    <row r="29" spans="1:11" ht="12.75">
      <c r="A29" s="27" t="s">
        <v>99</v>
      </c>
      <c r="B29" s="17"/>
      <c r="C29" s="29" t="s">
        <v>120</v>
      </c>
      <c r="D29" s="11" t="s">
        <v>121</v>
      </c>
      <c r="E29" s="14" t="s">
        <v>6</v>
      </c>
      <c r="F29" s="14" t="s">
        <v>69</v>
      </c>
      <c r="G29" s="6">
        <v>4000</v>
      </c>
      <c r="H29" s="6"/>
      <c r="I29" s="6"/>
      <c r="J29" s="14"/>
      <c r="K29" s="14"/>
    </row>
    <row r="30" spans="1:11" ht="12.75">
      <c r="A30" s="21"/>
      <c r="D30" s="9"/>
      <c r="E30" s="6"/>
      <c r="F30" s="6"/>
      <c r="G30" s="6"/>
      <c r="H30" s="6"/>
      <c r="I30" s="6"/>
      <c r="J30" s="6"/>
      <c r="K30" s="6"/>
    </row>
    <row r="31" spans="1:11" ht="12.75">
      <c r="A31" s="27" t="s">
        <v>100</v>
      </c>
      <c r="B31" s="12">
        <v>357801903001</v>
      </c>
      <c r="C31" s="12" t="s">
        <v>39</v>
      </c>
      <c r="D31" s="11" t="s">
        <v>40</v>
      </c>
      <c r="E31" s="18"/>
      <c r="F31" s="14" t="s">
        <v>69</v>
      </c>
      <c r="G31" s="6"/>
      <c r="H31" s="18">
        <v>27600</v>
      </c>
      <c r="I31" s="18">
        <v>23400</v>
      </c>
      <c r="J31" s="6">
        <v>15624</v>
      </c>
      <c r="K31" s="6">
        <v>13704</v>
      </c>
    </row>
    <row r="32" spans="1:11" ht="12.75">
      <c r="A32" s="27" t="s">
        <v>101</v>
      </c>
      <c r="B32" s="18"/>
      <c r="C32" s="12" t="s">
        <v>41</v>
      </c>
      <c r="D32" s="11" t="s">
        <v>42</v>
      </c>
      <c r="E32" s="18"/>
      <c r="F32" s="14" t="s">
        <v>69</v>
      </c>
      <c r="G32" s="6"/>
      <c r="H32" s="6">
        <v>52296</v>
      </c>
      <c r="I32" s="6">
        <v>44616</v>
      </c>
      <c r="J32" s="6">
        <f>12*34</f>
        <v>408</v>
      </c>
      <c r="K32" s="6">
        <f>12*31</f>
        <v>372</v>
      </c>
    </row>
    <row r="33" spans="1:11" ht="12.75">
      <c r="A33" s="21"/>
      <c r="C33" s="12"/>
      <c r="D33" s="11"/>
      <c r="E33" s="18"/>
      <c r="F33" s="14"/>
      <c r="G33" s="6"/>
      <c r="H33" s="6"/>
      <c r="I33" s="6"/>
      <c r="J33" s="6"/>
      <c r="K33" s="6"/>
    </row>
    <row r="34" spans="1:11" ht="12.75">
      <c r="A34" s="27" t="s">
        <v>102</v>
      </c>
      <c r="B34" s="12">
        <v>357166032764</v>
      </c>
      <c r="C34" s="12" t="s">
        <v>32</v>
      </c>
      <c r="D34" s="11" t="s">
        <v>122</v>
      </c>
      <c r="E34" s="3" t="s">
        <v>107</v>
      </c>
      <c r="F34" s="14" t="s">
        <v>69</v>
      </c>
      <c r="G34" s="6">
        <v>900</v>
      </c>
      <c r="H34" s="3"/>
      <c r="I34" s="3"/>
      <c r="J34" s="3"/>
      <c r="K34" s="6"/>
    </row>
    <row r="35" spans="1:11" ht="12.75">
      <c r="A35" s="18" t="s">
        <v>103</v>
      </c>
      <c r="B35" s="17">
        <v>357166033501</v>
      </c>
      <c r="C35" s="17" t="s">
        <v>60</v>
      </c>
      <c r="D35" s="5" t="s">
        <v>61</v>
      </c>
      <c r="E35" s="18"/>
      <c r="F35" s="6" t="s">
        <v>69</v>
      </c>
      <c r="G35" s="6"/>
      <c r="H35" s="18">
        <v>500</v>
      </c>
      <c r="I35" s="18">
        <v>500</v>
      </c>
      <c r="J35" s="16"/>
      <c r="K35" s="16"/>
    </row>
    <row r="36" spans="1:11" ht="12.75">
      <c r="A36" s="21"/>
      <c r="B36" s="12"/>
      <c r="C36" s="12"/>
      <c r="D36" s="11"/>
      <c r="E36" s="18"/>
      <c r="F36" s="18"/>
      <c r="G36" s="6"/>
      <c r="H36" s="18"/>
      <c r="I36" s="18"/>
      <c r="J36" s="16"/>
      <c r="K36" s="16"/>
    </row>
    <row r="37" spans="1:11" ht="12.75">
      <c r="A37" s="27"/>
      <c r="B37" s="22"/>
      <c r="C37" s="22"/>
      <c r="D37" s="23"/>
      <c r="E37" s="25"/>
      <c r="F37" s="24"/>
      <c r="G37" s="25">
        <f>SUM(G5:G36)</f>
        <v>122728</v>
      </c>
      <c r="H37" s="25">
        <f>SUM(H5:H36)</f>
        <v>126348</v>
      </c>
      <c r="I37" s="25">
        <f>SUM(I9:I36)</f>
        <v>119424</v>
      </c>
      <c r="J37" s="25">
        <f>SUM(J9:J36)</f>
        <v>16032</v>
      </c>
      <c r="K37" s="25">
        <f>SUM(K9:K36)</f>
        <v>14076</v>
      </c>
    </row>
    <row r="38" spans="1:11" ht="12.75">
      <c r="A38" s="27"/>
      <c r="B38" s="22"/>
      <c r="C38" s="22"/>
      <c r="D38" s="23"/>
      <c r="E38" s="25"/>
      <c r="F38" s="24"/>
      <c r="G38" s="25"/>
      <c r="H38" s="26">
        <f>H37*1.0905</f>
        <v>137782.494</v>
      </c>
      <c r="I38" s="26">
        <f>I37*1.1365</f>
        <v>135725.37600000002</v>
      </c>
      <c r="J38" s="26">
        <f>J37*1.0905</f>
        <v>17482.896</v>
      </c>
      <c r="K38" s="26">
        <f>K37*1.1366</f>
        <v>15998.7816</v>
      </c>
    </row>
    <row r="39" spans="2:11" ht="12.75">
      <c r="B39" s="12"/>
      <c r="C39" s="12"/>
      <c r="D39" s="11"/>
      <c r="E39" s="18"/>
      <c r="F39" s="18"/>
      <c r="G39" s="6"/>
      <c r="H39" s="18"/>
      <c r="I39" s="18"/>
      <c r="J39" s="16"/>
      <c r="K39" s="16"/>
    </row>
    <row r="40" spans="1:11" ht="12.75">
      <c r="A40" s="27" t="s">
        <v>104</v>
      </c>
      <c r="B40" s="1">
        <v>357194040641</v>
      </c>
      <c r="C40" s="10" t="s">
        <v>29</v>
      </c>
      <c r="D40" s="11" t="s">
        <v>63</v>
      </c>
      <c r="E40" s="3" t="s">
        <v>9</v>
      </c>
      <c r="F40" s="14" t="s">
        <v>69</v>
      </c>
      <c r="G40" s="6">
        <v>0</v>
      </c>
      <c r="H40" s="18"/>
      <c r="I40" s="18"/>
      <c r="J40" s="16"/>
      <c r="K40" s="16"/>
    </row>
    <row r="41" spans="1:11" ht="12.75">
      <c r="A41" s="27" t="s">
        <v>123</v>
      </c>
      <c r="B41" s="1">
        <v>357738000314</v>
      </c>
      <c r="C41" s="10" t="s">
        <v>30</v>
      </c>
      <c r="D41" s="11" t="s">
        <v>64</v>
      </c>
      <c r="E41" s="3" t="s">
        <v>2</v>
      </c>
      <c r="F41" s="14" t="s">
        <v>69</v>
      </c>
      <c r="G41" s="6">
        <f>(115*12)</f>
        <v>1380</v>
      </c>
      <c r="H41" s="18"/>
      <c r="I41" s="18"/>
      <c r="J41" s="16"/>
      <c r="K41" s="16"/>
    </row>
    <row r="42" spans="1:11" ht="12.75">
      <c r="A42" s="27" t="s">
        <v>124</v>
      </c>
      <c r="B42" s="12">
        <v>355144160055</v>
      </c>
      <c r="C42" s="12" t="s">
        <v>34</v>
      </c>
      <c r="D42" s="11" t="s">
        <v>16</v>
      </c>
      <c r="E42" s="14" t="s">
        <v>9</v>
      </c>
      <c r="F42" s="14" t="s">
        <v>69</v>
      </c>
      <c r="G42" s="6"/>
      <c r="H42" s="6">
        <v>276</v>
      </c>
      <c r="I42" s="6">
        <f>12*29</f>
        <v>348</v>
      </c>
      <c r="J42" s="16"/>
      <c r="K42" s="16"/>
    </row>
    <row r="43" spans="1:11" ht="12.75">
      <c r="A43" s="27" t="s">
        <v>125</v>
      </c>
      <c r="B43" s="12">
        <v>355144160103</v>
      </c>
      <c r="C43" s="12" t="s">
        <v>35</v>
      </c>
      <c r="D43" s="11" t="s">
        <v>17</v>
      </c>
      <c r="E43" s="14" t="s">
        <v>9</v>
      </c>
      <c r="F43" s="14" t="s">
        <v>69</v>
      </c>
      <c r="G43" s="6"/>
      <c r="H43" s="6">
        <f>12*526</f>
        <v>6312</v>
      </c>
      <c r="I43" s="6">
        <f>12*636</f>
        <v>7632</v>
      </c>
      <c r="J43" s="16"/>
      <c r="K43" s="16"/>
    </row>
    <row r="44" spans="1:11" ht="12.75">
      <c r="A44" s="27" t="s">
        <v>126</v>
      </c>
      <c r="B44" s="12">
        <v>357042030225</v>
      </c>
      <c r="C44" s="12" t="s">
        <v>54</v>
      </c>
      <c r="D44" s="11" t="s">
        <v>55</v>
      </c>
      <c r="E44" s="14" t="s">
        <v>9</v>
      </c>
      <c r="F44" s="14" t="s">
        <v>69</v>
      </c>
      <c r="G44" s="6"/>
      <c r="H44" s="18">
        <v>3000</v>
      </c>
      <c r="I44" s="18">
        <v>2000</v>
      </c>
      <c r="J44" s="16"/>
      <c r="K44" s="16"/>
    </row>
    <row r="45" spans="1:11" ht="12.75">
      <c r="A45" s="27" t="s">
        <v>127</v>
      </c>
      <c r="B45" s="12">
        <v>357042030203</v>
      </c>
      <c r="C45" s="12" t="s">
        <v>56</v>
      </c>
      <c r="D45" s="11" t="s">
        <v>57</v>
      </c>
      <c r="E45" s="14" t="s">
        <v>9</v>
      </c>
      <c r="F45" s="14" t="s">
        <v>69</v>
      </c>
      <c r="G45" s="6"/>
      <c r="H45" s="18">
        <v>3000</v>
      </c>
      <c r="I45" s="18">
        <v>2000</v>
      </c>
      <c r="J45" s="16"/>
      <c r="K45" s="16"/>
    </row>
    <row r="46" spans="1:11" ht="12.75">
      <c r="A46" s="27" t="s">
        <v>141</v>
      </c>
      <c r="B46" s="12">
        <v>357040088996</v>
      </c>
      <c r="C46" s="12" t="s">
        <v>129</v>
      </c>
      <c r="D46" s="11" t="s">
        <v>130</v>
      </c>
      <c r="E46" s="14" t="s">
        <v>9</v>
      </c>
      <c r="F46" s="14" t="s">
        <v>69</v>
      </c>
      <c r="G46" s="6"/>
      <c r="H46" s="18">
        <v>100</v>
      </c>
      <c r="I46" s="18">
        <v>100</v>
      </c>
      <c r="J46" s="16"/>
      <c r="K46" s="16"/>
    </row>
    <row r="47" spans="1:11" ht="12.75">
      <c r="A47" s="27" t="s">
        <v>142</v>
      </c>
      <c r="B47" s="12">
        <v>357041009205</v>
      </c>
      <c r="C47" s="12" t="s">
        <v>131</v>
      </c>
      <c r="D47" s="11" t="s">
        <v>132</v>
      </c>
      <c r="E47" s="14" t="s">
        <v>107</v>
      </c>
      <c r="F47" s="14" t="s">
        <v>69</v>
      </c>
      <c r="G47" s="6">
        <f>(12*850)</f>
        <v>10200</v>
      </c>
      <c r="H47" s="18"/>
      <c r="I47" s="18"/>
      <c r="J47" s="16"/>
      <c r="K47" s="16"/>
    </row>
    <row r="48" spans="1:11" ht="12.75">
      <c r="A48" s="27" t="s">
        <v>143</v>
      </c>
      <c r="B48" s="12">
        <v>355163226132</v>
      </c>
      <c r="C48" s="12" t="s">
        <v>133</v>
      </c>
      <c r="D48" s="11" t="s">
        <v>134</v>
      </c>
      <c r="E48" s="14" t="s">
        <v>9</v>
      </c>
      <c r="F48" s="14" t="s">
        <v>69</v>
      </c>
      <c r="G48" s="6">
        <f>(12*850)</f>
        <v>10200</v>
      </c>
      <c r="H48" s="18"/>
      <c r="I48" s="18"/>
      <c r="J48" s="16"/>
      <c r="K48" s="16"/>
    </row>
    <row r="49" spans="1:11" ht="12.75">
      <c r="A49" s="27" t="s">
        <v>144</v>
      </c>
      <c r="B49" s="12">
        <v>355163226110</v>
      </c>
      <c r="C49" s="12" t="s">
        <v>135</v>
      </c>
      <c r="D49" s="11" t="s">
        <v>136</v>
      </c>
      <c r="E49" s="14" t="s">
        <v>9</v>
      </c>
      <c r="F49" s="14" t="s">
        <v>69</v>
      </c>
      <c r="G49" s="6"/>
      <c r="H49" s="18">
        <v>100</v>
      </c>
      <c r="I49" s="18">
        <v>100</v>
      </c>
      <c r="J49" s="16"/>
      <c r="K49" s="16"/>
    </row>
    <row r="50" spans="1:11" ht="12.75">
      <c r="A50" s="27" t="s">
        <v>145</v>
      </c>
      <c r="B50" s="12">
        <v>355163226121</v>
      </c>
      <c r="C50" s="12" t="s">
        <v>137</v>
      </c>
      <c r="D50" s="11" t="s">
        <v>138</v>
      </c>
      <c r="E50" s="14" t="s">
        <v>9</v>
      </c>
      <c r="F50" s="14" t="s">
        <v>69</v>
      </c>
      <c r="G50" s="6"/>
      <c r="H50" s="18">
        <v>100</v>
      </c>
      <c r="I50" s="18">
        <v>100</v>
      </c>
      <c r="J50" s="16"/>
      <c r="K50" s="16"/>
    </row>
    <row r="51" spans="1:11" ht="12.75">
      <c r="A51" s="27" t="s">
        <v>146</v>
      </c>
      <c r="B51" s="12">
        <v>355163226106</v>
      </c>
      <c r="C51" s="12" t="s">
        <v>139</v>
      </c>
      <c r="D51" s="11" t="s">
        <v>140</v>
      </c>
      <c r="E51" s="14" t="s">
        <v>9</v>
      </c>
      <c r="F51" s="14" t="s">
        <v>69</v>
      </c>
      <c r="G51" s="6"/>
      <c r="H51" s="18">
        <v>100</v>
      </c>
      <c r="I51" s="18">
        <v>100</v>
      </c>
      <c r="J51" s="16"/>
      <c r="K51" s="16"/>
    </row>
    <row r="52" spans="2:11" ht="12.75">
      <c r="B52" s="12"/>
      <c r="C52" s="12"/>
      <c r="D52" s="11"/>
      <c r="E52" s="14"/>
      <c r="F52" s="14"/>
      <c r="G52" s="6"/>
      <c r="H52" s="18"/>
      <c r="I52" s="18"/>
      <c r="J52" s="16"/>
      <c r="K52" s="16"/>
    </row>
    <row r="53" spans="2:11" ht="12.75">
      <c r="B53" s="22"/>
      <c r="C53" s="22"/>
      <c r="D53" s="23" t="s">
        <v>75</v>
      </c>
      <c r="E53" s="24"/>
      <c r="F53" s="24" t="s">
        <v>69</v>
      </c>
      <c r="G53" s="25">
        <f>SUM(G37:G52)</f>
        <v>144508</v>
      </c>
      <c r="H53" s="26">
        <f>SUM(H38:H52)</f>
        <v>150770.494</v>
      </c>
      <c r="I53" s="26">
        <f>SUM(I38:I52)</f>
        <v>148105.37600000002</v>
      </c>
      <c r="J53" s="26">
        <f>SUM(J38:J52)</f>
        <v>17482.896</v>
      </c>
      <c r="K53" s="26">
        <f>SUM(K38:K52)</f>
        <v>15998.7816</v>
      </c>
    </row>
    <row r="54" spans="2:11" ht="12.75">
      <c r="B54" s="19"/>
      <c r="C54" s="19"/>
      <c r="D54" s="20"/>
      <c r="E54" s="18"/>
      <c r="F54" s="18"/>
      <c r="G54" s="6"/>
      <c r="H54" s="18"/>
      <c r="I54" s="18"/>
      <c r="J54" s="16"/>
      <c r="K54" s="16"/>
    </row>
    <row r="55" spans="1:11" ht="12.75">
      <c r="A55" s="27" t="s">
        <v>128</v>
      </c>
      <c r="B55" s="12">
        <v>357080077023</v>
      </c>
      <c r="C55" s="12" t="s">
        <v>38</v>
      </c>
      <c r="D55" s="11" t="s">
        <v>66</v>
      </c>
      <c r="E55" s="16" t="s">
        <v>4</v>
      </c>
      <c r="F55" s="14" t="s">
        <v>67</v>
      </c>
      <c r="G55" s="6">
        <f>23*12</f>
        <v>276</v>
      </c>
      <c r="H55" s="3"/>
      <c r="I55" s="3"/>
      <c r="J55" s="3"/>
      <c r="K55" s="3"/>
    </row>
    <row r="56" spans="4:11" ht="12.75">
      <c r="D56" s="9"/>
      <c r="E56" s="6"/>
      <c r="F56" s="6"/>
      <c r="G56" s="6"/>
      <c r="H56" s="6"/>
      <c r="I56" s="6"/>
      <c r="J56" s="6"/>
      <c r="K56" s="6"/>
    </row>
    <row r="57" spans="2:11" ht="12.75">
      <c r="B57" s="22"/>
      <c r="C57" s="22"/>
      <c r="D57" s="23" t="s">
        <v>75</v>
      </c>
      <c r="E57" s="24"/>
      <c r="F57" s="24" t="s">
        <v>105</v>
      </c>
      <c r="G57" s="25">
        <f>SUM(G55:G56)</f>
        <v>276</v>
      </c>
      <c r="H57" s="26">
        <f>SUM(H55:H56)</f>
        <v>0</v>
      </c>
      <c r="I57" s="26">
        <f>SUM(I55:I56)</f>
        <v>0</v>
      </c>
      <c r="J57" s="25"/>
      <c r="K57" s="25"/>
    </row>
    <row r="58" spans="4:11" ht="12.75">
      <c r="D58" s="9"/>
      <c r="E58" s="6"/>
      <c r="F58" s="6"/>
      <c r="G58" s="6"/>
      <c r="H58" s="6"/>
      <c r="I58" s="6"/>
      <c r="J58" s="6"/>
      <c r="K58" s="6"/>
    </row>
    <row r="59" spans="4:11" ht="12.75">
      <c r="D59" s="9"/>
      <c r="E59" s="6"/>
      <c r="F59" s="6"/>
      <c r="G59" s="6"/>
      <c r="H59" s="6"/>
      <c r="I59" s="6"/>
      <c r="J59" s="6"/>
      <c r="K59" s="6"/>
    </row>
    <row r="60" spans="4:11" ht="12.75">
      <c r="D60" s="9"/>
      <c r="E60" s="6"/>
      <c r="F60" s="6"/>
      <c r="G60" s="6"/>
      <c r="H60" s="6"/>
      <c r="I60" s="6"/>
      <c r="J60" s="6"/>
      <c r="K60" s="6"/>
    </row>
    <row r="61" spans="4:11" ht="12.75">
      <c r="D61" s="9"/>
      <c r="E61" s="6"/>
      <c r="F61" s="6"/>
      <c r="G61" s="6"/>
      <c r="H61" s="6"/>
      <c r="I61" s="6"/>
      <c r="J61" s="6"/>
      <c r="K61" s="6"/>
    </row>
    <row r="62" spans="4:11" ht="12.75">
      <c r="D62" s="9"/>
      <c r="E62" s="6"/>
      <c r="F62" s="6"/>
      <c r="G62" s="6"/>
      <c r="H62" s="6"/>
      <c r="I62" s="6"/>
      <c r="J62" s="6"/>
      <c r="K62" s="6"/>
    </row>
    <row r="63" spans="4:11" ht="12.75">
      <c r="D63" s="9"/>
      <c r="E63" s="6"/>
      <c r="F63" s="6"/>
      <c r="G63" s="6"/>
      <c r="H63" s="6"/>
      <c r="I63" s="6"/>
      <c r="J63" s="6"/>
      <c r="K63" s="6"/>
    </row>
    <row r="64" spans="4:11" ht="12.75">
      <c r="D64" s="9"/>
      <c r="E64" s="6"/>
      <c r="F64" s="6"/>
      <c r="G64" s="6"/>
      <c r="H64" s="6"/>
      <c r="I64" s="6"/>
      <c r="J64" s="6"/>
      <c r="K64" s="6"/>
    </row>
    <row r="65" spans="4:11" ht="12.75">
      <c r="D65" s="9"/>
      <c r="E65" s="6"/>
      <c r="F65" s="6"/>
      <c r="G65" s="6"/>
      <c r="H65" s="6"/>
      <c r="I65" s="6"/>
      <c r="J65" s="6"/>
      <c r="K65" s="6"/>
    </row>
    <row r="66" spans="4:11" ht="12.75">
      <c r="D66" s="9"/>
      <c r="E66" s="6"/>
      <c r="F66" s="6"/>
      <c r="G66" s="6"/>
      <c r="H66" s="6"/>
      <c r="I66" s="6"/>
      <c r="J66" s="6"/>
      <c r="K66" s="6"/>
    </row>
    <row r="67" spans="4:11" ht="12.75">
      <c r="D67" s="9"/>
      <c r="E67" s="6"/>
      <c r="F67" s="6"/>
      <c r="G67" s="6"/>
      <c r="H67" s="6"/>
      <c r="I67" s="6"/>
      <c r="J67" s="6"/>
      <c r="K67" s="6"/>
    </row>
    <row r="68" spans="4:11" ht="12.75">
      <c r="D68" s="9"/>
      <c r="E68" s="6"/>
      <c r="F68" s="6"/>
      <c r="G68" s="6"/>
      <c r="H68" s="6"/>
      <c r="I68" s="6"/>
      <c r="J68" s="6"/>
      <c r="K68" s="6"/>
    </row>
    <row r="69" spans="4:11" ht="12.75">
      <c r="D69" s="9"/>
      <c r="E69" s="6"/>
      <c r="F69" s="6"/>
      <c r="G69" s="6"/>
      <c r="H69" s="6"/>
      <c r="I69" s="6"/>
      <c r="J69" s="6"/>
      <c r="K69" s="6"/>
    </row>
    <row r="70" spans="4:11" ht="12.75">
      <c r="D70" s="9"/>
      <c r="E70" s="6"/>
      <c r="F70" s="6"/>
      <c r="G70" s="6"/>
      <c r="H70" s="6"/>
      <c r="I70" s="6"/>
      <c r="J70" s="6"/>
      <c r="K70" s="6"/>
    </row>
    <row r="71" spans="4:11" ht="12.75">
      <c r="D71" s="9"/>
      <c r="E71" s="6"/>
      <c r="F71" s="6"/>
      <c r="G71" s="6"/>
      <c r="H71" s="6"/>
      <c r="I71" s="6"/>
      <c r="J71" s="6"/>
      <c r="K71" s="6"/>
    </row>
    <row r="72" spans="4:11" ht="12.75">
      <c r="D72" s="9"/>
      <c r="E72" s="6"/>
      <c r="F72" s="6"/>
      <c r="G72" s="6"/>
      <c r="H72" s="6"/>
      <c r="I72" s="6"/>
      <c r="J72" s="6"/>
      <c r="K72" s="6"/>
    </row>
    <row r="73" spans="4:11" ht="12.75">
      <c r="D73" s="9"/>
      <c r="E73" s="6"/>
      <c r="F73" s="6"/>
      <c r="G73" s="6"/>
      <c r="H73" s="6"/>
      <c r="I73" s="6"/>
      <c r="J73" s="6"/>
      <c r="K73" s="6"/>
    </row>
    <row r="74" spans="4:11" ht="12.75">
      <c r="D74" s="9"/>
      <c r="E74" s="6"/>
      <c r="F74" s="6"/>
      <c r="G74" s="6"/>
      <c r="H74" s="6"/>
      <c r="I74" s="6"/>
      <c r="J74" s="6"/>
      <c r="K74" s="6"/>
    </row>
    <row r="75" spans="4:11" ht="12.75">
      <c r="D75" s="9"/>
      <c r="E75" s="6"/>
      <c r="F75" s="6"/>
      <c r="G75" s="6"/>
      <c r="H75" s="6"/>
      <c r="I75" s="6"/>
      <c r="J75" s="6"/>
      <c r="K75" s="6"/>
    </row>
    <row r="76" spans="4:11" ht="12.75">
      <c r="D76" s="9"/>
      <c r="E76" s="6"/>
      <c r="F76" s="6"/>
      <c r="G76" s="6"/>
      <c r="H76" s="6"/>
      <c r="I76" s="6"/>
      <c r="J76" s="6"/>
      <c r="K76" s="6"/>
    </row>
    <row r="77" spans="4:11" ht="12.75">
      <c r="D77" s="9"/>
      <c r="E77" s="6"/>
      <c r="F77" s="6"/>
      <c r="G77" s="6"/>
      <c r="H77" s="6"/>
      <c r="I77" s="6"/>
      <c r="J77" s="6"/>
      <c r="K77" s="6"/>
    </row>
    <row r="78" spans="5:11" ht="12.75">
      <c r="E78" s="6"/>
      <c r="F78" s="6"/>
      <c r="G78" s="6"/>
      <c r="H78" s="6"/>
      <c r="I78" s="6"/>
      <c r="J78" s="6"/>
      <c r="K78" s="6"/>
    </row>
  </sheetData>
  <sheetProtection selectLockedCells="1" selectUnlockedCells="1"/>
  <mergeCells count="2">
    <mergeCell ref="G3:K3"/>
    <mergeCell ref="A1:I1"/>
  </mergeCells>
  <printOptions/>
  <pageMargins left="0.75" right="0.75" top="0.94" bottom="1" header="0" footer="0.28"/>
  <pageSetup horizontalDpi="600" verticalDpi="600" orientation="landscape" paperSize="9" scale="80" r:id="rId1"/>
  <headerFooter alignWithMargins="0">
    <oddFooter>&amp;C&amp;F&amp;RStran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Ilirska Bistrica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stanko</cp:lastModifiedBy>
  <cp:lastPrinted>2014-11-17T12:27:26Z</cp:lastPrinted>
  <dcterms:created xsi:type="dcterms:W3CDTF">2012-04-11T08:12:50Z</dcterms:created>
  <dcterms:modified xsi:type="dcterms:W3CDTF">2014-11-17T12:28:09Z</dcterms:modified>
  <cp:category/>
  <cp:version/>
  <cp:contentType/>
  <cp:contentStatus/>
</cp:coreProperties>
</file>