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45" windowWidth="12705" windowHeight="8550" activeTab="0"/>
  </bookViews>
  <sheets>
    <sheet name="I.FAZA - OB GLAVNI CESTI" sheetId="1" r:id="rId1"/>
    <sheet name="List8" sheetId="2" r:id="rId2"/>
    <sheet name="List9" sheetId="3" r:id="rId3"/>
    <sheet name="List10" sheetId="4" r:id="rId4"/>
    <sheet name="List11" sheetId="5" r:id="rId5"/>
    <sheet name="List12" sheetId="6" r:id="rId6"/>
    <sheet name="List13" sheetId="7" r:id="rId7"/>
    <sheet name="List14" sheetId="8" r:id="rId8"/>
    <sheet name="List15" sheetId="9" r:id="rId9"/>
    <sheet name="List16" sheetId="10" r:id="rId10"/>
  </sheets>
  <definedNames/>
  <calcPr fullCalcOnLoad="1"/>
</workbook>
</file>

<file path=xl/sharedStrings.xml><?xml version="1.0" encoding="utf-8"?>
<sst xmlns="http://schemas.openxmlformats.org/spreadsheetml/2006/main" count="803" uniqueCount="321">
  <si>
    <t>REKAPITULACIJA</t>
  </si>
  <si>
    <t>A</t>
  </si>
  <si>
    <t xml:space="preserve">I.   </t>
  </si>
  <si>
    <t xml:space="preserve">GRADBENA  DELA </t>
  </si>
  <si>
    <t xml:space="preserve">II. </t>
  </si>
  <si>
    <t>MONTAŽNA  DELA</t>
  </si>
  <si>
    <t>III.</t>
  </si>
  <si>
    <t>VODOVODNI MATERIJAL</t>
  </si>
  <si>
    <t>SKUPAJ :</t>
  </si>
  <si>
    <t xml:space="preserve">I. </t>
  </si>
  <si>
    <t>GRADBENA  DELA</t>
  </si>
  <si>
    <t>1.</t>
  </si>
  <si>
    <t>Trasiranje in zakoličba trase vodovoda.</t>
  </si>
  <si>
    <t>m'</t>
  </si>
  <si>
    <t>2.</t>
  </si>
  <si>
    <t>Postavitev gradbenih profilov  ter</t>
  </si>
  <si>
    <t>zavarovanje lomnih točk.</t>
  </si>
  <si>
    <t>kom</t>
  </si>
  <si>
    <t>3.</t>
  </si>
  <si>
    <t>4.</t>
  </si>
  <si>
    <t>Rezanje in rušenje asfalta deb. 5 cm</t>
  </si>
  <si>
    <t>z motorno rezilko in kompresorjem</t>
  </si>
  <si>
    <t>z odmetom izkopanega materijala .</t>
  </si>
  <si>
    <t>m2</t>
  </si>
  <si>
    <t>5.</t>
  </si>
  <si>
    <t>Prometno zavarovanje ceste pri</t>
  </si>
  <si>
    <t>izvajanju izkopov, kompletno z</t>
  </si>
  <si>
    <t>postavitvijo signalizacije.</t>
  </si>
  <si>
    <t xml:space="preserve">pavšal  </t>
  </si>
  <si>
    <t>6.</t>
  </si>
  <si>
    <t>Postavitev brvi za pešče širine 1 m,</t>
  </si>
  <si>
    <t>preko jarkov v naselju.Predvideno :</t>
  </si>
  <si>
    <t>7.</t>
  </si>
  <si>
    <t>Strojni izkop kanalskih rovov</t>
  </si>
  <si>
    <t>izkopanega materijala na rob  izkopa.</t>
  </si>
  <si>
    <t>m3</t>
  </si>
  <si>
    <t>8.</t>
  </si>
  <si>
    <t>Strojni in delno ročni izkop terena</t>
  </si>
  <si>
    <t>9.</t>
  </si>
  <si>
    <t>Ročno fino planiranje dna  kanal-</t>
  </si>
  <si>
    <t>10.</t>
  </si>
  <si>
    <t>Dobava in ugradba peska 0 - 4 mm</t>
  </si>
  <si>
    <t>v kanalski rov.Izravnava podlage</t>
  </si>
  <si>
    <t>pod cevmi v deb.10 cm, ter zasip</t>
  </si>
  <si>
    <t>nad temenom cevi 30 cm.</t>
  </si>
  <si>
    <t>11.</t>
  </si>
  <si>
    <t>Zasip kanalskih rovov z izkopanim</t>
  </si>
  <si>
    <t>materijalom .</t>
  </si>
  <si>
    <t>12.</t>
  </si>
  <si>
    <t>Izdelava betonskih jaškov velikosti</t>
  </si>
  <si>
    <t>13.</t>
  </si>
  <si>
    <t>Dobava in ugradba tampona v</t>
  </si>
  <si>
    <t>preostali del kanala z utrjevanjem.</t>
  </si>
  <si>
    <t>14.</t>
  </si>
  <si>
    <t>Nakladanje in odvoz izkopanega</t>
  </si>
  <si>
    <t>materijala na razdaljo do 2 km.</t>
  </si>
  <si>
    <t>15.</t>
  </si>
  <si>
    <t>16.</t>
  </si>
  <si>
    <t>Krpanje poškodovanega  asfalta</t>
  </si>
  <si>
    <t>z bitudrobirjem 0-16 mm v deb.5 cm.</t>
  </si>
  <si>
    <t>17.</t>
  </si>
  <si>
    <t>18.</t>
  </si>
  <si>
    <t>Izdelava geodetskega posnetka</t>
  </si>
  <si>
    <t>19.</t>
  </si>
  <si>
    <t>Razna nepredvidena dela.Obra-</t>
  </si>
  <si>
    <t>čun po dejanskih stroških.Predvi-</t>
  </si>
  <si>
    <t>II.</t>
  </si>
  <si>
    <t>Raznos in razvijanje PEHD cevi DN</t>
  </si>
  <si>
    <t>Raznos, spuščanje in polaganje</t>
  </si>
  <si>
    <t>Tlačni preizkus cevovoda in dezin-</t>
  </si>
  <si>
    <t>fekcija.</t>
  </si>
  <si>
    <t xml:space="preserve">III.  </t>
  </si>
  <si>
    <t>od vrednosti vodovodnega mat.</t>
  </si>
  <si>
    <t>lskega rova .</t>
  </si>
  <si>
    <t>v betonskih jaških po shemi.</t>
  </si>
  <si>
    <t>Montaža vseh predvidenih fazonov</t>
  </si>
  <si>
    <t>Ostali nepredviden materijal.Obračun</t>
  </si>
  <si>
    <t>Čiščenje terena po končanih delih.</t>
  </si>
  <si>
    <t>EUR</t>
  </si>
  <si>
    <t>v terenu III., IV.in V. ktg. z odmetom</t>
  </si>
  <si>
    <t>z odmetom izkopanega mat.na rob izkopa.</t>
  </si>
  <si>
    <t>poravnava in spajanje, komplet z vsemi</t>
  </si>
  <si>
    <t>pomožnimi deli.</t>
  </si>
  <si>
    <t>ob kanalskem rovu, spust v kanalski rov,</t>
  </si>
  <si>
    <t>fazonov, teže do 100kg/kom.</t>
  </si>
  <si>
    <t>Montaža fazonskih kosov in duktilne</t>
  </si>
  <si>
    <t>deno 12 % od vrednosti  montažnih del.</t>
  </si>
  <si>
    <t>Predvideno :</t>
  </si>
  <si>
    <t xml:space="preserve"> III.  IV. In V.ktg  ktg za  jaške.</t>
  </si>
  <si>
    <t xml:space="preserve">Kompletna izdelava betonskih sider za </t>
  </si>
  <si>
    <t>sidranje duktilnega cevovoda na  horizontalnih</t>
  </si>
  <si>
    <t>in vertikalnih lomih.</t>
  </si>
  <si>
    <t>predvideno :</t>
  </si>
  <si>
    <t>Raznos  cevi iz duktilne litine premera 150 mm</t>
  </si>
  <si>
    <t>20.</t>
  </si>
  <si>
    <t>Gumi tesnila  fi 100 mm</t>
  </si>
  <si>
    <t>EV  zasun fi 80  s kolesom  kratki</t>
  </si>
  <si>
    <t>Gumi tesnila  fi 80 mm</t>
  </si>
  <si>
    <t>m</t>
  </si>
  <si>
    <t>Zobata spojka DN 63</t>
  </si>
  <si>
    <t>Gumi tesnila  fi 50 mm</t>
  </si>
  <si>
    <t>EV  zasun fi 100  s kolesom  kratki</t>
  </si>
  <si>
    <t>Vgradna gar. Za zasun  fi 80, l = 1-1,5 m</t>
  </si>
  <si>
    <t>Cestna kapa fi 125  mm</t>
  </si>
  <si>
    <t>VODOVODNI MATERIAL  SKUPAJ :</t>
  </si>
  <si>
    <t>novi jaški</t>
  </si>
  <si>
    <t xml:space="preserve">MMK kos 11 - 30st, DN 150 PN40 </t>
  </si>
  <si>
    <t>fekcija, kompletno z izdelavo analiz.</t>
  </si>
  <si>
    <t>SKUPAJ   EUR :</t>
  </si>
  <si>
    <t>B</t>
  </si>
  <si>
    <t>OBNOVITEV HIŠNIH PRIKLJUČKOV</t>
  </si>
  <si>
    <t>Trasiranje in zakoličba trase hišnih</t>
  </si>
  <si>
    <t>priključkov.</t>
  </si>
  <si>
    <t>v terenu III. in IV. ktg. z odmetom</t>
  </si>
  <si>
    <t>nad temenom cevi 20 cm.</t>
  </si>
  <si>
    <t>Čiščenje terena po končanih</t>
  </si>
  <si>
    <t>delih.</t>
  </si>
  <si>
    <t>izvedenega vodovoda. Predvideno :</t>
  </si>
  <si>
    <t>3/4" in 1" ter spust v kanalski rov.</t>
  </si>
  <si>
    <t xml:space="preserve">v betonskih jaških po shemi za </t>
  </si>
  <si>
    <t>za hišne priključke.(objemka,</t>
  </si>
  <si>
    <t>drobni fazonski kosi in kroglični</t>
  </si>
  <si>
    <t>zasuni.</t>
  </si>
  <si>
    <t>Demontaža starih vodomerov z</t>
  </si>
  <si>
    <t>montažo novih vodomerov, komplet</t>
  </si>
  <si>
    <t>z montažo zasunov in ostalih drobnih</t>
  </si>
  <si>
    <t>fazonov.</t>
  </si>
  <si>
    <t>Tlačni preizkus hišnih priklj. in dezin-</t>
  </si>
  <si>
    <t>PEHD cevi DN 1"/12,5 bar</t>
  </si>
  <si>
    <t>Kroglični zasuni 3/4"</t>
  </si>
  <si>
    <t>Kroglični zasuni 1"</t>
  </si>
  <si>
    <t>Vodomerji  SPX premera</t>
  </si>
  <si>
    <t>1/2"</t>
  </si>
  <si>
    <t>T- kos 3/4"</t>
  </si>
  <si>
    <t>T- kos 1"</t>
  </si>
  <si>
    <t>T- kos 5/4"</t>
  </si>
  <si>
    <t>T- kos 6/4"</t>
  </si>
  <si>
    <t>Redukcija 1/2" - 3/4"</t>
  </si>
  <si>
    <t>Redukcija 3/4"- 1"</t>
  </si>
  <si>
    <t>Redukcija 5/4"- 1"</t>
  </si>
  <si>
    <t>Dvovijačnik  1/2"</t>
  </si>
  <si>
    <t>Dvovijačnik  3/4"</t>
  </si>
  <si>
    <t>Dvovijačnik  1"</t>
  </si>
  <si>
    <t>Dvovijačnik  5/4"</t>
  </si>
  <si>
    <t>Spojka MS  3/4"</t>
  </si>
  <si>
    <t>Spojka MS  1"</t>
  </si>
  <si>
    <t>21.</t>
  </si>
  <si>
    <t>Koleno  3/4"</t>
  </si>
  <si>
    <t>Koleno  1"</t>
  </si>
  <si>
    <t>po dejanskih stroških.Ocena 10%</t>
  </si>
  <si>
    <t xml:space="preserve">B. </t>
  </si>
  <si>
    <t>120x150x170,komplet z LTŽ po-</t>
  </si>
  <si>
    <t>eur</t>
  </si>
  <si>
    <t>deno 20 % od vrednosti mont.del.</t>
  </si>
  <si>
    <t>Izvedba začasnih povezav …</t>
  </si>
  <si>
    <t>Razni čepi od 1/2'' - 5/4''</t>
  </si>
  <si>
    <t>deno 10 % od vrednosti gr.del.</t>
  </si>
  <si>
    <t>litine na trasi cevovoda :</t>
  </si>
  <si>
    <t>zasip okrog jaškov</t>
  </si>
  <si>
    <t>Sekanje grmovja in dreves premera do</t>
  </si>
  <si>
    <t>10 cm na trasi katera poteka po zaraščeni</t>
  </si>
  <si>
    <t>poljski poti. Predvidena je odstranitev</t>
  </si>
  <si>
    <t>grmovja in dreves na deponijo s sežigom.</t>
  </si>
  <si>
    <t>predvideno  30 % od celotnega izkopa</t>
  </si>
  <si>
    <t>Varjenje  varilnih prirobnic premera 250 mm,</t>
  </si>
  <si>
    <t>komplet z vsemi pomožnimi deli.</t>
  </si>
  <si>
    <t>Obračun po izvedenem spoju, upoštevajoč tudi</t>
  </si>
  <si>
    <t>rezanje obstoječih cevi DN 250 mm.</t>
  </si>
  <si>
    <t>Začasne prevezave , zapiranje vode ….</t>
  </si>
  <si>
    <t>Montaža v vodomernem jašku</t>
  </si>
  <si>
    <t>I.</t>
  </si>
  <si>
    <t>IV.</t>
  </si>
  <si>
    <t>V.</t>
  </si>
  <si>
    <t>VII.</t>
  </si>
  <si>
    <t>VIII.</t>
  </si>
  <si>
    <t xml:space="preserve"> </t>
  </si>
  <si>
    <t>IX.</t>
  </si>
  <si>
    <t>Dobava in polaganje opozorilnega traka -</t>
  </si>
  <si>
    <t>VODOVOD.</t>
  </si>
  <si>
    <t>DODATEK</t>
  </si>
  <si>
    <t>TT-kom  fi 100</t>
  </si>
  <si>
    <t>E- kos fi 100 Tyton</t>
  </si>
  <si>
    <t>MMK TYTON DN 100/22°, epoxy</t>
  </si>
  <si>
    <t>T-KOS DN 100/100, epoxy</t>
  </si>
  <si>
    <t>F TYTON DN 100, epoxy</t>
  </si>
  <si>
    <t>FFR-KOS L 200 DN 100/80, PN16, epoxy</t>
  </si>
  <si>
    <t>N-KOS DN 80, epoxy</t>
  </si>
  <si>
    <t>LOVILEC NESNAGE DN 100</t>
  </si>
  <si>
    <t>FF-KOS DN 80/800 PN16, epoxy</t>
  </si>
  <si>
    <t>Q - kos fi 80 x 90 st.</t>
  </si>
  <si>
    <t>FFK-Q KOS DN 80/90° PN16, epoxy</t>
  </si>
  <si>
    <t>X-KOS DN 100/2"</t>
  </si>
  <si>
    <t>EV  zasun fi 50  s kolesom  kratki</t>
  </si>
  <si>
    <t>SPOJKA ZOBATA FI 63 ZAG.</t>
  </si>
  <si>
    <t>regulator pritiska  fi 100   R8, vse komplet z</t>
  </si>
  <si>
    <t>tlačno posodo TP 310</t>
  </si>
  <si>
    <t>NAVRTALNO SEDLO DN 100 6/4" VAG</t>
  </si>
  <si>
    <t>T-KOS DN 50/ 50, epoxy</t>
  </si>
  <si>
    <t>MDK KOS DN 100 VAG</t>
  </si>
  <si>
    <t>T-KOS DN 100/80, epoxy</t>
  </si>
  <si>
    <t>HIDRANT NADZ. DN 80/1250L INOX</t>
  </si>
  <si>
    <t>T-KOS DN 100/50, epoxy</t>
  </si>
  <si>
    <t>ZRAČNI VENTIL DN 50 1 KR.</t>
  </si>
  <si>
    <t>VMK KOS DN 100 /600</t>
  </si>
  <si>
    <t>FF-KOS DN 100/ 400, epoxy</t>
  </si>
  <si>
    <t>MMK TYTON DN 100/11°, epoxy</t>
  </si>
  <si>
    <t xml:space="preserve">DUKTILNE CEVI fi 100  K9 </t>
  </si>
  <si>
    <t>SPOJKA ZOBATA FI 90 ZAG.</t>
  </si>
  <si>
    <t>XII.</t>
  </si>
  <si>
    <t>JAŠEK  JR2,V1</t>
  </si>
  <si>
    <t>FF- kos fi 100 x 600</t>
  </si>
  <si>
    <t>Vijaki z matico  M 16x70</t>
  </si>
  <si>
    <t>Oljni manometer , območje  10 bar</t>
  </si>
  <si>
    <t>JAŠEK  J1,V1</t>
  </si>
  <si>
    <t>FF-KOS DN 100/ 700, epoxy</t>
  </si>
  <si>
    <t>JAŠEK  J2,V1</t>
  </si>
  <si>
    <t>PEHD CEV  DN 90/12,5 bar</t>
  </si>
  <si>
    <t>JAŠEK  J3,V1</t>
  </si>
  <si>
    <t>avtomatski zračnik z dvema kroglama</t>
  </si>
  <si>
    <t>FF-KOS DN 80/ 700, PN16, epoxy</t>
  </si>
  <si>
    <t>N-KOS DN 100, epoxy</t>
  </si>
  <si>
    <t>J povezava med vodovodom V1-V3</t>
  </si>
  <si>
    <t>X-KOS DN 50/2"</t>
  </si>
  <si>
    <t>J3, V2  razvodni jašek</t>
  </si>
  <si>
    <t>PEHD CEV  DN 63/12,5 bar</t>
  </si>
  <si>
    <t>J1,V2  obstoječi jašek predelati na fazone fi 100 mm</t>
  </si>
  <si>
    <t>FF-KOS DN 100/ 800, epoxy</t>
  </si>
  <si>
    <t>FF-KOS DN 100/ 600, epoxy</t>
  </si>
  <si>
    <t>FF-KOS DN 80/ 600 PN16, epoxy</t>
  </si>
  <si>
    <t xml:space="preserve">JR1, V6, jašek je potrebno izvesti na </t>
  </si>
  <si>
    <t>projektirani trasi VODNAR  -V-6</t>
  </si>
  <si>
    <t>III. ktg  0,0 %</t>
  </si>
  <si>
    <t>IV.ktg  20%</t>
  </si>
  <si>
    <t>V.ktg  80%</t>
  </si>
  <si>
    <t>III. ktg  0%</t>
  </si>
  <si>
    <t>komplet z LTŽ pokrovom  TIP  IMP art. 263/25 ton.</t>
  </si>
  <si>
    <t>trasa vodovoda :</t>
  </si>
  <si>
    <t>Upoštevati faktor raztresitosti 1,25</t>
  </si>
  <si>
    <t xml:space="preserve">(JR2,V1), (/J1,V1),(J2,V1),( J3,V1), ( J), </t>
  </si>
  <si>
    <t>(J5,V2),( JR1,V6)</t>
  </si>
  <si>
    <t>(J4,V1,V2), (J3,V2), (J1,V2),(J4,V2),</t>
  </si>
  <si>
    <t>JR2,V1, vel. 230 x 140x170 cm</t>
  </si>
  <si>
    <t>J1,V1, vel. 120 x 140x170 cm</t>
  </si>
  <si>
    <t>J2,V1, vel. 120 x 150x170 cm</t>
  </si>
  <si>
    <t>J3,V1, vel. 150 x 150x170 cm</t>
  </si>
  <si>
    <t>J, vel. 120 x 120x170 cm</t>
  </si>
  <si>
    <t>JR1, V6, vel. 230x140x170 cm</t>
  </si>
  <si>
    <t>KOM</t>
  </si>
  <si>
    <t>Izdelava  PID-a izvedenega</t>
  </si>
  <si>
    <t xml:space="preserve">vodovoda, komplet s posneto traso in </t>
  </si>
  <si>
    <t>montažnimi shemami v vseh jaških.</t>
  </si>
  <si>
    <t xml:space="preserve">OBNOVITEV HIŠNIH PRIKLJUČKOV </t>
  </si>
  <si>
    <t>XI</t>
  </si>
  <si>
    <t>VODOVOD OB GLAVNI CESTI</t>
  </si>
  <si>
    <t>3,0 x 3,0 x 2,0 x 11= m3</t>
  </si>
  <si>
    <t>M'</t>
  </si>
  <si>
    <t>Kompletna prevezava novega vodovoda na</t>
  </si>
  <si>
    <t>obstoječe vodovodno omrežje.</t>
  </si>
  <si>
    <t>Gradbena  dela na prevezavi novega vodovoda</t>
  </si>
  <si>
    <t>na obstoječega.</t>
  </si>
  <si>
    <t>PREDVIDENO  14 LOKOV(VERT. HORIZ.)</t>
  </si>
  <si>
    <t>PODGRAD</t>
  </si>
  <si>
    <t>Montaža objekmk, zasunov in teleskopov na</t>
  </si>
  <si>
    <t>trasi vodovoda.</t>
  </si>
  <si>
    <t>CESTNA KAPA DN 125</t>
  </si>
  <si>
    <t>VGRADNA GAR. TEL. H = 1,3 - 2,0 M</t>
  </si>
  <si>
    <t>CESTNI VENTIL EV 3/4"</t>
  </si>
  <si>
    <t>22.</t>
  </si>
  <si>
    <t>5/4</t>
  </si>
  <si>
    <t>1''</t>
  </si>
  <si>
    <t>PEHD cevi DN 3/4"/12,5 bar</t>
  </si>
  <si>
    <t>PEHD cevi DN 5/412,5 bar</t>
  </si>
  <si>
    <t>PEHD cevi DN 63, 12,5 bar</t>
  </si>
  <si>
    <t>Spojka MS  5/4"</t>
  </si>
  <si>
    <t>23.</t>
  </si>
  <si>
    <t>24.</t>
  </si>
  <si>
    <t>V1</t>
  </si>
  <si>
    <t>95A</t>
  </si>
  <si>
    <t>3/4</t>
  </si>
  <si>
    <t>IZ J3</t>
  </si>
  <si>
    <t>IKOP</t>
  </si>
  <si>
    <t>PO TRASI</t>
  </si>
  <si>
    <t>J4</t>
  </si>
  <si>
    <t>DN 63</t>
  </si>
  <si>
    <t>OGRLICA</t>
  </si>
  <si>
    <t>109A</t>
  </si>
  <si>
    <t>3/4''</t>
  </si>
  <si>
    <t>106A</t>
  </si>
  <si>
    <t>MIHALIČ</t>
  </si>
  <si>
    <t>J5</t>
  </si>
  <si>
    <t>J1</t>
  </si>
  <si>
    <t>6,5,5A</t>
  </si>
  <si>
    <t>7,7A</t>
  </si>
  <si>
    <t>Izdelava novih vodomernih jaškov za hišne</t>
  </si>
  <si>
    <t>svete  blokov.</t>
  </si>
  <si>
    <t>za hišne svete</t>
  </si>
  <si>
    <t>T fi 50</t>
  </si>
  <si>
    <t>FF fi 50x600</t>
  </si>
  <si>
    <t>25.</t>
  </si>
  <si>
    <t>26.</t>
  </si>
  <si>
    <t>DN 100</t>
  </si>
  <si>
    <t>J1,V1-V3 -  jašek z  NH</t>
  </si>
  <si>
    <t>HIDRANT NA  TRASI</t>
  </si>
  <si>
    <t>MMA TYTON DN 100/ 80, PN16 epoxy</t>
  </si>
  <si>
    <t>m'630  x 1,5</t>
  </si>
  <si>
    <t xml:space="preserve">m' 630 x 1,2 x 1,60 = m3       </t>
  </si>
  <si>
    <t>J1, V1-V3, vel. 160x140x170 cm</t>
  </si>
  <si>
    <t>7,0m3/kom x 11</t>
  </si>
  <si>
    <t>m' 630 x 1,5 = m2</t>
  </si>
  <si>
    <t>m' 630 x 0,35 m3/m'= m3</t>
  </si>
  <si>
    <t xml:space="preserve">m' 630 x 0,8 =   </t>
  </si>
  <si>
    <t>3,0 X 3,0 X 8 =</t>
  </si>
  <si>
    <t>GLAVNI  CEVOVOD,  DN 100 ,L = 630m.</t>
  </si>
  <si>
    <t>TRASA : V1+V1-V3 + ČEZ GLAVNO CESTO DO  HIDRANTA</t>
  </si>
  <si>
    <t>m'130  x 1,0</t>
  </si>
  <si>
    <t xml:space="preserve">m' 645 x 0,6 x 1,00 = m3       </t>
  </si>
  <si>
    <t xml:space="preserve">m' 645 x 0,6 =   </t>
  </si>
  <si>
    <t>m' 645 x 0,2 m3/m'= m3</t>
  </si>
  <si>
    <t>m' 645x 2,0 = m2</t>
  </si>
  <si>
    <t>OB GLAVNI  CESTI -  CEVOVOD,  DN 100 ,L = 630m.</t>
  </si>
  <si>
    <t xml:space="preserve">I. FAZA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</si>
</sst>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%"/>
    <numFmt numFmtId="174" formatCode="_-* #,##0.000\ _S_I_T_-;\-* #,##0.000\ _S_I_T_-;_-* &quot;-&quot;??\ _S_I_T_-;_-@_-"/>
    <numFmt numFmtId="175" formatCode="_-* #,##0.0\ _S_I_T_-;\-* #,##0.0\ _S_I_T_-;_-* &quot;-&quot;??\ _S_I_T_-;_-@_-"/>
    <numFmt numFmtId="176" formatCode="_-* #,##0\ _S_I_T_-;\-* #,##0\ _S_I_T_-;_-* &quot;-&quot;??\ _S_I_T_-;_-@_-"/>
    <numFmt numFmtId="177" formatCode="_-* #,##0.0000\ _S_I_T_-;\-* #,##0.0000\ _S_I_T_-;_-* &quot;-&quot;??\ _S_I_T_-;_-@_-"/>
    <numFmt numFmtId="178" formatCode="#,##0.00\ _S_I_T"/>
    <numFmt numFmtId="179" formatCode="0.0000"/>
    <numFmt numFmtId="180" formatCode="#,##0.00\ &quot;€&quot;"/>
    <numFmt numFmtId="181" formatCode="#,##0.00\ [$€-1]"/>
    <numFmt numFmtId="182" formatCode="&quot;True&quot;;&quot;True&quot;;&quot;False&quot;"/>
    <numFmt numFmtId="183" formatCode="&quot;On&quot;;&quot;On&quot;;&quot;Off&quot;"/>
    <numFmt numFmtId="184" formatCode="0.000"/>
    <numFmt numFmtId="185" formatCode="#,##0.00\ [$€-1];\-#,##0.00\ [$€-1]"/>
    <numFmt numFmtId="186" formatCode="#,##0.00\ [$€-80C];\-#,##0.00\ [$€-80C]"/>
    <numFmt numFmtId="187" formatCode="[$-424]d\.\ mmmm\ yyyy"/>
    <numFmt numFmtId="188" formatCode="#,##0.000\ &quot;€&quot;"/>
    <numFmt numFmtId="189" formatCode="#,##0.0000\ &quot;€&quot;"/>
    <numFmt numFmtId="190" formatCode="#,##0.00000\ &quot;€&quot;"/>
    <numFmt numFmtId="191" formatCode="#,##0.000000\ &quot;€&quot;"/>
    <numFmt numFmtId="192" formatCode="#,##0.0000000\ &quot;€&quot;"/>
    <numFmt numFmtId="193" formatCode="#,##0.00000000\ &quot;€&quot;"/>
    <numFmt numFmtId="194" formatCode="#,##0.000000000\ &quot;€&quot;"/>
    <numFmt numFmtId="195" formatCode="_-* #,##0.00000\ _S_I_T_-;\-* #,##0.00000\ _S_I_T_-;_-* &quot;-&quot;??\ _S_I_T_-;_-@_-"/>
    <numFmt numFmtId="196" formatCode="#,##0.00_ ;\-#,##0.00\ "/>
    <numFmt numFmtId="197" formatCode="#,##0.00\ [$€-813];\-#,##0.00\ [$€-813]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Swis721 LtEx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40" applyFont="1" applyProtection="1">
      <alignment/>
      <protection/>
    </xf>
    <xf numFmtId="180" fontId="21" fillId="0" borderId="0" xfId="40" applyNumberFormat="1" applyFont="1" applyProtection="1">
      <alignment/>
      <protection locked="0"/>
    </xf>
    <xf numFmtId="0" fontId="21" fillId="0" borderId="0" xfId="40" applyFont="1" applyBorder="1" applyProtection="1">
      <alignment/>
      <protection/>
    </xf>
    <xf numFmtId="180" fontId="21" fillId="0" borderId="0" xfId="40" applyNumberFormat="1" applyFont="1" applyBorder="1" applyProtection="1">
      <alignment/>
      <protection locked="0"/>
    </xf>
    <xf numFmtId="0" fontId="5" fillId="0" borderId="0" xfId="40" applyFont="1" applyBorder="1" applyProtection="1">
      <alignment/>
      <protection/>
    </xf>
    <xf numFmtId="180" fontId="5" fillId="0" borderId="0" xfId="40" applyNumberFormat="1" applyFont="1" applyBorder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80" fontId="21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171" fontId="21" fillId="0" borderId="0" xfId="58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180" fontId="21" fillId="0" borderId="10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180" fontId="21" fillId="0" borderId="11" xfId="0" applyNumberFormat="1" applyFont="1" applyBorder="1" applyAlignment="1" applyProtection="1">
      <alignment/>
      <protection locked="0"/>
    </xf>
    <xf numFmtId="0" fontId="4" fillId="0" borderId="0" xfId="40" applyProtection="1">
      <alignment/>
      <protection locked="0"/>
    </xf>
    <xf numFmtId="180" fontId="21" fillId="0" borderId="0" xfId="58" applyNumberFormat="1" applyFont="1" applyAlignment="1" applyProtection="1">
      <alignment/>
      <protection locked="0"/>
    </xf>
    <xf numFmtId="171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 quotePrefix="1">
      <alignment/>
      <protection locked="0"/>
    </xf>
    <xf numFmtId="180" fontId="21" fillId="0" borderId="10" xfId="58" applyNumberFormat="1" applyFont="1" applyBorder="1" applyAlignment="1" applyProtection="1">
      <alignment/>
      <protection locked="0"/>
    </xf>
    <xf numFmtId="180" fontId="21" fillId="0" borderId="0" xfId="58" applyNumberFormat="1" applyFont="1" applyBorder="1" applyAlignment="1" applyProtection="1">
      <alignment/>
      <protection locked="0"/>
    </xf>
    <xf numFmtId="180" fontId="21" fillId="0" borderId="0" xfId="58" applyNumberFormat="1" applyFont="1" applyAlignment="1" applyProtection="1">
      <alignment horizontal="right"/>
      <protection locked="0"/>
    </xf>
    <xf numFmtId="180" fontId="21" fillId="0" borderId="0" xfId="58" applyNumberFormat="1" applyFont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180" fontId="21" fillId="0" borderId="0" xfId="58" applyNumberFormat="1" applyFont="1" applyFill="1" applyAlignment="1" applyProtection="1">
      <alignment/>
      <protection locked="0"/>
    </xf>
    <xf numFmtId="185" fontId="21" fillId="0" borderId="0" xfId="58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180" fontId="21" fillId="0" borderId="0" xfId="58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80" fontId="21" fillId="0" borderId="10" xfId="58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171" fontId="21" fillId="0" borderId="0" xfId="0" applyNumberFormat="1" applyFont="1" applyFill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Alignment="1" applyProtection="1">
      <alignment/>
      <protection locked="0"/>
    </xf>
    <xf numFmtId="180" fontId="21" fillId="0" borderId="1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 horizontal="right"/>
      <protection locked="0"/>
    </xf>
    <xf numFmtId="0" fontId="21" fillId="33" borderId="0" xfId="0" applyFont="1" applyFill="1" applyAlignment="1" applyProtection="1">
      <alignment/>
      <protection locked="0"/>
    </xf>
    <xf numFmtId="197" fontId="21" fillId="0" borderId="0" xfId="58" applyNumberFormat="1" applyFont="1" applyAlignment="1" applyProtection="1">
      <alignment/>
      <protection locked="0"/>
    </xf>
    <xf numFmtId="16" fontId="21" fillId="0" borderId="0" xfId="0" applyNumberFormat="1" applyFont="1" applyAlignment="1" applyProtection="1" quotePrefix="1">
      <alignment/>
      <protection locked="0"/>
    </xf>
    <xf numFmtId="16" fontId="21" fillId="0" borderId="0" xfId="0" applyNumberFormat="1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16" fontId="21" fillId="0" borderId="10" xfId="0" applyNumberFormat="1" applyFont="1" applyBorder="1" applyAlignment="1" applyProtection="1">
      <alignment/>
      <protection locked="0"/>
    </xf>
    <xf numFmtId="4" fontId="21" fillId="0" borderId="0" xfId="58" applyNumberFormat="1" applyFont="1" applyAlignment="1" applyProtection="1">
      <alignment/>
      <protection locked="0"/>
    </xf>
    <xf numFmtId="196" fontId="21" fillId="0" borderId="0" xfId="0" applyNumberFormat="1" applyFont="1" applyBorder="1" applyAlignment="1" applyProtection="1">
      <alignment/>
      <protection locked="0"/>
    </xf>
    <xf numFmtId="196" fontId="21" fillId="0" borderId="0" xfId="0" applyNumberFormat="1" applyFont="1" applyAlignment="1" applyProtection="1">
      <alignment/>
      <protection locked="0"/>
    </xf>
    <xf numFmtId="180" fontId="14" fillId="0" borderId="0" xfId="58" applyNumberFormat="1" applyFont="1" applyAlignment="1" applyProtection="1">
      <alignment/>
      <protection locked="0"/>
    </xf>
    <xf numFmtId="180" fontId="14" fillId="0" borderId="11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34" borderId="0" xfId="0" applyFont="1" applyFill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35" borderId="0" xfId="0" applyFont="1" applyFill="1" applyAlignment="1" applyProtection="1">
      <alignment/>
      <protection/>
    </xf>
    <xf numFmtId="171" fontId="21" fillId="0" borderId="0" xfId="58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171" fontId="21" fillId="0" borderId="0" xfId="58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2" fontId="21" fillId="0" borderId="0" xfId="0" applyNumberFormat="1" applyFont="1" applyAlignment="1" applyProtection="1">
      <alignment horizontal="center"/>
      <protection/>
    </xf>
    <xf numFmtId="171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 quotePrefix="1">
      <alignment/>
      <protection/>
    </xf>
    <xf numFmtId="176" fontId="21" fillId="0" borderId="0" xfId="58" applyNumberFormat="1" applyFont="1" applyAlignment="1" applyProtection="1">
      <alignment/>
      <protection/>
    </xf>
    <xf numFmtId="171" fontId="21" fillId="0" borderId="0" xfId="0" applyNumberFormat="1" applyFont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/>
      <protection/>
    </xf>
    <xf numFmtId="2" fontId="21" fillId="0" borderId="0" xfId="0" applyNumberFormat="1" applyFont="1" applyBorder="1" applyAlignment="1" applyProtection="1">
      <alignment/>
      <protection/>
    </xf>
    <xf numFmtId="0" fontId="21" fillId="36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171" fontId="21" fillId="0" borderId="0" xfId="0" applyNumberFormat="1" applyFont="1" applyFill="1" applyAlignment="1" applyProtection="1">
      <alignment/>
      <protection/>
    </xf>
    <xf numFmtId="180" fontId="21" fillId="0" borderId="0" xfId="0" applyNumberFormat="1" applyFont="1" applyAlignment="1" applyProtection="1">
      <alignment/>
      <protection/>
    </xf>
    <xf numFmtId="171" fontId="21" fillId="0" borderId="10" xfId="58" applyFont="1" applyBorder="1" applyAlignment="1" applyProtection="1">
      <alignment/>
      <protection/>
    </xf>
    <xf numFmtId="171" fontId="21" fillId="0" borderId="0" xfId="58" applyNumberFormat="1" applyFont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OSNOVA POPISA ZA  SITUACIJE- OBČINA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7"/>
  <sheetViews>
    <sheetView tabSelected="1" zoomScalePageLayoutView="0" workbookViewId="0" topLeftCell="A16">
      <selection activeCell="F37" sqref="F37"/>
    </sheetView>
  </sheetViews>
  <sheetFormatPr defaultColWidth="9.00390625" defaultRowHeight="12.75"/>
  <cols>
    <col min="1" max="1" width="3.75390625" style="50" customWidth="1"/>
    <col min="2" max="2" width="37.00390625" style="50" customWidth="1"/>
    <col min="3" max="3" width="5.00390625" style="50" customWidth="1"/>
    <col min="4" max="4" width="15.625" style="50" bestFit="1" customWidth="1"/>
    <col min="5" max="5" width="12.125" style="8" customWidth="1"/>
    <col min="6" max="6" width="18.125" style="8" customWidth="1"/>
    <col min="7" max="7" width="15.125" style="8" hidden="1" customWidth="1"/>
    <col min="8" max="8" width="30.125" style="8" hidden="1" customWidth="1"/>
    <col min="9" max="9" width="10.375" style="8" hidden="1" customWidth="1"/>
    <col min="10" max="10" width="5.875" style="8" hidden="1" customWidth="1"/>
    <col min="11" max="11" width="13.125" style="8" hidden="1" customWidth="1"/>
    <col min="12" max="19" width="0" style="8" hidden="1" customWidth="1"/>
    <col min="20" max="20" width="9.125" style="8" customWidth="1"/>
    <col min="21" max="16384" width="9.125" style="8" customWidth="1"/>
  </cols>
  <sheetData>
    <row r="1" spans="5:6" ht="15">
      <c r="E1" s="9"/>
      <c r="F1" s="9"/>
    </row>
    <row r="2" spans="5:6" ht="15">
      <c r="E2" s="9"/>
      <c r="F2" s="9"/>
    </row>
    <row r="3" spans="5:6" ht="15">
      <c r="E3" s="9"/>
      <c r="F3" s="9"/>
    </row>
    <row r="4" spans="2:6" ht="15">
      <c r="B4" s="51" t="s">
        <v>0</v>
      </c>
      <c r="C4" s="52"/>
      <c r="D4" s="52"/>
      <c r="E4" s="11"/>
      <c r="F4" s="9"/>
    </row>
    <row r="5" spans="5:6" ht="15">
      <c r="E5" s="9"/>
      <c r="F5" s="9"/>
    </row>
    <row r="6" spans="2:6" ht="15">
      <c r="B6" s="53" t="s">
        <v>320</v>
      </c>
      <c r="E6" s="9"/>
      <c r="F6" s="9"/>
    </row>
    <row r="7" spans="1:6" ht="15">
      <c r="A7" s="54" t="s">
        <v>1</v>
      </c>
      <c r="B7" s="50" t="s">
        <v>319</v>
      </c>
      <c r="D7" s="52"/>
      <c r="E7" s="9"/>
      <c r="F7" s="9"/>
    </row>
    <row r="8" spans="2:6" ht="15">
      <c r="B8" s="50" t="s">
        <v>313</v>
      </c>
      <c r="D8" s="52"/>
      <c r="E8" s="9"/>
      <c r="F8" s="9"/>
    </row>
    <row r="9" spans="1:6" ht="15">
      <c r="A9" s="50" t="s">
        <v>2</v>
      </c>
      <c r="B9" s="50" t="s">
        <v>3</v>
      </c>
      <c r="E9" s="9"/>
      <c r="F9" s="9"/>
    </row>
    <row r="10" spans="5:6" ht="15">
      <c r="E10" s="9"/>
      <c r="F10" s="9"/>
    </row>
    <row r="11" spans="1:7" ht="15">
      <c r="A11" s="50" t="s">
        <v>4</v>
      </c>
      <c r="B11" s="50" t="s">
        <v>5</v>
      </c>
      <c r="E11" s="9"/>
      <c r="F11" s="9"/>
      <c r="G11" s="12">
        <f>+F11+F13+F23+F25</f>
        <v>0</v>
      </c>
    </row>
    <row r="12" spans="5:6" ht="15">
      <c r="E12" s="9"/>
      <c r="F12" s="9"/>
    </row>
    <row r="13" spans="1:6" ht="15">
      <c r="A13" s="50" t="s">
        <v>6</v>
      </c>
      <c r="B13" s="50" t="s">
        <v>7</v>
      </c>
      <c r="E13" s="9"/>
      <c r="F13" s="9"/>
    </row>
    <row r="14" spans="1:6" ht="15">
      <c r="A14" s="55"/>
      <c r="B14" s="55"/>
      <c r="C14" s="55"/>
      <c r="D14" s="55"/>
      <c r="E14" s="14"/>
      <c r="F14" s="14"/>
    </row>
    <row r="15" spans="5:6" ht="15">
      <c r="E15" s="9"/>
      <c r="F15" s="9"/>
    </row>
    <row r="16" spans="2:7" ht="15">
      <c r="B16" s="50" t="s">
        <v>8</v>
      </c>
      <c r="E16" s="9"/>
      <c r="F16" s="9"/>
      <c r="G16" s="9">
        <f>SUM(F8:F13)</f>
        <v>0</v>
      </c>
    </row>
    <row r="17" spans="1:6" ht="15.75" thickBot="1">
      <c r="A17" s="56"/>
      <c r="B17" s="56"/>
      <c r="C17" s="56"/>
      <c r="D17" s="56"/>
      <c r="E17" s="16"/>
      <c r="F17" s="16"/>
    </row>
    <row r="18" spans="5:6" ht="15.75" thickTop="1">
      <c r="E18" s="9"/>
      <c r="F18" s="9"/>
    </row>
    <row r="19" spans="1:6" ht="15">
      <c r="A19" s="57" t="s">
        <v>150</v>
      </c>
      <c r="B19" s="50" t="s">
        <v>110</v>
      </c>
      <c r="E19" s="9"/>
      <c r="F19" s="9"/>
    </row>
    <row r="20" spans="5:6" ht="15">
      <c r="E20" s="9"/>
      <c r="F20" s="9"/>
    </row>
    <row r="21" spans="1:6" ht="15">
      <c r="A21" s="50" t="s">
        <v>2</v>
      </c>
      <c r="B21" s="50" t="s">
        <v>3</v>
      </c>
      <c r="E21" s="9"/>
      <c r="F21" s="9"/>
    </row>
    <row r="22" spans="5:6" ht="15">
      <c r="E22" s="9"/>
      <c r="F22" s="9"/>
    </row>
    <row r="23" spans="1:6" ht="15">
      <c r="A23" s="50" t="s">
        <v>4</v>
      </c>
      <c r="B23" s="50" t="s">
        <v>5</v>
      </c>
      <c r="E23" s="9"/>
      <c r="F23" s="9"/>
    </row>
    <row r="24" spans="5:6" ht="15">
      <c r="E24" s="9"/>
      <c r="F24" s="9"/>
    </row>
    <row r="25" spans="1:6" ht="15">
      <c r="A25" s="50" t="s">
        <v>6</v>
      </c>
      <c r="B25" s="50" t="s">
        <v>7</v>
      </c>
      <c r="E25" s="9"/>
      <c r="F25" s="9"/>
    </row>
    <row r="26" spans="1:6" ht="15">
      <c r="A26" s="55"/>
      <c r="B26" s="55"/>
      <c r="C26" s="55"/>
      <c r="D26" s="55"/>
      <c r="E26" s="14"/>
      <c r="F26" s="14"/>
    </row>
    <row r="27" spans="5:6" ht="15">
      <c r="E27" s="9"/>
      <c r="F27" s="9"/>
    </row>
    <row r="28" spans="2:7" ht="15">
      <c r="B28" s="50" t="s">
        <v>8</v>
      </c>
      <c r="E28" s="9"/>
      <c r="F28" s="9"/>
      <c r="G28" s="9">
        <f>SUM(F21:F25)</f>
        <v>0</v>
      </c>
    </row>
    <row r="29" spans="1:6" ht="15.75" thickBot="1">
      <c r="A29" s="56"/>
      <c r="B29" s="56"/>
      <c r="C29" s="56"/>
      <c r="D29" s="56"/>
      <c r="E29" s="16"/>
      <c r="F29" s="16"/>
    </row>
    <row r="30" spans="5:6" ht="15.75" thickTop="1">
      <c r="E30" s="9"/>
      <c r="F30" s="9"/>
    </row>
    <row r="31" spans="4:6" ht="15">
      <c r="D31" s="2"/>
      <c r="E31" s="3"/>
      <c r="F31" s="3"/>
    </row>
    <row r="32" spans="4:20" ht="15">
      <c r="D32" s="4"/>
      <c r="E32" s="5"/>
      <c r="F32" s="5"/>
      <c r="T32" s="17"/>
    </row>
    <row r="33" spans="4:6" ht="15">
      <c r="D33" s="4"/>
      <c r="E33" s="5"/>
      <c r="F33" s="5"/>
    </row>
    <row r="34" spans="4:6" ht="15">
      <c r="D34" s="6"/>
      <c r="E34" s="7"/>
      <c r="F34" s="7"/>
    </row>
    <row r="35" spans="4:6" ht="15">
      <c r="D35" s="6"/>
      <c r="E35" s="7"/>
      <c r="F35" s="7"/>
    </row>
    <row r="36" spans="4:6" ht="15">
      <c r="D36" s="6"/>
      <c r="E36" s="7"/>
      <c r="F36" s="7"/>
    </row>
    <row r="37" spans="4:6" ht="15">
      <c r="D37" s="4"/>
      <c r="E37" s="7"/>
      <c r="F37" s="7"/>
    </row>
    <row r="38" spans="4:6" ht="15">
      <c r="D38" s="6"/>
      <c r="E38" s="7"/>
      <c r="F38" s="7"/>
    </row>
    <row r="39" spans="4:6" ht="15">
      <c r="D39" s="6"/>
      <c r="E39" s="7"/>
      <c r="F39" s="7"/>
    </row>
    <row r="40" spans="4:6" ht="15">
      <c r="D40" s="6"/>
      <c r="E40" s="7"/>
      <c r="F40" s="7"/>
    </row>
    <row r="41" spans="1:6" ht="15">
      <c r="A41" s="54" t="s">
        <v>1</v>
      </c>
      <c r="B41" s="50" t="s">
        <v>312</v>
      </c>
      <c r="D41" s="52"/>
      <c r="E41" s="9"/>
      <c r="F41" s="9"/>
    </row>
    <row r="42" spans="1:6" ht="15">
      <c r="A42" s="54"/>
      <c r="B42" s="50" t="s">
        <v>313</v>
      </c>
      <c r="D42" s="52"/>
      <c r="E42" s="9"/>
      <c r="F42" s="9"/>
    </row>
    <row r="43" spans="1:6" ht="15">
      <c r="A43" s="50" t="s">
        <v>9</v>
      </c>
      <c r="B43" s="50" t="s">
        <v>10</v>
      </c>
      <c r="E43" s="9"/>
      <c r="F43" s="9"/>
    </row>
    <row r="44" spans="5:6" ht="15">
      <c r="E44" s="9"/>
      <c r="F44" s="9"/>
    </row>
    <row r="45" spans="5:6" ht="15">
      <c r="E45" s="9"/>
      <c r="F45" s="9"/>
    </row>
    <row r="46" spans="1:6" ht="15">
      <c r="A46" s="50" t="s">
        <v>11</v>
      </c>
      <c r="B46" s="50" t="s">
        <v>12</v>
      </c>
      <c r="E46" s="9"/>
      <c r="F46" s="9"/>
    </row>
    <row r="47" spans="5:6" ht="6.75" customHeight="1">
      <c r="E47" s="9"/>
      <c r="F47" s="9"/>
    </row>
    <row r="48" spans="2:6" ht="15">
      <c r="B48" s="50" t="s">
        <v>13</v>
      </c>
      <c r="D48" s="58">
        <v>630</v>
      </c>
      <c r="E48" s="18"/>
      <c r="F48" s="18"/>
    </row>
    <row r="49" spans="4:6" ht="15">
      <c r="D49" s="59"/>
      <c r="E49" s="9"/>
      <c r="F49" s="18"/>
    </row>
    <row r="50" spans="1:6" ht="15">
      <c r="A50" s="50" t="s">
        <v>14</v>
      </c>
      <c r="B50" s="50" t="s">
        <v>15</v>
      </c>
      <c r="E50" s="9"/>
      <c r="F50" s="9"/>
    </row>
    <row r="51" spans="2:6" ht="15">
      <c r="B51" s="50" t="s">
        <v>16</v>
      </c>
      <c r="E51" s="9"/>
      <c r="F51" s="9"/>
    </row>
    <row r="52" spans="5:6" ht="9" customHeight="1">
      <c r="E52" s="9"/>
      <c r="F52" s="9"/>
    </row>
    <row r="53" spans="2:6" ht="15">
      <c r="B53" s="50" t="s">
        <v>17</v>
      </c>
      <c r="D53" s="58">
        <v>28</v>
      </c>
      <c r="E53" s="18"/>
      <c r="F53" s="18"/>
    </row>
    <row r="54" spans="5:6" ht="15">
      <c r="E54" s="9"/>
      <c r="F54" s="9"/>
    </row>
    <row r="55" spans="1:6" ht="15">
      <c r="A55" s="50" t="s">
        <v>18</v>
      </c>
      <c r="B55" s="50" t="s">
        <v>159</v>
      </c>
      <c r="E55" s="9"/>
      <c r="F55" s="9"/>
    </row>
    <row r="56" spans="2:6" ht="15">
      <c r="B56" s="50" t="s">
        <v>160</v>
      </c>
      <c r="E56" s="9"/>
      <c r="F56" s="9"/>
    </row>
    <row r="57" spans="2:6" ht="15">
      <c r="B57" s="50" t="s">
        <v>161</v>
      </c>
      <c r="E57" s="9"/>
      <c r="F57" s="9"/>
    </row>
    <row r="58" spans="2:6" ht="15">
      <c r="B58" s="50" t="s">
        <v>162</v>
      </c>
      <c r="E58" s="9"/>
      <c r="F58" s="9"/>
    </row>
    <row r="59" spans="2:6" ht="15">
      <c r="B59" s="50" t="s">
        <v>87</v>
      </c>
      <c r="E59" s="9"/>
      <c r="F59" s="9"/>
    </row>
    <row r="60" spans="5:6" ht="7.5" customHeight="1">
      <c r="E60" s="9"/>
      <c r="F60" s="9"/>
    </row>
    <row r="61" spans="2:6" ht="15">
      <c r="B61" s="50" t="s">
        <v>23</v>
      </c>
      <c r="D61" s="58">
        <v>0</v>
      </c>
      <c r="E61" s="18"/>
      <c r="F61" s="18"/>
    </row>
    <row r="62" spans="4:6" ht="15">
      <c r="D62" s="59"/>
      <c r="E62" s="18"/>
      <c r="F62" s="18"/>
    </row>
    <row r="63" spans="1:6" ht="15">
      <c r="A63" s="50" t="s">
        <v>19</v>
      </c>
      <c r="B63" s="50" t="s">
        <v>20</v>
      </c>
      <c r="D63" s="59"/>
      <c r="E63" s="18"/>
      <c r="F63" s="18"/>
    </row>
    <row r="64" spans="2:6" ht="15">
      <c r="B64" s="50" t="s">
        <v>21</v>
      </c>
      <c r="D64" s="59"/>
      <c r="E64" s="18"/>
      <c r="F64" s="18"/>
    </row>
    <row r="65" spans="2:6" ht="15">
      <c r="B65" s="50" t="s">
        <v>22</v>
      </c>
      <c r="D65" s="59"/>
      <c r="E65" s="18"/>
      <c r="F65" s="18"/>
    </row>
    <row r="66" spans="2:6" ht="15">
      <c r="B66" s="50" t="s">
        <v>304</v>
      </c>
      <c r="D66" s="59"/>
      <c r="E66" s="18"/>
      <c r="F66" s="18"/>
    </row>
    <row r="67" spans="2:6" ht="15">
      <c r="B67" s="50">
        <v>945</v>
      </c>
      <c r="D67" s="59"/>
      <c r="E67" s="18"/>
      <c r="F67" s="18"/>
    </row>
    <row r="68" spans="2:6" ht="15">
      <c r="B68" s="50" t="s">
        <v>23</v>
      </c>
      <c r="D68" s="60">
        <v>0</v>
      </c>
      <c r="E68" s="18"/>
      <c r="F68" s="18"/>
    </row>
    <row r="69" spans="4:6" ht="10.5" customHeight="1">
      <c r="D69" s="59"/>
      <c r="E69" s="18"/>
      <c r="F69" s="18"/>
    </row>
    <row r="70" spans="1:6" ht="15">
      <c r="A70" s="50" t="s">
        <v>24</v>
      </c>
      <c r="B70" s="50" t="s">
        <v>25</v>
      </c>
      <c r="D70" s="59"/>
      <c r="E70" s="18"/>
      <c r="F70" s="18"/>
    </row>
    <row r="71" spans="2:6" ht="15">
      <c r="B71" s="50" t="s">
        <v>26</v>
      </c>
      <c r="D71" s="59"/>
      <c r="E71" s="18"/>
      <c r="F71" s="18"/>
    </row>
    <row r="72" spans="2:6" ht="15">
      <c r="B72" s="50" t="s">
        <v>27</v>
      </c>
      <c r="D72" s="59"/>
      <c r="E72" s="18"/>
      <c r="F72" s="18"/>
    </row>
    <row r="73" spans="4:6" ht="9.75" customHeight="1">
      <c r="D73" s="59"/>
      <c r="E73" s="18"/>
      <c r="F73" s="18"/>
    </row>
    <row r="74" spans="2:6" ht="15">
      <c r="B74" s="50" t="s">
        <v>28</v>
      </c>
      <c r="D74" s="59"/>
      <c r="E74" s="18"/>
      <c r="F74" s="18"/>
    </row>
    <row r="75" spans="4:6" ht="9.75" customHeight="1">
      <c r="D75" s="59"/>
      <c r="E75" s="18"/>
      <c r="F75" s="18"/>
    </row>
    <row r="76" spans="1:6" ht="15">
      <c r="A76" s="50" t="s">
        <v>29</v>
      </c>
      <c r="B76" s="50" t="s">
        <v>30</v>
      </c>
      <c r="E76" s="9"/>
      <c r="F76" s="9"/>
    </row>
    <row r="77" spans="2:6" ht="15">
      <c r="B77" s="50" t="s">
        <v>31</v>
      </c>
      <c r="E77" s="9"/>
      <c r="F77" s="9"/>
    </row>
    <row r="78" spans="5:6" ht="9.75" customHeight="1">
      <c r="E78" s="9"/>
      <c r="F78" s="9"/>
    </row>
    <row r="79" spans="2:6" ht="15">
      <c r="B79" s="50" t="s">
        <v>17</v>
      </c>
      <c r="D79" s="58">
        <v>14</v>
      </c>
      <c r="E79" s="18"/>
      <c r="F79" s="18"/>
    </row>
    <row r="80" spans="4:6" ht="9.75" customHeight="1">
      <c r="D80" s="59"/>
      <c r="E80" s="18"/>
      <c r="F80" s="18"/>
    </row>
    <row r="81" spans="1:6" ht="15">
      <c r="A81" s="50" t="s">
        <v>32</v>
      </c>
      <c r="B81" s="50" t="s">
        <v>33</v>
      </c>
      <c r="E81" s="9"/>
      <c r="F81" s="9"/>
    </row>
    <row r="82" spans="2:11" ht="15">
      <c r="B82" s="50" t="s">
        <v>79</v>
      </c>
      <c r="E82" s="9"/>
      <c r="F82" s="9"/>
      <c r="G82" s="12"/>
      <c r="I82" s="18"/>
      <c r="J82" s="9"/>
      <c r="K82" s="18"/>
    </row>
    <row r="83" spans="2:6" ht="15">
      <c r="B83" s="50" t="s">
        <v>34</v>
      </c>
      <c r="E83" s="9"/>
      <c r="F83" s="9"/>
    </row>
    <row r="84" spans="2:11" ht="15">
      <c r="B84" s="50" t="s">
        <v>305</v>
      </c>
      <c r="E84" s="9"/>
      <c r="F84" s="9"/>
      <c r="G84" s="12"/>
      <c r="I84" s="18"/>
      <c r="J84" s="9"/>
      <c r="K84" s="18"/>
    </row>
    <row r="85" spans="2:6" ht="15">
      <c r="B85" s="50">
        <v>1209.6</v>
      </c>
      <c r="E85" s="9"/>
      <c r="F85" s="9"/>
    </row>
    <row r="86" spans="2:6" ht="15">
      <c r="B86" s="50" t="s">
        <v>231</v>
      </c>
      <c r="C86" s="59" t="s">
        <v>35</v>
      </c>
      <c r="D86" s="61">
        <f>+B85*0</f>
        <v>0</v>
      </c>
      <c r="E86" s="18"/>
      <c r="F86" s="18"/>
    </row>
    <row r="87" spans="2:6" ht="15">
      <c r="B87" s="50" t="s">
        <v>232</v>
      </c>
      <c r="C87" s="50" t="s">
        <v>35</v>
      </c>
      <c r="D87" s="62">
        <f>+B85*0.2</f>
        <v>241.92</v>
      </c>
      <c r="E87" s="18"/>
      <c r="F87" s="18"/>
    </row>
    <row r="88" spans="2:6" ht="15">
      <c r="B88" s="50" t="s">
        <v>233</v>
      </c>
      <c r="C88" s="50" t="s">
        <v>35</v>
      </c>
      <c r="D88" s="62">
        <f>+B85*0.8</f>
        <v>967.68</v>
      </c>
      <c r="E88" s="18"/>
      <c r="F88" s="18"/>
    </row>
    <row r="89" spans="5:6" ht="15">
      <c r="E89" s="18"/>
      <c r="F89" s="18"/>
    </row>
    <row r="90" spans="5:6" ht="15">
      <c r="E90" s="18"/>
      <c r="F90" s="18"/>
    </row>
    <row r="91" spans="5:6" ht="15">
      <c r="E91" s="18"/>
      <c r="F91" s="18"/>
    </row>
    <row r="92" spans="5:6" ht="15">
      <c r="E92" s="18"/>
      <c r="F92" s="18"/>
    </row>
    <row r="93" spans="5:6" ht="15">
      <c r="E93" s="18"/>
      <c r="F93" s="18"/>
    </row>
    <row r="94" spans="5:6" ht="15">
      <c r="E94" s="18"/>
      <c r="F94" s="18"/>
    </row>
    <row r="95" spans="1:6" ht="15">
      <c r="A95" s="50" t="s">
        <v>36</v>
      </c>
      <c r="B95" s="50" t="s">
        <v>37</v>
      </c>
      <c r="E95" s="9"/>
      <c r="F95" s="9"/>
    </row>
    <row r="96" spans="2:6" ht="15">
      <c r="B96" s="50" t="s">
        <v>88</v>
      </c>
      <c r="E96" s="9"/>
      <c r="F96" s="9"/>
    </row>
    <row r="97" spans="2:6" ht="15">
      <c r="B97" s="50" t="s">
        <v>80</v>
      </c>
      <c r="E97" s="9"/>
      <c r="F97" s="9"/>
    </row>
    <row r="98" spans="2:6" ht="15">
      <c r="B98" s="50" t="s">
        <v>238</v>
      </c>
      <c r="E98" s="9"/>
      <c r="F98" s="9"/>
    </row>
    <row r="99" spans="2:6" ht="15">
      <c r="B99" s="50" t="s">
        <v>240</v>
      </c>
      <c r="E99" s="9"/>
      <c r="F99" s="9"/>
    </row>
    <row r="100" spans="2:6" ht="15">
      <c r="B100" s="50" t="s">
        <v>239</v>
      </c>
      <c r="E100" s="9"/>
      <c r="F100" s="9"/>
    </row>
    <row r="101" spans="3:6" ht="15">
      <c r="C101" s="50" t="s">
        <v>17</v>
      </c>
      <c r="D101" s="50">
        <v>11</v>
      </c>
      <c r="E101" s="9"/>
      <c r="F101" s="9"/>
    </row>
    <row r="102" spans="5:6" ht="15">
      <c r="E102" s="9"/>
      <c r="F102" s="9"/>
    </row>
    <row r="103" spans="2:6" ht="15">
      <c r="B103" s="50" t="s">
        <v>254</v>
      </c>
      <c r="E103" s="9"/>
      <c r="F103" s="9"/>
    </row>
    <row r="104" spans="2:6" ht="15">
      <c r="B104" s="50">
        <v>198</v>
      </c>
      <c r="D104" s="61"/>
      <c r="E104" s="9"/>
      <c r="F104" s="9"/>
    </row>
    <row r="105" spans="2:6" ht="15">
      <c r="B105" s="50" t="s">
        <v>234</v>
      </c>
      <c r="C105" s="59" t="s">
        <v>35</v>
      </c>
      <c r="D105" s="61">
        <f>+B104*0</f>
        <v>0</v>
      </c>
      <c r="E105" s="18"/>
      <c r="F105" s="18"/>
    </row>
    <row r="106" spans="2:6" ht="15">
      <c r="B106" s="50" t="s">
        <v>232</v>
      </c>
      <c r="C106" s="50" t="s">
        <v>35</v>
      </c>
      <c r="D106" s="61">
        <f>+B104*0.2</f>
        <v>39.6</v>
      </c>
      <c r="E106" s="18"/>
      <c r="F106" s="18"/>
    </row>
    <row r="107" spans="2:6" ht="15">
      <c r="B107" s="50" t="s">
        <v>233</v>
      </c>
      <c r="C107" s="50" t="s">
        <v>35</v>
      </c>
      <c r="D107" s="61">
        <f>+B104*0.8</f>
        <v>158.4</v>
      </c>
      <c r="E107" s="18"/>
      <c r="F107" s="18"/>
    </row>
    <row r="108" spans="4:6" ht="15">
      <c r="D108" s="61"/>
      <c r="E108" s="18"/>
      <c r="F108" s="18"/>
    </row>
    <row r="109" spans="1:6" ht="15">
      <c r="A109" s="50" t="s">
        <v>38</v>
      </c>
      <c r="B109" s="50" t="s">
        <v>39</v>
      </c>
      <c r="E109" s="9"/>
      <c r="F109" s="9"/>
    </row>
    <row r="110" spans="2:6" ht="15">
      <c r="B110" s="50" t="s">
        <v>73</v>
      </c>
      <c r="E110" s="9"/>
      <c r="F110" s="9"/>
    </row>
    <row r="111" spans="2:7" ht="15">
      <c r="B111" s="50" t="s">
        <v>310</v>
      </c>
      <c r="E111" s="9"/>
      <c r="F111" s="9"/>
      <c r="G111" s="8">
        <v>624</v>
      </c>
    </row>
    <row r="112" spans="2:7" ht="15">
      <c r="B112" s="50" t="s">
        <v>311</v>
      </c>
      <c r="E112" s="9"/>
      <c r="F112" s="9"/>
      <c r="G112" s="8">
        <v>189</v>
      </c>
    </row>
    <row r="113" spans="2:7" ht="15">
      <c r="B113" s="50" t="s">
        <v>23</v>
      </c>
      <c r="D113" s="58">
        <v>576</v>
      </c>
      <c r="E113" s="18"/>
      <c r="F113" s="18"/>
      <c r="G113" s="8">
        <f>SUM(G111:G112)</f>
        <v>813</v>
      </c>
    </row>
    <row r="114" spans="4:6" ht="15">
      <c r="D114" s="58"/>
      <c r="E114" s="18"/>
      <c r="F114" s="18"/>
    </row>
    <row r="115" spans="1:6" ht="15">
      <c r="A115" s="50" t="s">
        <v>40</v>
      </c>
      <c r="B115" s="50" t="s">
        <v>41</v>
      </c>
      <c r="E115" s="9"/>
      <c r="F115" s="9"/>
    </row>
    <row r="116" spans="2:6" ht="15">
      <c r="B116" s="50" t="s">
        <v>42</v>
      </c>
      <c r="E116" s="9"/>
      <c r="F116" s="9"/>
    </row>
    <row r="117" spans="2:6" ht="15">
      <c r="B117" s="50" t="s">
        <v>43</v>
      </c>
      <c r="E117" s="9"/>
      <c r="F117" s="9"/>
    </row>
    <row r="118" spans="2:6" ht="15">
      <c r="B118" s="50" t="s">
        <v>44</v>
      </c>
      <c r="E118" s="9"/>
      <c r="F118" s="9"/>
    </row>
    <row r="119" spans="2:6" ht="15">
      <c r="B119" s="50" t="s">
        <v>309</v>
      </c>
      <c r="D119" s="59"/>
      <c r="E119" s="18"/>
      <c r="F119" s="18"/>
    </row>
    <row r="120" spans="5:6" ht="15">
      <c r="E120" s="9"/>
      <c r="F120" s="9"/>
    </row>
    <row r="121" spans="2:11" ht="15">
      <c r="B121" s="50" t="s">
        <v>35</v>
      </c>
      <c r="D121" s="58">
        <v>220.5</v>
      </c>
      <c r="E121" s="18"/>
      <c r="F121" s="18"/>
      <c r="G121" s="12"/>
      <c r="I121" s="18"/>
      <c r="J121" s="9"/>
      <c r="K121" s="18"/>
    </row>
    <row r="122" spans="1:6" ht="15">
      <c r="A122" s="52"/>
      <c r="B122" s="52"/>
      <c r="C122" s="52"/>
      <c r="D122" s="52"/>
      <c r="E122" s="11"/>
      <c r="F122" s="11"/>
    </row>
    <row r="123" spans="1:6" ht="15">
      <c r="A123" s="50" t="s">
        <v>45</v>
      </c>
      <c r="B123" s="50" t="s">
        <v>46</v>
      </c>
      <c r="E123" s="9"/>
      <c r="F123" s="9"/>
    </row>
    <row r="124" spans="2:6" ht="15">
      <c r="B124" s="50" t="s">
        <v>47</v>
      </c>
      <c r="E124" s="9"/>
      <c r="F124" s="9"/>
    </row>
    <row r="125" spans="2:6" ht="15">
      <c r="B125" s="50" t="s">
        <v>163</v>
      </c>
      <c r="E125" s="9"/>
      <c r="F125" s="9"/>
    </row>
    <row r="126" spans="2:6" ht="15">
      <c r="B126" s="50" t="s">
        <v>35</v>
      </c>
      <c r="D126" s="58">
        <f>+B85*0.3</f>
        <v>362.87999999999994</v>
      </c>
      <c r="E126" s="18"/>
      <c r="F126" s="18"/>
    </row>
    <row r="127" spans="4:6" ht="15">
      <c r="D127" s="59"/>
      <c r="E127" s="18"/>
      <c r="F127" s="18"/>
    </row>
    <row r="128" spans="1:6" ht="15">
      <c r="A128" s="50" t="s">
        <v>48</v>
      </c>
      <c r="B128" s="50" t="s">
        <v>49</v>
      </c>
      <c r="E128" s="9"/>
      <c r="F128" s="9"/>
    </row>
    <row r="129" spans="2:8" ht="15">
      <c r="B129" s="50" t="s">
        <v>235</v>
      </c>
      <c r="E129" s="9"/>
      <c r="F129" s="9"/>
      <c r="H129" s="8" t="s">
        <v>151</v>
      </c>
    </row>
    <row r="130" spans="2:6" ht="15">
      <c r="B130" s="50" t="s">
        <v>87</v>
      </c>
      <c r="E130" s="9"/>
      <c r="F130" s="9"/>
    </row>
    <row r="131" spans="2:6" ht="15">
      <c r="B131" s="50" t="s">
        <v>241</v>
      </c>
      <c r="E131" s="9"/>
      <c r="F131" s="9"/>
    </row>
    <row r="132" spans="2:6" ht="15">
      <c r="B132" s="50" t="s">
        <v>17</v>
      </c>
      <c r="D132" s="58">
        <v>1</v>
      </c>
      <c r="E132" s="18"/>
      <c r="F132" s="18"/>
    </row>
    <row r="133" spans="2:6" ht="15">
      <c r="B133" s="50" t="s">
        <v>242</v>
      </c>
      <c r="E133" s="9"/>
      <c r="F133" s="9"/>
    </row>
    <row r="134" spans="2:6" ht="15">
      <c r="B134" s="50" t="s">
        <v>17</v>
      </c>
      <c r="D134" s="58">
        <v>1</v>
      </c>
      <c r="E134" s="18"/>
      <c r="F134" s="18"/>
    </row>
    <row r="135" spans="2:6" ht="15">
      <c r="B135" s="50" t="s">
        <v>243</v>
      </c>
      <c r="E135" s="9"/>
      <c r="F135" s="9"/>
    </row>
    <row r="136" spans="2:6" ht="15">
      <c r="B136" s="50" t="s">
        <v>17</v>
      </c>
      <c r="D136" s="58">
        <v>1</v>
      </c>
      <c r="E136" s="18"/>
      <c r="F136" s="18"/>
    </row>
    <row r="137" spans="2:6" ht="15">
      <c r="B137" s="50" t="s">
        <v>244</v>
      </c>
      <c r="E137" s="9"/>
      <c r="F137" s="9"/>
    </row>
    <row r="138" spans="2:6" ht="15">
      <c r="B138" s="50" t="s">
        <v>17</v>
      </c>
      <c r="D138" s="58">
        <v>1</v>
      </c>
      <c r="E138" s="18"/>
      <c r="F138" s="18"/>
    </row>
    <row r="139" spans="2:6" ht="15">
      <c r="B139" s="50" t="s">
        <v>245</v>
      </c>
      <c r="E139" s="9"/>
      <c r="F139" s="9"/>
    </row>
    <row r="140" spans="2:6" ht="15">
      <c r="B140" s="50" t="s">
        <v>17</v>
      </c>
      <c r="D140" s="58">
        <v>1</v>
      </c>
      <c r="E140" s="18"/>
      <c r="F140" s="18"/>
    </row>
    <row r="141" spans="4:6" ht="15">
      <c r="D141" s="58"/>
      <c r="E141" s="18"/>
      <c r="F141" s="18"/>
    </row>
    <row r="142" ht="15">
      <c r="B142" s="50" t="s">
        <v>246</v>
      </c>
    </row>
    <row r="143" spans="2:6" ht="15">
      <c r="B143" s="50" t="s">
        <v>17</v>
      </c>
      <c r="D143" s="58">
        <v>1</v>
      </c>
      <c r="E143" s="18"/>
      <c r="F143" s="18"/>
    </row>
    <row r="144" ht="15">
      <c r="B144" s="50" t="s">
        <v>306</v>
      </c>
    </row>
    <row r="145" spans="2:6" ht="15">
      <c r="B145" s="50" t="s">
        <v>17</v>
      </c>
      <c r="D145" s="58">
        <v>1</v>
      </c>
      <c r="E145" s="18"/>
      <c r="F145" s="18"/>
    </row>
    <row r="146" spans="3:6" ht="15">
      <c r="C146" s="50" t="s">
        <v>247</v>
      </c>
      <c r="D146" s="58">
        <f>SUM(D131:D145)</f>
        <v>7</v>
      </c>
      <c r="E146" s="9"/>
      <c r="F146" s="9"/>
    </row>
    <row r="147" spans="1:6" ht="15">
      <c r="A147" s="50" t="s">
        <v>50</v>
      </c>
      <c r="B147" s="50" t="s">
        <v>51</v>
      </c>
      <c r="E147" s="9"/>
      <c r="F147" s="9"/>
    </row>
    <row r="148" spans="2:6" ht="15">
      <c r="B148" s="50" t="s">
        <v>52</v>
      </c>
      <c r="E148" s="9"/>
      <c r="F148" s="9"/>
    </row>
    <row r="149" spans="2:6" ht="15">
      <c r="B149" s="50" t="s">
        <v>236</v>
      </c>
      <c r="E149" s="9"/>
      <c r="F149" s="9"/>
    </row>
    <row r="150" spans="2:6" ht="15">
      <c r="B150" s="63">
        <f>+B85-D121-D126</f>
        <v>626.22</v>
      </c>
      <c r="E150" s="9"/>
      <c r="F150" s="9"/>
    </row>
    <row r="151" spans="2:6" ht="15">
      <c r="B151" s="50" t="s">
        <v>158</v>
      </c>
      <c r="E151" s="9"/>
      <c r="F151" s="9"/>
    </row>
    <row r="152" spans="2:6" ht="15">
      <c r="B152" s="50" t="s">
        <v>307</v>
      </c>
      <c r="E152" s="9"/>
      <c r="F152" s="9"/>
    </row>
    <row r="153" spans="2:6" ht="15">
      <c r="B153" s="64">
        <v>77</v>
      </c>
      <c r="E153" s="9"/>
      <c r="F153" s="9"/>
    </row>
    <row r="154" spans="2:6" ht="15">
      <c r="B154" s="50" t="s">
        <v>35</v>
      </c>
      <c r="D154" s="58">
        <f>+B150+B153</f>
        <v>703.22</v>
      </c>
      <c r="E154" s="18"/>
      <c r="F154" s="18"/>
    </row>
    <row r="155" spans="5:6" ht="15">
      <c r="E155" s="9"/>
      <c r="F155" s="9"/>
    </row>
    <row r="156" spans="1:6" ht="15">
      <c r="A156" s="50" t="s">
        <v>53</v>
      </c>
      <c r="B156" s="50" t="s">
        <v>54</v>
      </c>
      <c r="E156" s="9"/>
      <c r="F156" s="9"/>
    </row>
    <row r="157" spans="2:6" ht="15">
      <c r="B157" s="50" t="s">
        <v>55</v>
      </c>
      <c r="E157" s="9"/>
      <c r="F157" s="9"/>
    </row>
    <row r="158" spans="2:6" ht="15">
      <c r="B158" s="50" t="s">
        <v>237</v>
      </c>
      <c r="E158" s="9"/>
      <c r="F158" s="9"/>
    </row>
    <row r="159" spans="2:6" ht="15">
      <c r="B159" s="50" t="s">
        <v>35</v>
      </c>
      <c r="D159" s="58">
        <f>(+D121+D154)*1.25</f>
        <v>1154.65</v>
      </c>
      <c r="E159" s="18"/>
      <c r="F159" s="18"/>
    </row>
    <row r="160" spans="5:6" ht="15">
      <c r="E160" s="9"/>
      <c r="F160" s="9"/>
    </row>
    <row r="161" spans="1:6" ht="15">
      <c r="A161" s="50" t="s">
        <v>56</v>
      </c>
      <c r="B161" s="50" t="s">
        <v>77</v>
      </c>
      <c r="E161" s="9"/>
      <c r="F161" s="9"/>
    </row>
    <row r="162" spans="2:6" ht="15">
      <c r="B162" s="50" t="s">
        <v>308</v>
      </c>
      <c r="E162" s="9"/>
      <c r="F162" s="9"/>
    </row>
    <row r="163" spans="2:6" ht="15">
      <c r="B163" s="50">
        <v>945</v>
      </c>
      <c r="E163" s="9"/>
      <c r="F163" s="9"/>
    </row>
    <row r="164" spans="2:6" ht="15">
      <c r="B164" s="50" t="s">
        <v>23</v>
      </c>
      <c r="D164" s="65">
        <f>+B163</f>
        <v>945</v>
      </c>
      <c r="E164" s="18"/>
      <c r="F164" s="18"/>
    </row>
    <row r="165" spans="4:6" ht="15">
      <c r="D165" s="65"/>
      <c r="E165" s="18"/>
      <c r="F165" s="18"/>
    </row>
    <row r="166" spans="1:6" ht="15">
      <c r="A166" s="50" t="s">
        <v>57</v>
      </c>
      <c r="B166" s="50" t="s">
        <v>58</v>
      </c>
      <c r="E166" s="9"/>
      <c r="F166" s="9"/>
    </row>
    <row r="167" spans="2:6" ht="15">
      <c r="B167" s="50" t="s">
        <v>59</v>
      </c>
      <c r="E167" s="9"/>
      <c r="F167" s="9"/>
    </row>
    <row r="168" spans="5:6" ht="12" customHeight="1">
      <c r="E168" s="9"/>
      <c r="F168" s="9"/>
    </row>
    <row r="169" spans="2:6" ht="15">
      <c r="B169" s="50" t="s">
        <v>23</v>
      </c>
      <c r="D169" s="58">
        <f>+D68*1.1</f>
        <v>0</v>
      </c>
      <c r="E169" s="18"/>
      <c r="F169" s="18"/>
    </row>
    <row r="170" spans="4:6" ht="15">
      <c r="D170" s="58"/>
      <c r="E170" s="18"/>
      <c r="F170" s="18"/>
    </row>
    <row r="171" spans="1:6" ht="15">
      <c r="A171" s="50" t="s">
        <v>60</v>
      </c>
      <c r="B171" s="50" t="s">
        <v>248</v>
      </c>
      <c r="D171" s="58"/>
      <c r="E171" s="18"/>
      <c r="F171" s="18"/>
    </row>
    <row r="172" spans="2:6" ht="15">
      <c r="B172" s="50" t="s">
        <v>249</v>
      </c>
      <c r="D172" s="58"/>
      <c r="E172" s="18"/>
      <c r="F172" s="18"/>
    </row>
    <row r="173" spans="2:6" ht="15">
      <c r="B173" s="50" t="s">
        <v>250</v>
      </c>
      <c r="D173" s="58">
        <v>630</v>
      </c>
      <c r="E173" s="18"/>
      <c r="F173" s="18"/>
    </row>
    <row r="174" spans="4:6" ht="15">
      <c r="D174" s="58"/>
      <c r="E174" s="18"/>
      <c r="F174" s="18"/>
    </row>
    <row r="175" spans="4:6" ht="15">
      <c r="D175" s="58"/>
      <c r="E175" s="18"/>
      <c r="F175" s="18"/>
    </row>
    <row r="176" spans="1:6" ht="15">
      <c r="A176" s="50" t="s">
        <v>61</v>
      </c>
      <c r="B176" s="50" t="s">
        <v>89</v>
      </c>
      <c r="D176" s="58"/>
      <c r="E176" s="18"/>
      <c r="F176" s="18"/>
    </row>
    <row r="177" spans="2:6" ht="15">
      <c r="B177" s="50" t="s">
        <v>90</v>
      </c>
      <c r="D177" s="58"/>
      <c r="E177" s="18"/>
      <c r="F177" s="18"/>
    </row>
    <row r="178" spans="2:6" ht="15">
      <c r="B178" s="50" t="s">
        <v>91</v>
      </c>
      <c r="D178" s="58"/>
      <c r="E178" s="18"/>
      <c r="F178" s="18"/>
    </row>
    <row r="179" spans="2:6" ht="15">
      <c r="B179" s="50" t="s">
        <v>92</v>
      </c>
      <c r="D179" s="58"/>
      <c r="E179" s="18"/>
      <c r="F179" s="18"/>
    </row>
    <row r="180" spans="2:6" ht="15">
      <c r="B180" s="50" t="s">
        <v>17</v>
      </c>
      <c r="D180" s="65">
        <v>28</v>
      </c>
      <c r="E180" s="18"/>
      <c r="F180" s="18"/>
    </row>
    <row r="181" spans="4:6" ht="15">
      <c r="D181" s="65"/>
      <c r="E181" s="18"/>
      <c r="F181" s="18"/>
    </row>
    <row r="182" spans="1:6" ht="15">
      <c r="A182" s="50" t="s">
        <v>63</v>
      </c>
      <c r="B182" s="50" t="s">
        <v>177</v>
      </c>
      <c r="D182" s="58"/>
      <c r="E182" s="18"/>
      <c r="F182" s="18"/>
    </row>
    <row r="183" spans="2:6" ht="15">
      <c r="B183" s="50" t="s">
        <v>178</v>
      </c>
      <c r="D183" s="58"/>
      <c r="E183" s="18"/>
      <c r="F183" s="18"/>
    </row>
    <row r="184" spans="4:6" ht="6.75" customHeight="1">
      <c r="D184" s="58"/>
      <c r="E184" s="18"/>
      <c r="F184" s="18"/>
    </row>
    <row r="185" spans="2:6" ht="15">
      <c r="B185" s="50" t="s">
        <v>13</v>
      </c>
      <c r="D185" s="65">
        <v>630</v>
      </c>
      <c r="E185" s="18"/>
      <c r="F185" s="18"/>
    </row>
    <row r="186" spans="4:6" ht="15">
      <c r="D186" s="58"/>
      <c r="E186" s="18"/>
      <c r="F186" s="18"/>
    </row>
    <row r="187" spans="1:6" ht="15">
      <c r="A187" s="50" t="s">
        <v>94</v>
      </c>
      <c r="B187" s="50" t="s">
        <v>258</v>
      </c>
      <c r="D187" s="58"/>
      <c r="E187" s="18"/>
      <c r="F187" s="18"/>
    </row>
    <row r="188" spans="2:6" ht="15">
      <c r="B188" s="50" t="s">
        <v>259</v>
      </c>
      <c r="D188" s="58"/>
      <c r="E188" s="18"/>
      <c r="F188" s="18"/>
    </row>
    <row r="189" spans="4:6" ht="15">
      <c r="D189" s="58"/>
      <c r="E189" s="18"/>
      <c r="F189" s="18"/>
    </row>
    <row r="190" spans="2:6" ht="15">
      <c r="B190" s="50" t="s">
        <v>17</v>
      </c>
      <c r="D190" s="65">
        <v>2</v>
      </c>
      <c r="E190" s="18"/>
      <c r="F190" s="18"/>
    </row>
    <row r="191" spans="4:6" ht="9" customHeight="1">
      <c r="D191" s="65"/>
      <c r="E191" s="18"/>
      <c r="F191" s="18"/>
    </row>
    <row r="192" spans="1:6" ht="15">
      <c r="A192" s="50" t="s">
        <v>146</v>
      </c>
      <c r="B192" s="50" t="s">
        <v>64</v>
      </c>
      <c r="E192" s="9"/>
      <c r="F192" s="18"/>
    </row>
    <row r="193" spans="2:6" ht="15">
      <c r="B193" s="50" t="s">
        <v>65</v>
      </c>
      <c r="E193" s="9"/>
      <c r="F193" s="9"/>
    </row>
    <row r="194" spans="2:6" ht="15">
      <c r="B194" s="50" t="s">
        <v>156</v>
      </c>
      <c r="E194" s="9"/>
      <c r="F194" s="9"/>
    </row>
    <row r="195" spans="1:6" ht="15">
      <c r="A195" s="52"/>
      <c r="D195" s="66">
        <f>SUM(F47:F180)</f>
        <v>0</v>
      </c>
      <c r="E195" s="11"/>
      <c r="F195" s="11"/>
    </row>
    <row r="196" spans="1:6" ht="15">
      <c r="A196" s="55"/>
      <c r="B196" s="55" t="s">
        <v>78</v>
      </c>
      <c r="C196" s="55"/>
      <c r="D196" s="67"/>
      <c r="E196" s="21"/>
      <c r="F196" s="21"/>
    </row>
    <row r="197" spans="1:6" ht="15">
      <c r="A197" s="52"/>
      <c r="B197" s="52"/>
      <c r="C197" s="52"/>
      <c r="D197" s="68"/>
      <c r="E197" s="11"/>
      <c r="F197" s="22"/>
    </row>
    <row r="198" spans="2:6" ht="15">
      <c r="B198" s="50" t="s">
        <v>108</v>
      </c>
      <c r="D198" s="59"/>
      <c r="E198" s="9"/>
      <c r="F198" s="18"/>
    </row>
    <row r="199" spans="1:6" ht="15.75" thickBot="1">
      <c r="A199" s="56"/>
      <c r="B199" s="56"/>
      <c r="C199" s="56"/>
      <c r="D199" s="56"/>
      <c r="E199" s="16"/>
      <c r="F199" s="16"/>
    </row>
    <row r="200" spans="1:6" ht="15.75" thickTop="1">
      <c r="A200" s="50" t="s">
        <v>66</v>
      </c>
      <c r="B200" s="50" t="s">
        <v>5</v>
      </c>
      <c r="E200" s="9"/>
      <c r="F200" s="9"/>
    </row>
    <row r="201" spans="5:6" ht="15">
      <c r="E201" s="9"/>
      <c r="F201" s="9"/>
    </row>
    <row r="202" spans="1:6" ht="15">
      <c r="A202" s="50" t="s">
        <v>11</v>
      </c>
      <c r="B202" s="50" t="s">
        <v>93</v>
      </c>
      <c r="E202" s="9"/>
      <c r="F202" s="9"/>
    </row>
    <row r="203" spans="2:6" ht="15">
      <c r="B203" s="50" t="s">
        <v>83</v>
      </c>
      <c r="E203" s="9"/>
      <c r="F203" s="9"/>
    </row>
    <row r="204" spans="2:6" ht="15">
      <c r="B204" s="50" t="s">
        <v>81</v>
      </c>
      <c r="E204" s="9"/>
      <c r="F204" s="9"/>
    </row>
    <row r="205" spans="2:6" ht="15">
      <c r="B205" s="50" t="s">
        <v>82</v>
      </c>
      <c r="E205" s="9"/>
      <c r="F205" s="9"/>
    </row>
    <row r="206" spans="2:6" ht="15">
      <c r="B206" s="50" t="s">
        <v>255</v>
      </c>
      <c r="D206" s="58">
        <v>630</v>
      </c>
      <c r="E206" s="18"/>
      <c r="F206" s="18"/>
    </row>
    <row r="207" spans="4:6" ht="15">
      <c r="D207" s="58"/>
      <c r="E207" s="18"/>
      <c r="F207" s="18"/>
    </row>
    <row r="208" spans="1:6" ht="15">
      <c r="A208" s="50" t="s">
        <v>14</v>
      </c>
      <c r="B208" s="50" t="s">
        <v>68</v>
      </c>
      <c r="D208" s="58"/>
      <c r="E208" s="18"/>
      <c r="F208" s="18"/>
    </row>
    <row r="209" spans="2:6" ht="15">
      <c r="B209" s="50" t="s">
        <v>84</v>
      </c>
      <c r="D209" s="58"/>
      <c r="E209" s="18"/>
      <c r="F209" s="18"/>
    </row>
    <row r="210" spans="4:6" ht="8.25" customHeight="1">
      <c r="D210" s="58"/>
      <c r="E210" s="18"/>
      <c r="F210" s="18"/>
    </row>
    <row r="211" spans="2:6" ht="15">
      <c r="B211" s="50" t="s">
        <v>17</v>
      </c>
      <c r="D211" s="58">
        <v>160</v>
      </c>
      <c r="E211" s="18"/>
      <c r="F211" s="18"/>
    </row>
    <row r="212" spans="4:6" ht="15">
      <c r="D212" s="58"/>
      <c r="E212" s="18"/>
      <c r="F212" s="18"/>
    </row>
    <row r="213" spans="1:6" ht="15">
      <c r="A213" s="50" t="s">
        <v>18</v>
      </c>
      <c r="B213" s="50" t="s">
        <v>164</v>
      </c>
      <c r="E213" s="9"/>
      <c r="F213" s="9"/>
    </row>
    <row r="214" spans="2:6" ht="15">
      <c r="B214" s="50" t="s">
        <v>165</v>
      </c>
      <c r="E214" s="9"/>
      <c r="F214" s="9"/>
    </row>
    <row r="215" ht="15">
      <c r="B215" s="50" t="s">
        <v>166</v>
      </c>
    </row>
    <row r="216" spans="2:6" ht="15">
      <c r="B216" s="50" t="s">
        <v>167</v>
      </c>
      <c r="E216" s="9"/>
      <c r="F216" s="9"/>
    </row>
    <row r="217" spans="5:6" ht="6.75" customHeight="1">
      <c r="E217" s="9"/>
      <c r="F217" s="9"/>
    </row>
    <row r="218" spans="2:6" ht="15">
      <c r="B218" s="50" t="s">
        <v>17</v>
      </c>
      <c r="D218" s="58">
        <v>0</v>
      </c>
      <c r="E218" s="18"/>
      <c r="F218" s="18"/>
    </row>
    <row r="219" spans="5:6" ht="15">
      <c r="E219" s="9"/>
      <c r="F219" s="9"/>
    </row>
    <row r="220" spans="1:6" ht="15">
      <c r="A220" s="50" t="s">
        <v>19</v>
      </c>
      <c r="B220" s="50" t="s">
        <v>85</v>
      </c>
      <c r="E220" s="9"/>
      <c r="F220" s="9"/>
    </row>
    <row r="221" spans="2:6" ht="15">
      <c r="B221" s="50" t="s">
        <v>157</v>
      </c>
      <c r="E221" s="9"/>
      <c r="F221" s="9"/>
    </row>
    <row r="222" spans="2:6" ht="15">
      <c r="B222" s="50" t="s">
        <v>106</v>
      </c>
      <c r="E222" s="9"/>
      <c r="F222" s="9"/>
    </row>
    <row r="223" spans="5:6" ht="15">
      <c r="E223" s="9"/>
      <c r="F223" s="9"/>
    </row>
    <row r="224" spans="2:6" ht="15">
      <c r="B224" s="50" t="s">
        <v>17</v>
      </c>
      <c r="D224" s="58">
        <v>30</v>
      </c>
      <c r="E224" s="18"/>
      <c r="F224" s="18"/>
    </row>
    <row r="225" spans="4:6" ht="15">
      <c r="D225" s="58"/>
      <c r="E225" s="18"/>
      <c r="F225" s="18"/>
    </row>
    <row r="226" spans="1:6" ht="15">
      <c r="A226" s="50" t="s">
        <v>24</v>
      </c>
      <c r="B226" s="50" t="s">
        <v>75</v>
      </c>
      <c r="E226" s="9"/>
      <c r="F226" s="9"/>
    </row>
    <row r="227" spans="2:6" ht="15">
      <c r="B227" s="50" t="s">
        <v>74</v>
      </c>
      <c r="E227" s="9"/>
      <c r="F227" s="9"/>
    </row>
    <row r="228" spans="2:6" ht="15">
      <c r="B228" s="50" t="s">
        <v>105</v>
      </c>
      <c r="E228" s="9"/>
      <c r="F228" s="9"/>
    </row>
    <row r="229" spans="2:11" ht="15">
      <c r="B229" s="50" t="s">
        <v>17</v>
      </c>
      <c r="D229" s="58">
        <v>8</v>
      </c>
      <c r="E229" s="18"/>
      <c r="F229" s="23"/>
      <c r="G229" s="12"/>
      <c r="I229" s="18"/>
      <c r="J229" s="9"/>
      <c r="K229" s="23"/>
    </row>
    <row r="230" spans="4:6" ht="15">
      <c r="D230" s="58"/>
      <c r="E230" s="18"/>
      <c r="F230" s="24"/>
    </row>
    <row r="231" spans="1:6" ht="15">
      <c r="A231" s="50" t="s">
        <v>29</v>
      </c>
      <c r="B231" s="50" t="s">
        <v>256</v>
      </c>
      <c r="E231" s="9"/>
      <c r="F231" s="9"/>
    </row>
    <row r="232" spans="2:6" ht="15">
      <c r="B232" s="50" t="s">
        <v>257</v>
      </c>
      <c r="E232" s="9"/>
      <c r="F232" s="9"/>
    </row>
    <row r="233" spans="5:6" ht="15">
      <c r="E233" s="9"/>
      <c r="F233" s="9"/>
    </row>
    <row r="234" spans="2:6" ht="15">
      <c r="B234" s="50" t="s">
        <v>17</v>
      </c>
      <c r="D234" s="58">
        <v>2</v>
      </c>
      <c r="E234" s="18"/>
      <c r="F234" s="18"/>
    </row>
    <row r="235" spans="4:6" ht="15">
      <c r="D235" s="58"/>
      <c r="E235" s="18"/>
      <c r="F235" s="24"/>
    </row>
    <row r="236" spans="4:6" ht="15">
      <c r="D236" s="58"/>
      <c r="E236" s="18"/>
      <c r="F236" s="24"/>
    </row>
    <row r="237" spans="1:6" ht="15">
      <c r="A237" s="50" t="s">
        <v>32</v>
      </c>
      <c r="B237" s="50" t="s">
        <v>69</v>
      </c>
      <c r="E237" s="9"/>
      <c r="F237" s="9"/>
    </row>
    <row r="238" spans="2:6" ht="15">
      <c r="B238" s="50" t="s">
        <v>107</v>
      </c>
      <c r="E238" s="9"/>
      <c r="F238" s="9"/>
    </row>
    <row r="239" spans="2:6" ht="15">
      <c r="B239" s="50" t="s">
        <v>300</v>
      </c>
      <c r="E239" s="9"/>
      <c r="F239" s="9"/>
    </row>
    <row r="240" spans="2:6" ht="15">
      <c r="B240" s="50" t="s">
        <v>13</v>
      </c>
      <c r="D240" s="58">
        <v>630</v>
      </c>
      <c r="E240" s="18"/>
      <c r="F240" s="18"/>
    </row>
    <row r="241" spans="4:6" ht="15">
      <c r="D241" s="58"/>
      <c r="E241" s="18"/>
      <c r="F241" s="18"/>
    </row>
    <row r="242" spans="1:6" ht="15">
      <c r="A242" s="50" t="s">
        <v>36</v>
      </c>
      <c r="B242" s="50" t="s">
        <v>64</v>
      </c>
      <c r="E242" s="9"/>
      <c r="F242" s="9"/>
    </row>
    <row r="243" spans="2:6" ht="15">
      <c r="B243" s="50" t="s">
        <v>65</v>
      </c>
      <c r="E243" s="9"/>
      <c r="F243" s="9"/>
    </row>
    <row r="244" spans="2:6" ht="15">
      <c r="B244" s="50" t="s">
        <v>86</v>
      </c>
      <c r="E244" s="9"/>
      <c r="F244" s="9"/>
    </row>
    <row r="245" spans="2:6" ht="15">
      <c r="B245" s="50" t="s">
        <v>168</v>
      </c>
      <c r="E245" s="9"/>
      <c r="F245" s="9"/>
    </row>
    <row r="246" spans="2:6" ht="15">
      <c r="B246" s="50" t="s">
        <v>92</v>
      </c>
      <c r="E246" s="9"/>
      <c r="F246" s="9"/>
    </row>
    <row r="247" spans="2:6" ht="15">
      <c r="B247" s="58">
        <v>0</v>
      </c>
      <c r="C247" s="58"/>
      <c r="E247" s="9"/>
      <c r="F247" s="9"/>
    </row>
    <row r="248" spans="1:6" ht="15">
      <c r="A248" s="55"/>
      <c r="B248" s="55" t="s">
        <v>152</v>
      </c>
      <c r="C248" s="55"/>
      <c r="D248" s="67"/>
      <c r="E248" s="21"/>
      <c r="F248" s="21"/>
    </row>
    <row r="249" spans="4:6" ht="15">
      <c r="D249" s="59"/>
      <c r="E249" s="9"/>
      <c r="F249" s="18"/>
    </row>
    <row r="250" spans="2:6" ht="15">
      <c r="B250" s="50" t="s">
        <v>108</v>
      </c>
      <c r="D250" s="59"/>
      <c r="E250" s="9"/>
      <c r="F250" s="18"/>
    </row>
    <row r="251" spans="1:6" ht="15.75" thickBot="1">
      <c r="A251" s="56"/>
      <c r="B251" s="56"/>
      <c r="C251" s="56"/>
      <c r="D251" s="56"/>
      <c r="E251" s="16"/>
      <c r="F251" s="16"/>
    </row>
    <row r="252" spans="1:6" ht="15.75" thickTop="1">
      <c r="A252" s="52"/>
      <c r="B252" s="52"/>
      <c r="C252" s="52"/>
      <c r="D252" s="52"/>
      <c r="E252" s="11"/>
      <c r="F252" s="11"/>
    </row>
    <row r="253" spans="1:7" ht="15">
      <c r="A253" s="69" t="s">
        <v>71</v>
      </c>
      <c r="B253" s="69" t="s">
        <v>7</v>
      </c>
      <c r="C253" s="69"/>
      <c r="E253" s="9"/>
      <c r="F253" s="9"/>
      <c r="G253" s="8" t="s">
        <v>179</v>
      </c>
    </row>
    <row r="254" ht="15">
      <c r="B254" s="50" t="s">
        <v>253</v>
      </c>
    </row>
    <row r="256" spans="1:6" ht="15">
      <c r="A256" s="70">
        <v>1</v>
      </c>
      <c r="B256" s="70" t="s">
        <v>206</v>
      </c>
      <c r="C256" s="70" t="s">
        <v>98</v>
      </c>
      <c r="D256" s="70">
        <v>630</v>
      </c>
      <c r="E256" s="26"/>
      <c r="F256" s="26"/>
    </row>
    <row r="257" spans="2:6" ht="15">
      <c r="B257" s="52" t="s">
        <v>260</v>
      </c>
      <c r="C257" s="52"/>
      <c r="D257" s="52" t="s">
        <v>175</v>
      </c>
      <c r="E257" s="10"/>
      <c r="F257" s="27"/>
    </row>
    <row r="258" spans="1:7" ht="15">
      <c r="A258" s="50">
        <v>1</v>
      </c>
      <c r="B258" s="50" t="s">
        <v>203</v>
      </c>
      <c r="C258" s="70" t="s">
        <v>17</v>
      </c>
      <c r="D258" s="70">
        <v>28</v>
      </c>
      <c r="E258" s="26"/>
      <c r="F258" s="26"/>
      <c r="G258" s="25">
        <v>28</v>
      </c>
    </row>
    <row r="259" spans="1:7" ht="15">
      <c r="A259" s="50">
        <v>2</v>
      </c>
      <c r="B259" s="52" t="s">
        <v>205</v>
      </c>
      <c r="C259" s="71" t="s">
        <v>17</v>
      </c>
      <c r="D259" s="71">
        <v>14</v>
      </c>
      <c r="E259" s="29"/>
      <c r="F259" s="29"/>
      <c r="G259" s="28">
        <v>14</v>
      </c>
    </row>
    <row r="260" spans="1:7" ht="15">
      <c r="A260" s="50">
        <v>3</v>
      </c>
      <c r="B260" s="55" t="s">
        <v>182</v>
      </c>
      <c r="C260" s="72" t="s">
        <v>17</v>
      </c>
      <c r="D260" s="72">
        <v>14</v>
      </c>
      <c r="E260" s="31"/>
      <c r="F260" s="31"/>
      <c r="G260" s="30">
        <v>14</v>
      </c>
    </row>
    <row r="261" ht="15">
      <c r="F261" s="29"/>
    </row>
    <row r="262" spans="5:6" ht="15">
      <c r="E262" s="9"/>
      <c r="F262" s="9"/>
    </row>
    <row r="263" spans="1:2" ht="15">
      <c r="A263" s="73" t="s">
        <v>170</v>
      </c>
      <c r="B263" s="50" t="s">
        <v>209</v>
      </c>
    </row>
    <row r="265" spans="1:7" ht="15">
      <c r="A265" s="50">
        <v>1</v>
      </c>
      <c r="B265" s="74" t="s">
        <v>101</v>
      </c>
      <c r="C265" s="70" t="s">
        <v>17</v>
      </c>
      <c r="D265" s="70">
        <v>3</v>
      </c>
      <c r="E265" s="26"/>
      <c r="F265" s="26"/>
      <c r="G265" s="25">
        <v>3</v>
      </c>
    </row>
    <row r="266" spans="1:2" ht="15">
      <c r="A266" s="50">
        <v>2</v>
      </c>
      <c r="B266" s="70" t="s">
        <v>194</v>
      </c>
    </row>
    <row r="267" spans="2:7" ht="15">
      <c r="B267" s="70" t="s">
        <v>195</v>
      </c>
      <c r="C267" s="70" t="s">
        <v>17</v>
      </c>
      <c r="D267" s="70">
        <v>1</v>
      </c>
      <c r="E267" s="26"/>
      <c r="F267" s="26"/>
      <c r="G267" s="25">
        <v>1</v>
      </c>
    </row>
    <row r="268" spans="1:7" ht="15">
      <c r="A268" s="50">
        <v>3</v>
      </c>
      <c r="B268" s="50" t="s">
        <v>187</v>
      </c>
      <c r="C268" s="70" t="s">
        <v>17</v>
      </c>
      <c r="D268" s="70">
        <v>1</v>
      </c>
      <c r="E268" s="26"/>
      <c r="F268" s="26"/>
      <c r="G268" s="25">
        <v>1</v>
      </c>
    </row>
    <row r="269" spans="1:7" ht="15">
      <c r="A269" s="50">
        <v>4</v>
      </c>
      <c r="B269" s="50" t="s">
        <v>198</v>
      </c>
      <c r="C269" s="70" t="s">
        <v>17</v>
      </c>
      <c r="D269" s="70">
        <v>1</v>
      </c>
      <c r="E269" s="26"/>
      <c r="F269" s="26"/>
      <c r="G269" s="25">
        <v>1</v>
      </c>
    </row>
    <row r="270" spans="1:7" ht="15">
      <c r="A270" s="50">
        <v>5</v>
      </c>
      <c r="B270" s="50" t="s">
        <v>183</v>
      </c>
      <c r="C270" s="70" t="s">
        <v>17</v>
      </c>
      <c r="D270" s="70">
        <v>1</v>
      </c>
      <c r="E270" s="26"/>
      <c r="F270" s="26"/>
      <c r="G270" s="25">
        <v>1</v>
      </c>
    </row>
    <row r="271" spans="1:7" ht="15">
      <c r="A271" s="50">
        <v>6</v>
      </c>
      <c r="B271" s="74" t="s">
        <v>210</v>
      </c>
      <c r="C271" s="70" t="s">
        <v>17</v>
      </c>
      <c r="D271" s="70">
        <v>1</v>
      </c>
      <c r="E271" s="26"/>
      <c r="F271" s="26"/>
      <c r="G271" s="25">
        <v>1</v>
      </c>
    </row>
    <row r="272" spans="1:7" ht="15">
      <c r="A272" s="50">
        <v>7</v>
      </c>
      <c r="B272" s="50" t="s">
        <v>204</v>
      </c>
      <c r="C272" s="70" t="s">
        <v>17</v>
      </c>
      <c r="D272" s="70">
        <v>1</v>
      </c>
      <c r="E272" s="26"/>
      <c r="F272" s="26"/>
      <c r="G272" s="25">
        <v>1</v>
      </c>
    </row>
    <row r="273" spans="1:7" ht="15">
      <c r="A273" s="50">
        <v>8</v>
      </c>
      <c r="B273" s="50" t="s">
        <v>184</v>
      </c>
      <c r="C273" s="70" t="s">
        <v>17</v>
      </c>
      <c r="D273" s="70">
        <v>2</v>
      </c>
      <c r="E273" s="26"/>
      <c r="F273" s="26"/>
      <c r="G273" s="25">
        <v>2</v>
      </c>
    </row>
    <row r="274" spans="1:7" ht="15">
      <c r="A274" s="50">
        <v>9</v>
      </c>
      <c r="B274" s="70" t="s">
        <v>181</v>
      </c>
      <c r="C274" s="70" t="s">
        <v>17</v>
      </c>
      <c r="D274" s="70">
        <v>1</v>
      </c>
      <c r="E274" s="26"/>
      <c r="F274" s="26"/>
      <c r="G274" s="25">
        <v>1</v>
      </c>
    </row>
    <row r="275" spans="1:7" ht="15">
      <c r="A275" s="50">
        <v>10</v>
      </c>
      <c r="B275" s="50" t="s">
        <v>196</v>
      </c>
      <c r="C275" s="70" t="s">
        <v>17</v>
      </c>
      <c r="D275" s="70">
        <v>1</v>
      </c>
      <c r="E275" s="26"/>
      <c r="F275" s="26"/>
      <c r="G275" s="25">
        <v>1</v>
      </c>
    </row>
    <row r="276" spans="1:6" ht="15">
      <c r="A276" s="50">
        <v>11</v>
      </c>
      <c r="B276" s="70" t="s">
        <v>95</v>
      </c>
      <c r="C276" s="70" t="s">
        <v>17</v>
      </c>
      <c r="D276" s="70">
        <v>13</v>
      </c>
      <c r="E276" s="26"/>
      <c r="F276" s="26"/>
    </row>
    <row r="277" spans="1:6" ht="15">
      <c r="A277" s="50">
        <v>12</v>
      </c>
      <c r="B277" s="71" t="s">
        <v>211</v>
      </c>
      <c r="C277" s="71" t="s">
        <v>17</v>
      </c>
      <c r="D277" s="71">
        <v>104</v>
      </c>
      <c r="E277" s="26"/>
      <c r="F277" s="29"/>
    </row>
    <row r="278" spans="1:6" ht="15">
      <c r="A278" s="50">
        <v>13</v>
      </c>
      <c r="B278" s="72" t="s">
        <v>212</v>
      </c>
      <c r="C278" s="72" t="s">
        <v>17</v>
      </c>
      <c r="D278" s="72">
        <v>2</v>
      </c>
      <c r="E278" s="31"/>
      <c r="F278" s="31"/>
    </row>
    <row r="279" ht="15">
      <c r="F279" s="29"/>
    </row>
    <row r="280" spans="3:6" ht="15">
      <c r="C280" s="70"/>
      <c r="D280" s="70"/>
      <c r="E280" s="26"/>
      <c r="F280" s="26"/>
    </row>
    <row r="281" spans="3:6" ht="15">
      <c r="C281" s="70"/>
      <c r="D281" s="70"/>
      <c r="E281" s="26"/>
      <c r="F281" s="26"/>
    </row>
    <row r="282" spans="1:6" ht="15">
      <c r="A282" s="73" t="s">
        <v>66</v>
      </c>
      <c r="B282" s="50" t="s">
        <v>213</v>
      </c>
      <c r="C282" s="70"/>
      <c r="D282" s="70"/>
      <c r="E282" s="26"/>
      <c r="F282" s="26"/>
    </row>
    <row r="283" spans="3:6" ht="15">
      <c r="C283" s="70"/>
      <c r="D283" s="70"/>
      <c r="E283" s="26"/>
      <c r="F283" s="26"/>
    </row>
    <row r="284" spans="1:7" ht="15">
      <c r="A284" s="50">
        <v>1</v>
      </c>
      <c r="B284" s="50" t="s">
        <v>201</v>
      </c>
      <c r="C284" s="70" t="s">
        <v>17</v>
      </c>
      <c r="D284" s="70">
        <v>1</v>
      </c>
      <c r="E284" s="26"/>
      <c r="F284" s="26"/>
      <c r="G284" s="25">
        <v>1</v>
      </c>
    </row>
    <row r="285" spans="1:7" ht="15">
      <c r="A285" s="50">
        <v>2</v>
      </c>
      <c r="B285" s="50" t="s">
        <v>214</v>
      </c>
      <c r="C285" s="70" t="s">
        <v>17</v>
      </c>
      <c r="D285" s="70">
        <v>2</v>
      </c>
      <c r="E285" s="26"/>
      <c r="F285" s="26"/>
      <c r="G285" s="25">
        <v>2</v>
      </c>
    </row>
    <row r="286" spans="1:7" ht="15">
      <c r="A286" s="50">
        <v>3</v>
      </c>
      <c r="B286" s="50" t="s">
        <v>184</v>
      </c>
      <c r="C286" s="70" t="s">
        <v>17</v>
      </c>
      <c r="D286" s="70">
        <v>1</v>
      </c>
      <c r="E286" s="26"/>
      <c r="F286" s="26"/>
      <c r="G286" s="25">
        <v>1</v>
      </c>
    </row>
    <row r="287" spans="1:7" ht="15">
      <c r="A287" s="50">
        <v>4</v>
      </c>
      <c r="B287" s="70" t="s">
        <v>181</v>
      </c>
      <c r="C287" s="70" t="s">
        <v>17</v>
      </c>
      <c r="D287" s="70">
        <v>1</v>
      </c>
      <c r="E287" s="26"/>
      <c r="F287" s="26"/>
      <c r="G287" s="25">
        <v>1</v>
      </c>
    </row>
    <row r="288" spans="1:7" ht="15">
      <c r="A288" s="50">
        <v>5</v>
      </c>
      <c r="B288" s="74" t="s">
        <v>192</v>
      </c>
      <c r="C288" s="70" t="s">
        <v>17</v>
      </c>
      <c r="D288" s="70">
        <v>1</v>
      </c>
      <c r="E288" s="26"/>
      <c r="F288" s="26"/>
      <c r="G288" s="25">
        <v>1</v>
      </c>
    </row>
    <row r="289" spans="1:7" ht="15">
      <c r="A289" s="50">
        <v>6</v>
      </c>
      <c r="B289" s="52" t="s">
        <v>193</v>
      </c>
      <c r="C289" s="71" t="s">
        <v>17</v>
      </c>
      <c r="D289" s="71">
        <v>1</v>
      </c>
      <c r="E289" s="26"/>
      <c r="F289" s="29"/>
      <c r="G289" s="28">
        <v>1</v>
      </c>
    </row>
    <row r="290" spans="1:6" ht="15">
      <c r="A290" s="50">
        <v>7</v>
      </c>
      <c r="B290" s="70" t="s">
        <v>95</v>
      </c>
      <c r="C290" s="70" t="s">
        <v>17</v>
      </c>
      <c r="D290" s="70">
        <v>4</v>
      </c>
      <c r="E290" s="26"/>
      <c r="F290" s="26"/>
    </row>
    <row r="291" spans="1:6" ht="15">
      <c r="A291" s="50">
        <v>8</v>
      </c>
      <c r="B291" s="70" t="s">
        <v>100</v>
      </c>
      <c r="C291" s="70" t="s">
        <v>17</v>
      </c>
      <c r="D291" s="70">
        <v>2</v>
      </c>
      <c r="E291" s="26"/>
      <c r="F291" s="26"/>
    </row>
    <row r="292" spans="1:6" ht="15">
      <c r="A292" s="50">
        <v>9</v>
      </c>
      <c r="B292" s="72" t="s">
        <v>211</v>
      </c>
      <c r="C292" s="72" t="s">
        <v>17</v>
      </c>
      <c r="D292" s="72">
        <v>40</v>
      </c>
      <c r="E292" s="31"/>
      <c r="F292" s="31"/>
    </row>
    <row r="293" ht="15">
      <c r="F293" s="29"/>
    </row>
    <row r="294" spans="3:6" ht="15">
      <c r="C294" s="70"/>
      <c r="D294" s="70"/>
      <c r="E294" s="26"/>
      <c r="F294" s="26"/>
    </row>
    <row r="295" spans="3:6" ht="15">
      <c r="C295" s="70"/>
      <c r="D295" s="70"/>
      <c r="E295" s="26"/>
      <c r="F295" s="26"/>
    </row>
    <row r="296" spans="3:6" ht="15">
      <c r="C296" s="70"/>
      <c r="D296" s="70"/>
      <c r="E296" s="26"/>
      <c r="F296" s="26"/>
    </row>
    <row r="297" spans="3:6" ht="15">
      <c r="C297" s="70"/>
      <c r="D297" s="70"/>
      <c r="E297" s="26"/>
      <c r="F297" s="26"/>
    </row>
    <row r="298" spans="3:6" ht="15">
      <c r="C298" s="70"/>
      <c r="D298" s="70"/>
      <c r="E298" s="26"/>
      <c r="F298" s="26"/>
    </row>
    <row r="299" spans="3:6" ht="15">
      <c r="C299" s="70"/>
      <c r="D299" s="70"/>
      <c r="E299" s="26"/>
      <c r="F299" s="26"/>
    </row>
    <row r="300" spans="3:6" ht="15">
      <c r="C300" s="70"/>
      <c r="D300" s="70"/>
      <c r="E300" s="26"/>
      <c r="F300" s="26"/>
    </row>
    <row r="301" spans="3:6" ht="15">
      <c r="C301" s="70"/>
      <c r="D301" s="70"/>
      <c r="E301" s="26"/>
      <c r="F301" s="26"/>
    </row>
    <row r="302" spans="3:6" ht="15">
      <c r="C302" s="70"/>
      <c r="D302" s="70"/>
      <c r="E302" s="26"/>
      <c r="F302" s="26"/>
    </row>
    <row r="303" spans="3:6" ht="15">
      <c r="C303" s="70"/>
      <c r="D303" s="70"/>
      <c r="E303" s="26"/>
      <c r="F303" s="26"/>
    </row>
    <row r="304" spans="1:6" ht="15">
      <c r="A304" s="73" t="s">
        <v>6</v>
      </c>
      <c r="B304" s="50" t="s">
        <v>215</v>
      </c>
      <c r="C304" s="70"/>
      <c r="D304" s="70"/>
      <c r="E304" s="26"/>
      <c r="F304" s="26"/>
    </row>
    <row r="305" spans="3:6" ht="15">
      <c r="C305" s="70"/>
      <c r="D305" s="70"/>
      <c r="E305" s="26"/>
      <c r="F305" s="26"/>
    </row>
    <row r="306" spans="1:7" ht="15">
      <c r="A306" s="50">
        <v>1</v>
      </c>
      <c r="B306" s="74" t="s">
        <v>101</v>
      </c>
      <c r="C306" s="70" t="s">
        <v>17</v>
      </c>
      <c r="D306" s="70">
        <v>3</v>
      </c>
      <c r="E306" s="26"/>
      <c r="F306" s="26"/>
      <c r="G306" s="25">
        <v>3</v>
      </c>
    </row>
    <row r="307" spans="1:7" ht="15">
      <c r="A307" s="50">
        <v>2</v>
      </c>
      <c r="B307" s="74" t="s">
        <v>96</v>
      </c>
      <c r="C307" s="70" t="s">
        <v>17</v>
      </c>
      <c r="D307" s="70">
        <v>1</v>
      </c>
      <c r="E307" s="26"/>
      <c r="F307" s="26"/>
      <c r="G307" s="25">
        <v>1</v>
      </c>
    </row>
    <row r="308" spans="1:7" ht="15">
      <c r="A308" s="50">
        <v>3</v>
      </c>
      <c r="B308" s="50" t="s">
        <v>183</v>
      </c>
      <c r="C308" s="70" t="s">
        <v>17</v>
      </c>
      <c r="D308" s="70">
        <v>1</v>
      </c>
      <c r="E308" s="26"/>
      <c r="F308" s="26"/>
      <c r="G308" s="25">
        <v>1</v>
      </c>
    </row>
    <row r="309" spans="1:7" ht="15">
      <c r="A309" s="50">
        <v>4</v>
      </c>
      <c r="B309" s="50" t="s">
        <v>199</v>
      </c>
      <c r="C309" s="70" t="s">
        <v>17</v>
      </c>
      <c r="D309" s="70">
        <v>1</v>
      </c>
      <c r="E309" s="26"/>
      <c r="F309" s="26"/>
      <c r="G309" s="25">
        <v>1</v>
      </c>
    </row>
    <row r="310" spans="1:7" ht="15">
      <c r="A310" s="50">
        <v>5</v>
      </c>
      <c r="B310" s="50" t="s">
        <v>214</v>
      </c>
      <c r="C310" s="70" t="s">
        <v>17</v>
      </c>
      <c r="D310" s="70">
        <v>3</v>
      </c>
      <c r="E310" s="26"/>
      <c r="F310" s="26"/>
      <c r="G310" s="25">
        <v>3</v>
      </c>
    </row>
    <row r="311" spans="1:7" ht="15">
      <c r="A311" s="50">
        <v>6</v>
      </c>
      <c r="B311" s="50" t="s">
        <v>184</v>
      </c>
      <c r="C311" s="70" t="s">
        <v>17</v>
      </c>
      <c r="D311" s="70">
        <v>2</v>
      </c>
      <c r="E311" s="26"/>
      <c r="F311" s="26"/>
      <c r="G311" s="25">
        <v>2</v>
      </c>
    </row>
    <row r="312" spans="1:7" ht="15">
      <c r="A312" s="50">
        <v>7</v>
      </c>
      <c r="B312" s="70" t="s">
        <v>181</v>
      </c>
      <c r="C312" s="70" t="s">
        <v>17</v>
      </c>
      <c r="D312" s="70">
        <v>1</v>
      </c>
      <c r="E312" s="26"/>
      <c r="F312" s="26"/>
      <c r="G312" s="25">
        <v>1</v>
      </c>
    </row>
    <row r="313" spans="1:7" ht="15">
      <c r="A313" s="50">
        <v>8</v>
      </c>
      <c r="B313" s="50" t="s">
        <v>188</v>
      </c>
      <c r="C313" s="70" t="s">
        <v>17</v>
      </c>
      <c r="D313" s="70">
        <v>1</v>
      </c>
      <c r="E313" s="26"/>
      <c r="F313" s="26"/>
      <c r="G313" s="25">
        <v>1</v>
      </c>
    </row>
    <row r="314" spans="1:7" ht="15">
      <c r="A314" s="50">
        <v>9</v>
      </c>
      <c r="B314" s="50" t="s">
        <v>190</v>
      </c>
      <c r="C314" s="70" t="s">
        <v>17</v>
      </c>
      <c r="D314" s="70">
        <v>1</v>
      </c>
      <c r="E314" s="26"/>
      <c r="F314" s="26"/>
      <c r="G314" s="25">
        <v>1</v>
      </c>
    </row>
    <row r="315" spans="1:7" ht="15">
      <c r="A315" s="50">
        <v>10</v>
      </c>
      <c r="B315" s="52" t="s">
        <v>186</v>
      </c>
      <c r="C315" s="71" t="s">
        <v>17</v>
      </c>
      <c r="D315" s="71">
        <v>1</v>
      </c>
      <c r="E315" s="26"/>
      <c r="F315" s="29"/>
      <c r="G315" s="28">
        <v>1</v>
      </c>
    </row>
    <row r="316" spans="1:7" ht="15">
      <c r="A316" s="50">
        <v>11</v>
      </c>
      <c r="B316" s="50" t="s">
        <v>200</v>
      </c>
      <c r="C316" s="71" t="s">
        <v>17</v>
      </c>
      <c r="D316" s="71">
        <v>1</v>
      </c>
      <c r="E316" s="26"/>
      <c r="F316" s="29"/>
      <c r="G316" s="28">
        <v>1</v>
      </c>
    </row>
    <row r="317" spans="1:7" ht="15">
      <c r="A317" s="50">
        <v>12</v>
      </c>
      <c r="B317" s="50" t="s">
        <v>207</v>
      </c>
      <c r="C317" s="71" t="s">
        <v>17</v>
      </c>
      <c r="D317" s="71">
        <v>1</v>
      </c>
      <c r="E317" s="26"/>
      <c r="F317" s="29"/>
      <c r="G317" s="28">
        <v>1</v>
      </c>
    </row>
    <row r="318" spans="1:6" ht="15">
      <c r="A318" s="50">
        <v>13</v>
      </c>
      <c r="B318" s="50" t="s">
        <v>216</v>
      </c>
      <c r="C318" s="71" t="s">
        <v>13</v>
      </c>
      <c r="D318" s="71">
        <v>5</v>
      </c>
      <c r="E318" s="26"/>
      <c r="F318" s="29"/>
    </row>
    <row r="319" spans="1:6" ht="15">
      <c r="A319" s="50">
        <v>14</v>
      </c>
      <c r="B319" s="70" t="s">
        <v>95</v>
      </c>
      <c r="C319" s="70" t="s">
        <v>17</v>
      </c>
      <c r="D319" s="70">
        <v>10</v>
      </c>
      <c r="E319" s="26"/>
      <c r="F319" s="26"/>
    </row>
    <row r="320" spans="1:6" ht="15">
      <c r="A320" s="50">
        <v>15</v>
      </c>
      <c r="B320" s="70" t="s">
        <v>97</v>
      </c>
      <c r="C320" s="70" t="s">
        <v>17</v>
      </c>
      <c r="D320" s="70">
        <v>6</v>
      </c>
      <c r="E320" s="26"/>
      <c r="F320" s="26"/>
    </row>
    <row r="321" spans="1:6" ht="15">
      <c r="A321" s="50">
        <v>16</v>
      </c>
      <c r="B321" s="72" t="s">
        <v>211</v>
      </c>
      <c r="C321" s="72" t="s">
        <v>17</v>
      </c>
      <c r="D321" s="72">
        <v>40</v>
      </c>
      <c r="E321" s="31"/>
      <c r="F321" s="31"/>
    </row>
    <row r="322" ht="15">
      <c r="F322" s="29"/>
    </row>
    <row r="323" spans="3:6" ht="15">
      <c r="C323" s="70"/>
      <c r="D323" s="70"/>
      <c r="E323" s="26"/>
      <c r="F323" s="26"/>
    </row>
    <row r="324" spans="3:6" ht="15">
      <c r="C324" s="70"/>
      <c r="D324" s="70"/>
      <c r="E324" s="26"/>
      <c r="F324" s="26"/>
    </row>
    <row r="325" spans="1:6" ht="15">
      <c r="A325" s="73" t="s">
        <v>171</v>
      </c>
      <c r="B325" s="50" t="s">
        <v>217</v>
      </c>
      <c r="C325" s="70"/>
      <c r="D325" s="70"/>
      <c r="E325" s="26"/>
      <c r="F325" s="26"/>
    </row>
    <row r="326" spans="3:6" ht="15">
      <c r="C326" s="70"/>
      <c r="D326" s="70"/>
      <c r="E326" s="26"/>
      <c r="F326" s="26"/>
    </row>
    <row r="327" spans="1:7" ht="15">
      <c r="A327" s="50">
        <v>1</v>
      </c>
      <c r="B327" s="74" t="s">
        <v>101</v>
      </c>
      <c r="C327" s="70" t="s">
        <v>17</v>
      </c>
      <c r="D327" s="70">
        <v>2</v>
      </c>
      <c r="E327" s="26"/>
      <c r="F327" s="26"/>
      <c r="G327" s="25">
        <v>2</v>
      </c>
    </row>
    <row r="328" spans="1:7" ht="15">
      <c r="A328" s="50">
        <v>2</v>
      </c>
      <c r="B328" s="74" t="s">
        <v>96</v>
      </c>
      <c r="C328" s="70" t="s">
        <v>17</v>
      </c>
      <c r="D328" s="70">
        <v>1</v>
      </c>
      <c r="E328" s="26"/>
      <c r="F328" s="26"/>
      <c r="G328" s="25">
        <v>1</v>
      </c>
    </row>
    <row r="329" spans="1:7" ht="15">
      <c r="A329" s="50">
        <v>3</v>
      </c>
      <c r="B329" s="70" t="s">
        <v>180</v>
      </c>
      <c r="C329" s="70" t="s">
        <v>17</v>
      </c>
      <c r="D329" s="70">
        <v>1</v>
      </c>
      <c r="E329" s="26"/>
      <c r="F329" s="26"/>
      <c r="G329" s="25">
        <v>1</v>
      </c>
    </row>
    <row r="330" spans="1:7" ht="15">
      <c r="A330" s="50">
        <v>4</v>
      </c>
      <c r="B330" s="50" t="s">
        <v>183</v>
      </c>
      <c r="C330" s="70" t="s">
        <v>17</v>
      </c>
      <c r="D330" s="70">
        <v>1</v>
      </c>
      <c r="E330" s="26"/>
      <c r="F330" s="26"/>
      <c r="G330" s="25">
        <v>1</v>
      </c>
    </row>
    <row r="331" spans="1:7" ht="15">
      <c r="A331" s="50">
        <v>5</v>
      </c>
      <c r="B331" s="50" t="s">
        <v>214</v>
      </c>
      <c r="C331" s="70" t="s">
        <v>17</v>
      </c>
      <c r="D331" s="70">
        <v>2</v>
      </c>
      <c r="E331" s="26"/>
      <c r="F331" s="26"/>
      <c r="G331" s="25">
        <v>2</v>
      </c>
    </row>
    <row r="332" spans="1:7" ht="15">
      <c r="A332" s="50">
        <v>6</v>
      </c>
      <c r="B332" s="52" t="s">
        <v>186</v>
      </c>
      <c r="C332" s="71" t="s">
        <v>17</v>
      </c>
      <c r="D332" s="71">
        <v>1</v>
      </c>
      <c r="E332" s="26"/>
      <c r="F332" s="29"/>
      <c r="G332" s="28">
        <v>1</v>
      </c>
    </row>
    <row r="333" spans="1:7" ht="15">
      <c r="A333" s="50">
        <v>7</v>
      </c>
      <c r="B333" s="71" t="s">
        <v>218</v>
      </c>
      <c r="C333" s="71" t="s">
        <v>17</v>
      </c>
      <c r="D333" s="71">
        <v>1</v>
      </c>
      <c r="E333" s="26"/>
      <c r="F333" s="29"/>
      <c r="G333" s="28">
        <v>1</v>
      </c>
    </row>
    <row r="334" spans="1:7" ht="15">
      <c r="A334" s="50">
        <v>8</v>
      </c>
      <c r="B334" s="50" t="s">
        <v>191</v>
      </c>
      <c r="C334" s="70" t="s">
        <v>17</v>
      </c>
      <c r="D334" s="70">
        <v>2</v>
      </c>
      <c r="E334" s="26"/>
      <c r="F334" s="26"/>
      <c r="G334" s="25">
        <v>2</v>
      </c>
    </row>
    <row r="335" spans="1:7" ht="15">
      <c r="A335" s="50">
        <v>9</v>
      </c>
      <c r="B335" s="50" t="s">
        <v>185</v>
      </c>
      <c r="C335" s="70" t="s">
        <v>17</v>
      </c>
      <c r="D335" s="70">
        <v>1</v>
      </c>
      <c r="E335" s="26"/>
      <c r="F335" s="26"/>
      <c r="G335" s="25">
        <v>1</v>
      </c>
    </row>
    <row r="336" spans="1:7" ht="15">
      <c r="A336" s="50">
        <v>10</v>
      </c>
      <c r="B336" s="50" t="s">
        <v>219</v>
      </c>
      <c r="C336" s="70" t="s">
        <v>17</v>
      </c>
      <c r="D336" s="70">
        <v>1</v>
      </c>
      <c r="E336" s="26"/>
      <c r="F336" s="26"/>
      <c r="G336" s="25">
        <v>1</v>
      </c>
    </row>
    <row r="337" spans="1:7" ht="15">
      <c r="A337" s="50">
        <v>11</v>
      </c>
      <c r="B337" s="70" t="s">
        <v>189</v>
      </c>
      <c r="C337" s="70" t="s">
        <v>17</v>
      </c>
      <c r="D337" s="70">
        <v>2</v>
      </c>
      <c r="E337" s="26"/>
      <c r="F337" s="26"/>
      <c r="G337" s="25">
        <v>2</v>
      </c>
    </row>
    <row r="338" spans="1:7" ht="15">
      <c r="A338" s="50">
        <v>12</v>
      </c>
      <c r="B338" s="52" t="s">
        <v>220</v>
      </c>
      <c r="C338" s="71" t="s">
        <v>17</v>
      </c>
      <c r="D338" s="71">
        <v>1</v>
      </c>
      <c r="E338" s="26"/>
      <c r="F338" s="29"/>
      <c r="G338" s="28">
        <v>1</v>
      </c>
    </row>
    <row r="339" spans="1:7" ht="15">
      <c r="A339" s="50">
        <v>13</v>
      </c>
      <c r="B339" s="50" t="s">
        <v>207</v>
      </c>
      <c r="C339" s="71" t="s">
        <v>17</v>
      </c>
      <c r="D339" s="71">
        <v>1</v>
      </c>
      <c r="E339" s="26"/>
      <c r="F339" s="29"/>
      <c r="G339" s="28">
        <v>1</v>
      </c>
    </row>
    <row r="340" spans="1:7" ht="15">
      <c r="A340" s="50">
        <v>14</v>
      </c>
      <c r="B340" s="50" t="s">
        <v>216</v>
      </c>
      <c r="C340" s="71" t="s">
        <v>13</v>
      </c>
      <c r="D340" s="71">
        <v>5</v>
      </c>
      <c r="E340" s="26"/>
      <c r="F340" s="29"/>
      <c r="G340" s="28">
        <v>5</v>
      </c>
    </row>
    <row r="341" spans="1:7" ht="15">
      <c r="A341" s="50">
        <v>15</v>
      </c>
      <c r="B341" s="50" t="s">
        <v>200</v>
      </c>
      <c r="C341" s="71" t="s">
        <v>17</v>
      </c>
      <c r="D341" s="71">
        <v>1</v>
      </c>
      <c r="E341" s="26"/>
      <c r="F341" s="29"/>
      <c r="G341" s="28">
        <v>1</v>
      </c>
    </row>
    <row r="342" spans="1:6" ht="15">
      <c r="A342" s="50">
        <v>16</v>
      </c>
      <c r="B342" s="70" t="s">
        <v>95</v>
      </c>
      <c r="C342" s="70" t="s">
        <v>17</v>
      </c>
      <c r="D342" s="70">
        <v>11</v>
      </c>
      <c r="E342" s="26"/>
      <c r="F342" s="26"/>
    </row>
    <row r="343" spans="1:6" ht="15">
      <c r="A343" s="50">
        <v>17</v>
      </c>
      <c r="B343" s="70" t="s">
        <v>97</v>
      </c>
      <c r="C343" s="70" t="s">
        <v>17</v>
      </c>
      <c r="D343" s="70">
        <v>6</v>
      </c>
      <c r="E343" s="26"/>
      <c r="F343" s="26"/>
    </row>
    <row r="344" spans="1:6" ht="15">
      <c r="A344" s="50">
        <v>18</v>
      </c>
      <c r="B344" s="72" t="s">
        <v>211</v>
      </c>
      <c r="C344" s="72" t="s">
        <v>17</v>
      </c>
      <c r="D344" s="72">
        <v>112</v>
      </c>
      <c r="E344" s="31"/>
      <c r="F344" s="31"/>
    </row>
    <row r="345" ht="15">
      <c r="F345" s="29"/>
    </row>
    <row r="346" spans="5:6" ht="15">
      <c r="E346" s="9"/>
      <c r="F346" s="9"/>
    </row>
    <row r="347" spans="1:6" ht="15">
      <c r="A347" s="73" t="s">
        <v>172</v>
      </c>
      <c r="B347" s="50" t="s">
        <v>221</v>
      </c>
      <c r="C347" s="70"/>
      <c r="D347" s="70"/>
      <c r="E347" s="26"/>
      <c r="F347" s="26"/>
    </row>
    <row r="348" spans="3:6" ht="15">
      <c r="C348" s="70"/>
      <c r="D348" s="70"/>
      <c r="E348" s="26"/>
      <c r="F348" s="26"/>
    </row>
    <row r="349" spans="1:7" ht="15">
      <c r="A349" s="50">
        <v>1</v>
      </c>
      <c r="B349" s="74" t="s">
        <v>101</v>
      </c>
      <c r="C349" s="70" t="s">
        <v>17</v>
      </c>
      <c r="D349" s="70">
        <v>1</v>
      </c>
      <c r="E349" s="26"/>
      <c r="F349" s="26"/>
      <c r="G349" s="25">
        <v>1</v>
      </c>
    </row>
    <row r="350" spans="1:7" ht="15">
      <c r="A350" s="50">
        <v>2</v>
      </c>
      <c r="B350" s="50" t="s">
        <v>183</v>
      </c>
      <c r="C350" s="70" t="s">
        <v>17</v>
      </c>
      <c r="D350" s="70">
        <v>1</v>
      </c>
      <c r="E350" s="26"/>
      <c r="F350" s="26"/>
      <c r="G350" s="25">
        <v>1</v>
      </c>
    </row>
    <row r="351" spans="1:7" ht="15">
      <c r="A351" s="50">
        <v>3</v>
      </c>
      <c r="B351" s="50" t="s">
        <v>214</v>
      </c>
      <c r="C351" s="70" t="s">
        <v>17</v>
      </c>
      <c r="D351" s="70">
        <v>2</v>
      </c>
      <c r="E351" s="26"/>
      <c r="F351" s="26"/>
      <c r="G351" s="25">
        <v>2</v>
      </c>
    </row>
    <row r="352" spans="1:7" ht="15">
      <c r="A352" s="50">
        <v>4</v>
      </c>
      <c r="B352" s="50" t="s">
        <v>184</v>
      </c>
      <c r="C352" s="70" t="s">
        <v>17</v>
      </c>
      <c r="D352" s="70">
        <v>2</v>
      </c>
      <c r="E352" s="26"/>
      <c r="F352" s="26"/>
      <c r="G352" s="25">
        <v>2</v>
      </c>
    </row>
    <row r="353" spans="1:7" ht="15">
      <c r="A353" s="50">
        <v>5</v>
      </c>
      <c r="B353" s="70" t="s">
        <v>181</v>
      </c>
      <c r="C353" s="70" t="s">
        <v>17</v>
      </c>
      <c r="D353" s="70">
        <v>1</v>
      </c>
      <c r="E353" s="26"/>
      <c r="F353" s="26"/>
      <c r="G353" s="25">
        <v>1</v>
      </c>
    </row>
    <row r="354" spans="1:6" ht="15">
      <c r="A354" s="50">
        <v>6</v>
      </c>
      <c r="B354" s="70" t="s">
        <v>95</v>
      </c>
      <c r="C354" s="70" t="s">
        <v>17</v>
      </c>
      <c r="D354" s="70">
        <v>7</v>
      </c>
      <c r="E354" s="26"/>
      <c r="F354" s="26"/>
    </row>
    <row r="355" spans="1:6" ht="15">
      <c r="A355" s="50">
        <v>7</v>
      </c>
      <c r="B355" s="72" t="s">
        <v>211</v>
      </c>
      <c r="C355" s="72" t="s">
        <v>17</v>
      </c>
      <c r="D355" s="72">
        <v>56</v>
      </c>
      <c r="E355" s="31"/>
      <c r="F355" s="31"/>
    </row>
    <row r="356" ht="15">
      <c r="F356" s="29"/>
    </row>
    <row r="357" ht="15">
      <c r="F357" s="29"/>
    </row>
    <row r="358" ht="15">
      <c r="F358" s="29"/>
    </row>
    <row r="359" spans="1:4" ht="15">
      <c r="A359" s="73" t="s">
        <v>176</v>
      </c>
      <c r="B359" s="70" t="s">
        <v>301</v>
      </c>
      <c r="C359" s="70"/>
      <c r="D359" s="70"/>
    </row>
    <row r="361" spans="1:7" ht="15">
      <c r="A361" s="50">
        <v>1</v>
      </c>
      <c r="B361" s="74" t="s">
        <v>101</v>
      </c>
      <c r="C361" s="70" t="s">
        <v>17</v>
      </c>
      <c r="D361" s="70">
        <v>2</v>
      </c>
      <c r="E361" s="26"/>
      <c r="F361" s="26"/>
      <c r="G361" s="25">
        <v>2</v>
      </c>
    </row>
    <row r="362" spans="1:7" ht="15">
      <c r="A362" s="50">
        <v>2</v>
      </c>
      <c r="B362" s="70" t="s">
        <v>180</v>
      </c>
      <c r="C362" s="70" t="s">
        <v>17</v>
      </c>
      <c r="D362" s="70">
        <v>1</v>
      </c>
      <c r="E362" s="26"/>
      <c r="F362" s="26"/>
      <c r="G362" s="25">
        <v>1</v>
      </c>
    </row>
    <row r="363" spans="1:7" ht="15">
      <c r="A363" s="50">
        <v>3</v>
      </c>
      <c r="B363" s="50" t="s">
        <v>214</v>
      </c>
      <c r="C363" s="70" t="s">
        <v>17</v>
      </c>
      <c r="D363" s="70">
        <v>2</v>
      </c>
      <c r="E363" s="26"/>
      <c r="F363" s="26"/>
      <c r="G363" s="25">
        <v>2</v>
      </c>
    </row>
    <row r="364" spans="1:7" ht="15">
      <c r="A364" s="50">
        <v>4</v>
      </c>
      <c r="B364" s="52" t="s">
        <v>220</v>
      </c>
      <c r="C364" s="71" t="s">
        <v>17</v>
      </c>
      <c r="D364" s="71">
        <v>1</v>
      </c>
      <c r="E364" s="26"/>
      <c r="F364" s="29"/>
      <c r="G364" s="28">
        <v>1</v>
      </c>
    </row>
    <row r="365" spans="1:7" ht="15">
      <c r="A365" s="50">
        <v>5</v>
      </c>
      <c r="B365" s="50" t="s">
        <v>200</v>
      </c>
      <c r="C365" s="71" t="s">
        <v>17</v>
      </c>
      <c r="D365" s="71">
        <v>1</v>
      </c>
      <c r="E365" s="26"/>
      <c r="F365" s="29"/>
      <c r="G365" s="28">
        <v>1</v>
      </c>
    </row>
    <row r="366" spans="1:7" ht="15">
      <c r="A366" s="50">
        <v>6</v>
      </c>
      <c r="B366" s="50" t="s">
        <v>207</v>
      </c>
      <c r="C366" s="71" t="s">
        <v>17</v>
      </c>
      <c r="D366" s="71">
        <v>2</v>
      </c>
      <c r="E366" s="26"/>
      <c r="F366" s="29"/>
      <c r="G366" s="28">
        <v>2</v>
      </c>
    </row>
    <row r="367" spans="1:7" ht="15">
      <c r="A367" s="50">
        <v>7</v>
      </c>
      <c r="B367" s="50" t="s">
        <v>185</v>
      </c>
      <c r="C367" s="70" t="s">
        <v>17</v>
      </c>
      <c r="D367" s="70">
        <v>1</v>
      </c>
      <c r="E367" s="26"/>
      <c r="F367" s="26"/>
      <c r="G367" s="25">
        <v>1</v>
      </c>
    </row>
    <row r="368" spans="1:7" ht="15">
      <c r="A368" s="50">
        <v>8</v>
      </c>
      <c r="B368" s="50" t="s">
        <v>184</v>
      </c>
      <c r="C368" s="70" t="s">
        <v>17</v>
      </c>
      <c r="D368" s="70">
        <v>1</v>
      </c>
      <c r="E368" s="26"/>
      <c r="F368" s="26"/>
      <c r="G368" s="25">
        <v>1</v>
      </c>
    </row>
    <row r="369" spans="1:7" ht="15">
      <c r="A369" s="50">
        <v>9</v>
      </c>
      <c r="B369" s="70" t="s">
        <v>181</v>
      </c>
      <c r="C369" s="70" t="s">
        <v>17</v>
      </c>
      <c r="D369" s="70">
        <v>1</v>
      </c>
      <c r="E369" s="26"/>
      <c r="F369" s="26"/>
      <c r="G369" s="25">
        <v>1</v>
      </c>
    </row>
    <row r="370" spans="1:6" ht="15">
      <c r="A370" s="50">
        <v>10</v>
      </c>
      <c r="B370" s="70" t="s">
        <v>95</v>
      </c>
      <c r="C370" s="70" t="s">
        <v>17</v>
      </c>
      <c r="D370" s="70">
        <v>8</v>
      </c>
      <c r="E370" s="26"/>
      <c r="F370" s="26"/>
    </row>
    <row r="371" spans="1:6" ht="15">
      <c r="A371" s="50">
        <v>11</v>
      </c>
      <c r="B371" s="72" t="s">
        <v>211</v>
      </c>
      <c r="C371" s="72" t="s">
        <v>17</v>
      </c>
      <c r="D371" s="72">
        <v>64</v>
      </c>
      <c r="E371" s="31"/>
      <c r="F371" s="31"/>
    </row>
    <row r="372" ht="15">
      <c r="F372" s="29"/>
    </row>
    <row r="373" spans="5:6" ht="15">
      <c r="E373" s="9"/>
      <c r="F373" s="9"/>
    </row>
    <row r="375" spans="1:15" ht="15">
      <c r="A375" s="73" t="s">
        <v>252</v>
      </c>
      <c r="B375" s="50" t="s">
        <v>229</v>
      </c>
      <c r="H375" s="8">
        <v>15</v>
      </c>
      <c r="I375" s="8" t="s">
        <v>222</v>
      </c>
      <c r="J375" s="28" t="s">
        <v>17</v>
      </c>
      <c r="K375" s="28">
        <v>1</v>
      </c>
      <c r="L375" s="28"/>
      <c r="M375" s="29">
        <v>16</v>
      </c>
      <c r="N375" s="34"/>
      <c r="O375" s="29">
        <f aca="true" t="shared" si="0" ref="O375:O382">+K375*M375</f>
        <v>16</v>
      </c>
    </row>
    <row r="376" spans="2:15" ht="15">
      <c r="B376" s="50" t="s">
        <v>230</v>
      </c>
      <c r="H376" s="8">
        <v>16</v>
      </c>
      <c r="I376" s="8" t="s">
        <v>193</v>
      </c>
      <c r="J376" s="28" t="s">
        <v>17</v>
      </c>
      <c r="K376" s="28">
        <v>1</v>
      </c>
      <c r="L376" s="28"/>
      <c r="M376" s="29">
        <v>27</v>
      </c>
      <c r="N376" s="34"/>
      <c r="O376" s="29">
        <f t="shared" si="0"/>
        <v>27</v>
      </c>
    </row>
    <row r="377" spans="8:15" ht="15">
      <c r="H377" s="8">
        <v>17</v>
      </c>
      <c r="I377" s="8" t="s">
        <v>197</v>
      </c>
      <c r="J377" s="28" t="s">
        <v>17</v>
      </c>
      <c r="K377" s="28">
        <v>1</v>
      </c>
      <c r="L377" s="28"/>
      <c r="M377" s="29">
        <v>39</v>
      </c>
      <c r="N377" s="34"/>
      <c r="O377" s="29">
        <f t="shared" si="0"/>
        <v>39</v>
      </c>
    </row>
    <row r="378" spans="1:15" ht="15">
      <c r="A378" s="50">
        <v>1</v>
      </c>
      <c r="B378" s="70" t="s">
        <v>194</v>
      </c>
      <c r="H378" s="8">
        <v>18</v>
      </c>
      <c r="I378" s="8" t="s">
        <v>202</v>
      </c>
      <c r="J378" s="28" t="s">
        <v>17</v>
      </c>
      <c r="K378" s="28">
        <v>1</v>
      </c>
      <c r="L378" s="28"/>
      <c r="M378" s="29">
        <v>136</v>
      </c>
      <c r="N378" s="34"/>
      <c r="O378" s="29">
        <f t="shared" si="0"/>
        <v>136</v>
      </c>
    </row>
    <row r="379" spans="2:15" ht="15">
      <c r="B379" s="70" t="s">
        <v>195</v>
      </c>
      <c r="C379" s="70" t="s">
        <v>17</v>
      </c>
      <c r="D379" s="70">
        <v>1</v>
      </c>
      <c r="E379" s="26"/>
      <c r="F379" s="26"/>
      <c r="G379" s="25">
        <v>1</v>
      </c>
      <c r="H379" s="8">
        <v>19</v>
      </c>
      <c r="I379" s="25" t="s">
        <v>95</v>
      </c>
      <c r="J379" s="25" t="s">
        <v>17</v>
      </c>
      <c r="K379" s="25">
        <v>6</v>
      </c>
      <c r="L379" s="25"/>
      <c r="M379" s="26">
        <v>1.4</v>
      </c>
      <c r="N379" s="35"/>
      <c r="O379" s="26">
        <f t="shared" si="0"/>
        <v>8.399999999999999</v>
      </c>
    </row>
    <row r="380" spans="1:15" ht="15">
      <c r="A380" s="50">
        <v>2</v>
      </c>
      <c r="B380" s="74" t="s">
        <v>101</v>
      </c>
      <c r="C380" s="70" t="s">
        <v>17</v>
      </c>
      <c r="D380" s="70">
        <v>3</v>
      </c>
      <c r="E380" s="26"/>
      <c r="F380" s="26"/>
      <c r="G380" s="25">
        <v>3</v>
      </c>
      <c r="H380" s="8">
        <v>20</v>
      </c>
      <c r="I380" s="25" t="s">
        <v>97</v>
      </c>
      <c r="J380" s="25" t="s">
        <v>17</v>
      </c>
      <c r="K380" s="25">
        <v>5</v>
      </c>
      <c r="L380" s="25"/>
      <c r="M380" s="26">
        <v>1.2</v>
      </c>
      <c r="N380" s="35"/>
      <c r="O380" s="26">
        <f t="shared" si="0"/>
        <v>6</v>
      </c>
    </row>
    <row r="381" spans="1:15" ht="15">
      <c r="A381" s="50">
        <v>3</v>
      </c>
      <c r="B381" s="50" t="s">
        <v>187</v>
      </c>
      <c r="C381" s="70" t="s">
        <v>17</v>
      </c>
      <c r="D381" s="70">
        <v>1</v>
      </c>
      <c r="E381" s="26"/>
      <c r="F381" s="26"/>
      <c r="G381" s="25">
        <v>1</v>
      </c>
      <c r="H381" s="8">
        <v>21</v>
      </c>
      <c r="I381" s="25" t="s">
        <v>100</v>
      </c>
      <c r="J381" s="25" t="s">
        <v>17</v>
      </c>
      <c r="K381" s="25">
        <v>7</v>
      </c>
      <c r="L381" s="25"/>
      <c r="M381" s="26">
        <v>1</v>
      </c>
      <c r="N381" s="35"/>
      <c r="O381" s="26">
        <f t="shared" si="0"/>
        <v>7</v>
      </c>
    </row>
    <row r="382" spans="1:15" ht="15">
      <c r="A382" s="50">
        <v>4</v>
      </c>
      <c r="B382" s="50" t="s">
        <v>198</v>
      </c>
      <c r="C382" s="70" t="s">
        <v>17</v>
      </c>
      <c r="D382" s="70">
        <v>1</v>
      </c>
      <c r="E382" s="26"/>
      <c r="F382" s="26"/>
      <c r="G382" s="25">
        <v>1</v>
      </c>
      <c r="H382" s="8">
        <v>22</v>
      </c>
      <c r="I382" s="30" t="s">
        <v>211</v>
      </c>
      <c r="J382" s="30" t="s">
        <v>17</v>
      </c>
      <c r="K382" s="30">
        <v>96</v>
      </c>
      <c r="L382" s="30"/>
      <c r="M382" s="31">
        <v>1.4</v>
      </c>
      <c r="N382" s="36"/>
      <c r="O382" s="31">
        <f t="shared" si="0"/>
        <v>134.39999999999998</v>
      </c>
    </row>
    <row r="383" spans="1:15" ht="15">
      <c r="A383" s="50">
        <v>5</v>
      </c>
      <c r="B383" s="50" t="s">
        <v>183</v>
      </c>
      <c r="C383" s="70" t="s">
        <v>17</v>
      </c>
      <c r="D383" s="70">
        <v>1</v>
      </c>
      <c r="E383" s="26"/>
      <c r="F383" s="26"/>
      <c r="G383" s="25">
        <v>1</v>
      </c>
      <c r="O383" s="29">
        <f>SUM(O375:O382)</f>
        <v>373.79999999999995</v>
      </c>
    </row>
    <row r="384" spans="1:7" ht="15">
      <c r="A384" s="50">
        <v>6</v>
      </c>
      <c r="B384" s="50" t="s">
        <v>228</v>
      </c>
      <c r="C384" s="70" t="s">
        <v>17</v>
      </c>
      <c r="D384" s="70">
        <v>3</v>
      </c>
      <c r="E384" s="26"/>
      <c r="F384" s="26"/>
      <c r="G384" s="25">
        <v>3</v>
      </c>
    </row>
    <row r="385" spans="1:15" ht="15">
      <c r="A385" s="50">
        <v>7</v>
      </c>
      <c r="B385" s="50" t="s">
        <v>204</v>
      </c>
      <c r="C385" s="70" t="s">
        <v>17</v>
      </c>
      <c r="D385" s="70">
        <v>1</v>
      </c>
      <c r="E385" s="26"/>
      <c r="F385" s="26"/>
      <c r="G385" s="25">
        <v>1</v>
      </c>
      <c r="H385" s="37" t="s">
        <v>173</v>
      </c>
      <c r="I385" s="38" t="s">
        <v>223</v>
      </c>
      <c r="J385" s="25"/>
      <c r="K385" s="25"/>
      <c r="L385" s="25"/>
      <c r="M385" s="26"/>
      <c r="N385" s="35"/>
      <c r="O385" s="26"/>
    </row>
    <row r="386" spans="1:15" ht="15">
      <c r="A386" s="50">
        <v>8</v>
      </c>
      <c r="B386" s="50" t="s">
        <v>185</v>
      </c>
      <c r="C386" s="70" t="s">
        <v>17</v>
      </c>
      <c r="D386" s="70">
        <v>3</v>
      </c>
      <c r="E386" s="26"/>
      <c r="F386" s="26"/>
      <c r="G386" s="25">
        <v>3</v>
      </c>
      <c r="J386" s="25"/>
      <c r="K386" s="25"/>
      <c r="L386" s="25"/>
      <c r="M386" s="26"/>
      <c r="N386" s="35"/>
      <c r="O386" s="26"/>
    </row>
    <row r="387" spans="1:15" ht="15">
      <c r="A387" s="50">
        <v>9</v>
      </c>
      <c r="B387" s="50" t="s">
        <v>196</v>
      </c>
      <c r="C387" s="70" t="s">
        <v>17</v>
      </c>
      <c r="D387" s="70">
        <v>1</v>
      </c>
      <c r="E387" s="26"/>
      <c r="F387" s="26"/>
      <c r="G387" s="25">
        <v>1</v>
      </c>
      <c r="H387" s="8">
        <v>1</v>
      </c>
      <c r="I387" s="33" t="s">
        <v>101</v>
      </c>
      <c r="J387" s="25" t="s">
        <v>17</v>
      </c>
      <c r="K387" s="25">
        <v>1</v>
      </c>
      <c r="L387" s="25"/>
      <c r="M387" s="26">
        <v>160</v>
      </c>
      <c r="N387" s="35"/>
      <c r="O387" s="26">
        <f aca="true" t="shared" si="1" ref="O387:O402">+K387*M387</f>
        <v>160</v>
      </c>
    </row>
    <row r="388" spans="1:15" ht="15">
      <c r="A388" s="50">
        <v>10</v>
      </c>
      <c r="B388" s="70" t="s">
        <v>95</v>
      </c>
      <c r="C388" s="70" t="s">
        <v>17</v>
      </c>
      <c r="D388" s="70">
        <v>13</v>
      </c>
      <c r="E388" s="26"/>
      <c r="F388" s="26"/>
      <c r="H388" s="8">
        <v>2</v>
      </c>
      <c r="I388" s="33" t="s">
        <v>96</v>
      </c>
      <c r="J388" s="25" t="s">
        <v>17</v>
      </c>
      <c r="K388" s="25">
        <v>1</v>
      </c>
      <c r="L388" s="25"/>
      <c r="M388" s="26">
        <v>133</v>
      </c>
      <c r="N388" s="35"/>
      <c r="O388" s="26">
        <f t="shared" si="1"/>
        <v>133</v>
      </c>
    </row>
    <row r="389" spans="1:15" ht="15">
      <c r="A389" s="50">
        <v>11</v>
      </c>
      <c r="B389" s="70" t="s">
        <v>97</v>
      </c>
      <c r="C389" s="70" t="s">
        <v>17</v>
      </c>
      <c r="D389" s="70">
        <v>3</v>
      </c>
      <c r="E389" s="26"/>
      <c r="F389" s="26"/>
      <c r="H389" s="8">
        <v>3</v>
      </c>
      <c r="I389" s="33" t="s">
        <v>192</v>
      </c>
      <c r="J389" s="25" t="s">
        <v>17</v>
      </c>
      <c r="K389" s="25">
        <v>1</v>
      </c>
      <c r="L389" s="25"/>
      <c r="M389" s="26">
        <v>95</v>
      </c>
      <c r="N389" s="35"/>
      <c r="O389" s="26">
        <f t="shared" si="1"/>
        <v>95</v>
      </c>
    </row>
    <row r="390" spans="1:15" ht="15">
      <c r="A390" s="50">
        <v>12</v>
      </c>
      <c r="B390" s="71" t="s">
        <v>212</v>
      </c>
      <c r="C390" s="71" t="s">
        <v>17</v>
      </c>
      <c r="D390" s="71">
        <v>2</v>
      </c>
      <c r="E390" s="26"/>
      <c r="F390" s="29"/>
      <c r="H390" s="8">
        <v>4</v>
      </c>
      <c r="I390" s="8" t="s">
        <v>183</v>
      </c>
      <c r="J390" s="25" t="s">
        <v>17</v>
      </c>
      <c r="K390" s="25">
        <v>1</v>
      </c>
      <c r="L390" s="25"/>
      <c r="M390" s="26">
        <v>73</v>
      </c>
      <c r="N390" s="35"/>
      <c r="O390" s="26">
        <f t="shared" si="1"/>
        <v>73</v>
      </c>
    </row>
    <row r="391" spans="1:15" ht="15">
      <c r="A391" s="50">
        <v>13</v>
      </c>
      <c r="B391" s="72" t="s">
        <v>211</v>
      </c>
      <c r="C391" s="72" t="s">
        <v>17</v>
      </c>
      <c r="D391" s="72">
        <v>116</v>
      </c>
      <c r="E391" s="31"/>
      <c r="F391" s="31"/>
      <c r="H391" s="8">
        <v>5</v>
      </c>
      <c r="I391" s="8" t="s">
        <v>199</v>
      </c>
      <c r="J391" s="25" t="s">
        <v>17</v>
      </c>
      <c r="K391" s="25">
        <v>1</v>
      </c>
      <c r="L391" s="25"/>
      <c r="M391" s="26">
        <v>73</v>
      </c>
      <c r="N391" s="35"/>
      <c r="O391" s="26">
        <f t="shared" si="1"/>
        <v>73</v>
      </c>
    </row>
    <row r="392" spans="6:15" ht="15">
      <c r="F392" s="29"/>
      <c r="H392" s="8">
        <v>6</v>
      </c>
      <c r="I392" s="8" t="s">
        <v>201</v>
      </c>
      <c r="J392" s="25" t="s">
        <v>17</v>
      </c>
      <c r="K392" s="25">
        <v>1</v>
      </c>
      <c r="L392" s="25"/>
      <c r="M392" s="26">
        <v>65</v>
      </c>
      <c r="N392" s="35"/>
      <c r="O392" s="26">
        <f t="shared" si="1"/>
        <v>65</v>
      </c>
    </row>
    <row r="393" spans="5:15" ht="15">
      <c r="E393" s="9"/>
      <c r="F393" s="9"/>
      <c r="H393" s="8">
        <v>7</v>
      </c>
      <c r="I393" s="8" t="s">
        <v>214</v>
      </c>
      <c r="J393" s="25" t="s">
        <v>17</v>
      </c>
      <c r="K393" s="25">
        <v>2</v>
      </c>
      <c r="L393" s="25"/>
      <c r="M393" s="26">
        <v>81</v>
      </c>
      <c r="N393" s="35"/>
      <c r="O393" s="26">
        <f t="shared" si="1"/>
        <v>162</v>
      </c>
    </row>
    <row r="394" spans="1:15" ht="15">
      <c r="A394" s="73" t="s">
        <v>252</v>
      </c>
      <c r="B394" s="50" t="s">
        <v>302</v>
      </c>
      <c r="E394" s="9"/>
      <c r="F394" s="9"/>
      <c r="H394" s="8">
        <v>8</v>
      </c>
      <c r="I394" s="8" t="s">
        <v>184</v>
      </c>
      <c r="J394" s="25" t="s">
        <v>17</v>
      </c>
      <c r="K394" s="25">
        <v>2</v>
      </c>
      <c r="L394" s="25"/>
      <c r="M394" s="26">
        <v>38</v>
      </c>
      <c r="N394" s="35"/>
      <c r="O394" s="26">
        <f t="shared" si="1"/>
        <v>76</v>
      </c>
    </row>
    <row r="395" spans="5:15" ht="15">
      <c r="E395" s="9"/>
      <c r="F395" s="9"/>
      <c r="H395" s="8">
        <v>9</v>
      </c>
      <c r="I395" s="25" t="s">
        <v>181</v>
      </c>
      <c r="J395" s="25" t="s">
        <v>17</v>
      </c>
      <c r="K395" s="25">
        <v>1</v>
      </c>
      <c r="L395" s="25"/>
      <c r="M395" s="26">
        <v>65</v>
      </c>
      <c r="N395" s="35"/>
      <c r="O395" s="26">
        <f t="shared" si="1"/>
        <v>65</v>
      </c>
    </row>
    <row r="396" spans="1:15" ht="15">
      <c r="A396" s="50">
        <v>1</v>
      </c>
      <c r="B396" s="50" t="s">
        <v>303</v>
      </c>
      <c r="C396" s="70" t="s">
        <v>17</v>
      </c>
      <c r="D396" s="70">
        <v>1</v>
      </c>
      <c r="E396" s="26"/>
      <c r="F396" s="26"/>
      <c r="G396" s="25">
        <v>1</v>
      </c>
      <c r="H396" s="8">
        <v>10</v>
      </c>
      <c r="I396" s="8" t="s">
        <v>214</v>
      </c>
      <c r="J396" s="25" t="s">
        <v>17</v>
      </c>
      <c r="K396" s="25">
        <v>1</v>
      </c>
      <c r="L396" s="25"/>
      <c r="M396" s="26">
        <v>81</v>
      </c>
      <c r="N396" s="35"/>
      <c r="O396" s="26">
        <f t="shared" si="1"/>
        <v>81</v>
      </c>
    </row>
    <row r="397" spans="1:15" ht="15">
      <c r="A397" s="50">
        <v>2</v>
      </c>
      <c r="B397" s="74" t="s">
        <v>96</v>
      </c>
      <c r="C397" s="70" t="s">
        <v>17</v>
      </c>
      <c r="D397" s="70">
        <v>1</v>
      </c>
      <c r="E397" s="26"/>
      <c r="F397" s="26"/>
      <c r="G397" s="25">
        <v>1</v>
      </c>
      <c r="H397" s="8">
        <v>11</v>
      </c>
      <c r="I397" s="10" t="s">
        <v>186</v>
      </c>
      <c r="J397" s="28" t="s">
        <v>17</v>
      </c>
      <c r="K397" s="28">
        <v>1</v>
      </c>
      <c r="L397" s="28"/>
      <c r="M397" s="29">
        <v>51</v>
      </c>
      <c r="N397" s="34"/>
      <c r="O397" s="29">
        <f t="shared" si="1"/>
        <v>51</v>
      </c>
    </row>
    <row r="398" spans="1:15" ht="15">
      <c r="A398" s="50">
        <v>3</v>
      </c>
      <c r="B398" s="74" t="s">
        <v>102</v>
      </c>
      <c r="C398" s="70" t="s">
        <v>17</v>
      </c>
      <c r="D398" s="70">
        <v>1</v>
      </c>
      <c r="E398" s="26"/>
      <c r="F398" s="26"/>
      <c r="G398" s="25">
        <v>1</v>
      </c>
      <c r="H398" s="8">
        <v>12</v>
      </c>
      <c r="I398" s="8" t="s">
        <v>200</v>
      </c>
      <c r="J398" s="28" t="s">
        <v>17</v>
      </c>
      <c r="K398" s="28">
        <v>1</v>
      </c>
      <c r="L398" s="28"/>
      <c r="M398" s="29">
        <v>452</v>
      </c>
      <c r="N398" s="34"/>
      <c r="O398" s="29">
        <f t="shared" si="1"/>
        <v>452</v>
      </c>
    </row>
    <row r="399" spans="1:15" ht="15">
      <c r="A399" s="50">
        <v>4</v>
      </c>
      <c r="B399" s="74" t="s">
        <v>103</v>
      </c>
      <c r="C399" s="70" t="s">
        <v>17</v>
      </c>
      <c r="D399" s="70">
        <v>1</v>
      </c>
      <c r="E399" s="26"/>
      <c r="F399" s="26"/>
      <c r="G399" s="25">
        <v>1</v>
      </c>
      <c r="H399" s="8">
        <v>13</v>
      </c>
      <c r="I399" s="8" t="s">
        <v>197</v>
      </c>
      <c r="J399" s="28" t="s">
        <v>17</v>
      </c>
      <c r="K399" s="28">
        <v>1</v>
      </c>
      <c r="L399" s="28"/>
      <c r="M399" s="29">
        <v>39</v>
      </c>
      <c r="N399" s="34"/>
      <c r="O399" s="29">
        <f t="shared" si="1"/>
        <v>39</v>
      </c>
    </row>
    <row r="400" spans="1:15" ht="15">
      <c r="A400" s="50">
        <v>5</v>
      </c>
      <c r="B400" s="50" t="s">
        <v>219</v>
      </c>
      <c r="C400" s="70" t="s">
        <v>17</v>
      </c>
      <c r="D400" s="70">
        <v>1</v>
      </c>
      <c r="E400" s="26"/>
      <c r="F400" s="26"/>
      <c r="G400" s="25">
        <v>1</v>
      </c>
      <c r="H400" s="8">
        <v>14</v>
      </c>
      <c r="I400" s="8" t="s">
        <v>222</v>
      </c>
      <c r="J400" s="28" t="s">
        <v>17</v>
      </c>
      <c r="K400" s="28">
        <v>1</v>
      </c>
      <c r="L400" s="28"/>
      <c r="M400" s="29">
        <v>16</v>
      </c>
      <c r="N400" s="34"/>
      <c r="O400" s="29">
        <f t="shared" si="1"/>
        <v>16</v>
      </c>
    </row>
    <row r="401" spans="1:15" ht="15">
      <c r="A401" s="50">
        <v>6</v>
      </c>
      <c r="B401" s="50" t="s">
        <v>188</v>
      </c>
      <c r="C401" s="70" t="s">
        <v>17</v>
      </c>
      <c r="D401" s="70">
        <v>1</v>
      </c>
      <c r="E401" s="26"/>
      <c r="F401" s="26"/>
      <c r="G401" s="25">
        <v>1</v>
      </c>
      <c r="H401" s="8">
        <v>15</v>
      </c>
      <c r="I401" s="8" t="s">
        <v>193</v>
      </c>
      <c r="J401" s="28" t="s">
        <v>17</v>
      </c>
      <c r="K401" s="28">
        <v>1</v>
      </c>
      <c r="L401" s="28"/>
      <c r="M401" s="29">
        <v>27</v>
      </c>
      <c r="N401" s="34"/>
      <c r="O401" s="29">
        <f t="shared" si="1"/>
        <v>27</v>
      </c>
    </row>
    <row r="402" spans="1:15" ht="15">
      <c r="A402" s="50">
        <v>7</v>
      </c>
      <c r="B402" s="52" t="s">
        <v>186</v>
      </c>
      <c r="C402" s="71" t="s">
        <v>17</v>
      </c>
      <c r="D402" s="71">
        <v>1</v>
      </c>
      <c r="E402" s="26"/>
      <c r="F402" s="29"/>
      <c r="G402" s="28">
        <v>1</v>
      </c>
      <c r="H402" s="8">
        <v>16</v>
      </c>
      <c r="I402" s="8" t="s">
        <v>224</v>
      </c>
      <c r="J402" s="28" t="s">
        <v>13</v>
      </c>
      <c r="K402" s="28">
        <v>10</v>
      </c>
      <c r="L402" s="28"/>
      <c r="M402" s="29">
        <v>4.7</v>
      </c>
      <c r="N402" s="34"/>
      <c r="O402" s="29">
        <f t="shared" si="1"/>
        <v>47</v>
      </c>
    </row>
    <row r="403" spans="1:15" ht="15">
      <c r="A403" s="50">
        <v>8</v>
      </c>
      <c r="B403" s="50" t="s">
        <v>200</v>
      </c>
      <c r="C403" s="71" t="s">
        <v>17</v>
      </c>
      <c r="D403" s="71">
        <v>1</v>
      </c>
      <c r="E403" s="26"/>
      <c r="F403" s="29"/>
      <c r="G403" s="28">
        <v>1</v>
      </c>
      <c r="H403" s="8">
        <v>17</v>
      </c>
      <c r="I403" s="25" t="s">
        <v>95</v>
      </c>
      <c r="J403" s="25" t="s">
        <v>17</v>
      </c>
      <c r="K403" s="25">
        <v>8</v>
      </c>
      <c r="L403" s="25"/>
      <c r="M403" s="26">
        <v>1.4</v>
      </c>
      <c r="N403" s="35"/>
      <c r="O403" s="26">
        <f>+K403*M403</f>
        <v>11.2</v>
      </c>
    </row>
    <row r="404" spans="1:15" ht="15">
      <c r="A404" s="50">
        <v>9</v>
      </c>
      <c r="B404" s="70" t="s">
        <v>97</v>
      </c>
      <c r="C404" s="70" t="s">
        <v>17</v>
      </c>
      <c r="D404" s="70">
        <v>5</v>
      </c>
      <c r="E404" s="26"/>
      <c r="F404" s="26"/>
      <c r="H404" s="8">
        <v>18</v>
      </c>
      <c r="I404" s="25" t="s">
        <v>97</v>
      </c>
      <c r="J404" s="25" t="s">
        <v>17</v>
      </c>
      <c r="K404" s="25">
        <v>4</v>
      </c>
      <c r="L404" s="25"/>
      <c r="M404" s="26">
        <v>1.2</v>
      </c>
      <c r="N404" s="35"/>
      <c r="O404" s="26">
        <f>+K404*M404</f>
        <v>4.8</v>
      </c>
    </row>
    <row r="405" spans="1:15" ht="15">
      <c r="A405" s="50">
        <v>10</v>
      </c>
      <c r="B405" s="72" t="s">
        <v>211</v>
      </c>
      <c r="C405" s="72" t="s">
        <v>17</v>
      </c>
      <c r="D405" s="72">
        <v>20</v>
      </c>
      <c r="E405" s="31"/>
      <c r="F405" s="31"/>
      <c r="H405" s="8">
        <v>19</v>
      </c>
      <c r="I405" s="25" t="s">
        <v>100</v>
      </c>
      <c r="J405" s="25" t="s">
        <v>17</v>
      </c>
      <c r="K405" s="25">
        <v>4</v>
      </c>
      <c r="L405" s="25"/>
      <c r="M405" s="26">
        <v>1</v>
      </c>
      <c r="N405" s="35"/>
      <c r="O405" s="26">
        <f>+K405*M405</f>
        <v>4</v>
      </c>
    </row>
    <row r="406" spans="6:15" ht="15">
      <c r="F406" s="29"/>
      <c r="G406" s="8">
        <f>SUM(G257:G405)</f>
        <v>158</v>
      </c>
      <c r="H406" s="8">
        <v>20</v>
      </c>
      <c r="I406" s="30" t="s">
        <v>211</v>
      </c>
      <c r="J406" s="30" t="s">
        <v>17</v>
      </c>
      <c r="K406" s="30">
        <v>96</v>
      </c>
      <c r="L406" s="30"/>
      <c r="M406" s="31">
        <v>1.4</v>
      </c>
      <c r="N406" s="36"/>
      <c r="O406" s="31">
        <f>+K406*M406</f>
        <v>134.39999999999998</v>
      </c>
    </row>
    <row r="407" spans="5:15" ht="15">
      <c r="E407" s="9"/>
      <c r="F407" s="9"/>
      <c r="O407" s="29">
        <f>SUM(O386:O406)</f>
        <v>1769.4</v>
      </c>
    </row>
    <row r="408" spans="1:15" ht="15">
      <c r="A408" s="61" t="s">
        <v>208</v>
      </c>
      <c r="B408" s="50" t="s">
        <v>76</v>
      </c>
      <c r="E408" s="9"/>
      <c r="F408" s="9"/>
      <c r="J408" s="25"/>
      <c r="K408" s="25"/>
      <c r="L408" s="25"/>
      <c r="M408" s="26"/>
      <c r="N408" s="35"/>
      <c r="O408" s="26"/>
    </row>
    <row r="409" spans="2:15" ht="15">
      <c r="B409" s="50" t="s">
        <v>149</v>
      </c>
      <c r="E409" s="9"/>
      <c r="F409" s="9"/>
      <c r="J409" s="25"/>
      <c r="K409" s="25"/>
      <c r="L409" s="25"/>
      <c r="M409" s="26"/>
      <c r="N409" s="35"/>
      <c r="O409" s="26"/>
    </row>
    <row r="410" spans="2:15" ht="15">
      <c r="B410" s="50" t="s">
        <v>72</v>
      </c>
      <c r="E410" s="9"/>
      <c r="F410" s="9"/>
      <c r="H410" s="32" t="s">
        <v>174</v>
      </c>
      <c r="I410" s="38" t="s">
        <v>225</v>
      </c>
      <c r="J410" s="38"/>
      <c r="K410" s="38"/>
      <c r="L410" s="25"/>
      <c r="M410" s="26"/>
      <c r="N410" s="35"/>
      <c r="O410" s="26"/>
    </row>
    <row r="411" spans="2:15" ht="15">
      <c r="B411" s="75">
        <v>0</v>
      </c>
      <c r="C411" s="63"/>
      <c r="D411" s="58"/>
      <c r="E411" s="18"/>
      <c r="F411" s="18"/>
      <c r="J411" s="25"/>
      <c r="K411" s="25"/>
      <c r="L411" s="25"/>
      <c r="M411" s="26"/>
      <c r="N411" s="35"/>
      <c r="O411" s="26"/>
    </row>
    <row r="412" spans="1:15" ht="15">
      <c r="A412" s="55"/>
      <c r="B412" s="55" t="s">
        <v>78</v>
      </c>
      <c r="C412" s="55"/>
      <c r="D412" s="76"/>
      <c r="E412" s="21"/>
      <c r="F412" s="21"/>
      <c r="H412" s="8">
        <v>1</v>
      </c>
      <c r="I412" s="33" t="s">
        <v>101</v>
      </c>
      <c r="J412" s="25" t="s">
        <v>17</v>
      </c>
      <c r="K412" s="25">
        <v>3</v>
      </c>
      <c r="L412" s="25"/>
      <c r="M412" s="26">
        <v>160</v>
      </c>
      <c r="N412" s="35"/>
      <c r="O412" s="26">
        <f aca="true" t="shared" si="2" ref="O412:O419">+K412*M412</f>
        <v>480</v>
      </c>
    </row>
    <row r="413" spans="8:15" ht="15">
      <c r="H413" s="8">
        <v>2</v>
      </c>
      <c r="I413" s="33" t="s">
        <v>96</v>
      </c>
      <c r="J413" s="25" t="s">
        <v>17</v>
      </c>
      <c r="K413" s="25">
        <v>1</v>
      </c>
      <c r="L413" s="25"/>
      <c r="M413" s="26">
        <v>133</v>
      </c>
      <c r="N413" s="35"/>
      <c r="O413" s="26">
        <f t="shared" si="2"/>
        <v>133</v>
      </c>
    </row>
    <row r="414" spans="2:15" ht="15">
      <c r="B414" s="50" t="s">
        <v>104</v>
      </c>
      <c r="F414" s="18"/>
      <c r="H414" s="8">
        <v>3</v>
      </c>
      <c r="I414" s="25" t="s">
        <v>180</v>
      </c>
      <c r="J414" s="25" t="s">
        <v>17</v>
      </c>
      <c r="K414" s="25">
        <v>1</v>
      </c>
      <c r="L414" s="25"/>
      <c r="M414" s="26">
        <v>106</v>
      </c>
      <c r="N414" s="35"/>
      <c r="O414" s="26">
        <f t="shared" si="2"/>
        <v>106</v>
      </c>
    </row>
    <row r="415" spans="1:15" ht="15.75" thickBot="1">
      <c r="A415" s="56"/>
      <c r="B415" s="56"/>
      <c r="C415" s="56"/>
      <c r="D415" s="56"/>
      <c r="E415" s="15"/>
      <c r="F415" s="16"/>
      <c r="H415" s="8">
        <v>4</v>
      </c>
      <c r="I415" s="8" t="s">
        <v>226</v>
      </c>
      <c r="J415" s="25" t="s">
        <v>17</v>
      </c>
      <c r="K415" s="25">
        <v>1</v>
      </c>
      <c r="L415" s="25"/>
      <c r="M415" s="26">
        <v>87</v>
      </c>
      <c r="N415" s="35"/>
      <c r="O415" s="26">
        <f t="shared" si="2"/>
        <v>87</v>
      </c>
    </row>
    <row r="416" spans="1:15" ht="15.75" thickTop="1">
      <c r="A416" s="52"/>
      <c r="B416" s="52"/>
      <c r="C416" s="52"/>
      <c r="D416" s="52"/>
      <c r="E416" s="10"/>
      <c r="F416" s="11"/>
      <c r="H416" s="8">
        <v>5</v>
      </c>
      <c r="I416" s="8" t="s">
        <v>227</v>
      </c>
      <c r="J416" s="25" t="s">
        <v>17</v>
      </c>
      <c r="K416" s="25">
        <v>3</v>
      </c>
      <c r="L416" s="25"/>
      <c r="M416" s="26">
        <v>74</v>
      </c>
      <c r="N416" s="35"/>
      <c r="O416" s="26">
        <f t="shared" si="2"/>
        <v>222</v>
      </c>
    </row>
    <row r="417" spans="8:15" ht="15">
      <c r="H417" s="8">
        <v>6</v>
      </c>
      <c r="I417" s="8" t="s">
        <v>185</v>
      </c>
      <c r="J417" s="25" t="s">
        <v>17</v>
      </c>
      <c r="K417" s="25">
        <v>3</v>
      </c>
      <c r="L417" s="25"/>
      <c r="M417" s="26">
        <v>37</v>
      </c>
      <c r="N417" s="35"/>
      <c r="O417" s="26">
        <f t="shared" si="2"/>
        <v>111</v>
      </c>
    </row>
    <row r="418" spans="8:15" ht="15">
      <c r="H418" s="8">
        <v>7</v>
      </c>
      <c r="I418" s="8" t="s">
        <v>184</v>
      </c>
      <c r="J418" s="25" t="s">
        <v>17</v>
      </c>
      <c r="K418" s="25">
        <v>1</v>
      </c>
      <c r="L418" s="25"/>
      <c r="M418" s="26">
        <v>38</v>
      </c>
      <c r="N418" s="35"/>
      <c r="O418" s="26">
        <f t="shared" si="2"/>
        <v>38</v>
      </c>
    </row>
    <row r="419" spans="8:15" ht="15">
      <c r="H419" s="8">
        <v>8</v>
      </c>
      <c r="I419" s="8" t="s">
        <v>183</v>
      </c>
      <c r="J419" s="25" t="s">
        <v>17</v>
      </c>
      <c r="K419" s="25">
        <v>1</v>
      </c>
      <c r="L419" s="25"/>
      <c r="M419" s="26">
        <v>73</v>
      </c>
      <c r="N419" s="35"/>
      <c r="O419" s="26">
        <f t="shared" si="2"/>
        <v>73</v>
      </c>
    </row>
    <row r="426" spans="1:6" ht="15">
      <c r="A426" s="69" t="s">
        <v>109</v>
      </c>
      <c r="B426" s="69" t="s">
        <v>251</v>
      </c>
      <c r="E426" s="9"/>
      <c r="F426" s="18"/>
    </row>
    <row r="427" spans="1:6" ht="15">
      <c r="A427" s="50" t="s">
        <v>9</v>
      </c>
      <c r="B427" s="50" t="s">
        <v>10</v>
      </c>
      <c r="E427" s="9"/>
      <c r="F427" s="18"/>
    </row>
    <row r="428" spans="5:9" ht="15">
      <c r="E428" s="9"/>
      <c r="F428" s="18"/>
      <c r="I428" s="9"/>
    </row>
    <row r="429" spans="1:6" ht="15">
      <c r="A429" s="50" t="s">
        <v>11</v>
      </c>
      <c r="B429" s="50" t="s">
        <v>111</v>
      </c>
      <c r="E429" s="9"/>
      <c r="F429" s="18"/>
    </row>
    <row r="430" spans="2:6" ht="15">
      <c r="B430" s="50" t="s">
        <v>112</v>
      </c>
      <c r="E430" s="9"/>
      <c r="F430" s="18"/>
    </row>
    <row r="431" spans="5:16" ht="15">
      <c r="E431" s="9"/>
      <c r="F431" s="18"/>
      <c r="P431" s="18"/>
    </row>
    <row r="432" spans="2:16" ht="15">
      <c r="B432" s="50" t="s">
        <v>13</v>
      </c>
      <c r="D432" s="77">
        <v>645</v>
      </c>
      <c r="E432" s="18"/>
      <c r="F432" s="39"/>
      <c r="G432" s="38" t="s">
        <v>261</v>
      </c>
      <c r="P432" s="18">
        <f>+L432*N432</f>
        <v>0</v>
      </c>
    </row>
    <row r="433" spans="4:16" ht="15">
      <c r="D433" s="59"/>
      <c r="E433" s="9"/>
      <c r="F433" s="18"/>
      <c r="G433" s="8" t="s">
        <v>276</v>
      </c>
      <c r="P433" s="18"/>
    </row>
    <row r="434" spans="1:16" ht="15">
      <c r="A434" s="50" t="s">
        <v>14</v>
      </c>
      <c r="B434" s="50" t="s">
        <v>25</v>
      </c>
      <c r="D434" s="59"/>
      <c r="E434" s="18"/>
      <c r="F434" s="18"/>
      <c r="G434" s="8" t="s">
        <v>279</v>
      </c>
      <c r="L434" s="8" t="s">
        <v>280</v>
      </c>
      <c r="M434" s="8" t="s">
        <v>281</v>
      </c>
      <c r="P434" s="18"/>
    </row>
    <row r="435" spans="2:16" ht="15">
      <c r="B435" s="50" t="s">
        <v>26</v>
      </c>
      <c r="D435" s="59"/>
      <c r="E435" s="18"/>
      <c r="F435" s="18"/>
      <c r="G435" s="32">
        <v>98</v>
      </c>
      <c r="H435" s="8" t="s">
        <v>255</v>
      </c>
      <c r="I435" s="8">
        <v>150</v>
      </c>
      <c r="K435" s="40" t="s">
        <v>278</v>
      </c>
      <c r="L435" s="8">
        <v>150</v>
      </c>
      <c r="P435" s="18"/>
    </row>
    <row r="436" spans="2:16" ht="15">
      <c r="B436" s="50" t="s">
        <v>27</v>
      </c>
      <c r="D436" s="59"/>
      <c r="E436" s="18"/>
      <c r="F436" s="18"/>
      <c r="G436" s="8">
        <v>97</v>
      </c>
      <c r="H436" s="8" t="s">
        <v>255</v>
      </c>
      <c r="P436" s="18"/>
    </row>
    <row r="437" spans="4:16" ht="15">
      <c r="D437" s="59"/>
      <c r="E437" s="18"/>
      <c r="F437" s="18"/>
      <c r="G437" s="8">
        <v>96</v>
      </c>
      <c r="H437" s="8" t="s">
        <v>255</v>
      </c>
      <c r="P437" s="18"/>
    </row>
    <row r="438" spans="2:16" ht="15">
      <c r="B438" s="50" t="s">
        <v>28</v>
      </c>
      <c r="D438" s="59"/>
      <c r="E438" s="18"/>
      <c r="F438" s="18"/>
      <c r="G438" s="32" t="s">
        <v>277</v>
      </c>
      <c r="H438" s="8" t="s">
        <v>255</v>
      </c>
      <c r="P438" s="18">
        <v>1000</v>
      </c>
    </row>
    <row r="439" spans="4:16" ht="15">
      <c r="D439" s="59"/>
      <c r="E439" s="18"/>
      <c r="F439" s="18"/>
      <c r="G439" s="32">
        <v>95</v>
      </c>
      <c r="H439" s="8" t="s">
        <v>255</v>
      </c>
      <c r="I439" s="8">
        <v>120</v>
      </c>
      <c r="K439" s="40" t="s">
        <v>268</v>
      </c>
      <c r="L439" s="8">
        <v>100</v>
      </c>
      <c r="M439" s="8">
        <v>20</v>
      </c>
      <c r="P439" s="18"/>
    </row>
    <row r="440" spans="1:16" ht="15">
      <c r="A440" s="50" t="s">
        <v>18</v>
      </c>
      <c r="B440" s="50" t="s">
        <v>20</v>
      </c>
      <c r="D440" s="59"/>
      <c r="E440" s="18"/>
      <c r="F440" s="18"/>
      <c r="G440" s="32">
        <v>100</v>
      </c>
      <c r="H440" s="8" t="s">
        <v>255</v>
      </c>
      <c r="K440" s="40" t="s">
        <v>278</v>
      </c>
      <c r="L440" s="8">
        <v>10</v>
      </c>
      <c r="M440" s="8">
        <v>20</v>
      </c>
      <c r="P440" s="18"/>
    </row>
    <row r="441" spans="2:16" ht="15">
      <c r="B441" s="50" t="s">
        <v>21</v>
      </c>
      <c r="D441" s="59"/>
      <c r="E441" s="18"/>
      <c r="F441" s="18"/>
      <c r="G441" s="32">
        <v>101</v>
      </c>
      <c r="H441" s="8" t="s">
        <v>255</v>
      </c>
      <c r="K441" s="40" t="s">
        <v>278</v>
      </c>
      <c r="L441" s="8">
        <v>10</v>
      </c>
      <c r="M441" s="8">
        <v>10</v>
      </c>
      <c r="P441" s="18"/>
    </row>
    <row r="442" spans="2:16" ht="15">
      <c r="B442" s="50" t="s">
        <v>22</v>
      </c>
      <c r="D442" s="59"/>
      <c r="E442" s="18"/>
      <c r="F442" s="18"/>
      <c r="G442" s="32">
        <v>102</v>
      </c>
      <c r="H442" s="8" t="s">
        <v>255</v>
      </c>
      <c r="K442" s="40" t="s">
        <v>278</v>
      </c>
      <c r="L442" s="8">
        <v>8</v>
      </c>
      <c r="M442" s="8">
        <v>30</v>
      </c>
      <c r="P442" s="18"/>
    </row>
    <row r="443" spans="2:16" ht="15">
      <c r="B443" s="50" t="s">
        <v>314</v>
      </c>
      <c r="D443" s="59"/>
      <c r="E443" s="18"/>
      <c r="F443" s="18"/>
      <c r="G443" s="32">
        <v>104</v>
      </c>
      <c r="H443" s="8" t="s">
        <v>255</v>
      </c>
      <c r="K443" s="40" t="s">
        <v>278</v>
      </c>
      <c r="L443" s="8">
        <v>15</v>
      </c>
      <c r="M443" s="8">
        <v>0</v>
      </c>
      <c r="P443" s="18"/>
    </row>
    <row r="444" spans="2:16" ht="15">
      <c r="B444" s="50" t="s">
        <v>23</v>
      </c>
      <c r="D444" s="60">
        <v>130</v>
      </c>
      <c r="E444" s="18"/>
      <c r="F444" s="18"/>
      <c r="G444" s="32">
        <v>105</v>
      </c>
      <c r="H444" s="8" t="s">
        <v>255</v>
      </c>
      <c r="K444" s="40" t="s">
        <v>278</v>
      </c>
      <c r="L444" s="8">
        <v>20</v>
      </c>
      <c r="M444" s="8">
        <v>0</v>
      </c>
      <c r="P444" s="18">
        <f>+L444*N444</f>
        <v>0</v>
      </c>
    </row>
    <row r="445" spans="4:16" ht="15">
      <c r="D445" s="59"/>
      <c r="E445" s="18"/>
      <c r="F445" s="18"/>
      <c r="G445" s="32">
        <v>103</v>
      </c>
      <c r="H445" s="8" t="s">
        <v>255</v>
      </c>
      <c r="I445" s="8" t="s">
        <v>282</v>
      </c>
      <c r="K445" s="41" t="s">
        <v>283</v>
      </c>
      <c r="L445" s="8">
        <v>90</v>
      </c>
      <c r="M445" s="8">
        <v>0</v>
      </c>
      <c r="P445" s="18"/>
    </row>
    <row r="446" spans="4:16" ht="15">
      <c r="D446" s="59"/>
      <c r="E446" s="18"/>
      <c r="F446" s="18"/>
      <c r="G446" s="32">
        <v>107</v>
      </c>
      <c r="H446" s="8" t="s">
        <v>255</v>
      </c>
      <c r="I446" s="8" t="s">
        <v>282</v>
      </c>
      <c r="K446" s="41" t="s">
        <v>283</v>
      </c>
      <c r="P446" s="18"/>
    </row>
    <row r="447" spans="1:16" ht="15">
      <c r="A447" s="50" t="s">
        <v>19</v>
      </c>
      <c r="B447" s="50" t="s">
        <v>33</v>
      </c>
      <c r="E447" s="9"/>
      <c r="F447" s="9"/>
      <c r="G447" s="32">
        <v>108</v>
      </c>
      <c r="H447" s="8" t="s">
        <v>255</v>
      </c>
      <c r="K447" s="40" t="s">
        <v>268</v>
      </c>
      <c r="L447" s="8">
        <v>20</v>
      </c>
      <c r="M447" s="8">
        <v>0</v>
      </c>
      <c r="P447" s="9"/>
    </row>
    <row r="448" spans="2:16" ht="15">
      <c r="B448" s="50" t="s">
        <v>113</v>
      </c>
      <c r="E448" s="9"/>
      <c r="F448" s="9"/>
      <c r="G448" s="32">
        <v>110</v>
      </c>
      <c r="H448" s="8" t="s">
        <v>255</v>
      </c>
      <c r="K448" s="40" t="s">
        <v>269</v>
      </c>
      <c r="L448" s="8">
        <v>45</v>
      </c>
      <c r="M448" s="8">
        <v>0</v>
      </c>
      <c r="P448" s="9"/>
    </row>
    <row r="449" spans="2:16" ht="15">
      <c r="B449" s="50" t="s">
        <v>34</v>
      </c>
      <c r="E449" s="9"/>
      <c r="F449" s="9"/>
      <c r="G449" s="32">
        <v>109</v>
      </c>
      <c r="H449" s="8" t="s">
        <v>255</v>
      </c>
      <c r="K449" s="40" t="s">
        <v>269</v>
      </c>
      <c r="L449" s="8">
        <v>12</v>
      </c>
      <c r="M449" s="8">
        <v>0</v>
      </c>
      <c r="N449" s="8" t="s">
        <v>284</v>
      </c>
      <c r="P449" s="9"/>
    </row>
    <row r="450" spans="2:16" ht="15">
      <c r="B450" s="50" t="s">
        <v>315</v>
      </c>
      <c r="E450" s="9"/>
      <c r="F450" s="9"/>
      <c r="G450" s="32" t="s">
        <v>285</v>
      </c>
      <c r="H450" s="8" t="s">
        <v>255</v>
      </c>
      <c r="K450" s="40" t="s">
        <v>286</v>
      </c>
      <c r="L450" s="8">
        <v>8</v>
      </c>
      <c r="M450" s="8">
        <v>0</v>
      </c>
      <c r="N450" s="8" t="s">
        <v>284</v>
      </c>
      <c r="P450" s="9"/>
    </row>
    <row r="451" spans="2:16" ht="15">
      <c r="B451" s="50">
        <v>387</v>
      </c>
      <c r="E451" s="9"/>
      <c r="F451" s="9"/>
      <c r="G451" s="32" t="s">
        <v>287</v>
      </c>
      <c r="H451" s="8" t="s">
        <v>255</v>
      </c>
      <c r="K451" s="20" t="s">
        <v>269</v>
      </c>
      <c r="L451" s="8">
        <v>80</v>
      </c>
      <c r="M451" s="8">
        <v>0</v>
      </c>
      <c r="N451" s="8" t="s">
        <v>284</v>
      </c>
      <c r="P451" s="9"/>
    </row>
    <row r="452" spans="2:16" ht="15">
      <c r="B452" s="50" t="s">
        <v>231</v>
      </c>
      <c r="C452" s="59" t="s">
        <v>35</v>
      </c>
      <c r="D452" s="61">
        <f>+B451*0</f>
        <v>0</v>
      </c>
      <c r="E452" s="18"/>
      <c r="F452" s="18"/>
      <c r="G452" s="32">
        <v>106</v>
      </c>
      <c r="H452" s="8" t="s">
        <v>255</v>
      </c>
      <c r="K452" s="20"/>
      <c r="P452" s="18">
        <f>+L452*N452</f>
        <v>0</v>
      </c>
    </row>
    <row r="453" spans="2:16" ht="15">
      <c r="B453" s="50" t="s">
        <v>232</v>
      </c>
      <c r="C453" s="50" t="s">
        <v>35</v>
      </c>
      <c r="D453" s="62">
        <f>+B451*0.2</f>
        <v>77.4</v>
      </c>
      <c r="E453" s="18"/>
      <c r="F453" s="18"/>
      <c r="G453" s="32">
        <v>114</v>
      </c>
      <c r="H453" s="8" t="s">
        <v>255</v>
      </c>
      <c r="K453" s="40" t="s">
        <v>286</v>
      </c>
      <c r="L453" s="8">
        <v>60</v>
      </c>
      <c r="M453" s="8">
        <v>0</v>
      </c>
      <c r="N453" s="8" t="s">
        <v>284</v>
      </c>
      <c r="P453" s="18" t="e">
        <f>+L453*N453</f>
        <v>#VALUE!</v>
      </c>
    </row>
    <row r="454" spans="2:16" ht="15">
      <c r="B454" s="50" t="s">
        <v>233</v>
      </c>
      <c r="C454" s="50" t="s">
        <v>35</v>
      </c>
      <c r="D454" s="62">
        <f>+B451*0.8</f>
        <v>309.6</v>
      </c>
      <c r="E454" s="18"/>
      <c r="F454" s="18"/>
      <c r="G454" s="32">
        <v>119</v>
      </c>
      <c r="H454" s="8" t="s">
        <v>255</v>
      </c>
      <c r="M454" s="8">
        <v>0</v>
      </c>
      <c r="O454" s="8" t="s">
        <v>288</v>
      </c>
      <c r="P454" s="18">
        <f>+L454*N454</f>
        <v>0</v>
      </c>
    </row>
    <row r="455" spans="4:16" ht="15">
      <c r="D455" s="62"/>
      <c r="E455" s="18"/>
      <c r="F455" s="18"/>
      <c r="G455" s="32">
        <v>111</v>
      </c>
      <c r="H455" s="8" t="s">
        <v>255</v>
      </c>
      <c r="K455" s="40" t="s">
        <v>286</v>
      </c>
      <c r="L455" s="8">
        <v>35</v>
      </c>
      <c r="M455" s="8">
        <v>0</v>
      </c>
      <c r="N455" s="8" t="s">
        <v>284</v>
      </c>
      <c r="P455" s="18"/>
    </row>
    <row r="456" spans="1:16" ht="15">
      <c r="A456" s="50" t="s">
        <v>24</v>
      </c>
      <c r="B456" s="50" t="s">
        <v>39</v>
      </c>
      <c r="E456" s="9"/>
      <c r="F456" s="9"/>
      <c r="G456" s="32">
        <v>113</v>
      </c>
      <c r="H456" s="8" t="s">
        <v>255</v>
      </c>
      <c r="K456" s="40" t="s">
        <v>286</v>
      </c>
      <c r="L456" s="8">
        <v>30</v>
      </c>
      <c r="M456" s="8">
        <v>0</v>
      </c>
      <c r="N456" s="8" t="s">
        <v>284</v>
      </c>
      <c r="P456" s="9"/>
    </row>
    <row r="457" spans="2:16" ht="15">
      <c r="B457" s="50" t="s">
        <v>73</v>
      </c>
      <c r="E457" s="9"/>
      <c r="F457" s="9"/>
      <c r="G457" s="32">
        <v>116</v>
      </c>
      <c r="H457" s="8" t="s">
        <v>255</v>
      </c>
      <c r="K457" s="40" t="s">
        <v>286</v>
      </c>
      <c r="L457" s="8">
        <v>5</v>
      </c>
      <c r="M457" s="8">
        <v>27</v>
      </c>
      <c r="P457" s="9"/>
    </row>
    <row r="458" spans="2:16" ht="15">
      <c r="B458" s="50" t="s">
        <v>316</v>
      </c>
      <c r="E458" s="9"/>
      <c r="F458" s="9"/>
      <c r="G458" s="32">
        <v>123</v>
      </c>
      <c r="H458" s="8" t="s">
        <v>255</v>
      </c>
      <c r="K458" s="40" t="s">
        <v>286</v>
      </c>
      <c r="L458" s="8">
        <v>20</v>
      </c>
      <c r="M458" s="8">
        <v>15</v>
      </c>
      <c r="N458" s="8" t="s">
        <v>289</v>
      </c>
      <c r="P458" s="9"/>
    </row>
    <row r="459" spans="2:16" ht="15">
      <c r="B459" s="50" t="s">
        <v>23</v>
      </c>
      <c r="D459" s="58">
        <v>387</v>
      </c>
      <c r="E459" s="18"/>
      <c r="F459" s="18"/>
      <c r="G459" s="32" t="s">
        <v>291</v>
      </c>
      <c r="H459" s="8" t="s">
        <v>255</v>
      </c>
      <c r="K459" s="40" t="s">
        <v>268</v>
      </c>
      <c r="L459" s="8">
        <v>45</v>
      </c>
      <c r="M459" s="8">
        <v>40</v>
      </c>
      <c r="N459" s="8" t="s">
        <v>290</v>
      </c>
      <c r="P459" s="18" t="e">
        <f>+L459*N459</f>
        <v>#VALUE!</v>
      </c>
    </row>
    <row r="460" spans="4:16" ht="15">
      <c r="D460" s="58"/>
      <c r="E460" s="18"/>
      <c r="F460" s="18"/>
      <c r="G460" s="42" t="s">
        <v>292</v>
      </c>
      <c r="H460" s="13" t="s">
        <v>255</v>
      </c>
      <c r="I460" s="13"/>
      <c r="J460" s="13"/>
      <c r="K460" s="43" t="s">
        <v>283</v>
      </c>
      <c r="L460" s="13">
        <v>35</v>
      </c>
      <c r="M460" s="13">
        <v>0</v>
      </c>
      <c r="N460" s="13" t="s">
        <v>290</v>
      </c>
      <c r="P460" s="18"/>
    </row>
    <row r="461" spans="1:16" ht="15">
      <c r="A461" s="50" t="s">
        <v>29</v>
      </c>
      <c r="B461" s="50" t="s">
        <v>41</v>
      </c>
      <c r="E461" s="9"/>
      <c r="F461" s="9"/>
      <c r="L461" s="8">
        <v>162</v>
      </c>
      <c r="P461" s="9"/>
    </row>
    <row r="462" spans="2:16" ht="15">
      <c r="B462" s="50" t="s">
        <v>42</v>
      </c>
      <c r="E462" s="9"/>
      <c r="F462" s="9"/>
      <c r="P462" s="9"/>
    </row>
    <row r="463" spans="2:16" ht="15">
      <c r="B463" s="50" t="s">
        <v>43</v>
      </c>
      <c r="E463" s="9"/>
      <c r="F463" s="9"/>
      <c r="P463" s="9"/>
    </row>
    <row r="464" spans="2:16" ht="15">
      <c r="B464" s="50" t="s">
        <v>114</v>
      </c>
      <c r="E464" s="9"/>
      <c r="F464" s="9"/>
      <c r="L464" s="8">
        <f>SUM(L437:L464)</f>
        <v>798</v>
      </c>
      <c r="P464" s="9"/>
    </row>
    <row r="465" spans="2:16" ht="15">
      <c r="B465" s="50" t="s">
        <v>317</v>
      </c>
      <c r="D465" s="59"/>
      <c r="E465" s="18"/>
      <c r="F465" s="18"/>
      <c r="L465" s="8">
        <v>162</v>
      </c>
      <c r="P465" s="18"/>
    </row>
    <row r="466" spans="2:16" ht="15">
      <c r="B466" s="50">
        <v>129</v>
      </c>
      <c r="E466" s="9"/>
      <c r="F466" s="9"/>
      <c r="P466" s="9"/>
    </row>
    <row r="467" spans="2:16" ht="15">
      <c r="B467" s="50" t="s">
        <v>35</v>
      </c>
      <c r="D467" s="58">
        <f>+B466</f>
        <v>129</v>
      </c>
      <c r="E467" s="18"/>
      <c r="F467" s="18"/>
      <c r="P467" s="18">
        <f>+L467*N467</f>
        <v>0</v>
      </c>
    </row>
    <row r="468" spans="4:16" ht="15">
      <c r="D468" s="58"/>
      <c r="E468" s="18"/>
      <c r="F468" s="18"/>
      <c r="P468" s="18"/>
    </row>
    <row r="469" spans="1:16" ht="15">
      <c r="A469" s="50" t="s">
        <v>32</v>
      </c>
      <c r="B469" s="50" t="s">
        <v>46</v>
      </c>
      <c r="E469" s="9"/>
      <c r="F469" s="9"/>
      <c r="P469" s="9"/>
    </row>
    <row r="470" spans="2:16" ht="15">
      <c r="B470" s="50" t="s">
        <v>47</v>
      </c>
      <c r="E470" s="9"/>
      <c r="F470" s="9"/>
      <c r="P470" s="9"/>
    </row>
    <row r="471" spans="2:16" ht="15">
      <c r="B471" s="50" t="s">
        <v>35</v>
      </c>
      <c r="D471" s="58">
        <v>190</v>
      </c>
      <c r="E471" s="18"/>
      <c r="F471" s="18"/>
      <c r="P471" s="18">
        <f>+L471*N471</f>
        <v>0</v>
      </c>
    </row>
    <row r="472" spans="1:16" ht="15">
      <c r="A472" s="50" t="s">
        <v>36</v>
      </c>
      <c r="B472" s="50" t="s">
        <v>51</v>
      </c>
      <c r="E472" s="9"/>
      <c r="F472" s="9"/>
      <c r="P472" s="9"/>
    </row>
    <row r="473" spans="2:16" ht="15">
      <c r="B473" s="50" t="s">
        <v>52</v>
      </c>
      <c r="E473" s="9"/>
      <c r="F473" s="9"/>
      <c r="P473" s="9"/>
    </row>
    <row r="474" spans="5:16" ht="15">
      <c r="E474" s="9"/>
      <c r="F474" s="9"/>
      <c r="P474" s="9"/>
    </row>
    <row r="475" spans="2:16" ht="15">
      <c r="B475" s="50" t="s">
        <v>35</v>
      </c>
      <c r="D475" s="58">
        <v>89</v>
      </c>
      <c r="E475" s="18"/>
      <c r="F475" s="18"/>
      <c r="P475" s="18">
        <f>+L475*N475</f>
        <v>0</v>
      </c>
    </row>
    <row r="476" spans="5:16" ht="15">
      <c r="E476" s="9"/>
      <c r="F476" s="9"/>
      <c r="P476" s="9"/>
    </row>
    <row r="477" spans="1:16" ht="15">
      <c r="A477" s="50" t="s">
        <v>38</v>
      </c>
      <c r="B477" s="50" t="s">
        <v>54</v>
      </c>
      <c r="E477" s="9"/>
      <c r="F477" s="9"/>
      <c r="P477" s="9"/>
    </row>
    <row r="478" spans="2:16" ht="15">
      <c r="B478" s="50" t="s">
        <v>55</v>
      </c>
      <c r="E478" s="9"/>
      <c r="F478" s="9"/>
      <c r="P478" s="9"/>
    </row>
    <row r="479" spans="5:16" ht="15">
      <c r="E479" s="9"/>
      <c r="F479" s="9"/>
      <c r="P479" s="9"/>
    </row>
    <row r="480" spans="2:16" ht="15">
      <c r="B480" s="50" t="s">
        <v>35</v>
      </c>
      <c r="D480" s="58">
        <f>+D475+D467</f>
        <v>218</v>
      </c>
      <c r="E480" s="18"/>
      <c r="F480" s="18"/>
      <c r="P480" s="18">
        <f>+L480*N480</f>
        <v>0</v>
      </c>
    </row>
    <row r="481" spans="5:16" ht="15">
      <c r="E481" s="9"/>
      <c r="F481" s="9"/>
      <c r="P481" s="9"/>
    </row>
    <row r="482" spans="1:16" ht="15">
      <c r="A482" s="50" t="s">
        <v>40</v>
      </c>
      <c r="B482" s="50" t="s">
        <v>58</v>
      </c>
      <c r="E482" s="9"/>
      <c r="F482" s="9"/>
      <c r="P482" s="9"/>
    </row>
    <row r="483" spans="2:16" ht="15">
      <c r="B483" s="50" t="s">
        <v>59</v>
      </c>
      <c r="E483" s="9"/>
      <c r="F483" s="9"/>
      <c r="P483" s="9"/>
    </row>
    <row r="484" spans="5:16" ht="15">
      <c r="E484" s="9"/>
      <c r="F484" s="9"/>
      <c r="P484" s="9"/>
    </row>
    <row r="485" spans="2:16" ht="15">
      <c r="B485" s="50" t="s">
        <v>23</v>
      </c>
      <c r="D485" s="58">
        <f>+D444*1.1</f>
        <v>143</v>
      </c>
      <c r="E485" s="18"/>
      <c r="F485" s="18"/>
      <c r="P485" s="18">
        <f>+L485*N485</f>
        <v>0</v>
      </c>
    </row>
    <row r="486" spans="5:16" ht="15">
      <c r="E486" s="9"/>
      <c r="F486" s="9"/>
      <c r="P486" s="9"/>
    </row>
    <row r="487" spans="1:16" ht="15">
      <c r="A487" s="50" t="s">
        <v>45</v>
      </c>
      <c r="B487" s="50" t="s">
        <v>293</v>
      </c>
      <c r="E487" s="9"/>
      <c r="F487" s="9"/>
      <c r="P487" s="9"/>
    </row>
    <row r="488" spans="2:16" ht="15">
      <c r="B488" s="50" t="s">
        <v>294</v>
      </c>
      <c r="E488" s="9"/>
      <c r="F488" s="9"/>
      <c r="P488" s="9"/>
    </row>
    <row r="489" spans="5:16" ht="15">
      <c r="E489" s="9"/>
      <c r="F489" s="9"/>
      <c r="P489" s="9"/>
    </row>
    <row r="490" spans="2:16" ht="15">
      <c r="B490" s="50" t="s">
        <v>17</v>
      </c>
      <c r="D490" s="58">
        <v>0</v>
      </c>
      <c r="E490" s="18"/>
      <c r="F490" s="18"/>
      <c r="P490" s="18">
        <f>+L490*N490</f>
        <v>0</v>
      </c>
    </row>
    <row r="491" spans="5:16" ht="15">
      <c r="E491" s="9"/>
      <c r="F491" s="9"/>
      <c r="P491" s="9"/>
    </row>
    <row r="492" spans="1:16" ht="15">
      <c r="A492" s="50" t="s">
        <v>48</v>
      </c>
      <c r="B492" s="50" t="s">
        <v>115</v>
      </c>
      <c r="E492" s="9"/>
      <c r="F492" s="9"/>
      <c r="P492" s="9"/>
    </row>
    <row r="493" spans="2:16" ht="15">
      <c r="B493" s="50" t="s">
        <v>116</v>
      </c>
      <c r="E493" s="9"/>
      <c r="F493" s="9"/>
      <c r="P493" s="9"/>
    </row>
    <row r="494" spans="2:16" ht="15">
      <c r="B494" s="50" t="s">
        <v>318</v>
      </c>
      <c r="E494" s="9"/>
      <c r="F494" s="9"/>
      <c r="P494" s="9"/>
    </row>
    <row r="495" spans="2:16" ht="15">
      <c r="B495" s="50">
        <v>1290</v>
      </c>
      <c r="E495" s="9"/>
      <c r="F495" s="9"/>
      <c r="P495" s="9"/>
    </row>
    <row r="496" spans="2:16" ht="15">
      <c r="B496" s="50" t="s">
        <v>23</v>
      </c>
      <c r="D496" s="65">
        <f>+B495</f>
        <v>1290</v>
      </c>
      <c r="E496" s="18"/>
      <c r="F496" s="18"/>
      <c r="P496" s="18">
        <f>+L496*N496</f>
        <v>0</v>
      </c>
    </row>
    <row r="497" spans="4:16" ht="15">
      <c r="D497" s="65"/>
      <c r="E497" s="18"/>
      <c r="F497" s="18"/>
      <c r="P497" s="18"/>
    </row>
    <row r="498" spans="1:16" ht="15">
      <c r="A498" s="50" t="s">
        <v>50</v>
      </c>
      <c r="B498" s="50" t="s">
        <v>62</v>
      </c>
      <c r="D498" s="58"/>
      <c r="E498" s="18"/>
      <c r="F498" s="44"/>
      <c r="P498" s="18"/>
    </row>
    <row r="499" spans="2:16" ht="15">
      <c r="B499" s="50" t="s">
        <v>117</v>
      </c>
      <c r="D499" s="58"/>
      <c r="E499" s="18"/>
      <c r="F499" s="18"/>
      <c r="P499" s="18"/>
    </row>
    <row r="500" spans="2:16" ht="15">
      <c r="B500" s="50" t="s">
        <v>152</v>
      </c>
      <c r="D500" s="58"/>
      <c r="E500" s="18"/>
      <c r="F500" s="18"/>
      <c r="P500" s="18">
        <v>900</v>
      </c>
    </row>
    <row r="501" spans="4:16" ht="15">
      <c r="D501" s="58"/>
      <c r="E501" s="18"/>
      <c r="F501" s="18"/>
      <c r="P501" s="18"/>
    </row>
    <row r="502" spans="1:16" ht="15">
      <c r="A502" s="50" t="s">
        <v>53</v>
      </c>
      <c r="B502" s="50" t="s">
        <v>64</v>
      </c>
      <c r="E502" s="9"/>
      <c r="F502" s="18"/>
      <c r="I502" s="45"/>
      <c r="P502" s="18"/>
    </row>
    <row r="503" spans="2:16" ht="15">
      <c r="B503" s="50" t="s">
        <v>65</v>
      </c>
      <c r="E503" s="9"/>
      <c r="F503" s="9"/>
      <c r="P503" s="9"/>
    </row>
    <row r="504" spans="2:16" ht="15">
      <c r="B504" s="50" t="s">
        <v>156</v>
      </c>
      <c r="E504" s="9"/>
      <c r="F504" s="9"/>
      <c r="P504" s="9"/>
    </row>
    <row r="505" spans="1:16" ht="15">
      <c r="A505" s="52"/>
      <c r="B505" s="78">
        <v>0</v>
      </c>
      <c r="D505" s="52"/>
      <c r="E505" s="11"/>
      <c r="F505" s="45"/>
      <c r="G505" s="19"/>
      <c r="P505" s="11"/>
    </row>
    <row r="506" spans="1:16" ht="15">
      <c r="A506" s="55"/>
      <c r="B506" s="55" t="s">
        <v>78</v>
      </c>
      <c r="C506" s="67"/>
      <c r="D506" s="67"/>
      <c r="E506" s="21"/>
      <c r="F506" s="21"/>
      <c r="I506" s="46"/>
      <c r="P506" s="21">
        <f>+J505*0.1</f>
        <v>0</v>
      </c>
    </row>
    <row r="507" spans="1:6" ht="15">
      <c r="A507" s="52"/>
      <c r="B507" s="52"/>
      <c r="D507" s="68"/>
      <c r="E507" s="11"/>
      <c r="F507" s="22"/>
    </row>
    <row r="508" spans="2:9" ht="15">
      <c r="B508" s="50" t="s">
        <v>108</v>
      </c>
      <c r="D508" s="59"/>
      <c r="E508" s="9"/>
      <c r="F508" s="18"/>
      <c r="G508" s="47"/>
      <c r="I508" s="47"/>
    </row>
    <row r="509" spans="1:7" ht="15.75" thickBot="1">
      <c r="A509" s="56"/>
      <c r="B509" s="56"/>
      <c r="C509" s="56"/>
      <c r="D509" s="56"/>
      <c r="E509" s="16"/>
      <c r="F509" s="48"/>
      <c r="G509" s="49"/>
    </row>
    <row r="510" spans="1:6" ht="15.75" thickTop="1">
      <c r="A510" s="52"/>
      <c r="B510" s="52"/>
      <c r="D510" s="52"/>
      <c r="E510" s="11"/>
      <c r="F510" s="11"/>
    </row>
    <row r="511" spans="1:6" ht="15">
      <c r="A511" s="50" t="s">
        <v>66</v>
      </c>
      <c r="B511" s="50" t="s">
        <v>5</v>
      </c>
      <c r="E511" s="9"/>
      <c r="F511" s="9"/>
    </row>
    <row r="512" spans="5:6" ht="15">
      <c r="E512" s="9"/>
      <c r="F512" s="9"/>
    </row>
    <row r="513" spans="1:6" ht="15">
      <c r="A513" s="50" t="s">
        <v>11</v>
      </c>
      <c r="B513" s="50" t="s">
        <v>67</v>
      </c>
      <c r="E513" s="9"/>
      <c r="F513" s="9"/>
    </row>
    <row r="514" spans="2:6" ht="15">
      <c r="B514" s="50" t="s">
        <v>118</v>
      </c>
      <c r="E514" s="9"/>
      <c r="F514" s="9"/>
    </row>
    <row r="515" spans="5:6" ht="15">
      <c r="E515" s="9"/>
      <c r="F515" s="9"/>
    </row>
    <row r="516" spans="2:6" ht="15">
      <c r="B516" s="50" t="s">
        <v>13</v>
      </c>
      <c r="D516" s="58">
        <v>645</v>
      </c>
      <c r="E516" s="18"/>
      <c r="F516" s="18"/>
    </row>
    <row r="517" spans="4:6" ht="15">
      <c r="D517" s="58"/>
      <c r="E517" s="18"/>
      <c r="F517" s="18"/>
    </row>
    <row r="518" spans="1:6" ht="15">
      <c r="A518" s="50" t="s">
        <v>14</v>
      </c>
      <c r="B518" s="50" t="s">
        <v>75</v>
      </c>
      <c r="E518" s="9"/>
      <c r="F518" s="9"/>
    </row>
    <row r="519" spans="2:6" ht="15">
      <c r="B519" s="50" t="s">
        <v>119</v>
      </c>
      <c r="E519" s="9"/>
      <c r="F519" s="9"/>
    </row>
    <row r="520" spans="2:6" ht="15">
      <c r="B520" s="50" t="s">
        <v>120</v>
      </c>
      <c r="E520" s="9"/>
      <c r="F520" s="9"/>
    </row>
    <row r="521" spans="2:6" ht="15">
      <c r="B521" s="50" t="s">
        <v>121</v>
      </c>
      <c r="E521" s="9"/>
      <c r="F521" s="9"/>
    </row>
    <row r="522" spans="2:6" ht="15">
      <c r="B522" s="50" t="s">
        <v>122</v>
      </c>
      <c r="E522" s="9"/>
      <c r="F522" s="9"/>
    </row>
    <row r="523" spans="5:6" ht="15">
      <c r="E523" s="9"/>
      <c r="F523" s="9"/>
    </row>
    <row r="524" spans="2:6" ht="15">
      <c r="B524" s="50" t="s">
        <v>17</v>
      </c>
      <c r="D524" s="58">
        <v>7</v>
      </c>
      <c r="E524" s="18"/>
      <c r="F524" s="23"/>
    </row>
    <row r="525" spans="4:6" ht="15">
      <c r="D525" s="58"/>
      <c r="E525" s="18"/>
      <c r="F525" s="23"/>
    </row>
    <row r="526" spans="1:6" ht="15">
      <c r="A526" s="50" t="s">
        <v>14</v>
      </c>
      <c r="B526" s="50" t="s">
        <v>262</v>
      </c>
      <c r="E526" s="9"/>
      <c r="F526" s="9"/>
    </row>
    <row r="527" spans="2:6" ht="15">
      <c r="B527" s="50" t="s">
        <v>263</v>
      </c>
      <c r="E527" s="9"/>
      <c r="F527" s="9"/>
    </row>
    <row r="528" spans="2:6" ht="15">
      <c r="B528" s="50" t="s">
        <v>120</v>
      </c>
      <c r="E528" s="9"/>
      <c r="F528" s="9"/>
    </row>
    <row r="529" spans="2:6" ht="15">
      <c r="B529" s="50" t="s">
        <v>121</v>
      </c>
      <c r="E529" s="9"/>
      <c r="F529" s="9"/>
    </row>
    <row r="530" spans="2:6" ht="15">
      <c r="B530" s="50" t="s">
        <v>122</v>
      </c>
      <c r="E530" s="9"/>
      <c r="F530" s="9"/>
    </row>
    <row r="531" spans="5:6" ht="15">
      <c r="E531" s="9"/>
      <c r="F531" s="9"/>
    </row>
    <row r="532" spans="2:6" ht="15">
      <c r="B532" s="50" t="s">
        <v>17</v>
      </c>
      <c r="D532" s="58">
        <v>6</v>
      </c>
      <c r="E532" s="18"/>
      <c r="F532" s="23"/>
    </row>
    <row r="533" spans="4:6" ht="15">
      <c r="D533" s="58"/>
      <c r="E533" s="18"/>
      <c r="F533" s="24"/>
    </row>
    <row r="534" spans="1:6" ht="15">
      <c r="A534" s="50" t="s">
        <v>18</v>
      </c>
      <c r="B534" s="50" t="s">
        <v>123</v>
      </c>
      <c r="E534" s="9"/>
      <c r="F534" s="9"/>
    </row>
    <row r="535" spans="2:6" ht="15">
      <c r="B535" s="50" t="s">
        <v>124</v>
      </c>
      <c r="E535" s="9"/>
      <c r="F535" s="9"/>
    </row>
    <row r="536" spans="2:6" ht="15">
      <c r="B536" s="50" t="s">
        <v>125</v>
      </c>
      <c r="E536" s="9"/>
      <c r="F536" s="9"/>
    </row>
    <row r="537" spans="2:6" ht="15">
      <c r="B537" s="50" t="s">
        <v>126</v>
      </c>
      <c r="E537" s="9"/>
      <c r="F537" s="9"/>
    </row>
    <row r="538" spans="2:6" ht="15">
      <c r="B538" s="50" t="s">
        <v>169</v>
      </c>
      <c r="E538" s="9"/>
      <c r="F538" s="9"/>
    </row>
    <row r="539" spans="2:6" ht="15">
      <c r="B539" s="50" t="s">
        <v>17</v>
      </c>
      <c r="D539" s="58">
        <v>17</v>
      </c>
      <c r="E539" s="18"/>
      <c r="F539" s="18"/>
    </row>
    <row r="540" spans="2:6" ht="15">
      <c r="B540" s="50" t="s">
        <v>295</v>
      </c>
      <c r="D540" s="58"/>
      <c r="E540" s="18"/>
      <c r="F540" s="18"/>
    </row>
    <row r="541" spans="2:6" ht="15">
      <c r="B541" s="50" t="s">
        <v>17</v>
      </c>
      <c r="D541" s="58">
        <v>0</v>
      </c>
      <c r="E541" s="18"/>
      <c r="F541" s="18"/>
    </row>
    <row r="542" spans="4:6" ht="15">
      <c r="D542" s="58"/>
      <c r="E542" s="18"/>
      <c r="F542" s="18"/>
    </row>
    <row r="543" spans="1:6" ht="15">
      <c r="A543" s="50" t="s">
        <v>19</v>
      </c>
      <c r="B543" s="50" t="s">
        <v>127</v>
      </c>
      <c r="E543" s="9"/>
      <c r="F543" s="9"/>
    </row>
    <row r="544" spans="2:6" ht="15">
      <c r="B544" s="50" t="s">
        <v>70</v>
      </c>
      <c r="E544" s="9"/>
      <c r="F544" s="9"/>
    </row>
    <row r="545" spans="5:6" ht="15">
      <c r="E545" s="9"/>
      <c r="F545" s="9"/>
    </row>
    <row r="546" spans="2:6" ht="15">
      <c r="B546" s="50" t="s">
        <v>13</v>
      </c>
      <c r="D546" s="58">
        <v>645</v>
      </c>
      <c r="E546" s="18"/>
      <c r="F546" s="18"/>
    </row>
    <row r="547" spans="4:6" ht="15">
      <c r="D547" s="58"/>
      <c r="E547" s="18"/>
      <c r="F547" s="18"/>
    </row>
    <row r="548" spans="1:6" ht="15">
      <c r="A548" s="50" t="s">
        <v>24</v>
      </c>
      <c r="B548" s="50" t="s">
        <v>64</v>
      </c>
      <c r="E548" s="9"/>
      <c r="F548" s="9"/>
    </row>
    <row r="549" spans="2:6" ht="15">
      <c r="B549" s="50" t="s">
        <v>65</v>
      </c>
      <c r="E549" s="9"/>
      <c r="F549" s="9"/>
    </row>
    <row r="550" spans="2:6" ht="15">
      <c r="B550" s="50" t="s">
        <v>153</v>
      </c>
      <c r="E550" s="9"/>
      <c r="F550" s="9"/>
    </row>
    <row r="551" spans="2:6" ht="15">
      <c r="B551" s="50" t="s">
        <v>154</v>
      </c>
      <c r="E551" s="9"/>
      <c r="F551" s="9"/>
    </row>
    <row r="552" spans="2:6" ht="15">
      <c r="B552" s="58">
        <f>SUM(F516:F546)</f>
        <v>0</v>
      </c>
      <c r="E552" s="9"/>
      <c r="F552" s="9"/>
    </row>
    <row r="553" spans="1:6" ht="15">
      <c r="A553" s="55"/>
      <c r="B553" s="55" t="s">
        <v>78</v>
      </c>
      <c r="C553" s="67"/>
      <c r="D553" s="67"/>
      <c r="E553" s="21"/>
      <c r="F553" s="21"/>
    </row>
    <row r="554" spans="4:6" ht="15">
      <c r="D554" s="59"/>
      <c r="E554" s="9"/>
      <c r="F554" s="18"/>
    </row>
    <row r="555" spans="2:7" ht="15">
      <c r="B555" s="50" t="s">
        <v>108</v>
      </c>
      <c r="D555" s="59"/>
      <c r="E555" s="9"/>
      <c r="F555" s="18"/>
      <c r="G555" s="9">
        <f>SUM(F513:F553)</f>
        <v>0</v>
      </c>
    </row>
    <row r="556" spans="1:6" ht="15.75" thickBot="1">
      <c r="A556" s="56"/>
      <c r="B556" s="56"/>
      <c r="C556" s="56"/>
      <c r="D556" s="56"/>
      <c r="E556" s="16"/>
      <c r="F556" s="16"/>
    </row>
    <row r="557" spans="1:6" ht="15.75" thickTop="1">
      <c r="A557" s="52"/>
      <c r="B557" s="52"/>
      <c r="D557" s="52"/>
      <c r="E557" s="11"/>
      <c r="F557" s="11"/>
    </row>
    <row r="558" spans="1:6" ht="15">
      <c r="A558" s="52"/>
      <c r="B558" s="52"/>
      <c r="D558" s="52"/>
      <c r="E558" s="11"/>
      <c r="F558" s="11"/>
    </row>
    <row r="559" spans="1:6" ht="15">
      <c r="A559" s="52"/>
      <c r="B559" s="52"/>
      <c r="D559" s="52"/>
      <c r="E559" s="11"/>
      <c r="F559" s="11"/>
    </row>
    <row r="560" spans="1:6" ht="15">
      <c r="A560" s="52"/>
      <c r="B560" s="52"/>
      <c r="D560" s="52"/>
      <c r="E560" s="11"/>
      <c r="F560" s="11"/>
    </row>
    <row r="561" spans="1:6" ht="15">
      <c r="A561" s="69" t="s">
        <v>71</v>
      </c>
      <c r="B561" s="69" t="s">
        <v>7</v>
      </c>
      <c r="E561" s="9"/>
      <c r="F561" s="9"/>
    </row>
    <row r="562" spans="5:6" ht="15">
      <c r="E562" s="9"/>
      <c r="F562" s="9"/>
    </row>
    <row r="563" spans="5:6" ht="15">
      <c r="E563" s="9"/>
      <c r="F563" s="9"/>
    </row>
    <row r="564" spans="1:6" ht="15">
      <c r="A564" s="50" t="s">
        <v>11</v>
      </c>
      <c r="B564" s="50" t="s">
        <v>128</v>
      </c>
      <c r="E564" s="9"/>
      <c r="F564" s="9"/>
    </row>
    <row r="565" spans="5:6" ht="15">
      <c r="E565" s="9"/>
      <c r="F565" s="9"/>
    </row>
    <row r="566" spans="2:6" ht="15">
      <c r="B566" s="50" t="s">
        <v>13</v>
      </c>
      <c r="D566" s="58">
        <v>120</v>
      </c>
      <c r="E566" s="18"/>
      <c r="F566" s="18"/>
    </row>
    <row r="567" spans="1:6" ht="15">
      <c r="A567" s="50" t="s">
        <v>14</v>
      </c>
      <c r="B567" s="50" t="s">
        <v>270</v>
      </c>
      <c r="E567" s="9"/>
      <c r="F567" s="9"/>
    </row>
    <row r="568" spans="5:6" ht="15">
      <c r="E568" s="9"/>
      <c r="F568" s="9"/>
    </row>
    <row r="569" spans="2:6" ht="15">
      <c r="B569" s="50" t="s">
        <v>13</v>
      </c>
      <c r="D569" s="58">
        <v>360</v>
      </c>
      <c r="E569" s="18"/>
      <c r="F569" s="18"/>
    </row>
    <row r="570" spans="1:6" ht="15">
      <c r="A570" s="50" t="s">
        <v>14</v>
      </c>
      <c r="B570" s="50" t="s">
        <v>271</v>
      </c>
      <c r="E570" s="9"/>
      <c r="F570" s="9"/>
    </row>
    <row r="571" spans="5:6" ht="15">
      <c r="E571" s="9"/>
      <c r="F571" s="9"/>
    </row>
    <row r="572" spans="2:6" ht="15">
      <c r="B572" s="50" t="s">
        <v>13</v>
      </c>
      <c r="D572" s="58">
        <v>165</v>
      </c>
      <c r="E572" s="18"/>
      <c r="F572" s="18"/>
    </row>
    <row r="573" spans="4:6" ht="15">
      <c r="D573" s="59"/>
      <c r="E573" s="9"/>
      <c r="F573" s="18"/>
    </row>
    <row r="574" spans="2:6" ht="15">
      <c r="B574" s="50" t="s">
        <v>272</v>
      </c>
      <c r="E574" s="9"/>
      <c r="F574" s="9"/>
    </row>
    <row r="575" spans="5:6" ht="15">
      <c r="E575" s="9"/>
      <c r="F575" s="9"/>
    </row>
    <row r="576" spans="2:6" ht="15">
      <c r="B576" s="50" t="s">
        <v>13</v>
      </c>
      <c r="D576" s="58">
        <v>125</v>
      </c>
      <c r="E576" s="18"/>
      <c r="F576" s="18"/>
    </row>
    <row r="577" spans="4:6" ht="15">
      <c r="D577" s="59"/>
      <c r="E577" s="9"/>
      <c r="F577" s="18"/>
    </row>
    <row r="578" spans="1:6" ht="15">
      <c r="A578" s="50" t="s">
        <v>14</v>
      </c>
      <c r="B578" s="50" t="s">
        <v>129</v>
      </c>
      <c r="E578" s="9"/>
      <c r="F578" s="9"/>
    </row>
    <row r="579" spans="5:6" ht="15">
      <c r="E579" s="9"/>
      <c r="F579" s="9"/>
    </row>
    <row r="580" spans="2:6" ht="15">
      <c r="B580" s="50" t="s">
        <v>17</v>
      </c>
      <c r="D580" s="58">
        <v>39</v>
      </c>
      <c r="E580" s="18"/>
      <c r="F580" s="18"/>
    </row>
    <row r="581" spans="4:6" ht="15">
      <c r="D581" s="58"/>
      <c r="E581" s="18"/>
      <c r="F581" s="18"/>
    </row>
    <row r="582" spans="1:6" ht="15">
      <c r="A582" s="50" t="s">
        <v>18</v>
      </c>
      <c r="B582" s="50" t="s">
        <v>130</v>
      </c>
      <c r="E582" s="9"/>
      <c r="F582" s="9"/>
    </row>
    <row r="583" spans="5:6" ht="15">
      <c r="E583" s="9"/>
      <c r="F583" s="9"/>
    </row>
    <row r="584" spans="2:6" ht="15">
      <c r="B584" s="50" t="s">
        <v>17</v>
      </c>
      <c r="D584" s="58">
        <v>5</v>
      </c>
      <c r="E584" s="18"/>
      <c r="F584" s="18"/>
    </row>
    <row r="585" spans="4:6" ht="15">
      <c r="D585" s="58"/>
      <c r="E585" s="18"/>
      <c r="F585" s="18"/>
    </row>
    <row r="586" spans="1:6" ht="15">
      <c r="A586" s="50" t="s">
        <v>19</v>
      </c>
      <c r="B586" s="50" t="s">
        <v>131</v>
      </c>
      <c r="E586" s="9"/>
      <c r="F586" s="9"/>
    </row>
    <row r="587" spans="2:6" ht="15">
      <c r="B587" s="50" t="s">
        <v>132</v>
      </c>
      <c r="E587" s="9"/>
      <c r="F587" s="9"/>
    </row>
    <row r="588" spans="5:6" ht="15">
      <c r="E588" s="9"/>
      <c r="F588" s="9"/>
    </row>
    <row r="589" spans="2:6" ht="15">
      <c r="B589" s="50" t="s">
        <v>17</v>
      </c>
      <c r="D589" s="58">
        <v>0</v>
      </c>
      <c r="E589" s="18"/>
      <c r="F589" s="18"/>
    </row>
    <row r="590" spans="4:6" ht="15">
      <c r="D590" s="58"/>
      <c r="E590" s="18"/>
      <c r="F590" s="18"/>
    </row>
    <row r="591" spans="1:6" ht="15">
      <c r="A591" s="50" t="s">
        <v>24</v>
      </c>
      <c r="B591" s="50" t="s">
        <v>133</v>
      </c>
      <c r="E591" s="9"/>
      <c r="F591" s="9"/>
    </row>
    <row r="592" spans="5:6" ht="15">
      <c r="E592" s="9"/>
      <c r="F592" s="9"/>
    </row>
    <row r="593" spans="2:6" ht="15">
      <c r="B593" s="50" t="s">
        <v>17</v>
      </c>
      <c r="D593" s="58">
        <v>23</v>
      </c>
      <c r="E593" s="18"/>
      <c r="F593" s="18"/>
    </row>
    <row r="594" spans="4:6" ht="15">
      <c r="D594" s="58"/>
      <c r="E594" s="18"/>
      <c r="F594" s="18"/>
    </row>
    <row r="595" spans="1:6" ht="15">
      <c r="A595" s="50" t="s">
        <v>29</v>
      </c>
      <c r="B595" s="50" t="s">
        <v>134</v>
      </c>
      <c r="E595" s="9"/>
      <c r="F595" s="9"/>
    </row>
    <row r="596" spans="5:6" ht="15">
      <c r="E596" s="9"/>
      <c r="F596" s="9"/>
    </row>
    <row r="597" spans="2:6" ht="15">
      <c r="B597" s="50" t="s">
        <v>17</v>
      </c>
      <c r="D597" s="58">
        <v>10</v>
      </c>
      <c r="E597" s="18"/>
      <c r="F597" s="18"/>
    </row>
    <row r="598" spans="4:6" ht="15">
      <c r="D598" s="58"/>
      <c r="E598" s="18"/>
      <c r="F598" s="18"/>
    </row>
    <row r="599" spans="1:6" ht="15">
      <c r="A599" s="50" t="s">
        <v>32</v>
      </c>
      <c r="B599" s="50" t="s">
        <v>135</v>
      </c>
      <c r="E599" s="9"/>
      <c r="F599" s="9"/>
    </row>
    <row r="600" spans="5:6" ht="15">
      <c r="E600" s="9"/>
      <c r="F600" s="9"/>
    </row>
    <row r="601" spans="2:6" ht="15">
      <c r="B601" s="50" t="s">
        <v>17</v>
      </c>
      <c r="D601" s="58">
        <v>14</v>
      </c>
      <c r="E601" s="18"/>
      <c r="F601" s="18"/>
    </row>
    <row r="602" spans="4:6" ht="15">
      <c r="D602" s="58"/>
      <c r="E602" s="18"/>
      <c r="F602" s="18"/>
    </row>
    <row r="603" spans="1:6" ht="15">
      <c r="A603" s="50" t="s">
        <v>36</v>
      </c>
      <c r="B603" s="50" t="s">
        <v>136</v>
      </c>
      <c r="E603" s="9"/>
      <c r="F603" s="9"/>
    </row>
    <row r="604" spans="5:6" ht="15">
      <c r="E604" s="9"/>
      <c r="F604" s="9"/>
    </row>
    <row r="605" spans="2:6" ht="15">
      <c r="B605" s="50" t="s">
        <v>17</v>
      </c>
      <c r="D605" s="58">
        <v>9</v>
      </c>
      <c r="E605" s="18"/>
      <c r="F605" s="18"/>
    </row>
    <row r="606" spans="4:6" ht="15">
      <c r="D606" s="59"/>
      <c r="E606" s="18"/>
      <c r="F606" s="18"/>
    </row>
    <row r="607" spans="1:6" ht="15">
      <c r="A607" s="50" t="s">
        <v>38</v>
      </c>
      <c r="B607" s="50" t="s">
        <v>137</v>
      </c>
      <c r="E607" s="9"/>
      <c r="F607" s="9"/>
    </row>
    <row r="608" spans="5:6" ht="15">
      <c r="E608" s="9"/>
      <c r="F608" s="9"/>
    </row>
    <row r="609" spans="2:6" ht="15">
      <c r="B609" s="50" t="s">
        <v>17</v>
      </c>
      <c r="D609" s="58">
        <v>56</v>
      </c>
      <c r="E609" s="18"/>
      <c r="F609" s="18"/>
    </row>
    <row r="610" spans="4:6" ht="15">
      <c r="D610" s="59"/>
      <c r="E610" s="18"/>
      <c r="F610" s="18"/>
    </row>
    <row r="611" spans="4:6" ht="15">
      <c r="D611" s="59"/>
      <c r="E611" s="18"/>
      <c r="F611" s="18"/>
    </row>
    <row r="612" spans="4:6" ht="15">
      <c r="D612" s="59"/>
      <c r="E612" s="18"/>
      <c r="F612" s="18"/>
    </row>
    <row r="613" spans="1:6" ht="15">
      <c r="A613" s="50" t="s">
        <v>40</v>
      </c>
      <c r="B613" s="50" t="s">
        <v>138</v>
      </c>
      <c r="E613" s="9"/>
      <c r="F613" s="9"/>
    </row>
    <row r="614" spans="5:6" ht="15">
      <c r="E614" s="9"/>
      <c r="F614" s="9"/>
    </row>
    <row r="615" spans="2:6" ht="15">
      <c r="B615" s="50" t="s">
        <v>17</v>
      </c>
      <c r="D615" s="58">
        <v>18</v>
      </c>
      <c r="E615" s="18"/>
      <c r="F615" s="18"/>
    </row>
    <row r="616" spans="5:6" ht="15">
      <c r="E616" s="9"/>
      <c r="F616" s="9"/>
    </row>
    <row r="617" spans="1:6" ht="15">
      <c r="A617" s="50" t="s">
        <v>45</v>
      </c>
      <c r="B617" s="50" t="s">
        <v>139</v>
      </c>
      <c r="E617" s="9"/>
      <c r="F617" s="9"/>
    </row>
    <row r="618" spans="5:6" ht="15">
      <c r="E618" s="9"/>
      <c r="F618" s="9"/>
    </row>
    <row r="619" spans="2:6" ht="15">
      <c r="B619" s="50" t="s">
        <v>17</v>
      </c>
      <c r="D619" s="58">
        <v>14</v>
      </c>
      <c r="E619" s="18"/>
      <c r="F619" s="18"/>
    </row>
    <row r="620" spans="4:6" ht="15">
      <c r="D620" s="59"/>
      <c r="E620" s="18"/>
      <c r="F620" s="18"/>
    </row>
    <row r="621" spans="1:6" ht="15">
      <c r="A621" s="50" t="s">
        <v>48</v>
      </c>
      <c r="B621" s="50" t="s">
        <v>140</v>
      </c>
      <c r="E621" s="9"/>
      <c r="F621" s="9"/>
    </row>
    <row r="622" spans="5:6" ht="15">
      <c r="E622" s="9"/>
      <c r="F622" s="9"/>
    </row>
    <row r="623" spans="2:6" ht="15">
      <c r="B623" s="50" t="s">
        <v>17</v>
      </c>
      <c r="D623" s="58">
        <v>16</v>
      </c>
      <c r="E623" s="18"/>
      <c r="F623" s="18"/>
    </row>
    <row r="624" spans="5:6" ht="15">
      <c r="E624" s="9"/>
      <c r="F624" s="9"/>
    </row>
    <row r="625" spans="1:6" ht="15">
      <c r="A625" s="50" t="s">
        <v>50</v>
      </c>
      <c r="B625" s="50" t="s">
        <v>141</v>
      </c>
      <c r="E625" s="9"/>
      <c r="F625" s="9"/>
    </row>
    <row r="626" spans="5:6" ht="15">
      <c r="E626" s="9"/>
      <c r="F626" s="9"/>
    </row>
    <row r="627" spans="2:6" ht="15">
      <c r="B627" s="50" t="s">
        <v>17</v>
      </c>
      <c r="D627" s="58">
        <v>12</v>
      </c>
      <c r="E627" s="18"/>
      <c r="F627" s="18"/>
    </row>
    <row r="628" spans="5:6" ht="15">
      <c r="E628" s="9"/>
      <c r="F628" s="9"/>
    </row>
    <row r="629" spans="1:6" ht="15">
      <c r="A629" s="50" t="s">
        <v>53</v>
      </c>
      <c r="B629" s="50" t="s">
        <v>142</v>
      </c>
      <c r="E629" s="9"/>
      <c r="F629" s="9"/>
    </row>
    <row r="630" spans="5:6" ht="15">
      <c r="E630" s="9"/>
      <c r="F630" s="9"/>
    </row>
    <row r="631" spans="2:6" ht="15">
      <c r="B631" s="50" t="s">
        <v>17</v>
      </c>
      <c r="D631" s="58">
        <v>17</v>
      </c>
      <c r="E631" s="18"/>
      <c r="F631" s="18"/>
    </row>
    <row r="632" spans="5:6" ht="15">
      <c r="E632" s="9"/>
      <c r="F632" s="9"/>
    </row>
    <row r="633" spans="1:6" ht="15">
      <c r="A633" s="50" t="s">
        <v>56</v>
      </c>
      <c r="B633" s="50" t="s">
        <v>143</v>
      </c>
      <c r="E633" s="9"/>
      <c r="F633" s="9"/>
    </row>
    <row r="634" spans="2:6" ht="15">
      <c r="B634" s="50" t="s">
        <v>17</v>
      </c>
      <c r="D634" s="58">
        <v>10</v>
      </c>
      <c r="E634" s="18"/>
      <c r="F634" s="18"/>
    </row>
    <row r="635" spans="4:6" ht="15">
      <c r="D635" s="58"/>
      <c r="E635" s="18"/>
      <c r="F635" s="18"/>
    </row>
    <row r="636" spans="1:6" ht="15">
      <c r="A636" s="50" t="s">
        <v>57</v>
      </c>
      <c r="B636" s="50" t="s">
        <v>144</v>
      </c>
      <c r="E636" s="9"/>
      <c r="F636" s="9"/>
    </row>
    <row r="637" spans="5:6" ht="12" customHeight="1">
      <c r="E637" s="9"/>
      <c r="F637" s="9"/>
    </row>
    <row r="638" spans="2:6" ht="15">
      <c r="B638" s="50" t="s">
        <v>17</v>
      </c>
      <c r="D638" s="58">
        <v>56</v>
      </c>
      <c r="E638" s="18"/>
      <c r="F638" s="18"/>
    </row>
    <row r="639" spans="4:6" ht="15">
      <c r="D639" s="58"/>
      <c r="E639" s="18"/>
      <c r="F639" s="18"/>
    </row>
    <row r="640" spans="1:6" ht="15">
      <c r="A640" s="50" t="s">
        <v>60</v>
      </c>
      <c r="B640" s="50" t="s">
        <v>145</v>
      </c>
      <c r="E640" s="9"/>
      <c r="F640" s="9"/>
    </row>
    <row r="641" spans="5:6" ht="15">
      <c r="E641" s="9"/>
      <c r="F641" s="9"/>
    </row>
    <row r="642" spans="2:6" ht="15">
      <c r="B642" s="50" t="s">
        <v>17</v>
      </c>
      <c r="D642" s="58">
        <v>16</v>
      </c>
      <c r="E642" s="18"/>
      <c r="F642" s="18"/>
    </row>
    <row r="643" spans="4:6" ht="15">
      <c r="D643" s="58"/>
      <c r="E643" s="18"/>
      <c r="F643" s="18"/>
    </row>
    <row r="644" spans="1:6" ht="15">
      <c r="A644" s="50" t="s">
        <v>61</v>
      </c>
      <c r="B644" s="50" t="s">
        <v>273</v>
      </c>
      <c r="E644" s="9"/>
      <c r="F644" s="9"/>
    </row>
    <row r="645" spans="5:6" ht="15">
      <c r="E645" s="9"/>
      <c r="F645" s="9"/>
    </row>
    <row r="646" spans="2:6" ht="15">
      <c r="B646" s="50" t="s">
        <v>17</v>
      </c>
      <c r="D646" s="58">
        <v>6</v>
      </c>
      <c r="E646" s="18"/>
      <c r="F646" s="18"/>
    </row>
    <row r="647" spans="4:6" ht="8.25" customHeight="1">
      <c r="D647" s="58"/>
      <c r="E647" s="18"/>
      <c r="F647" s="18"/>
    </row>
    <row r="648" spans="1:6" ht="15">
      <c r="A648" s="50" t="s">
        <v>63</v>
      </c>
      <c r="B648" s="50" t="s">
        <v>147</v>
      </c>
      <c r="E648" s="9"/>
      <c r="F648" s="9"/>
    </row>
    <row r="649" spans="5:6" ht="15">
      <c r="E649" s="9"/>
      <c r="F649" s="9"/>
    </row>
    <row r="650" spans="2:6" ht="15">
      <c r="B650" s="50" t="s">
        <v>17</v>
      </c>
      <c r="D650" s="58">
        <v>23</v>
      </c>
      <c r="E650" s="18"/>
      <c r="F650" s="18"/>
    </row>
    <row r="651" spans="4:6" ht="15">
      <c r="D651" s="58"/>
      <c r="E651" s="18"/>
      <c r="F651" s="18"/>
    </row>
    <row r="652" spans="1:6" ht="15">
      <c r="A652" s="50" t="s">
        <v>63</v>
      </c>
      <c r="B652" s="50" t="s">
        <v>148</v>
      </c>
      <c r="E652" s="9"/>
      <c r="F652" s="9"/>
    </row>
    <row r="653" spans="5:6" ht="15">
      <c r="E653" s="9"/>
      <c r="F653" s="9"/>
    </row>
    <row r="654" spans="2:6" ht="15">
      <c r="B654" s="50" t="s">
        <v>17</v>
      </c>
      <c r="D654" s="58">
        <v>8</v>
      </c>
      <c r="E654" s="18"/>
      <c r="F654" s="18"/>
    </row>
    <row r="655" spans="4:6" ht="15">
      <c r="D655" s="58"/>
      <c r="E655" s="18"/>
      <c r="F655" s="18"/>
    </row>
    <row r="656" spans="1:6" ht="15">
      <c r="A656" s="50" t="s">
        <v>94</v>
      </c>
      <c r="B656" s="50" t="s">
        <v>155</v>
      </c>
      <c r="E656" s="9"/>
      <c r="F656" s="9"/>
    </row>
    <row r="657" spans="5:6" ht="15">
      <c r="E657" s="9"/>
      <c r="F657" s="9"/>
    </row>
    <row r="658" spans="2:6" ht="15">
      <c r="B658" s="50" t="s">
        <v>17</v>
      </c>
      <c r="D658" s="58">
        <v>17</v>
      </c>
      <c r="E658" s="18"/>
      <c r="F658" s="18"/>
    </row>
    <row r="659" spans="4:6" ht="15">
      <c r="D659" s="58"/>
      <c r="E659" s="18"/>
      <c r="F659" s="18"/>
    </row>
    <row r="660" spans="1:6" ht="15">
      <c r="A660" s="50" t="s">
        <v>146</v>
      </c>
      <c r="B660" s="50" t="s">
        <v>99</v>
      </c>
      <c r="E660" s="9"/>
      <c r="F660" s="9"/>
    </row>
    <row r="661" spans="5:6" ht="15">
      <c r="E661" s="9"/>
      <c r="F661" s="9"/>
    </row>
    <row r="662" spans="2:6" ht="15">
      <c r="B662" s="50" t="s">
        <v>17</v>
      </c>
      <c r="D662" s="58">
        <v>6</v>
      </c>
      <c r="E662" s="18"/>
      <c r="F662" s="18"/>
    </row>
    <row r="663" spans="4:6" ht="15">
      <c r="D663" s="58"/>
      <c r="E663" s="18"/>
      <c r="F663" s="18"/>
    </row>
    <row r="664" spans="4:6" ht="15">
      <c r="D664" s="58"/>
      <c r="E664" s="18"/>
      <c r="F664" s="18"/>
    </row>
    <row r="665" spans="1:6" ht="15">
      <c r="A665" s="50" t="s">
        <v>267</v>
      </c>
      <c r="B665" s="74" t="s">
        <v>192</v>
      </c>
      <c r="C665" s="70" t="s">
        <v>17</v>
      </c>
      <c r="D665" s="70">
        <v>0</v>
      </c>
      <c r="E665" s="26"/>
      <c r="F665" s="26"/>
    </row>
    <row r="666" spans="2:6" ht="15">
      <c r="B666" s="74"/>
      <c r="C666" s="70"/>
      <c r="D666" s="70"/>
      <c r="E666" s="26"/>
      <c r="F666" s="26"/>
    </row>
    <row r="667" spans="1:6" ht="15">
      <c r="A667" s="50" t="s">
        <v>274</v>
      </c>
      <c r="B667" s="50" t="s">
        <v>196</v>
      </c>
      <c r="C667" s="70" t="s">
        <v>17</v>
      </c>
      <c r="D667" s="70">
        <v>6</v>
      </c>
      <c r="E667" s="26"/>
      <c r="F667" s="26"/>
    </row>
    <row r="668" spans="2:6" ht="15">
      <c r="B668" s="50" t="s">
        <v>264</v>
      </c>
      <c r="C668" s="70" t="s">
        <v>17</v>
      </c>
      <c r="D668" s="70">
        <v>6</v>
      </c>
      <c r="E668" s="26"/>
      <c r="F668" s="26"/>
    </row>
    <row r="669" spans="2:6" ht="15">
      <c r="B669" s="50" t="s">
        <v>265</v>
      </c>
      <c r="C669" s="70" t="s">
        <v>17</v>
      </c>
      <c r="D669" s="70">
        <v>6</v>
      </c>
      <c r="E669" s="26"/>
      <c r="F669" s="26"/>
    </row>
    <row r="670" spans="2:6" ht="15">
      <c r="B670" s="50" t="s">
        <v>266</v>
      </c>
      <c r="D670" s="70">
        <v>6</v>
      </c>
      <c r="E670" s="26"/>
      <c r="F670" s="26"/>
    </row>
    <row r="671" spans="4:6" ht="15">
      <c r="D671" s="58"/>
      <c r="E671" s="18"/>
      <c r="F671" s="18"/>
    </row>
    <row r="672" spans="1:6" ht="15">
      <c r="A672" s="50" t="s">
        <v>275</v>
      </c>
      <c r="B672" s="50" t="s">
        <v>296</v>
      </c>
      <c r="E672" s="9"/>
      <c r="F672" s="9"/>
    </row>
    <row r="673" spans="5:6" ht="15">
      <c r="E673" s="9"/>
      <c r="F673" s="9"/>
    </row>
    <row r="674" spans="2:6" ht="15">
      <c r="B674" s="50" t="s">
        <v>17</v>
      </c>
      <c r="D674" s="58">
        <v>2</v>
      </c>
      <c r="E674" s="18"/>
      <c r="F674" s="18"/>
    </row>
    <row r="675" spans="4:6" ht="15">
      <c r="D675" s="58"/>
      <c r="E675" s="18"/>
      <c r="F675" s="18"/>
    </row>
    <row r="676" spans="1:6" ht="15">
      <c r="A676" s="50" t="s">
        <v>298</v>
      </c>
      <c r="B676" s="50" t="s">
        <v>297</v>
      </c>
      <c r="E676" s="9"/>
      <c r="F676" s="9"/>
    </row>
    <row r="677" spans="5:6" ht="15">
      <c r="E677" s="9"/>
      <c r="F677" s="9"/>
    </row>
    <row r="678" spans="2:6" ht="15">
      <c r="B678" s="50" t="s">
        <v>17</v>
      </c>
      <c r="D678" s="58">
        <v>4</v>
      </c>
      <c r="E678" s="18"/>
      <c r="F678" s="18"/>
    </row>
    <row r="679" spans="4:6" ht="15">
      <c r="D679" s="58"/>
      <c r="E679" s="18"/>
      <c r="F679" s="18"/>
    </row>
    <row r="680" spans="1:6" ht="15">
      <c r="A680" s="50" t="s">
        <v>299</v>
      </c>
      <c r="B680" s="50" t="s">
        <v>76</v>
      </c>
      <c r="E680" s="9"/>
      <c r="F680" s="9"/>
    </row>
    <row r="681" spans="2:6" ht="15">
      <c r="B681" s="50" t="s">
        <v>149</v>
      </c>
      <c r="E681" s="9"/>
      <c r="F681" s="9"/>
    </row>
    <row r="682" spans="2:6" ht="15">
      <c r="B682" s="50" t="s">
        <v>72</v>
      </c>
      <c r="E682" s="9"/>
      <c r="F682" s="9"/>
    </row>
    <row r="683" spans="2:6" ht="15">
      <c r="B683" s="63">
        <v>0</v>
      </c>
      <c r="D683" s="58"/>
      <c r="E683" s="18"/>
      <c r="F683" s="18"/>
    </row>
    <row r="684" spans="1:6" ht="15">
      <c r="A684" s="55"/>
      <c r="B684" s="55" t="s">
        <v>78</v>
      </c>
      <c r="C684" s="76"/>
      <c r="D684" s="76"/>
      <c r="E684" s="21"/>
      <c r="F684" s="21"/>
    </row>
    <row r="685" spans="4:6" ht="15">
      <c r="D685" s="59"/>
      <c r="E685" s="9"/>
      <c r="F685" s="18"/>
    </row>
    <row r="686" spans="2:7" ht="15">
      <c r="B686" s="50" t="s">
        <v>108</v>
      </c>
      <c r="D686" s="59"/>
      <c r="E686" s="9"/>
      <c r="F686" s="18"/>
      <c r="G686" s="9">
        <f>SUM(F562:F684)</f>
        <v>0</v>
      </c>
    </row>
    <row r="687" spans="1:6" ht="15.75" thickBot="1">
      <c r="A687" s="56"/>
      <c r="B687" s="56"/>
      <c r="C687" s="56"/>
      <c r="D687" s="56"/>
      <c r="E687" s="16"/>
      <c r="F687" s="16"/>
    </row>
    <row r="688" ht="15.75" thickTop="1"/>
  </sheetData>
  <sheetProtection password="D950" sheet="1" selectLockedCells="1"/>
  <printOptions/>
  <pageMargins left="0.9" right="0.75" top="1" bottom="1" header="0" footer="0"/>
  <pageSetup horizontalDpi="300" verticalDpi="300" orientation="portrait" scale="85" r:id="rId1"/>
  <headerFooter alignWithMargins="0">
    <oddHeader>&amp;C&amp;A</oddHeader>
    <oddFooter>&amp;CStran &amp;P</oddFooter>
  </headerFooter>
  <rowBreaks count="14" manualBreakCount="14">
    <brk id="40" max="255" man="1"/>
    <brk id="94" max="255" man="1"/>
    <brk id="146" max="255" man="1"/>
    <brk id="199" max="255" man="1"/>
    <brk id="251" max="255" man="1"/>
    <brk id="302" max="255" man="1"/>
    <brk id="346" max="255" man="1"/>
    <brk id="392" max="255" man="1"/>
    <brk id="425" max="255" man="1"/>
    <brk id="476" max="255" man="1"/>
    <brk id="510" max="255" man="1"/>
    <brk id="560" max="255" man="1"/>
    <brk id="610" max="255" man="1"/>
    <brk id="6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3:H4"/>
  <sheetViews>
    <sheetView zoomScalePageLayoutView="0" workbookViewId="0" topLeftCell="A1">
      <selection activeCell="C16" sqref="C16"/>
    </sheetView>
  </sheetViews>
  <sheetFormatPr defaultColWidth="9.00390625" defaultRowHeight="12.75"/>
  <sheetData>
    <row r="3" spans="6:8" ht="12.75">
      <c r="F3" s="1"/>
      <c r="G3" s="1"/>
      <c r="H3" s="1"/>
    </row>
    <row r="4" ht="12.75">
      <c r="F4" s="1"/>
    </row>
  </sheetData>
  <sheetProtection/>
  <printOptions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 stanovanjsko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</dc:creator>
  <cp:keywords/>
  <dc:description/>
  <cp:lastModifiedBy>MitjaB</cp:lastModifiedBy>
  <cp:lastPrinted>2011-02-28T11:59:54Z</cp:lastPrinted>
  <dcterms:created xsi:type="dcterms:W3CDTF">1997-01-30T11:25:10Z</dcterms:created>
  <dcterms:modified xsi:type="dcterms:W3CDTF">2011-11-17T09:58:42Z</dcterms:modified>
  <cp:category/>
  <cp:version/>
  <cp:contentType/>
  <cp:contentStatus/>
</cp:coreProperties>
</file>