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91" activeTab="2"/>
  </bookViews>
  <sheets>
    <sheet name="REK" sheetId="1" r:id="rId1"/>
    <sheet name="PREDDELA" sheetId="2" r:id="rId2"/>
    <sheet name="KLET" sheetId="3" r:id="rId3"/>
    <sheet name="PRITLIČJE" sheetId="4" r:id="rId4"/>
    <sheet name="1_ NADSTROPJE" sheetId="5" r:id="rId5"/>
  </sheets>
  <externalReferences>
    <externalReference r:id="rId8"/>
  </externalReferences>
  <definedNames>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1_1_1_1_1_1">#REF!</definedName>
    <definedName name="_xlnm.Print_Area" localSheetId="4">'1_ NADSTROPJE'!$A$1:$F$80</definedName>
    <definedName name="_xlnm.Print_Area" localSheetId="2">'KLET'!$A$1:$F$85</definedName>
    <definedName name="_xlnm.Print_Area" localSheetId="3">'PRITLIČJE'!$A$1:$F$82</definedName>
    <definedName name="_xlnm.Print_Titles" localSheetId="4">'1_ NADSTROPJE'!$1:$1</definedName>
    <definedName name="_xlnm.Print_Titles" localSheetId="2">'KLET'!$1:$1</definedName>
    <definedName name="_xlnm.Print_Titles" localSheetId="1">'PREDDELA'!$1:$1</definedName>
    <definedName name="_xlnm.Print_Titles" localSheetId="3">'PRITLIČJE'!$1:$1</definedName>
  </definedNames>
  <calcPr fullCalcOnLoad="1"/>
</workbook>
</file>

<file path=xl/sharedStrings.xml><?xml version="1.0" encoding="utf-8"?>
<sst xmlns="http://schemas.openxmlformats.org/spreadsheetml/2006/main" count="740" uniqueCount="261">
  <si>
    <t>1. RUŠITVENA DELA</t>
  </si>
  <si>
    <t>a.</t>
  </si>
  <si>
    <t>b.</t>
  </si>
  <si>
    <t>c.</t>
  </si>
  <si>
    <t xml:space="preserve">V kolikor v poziciji ni navedeno drugače , veljajo kot kriteriji enakovrednosti kot za primer navedenim izvedbam vse tehnične  specifikacije za posamezne elemente ali pa za sistem , ki je opisan  - naveden v tehničnih podlogah proizvajalca , katerega sistem je naveden kot primer načina izvedbe in doseganja kvalitete. </t>
  </si>
  <si>
    <t>d.</t>
  </si>
  <si>
    <t>V cenah/enoto so zajeti odvozi do 15km, plačilo takse za deponiran material, kar izvajalec pri obračunu dokazuje z evidenčnimi listi</t>
  </si>
  <si>
    <t>Odstranjevanje notranje opreme: pohištvo - mize, stoli, omare in ostala premična oprema ter steklene omare v učilnicah fizike in kemije, postavka se obračuna v kolikor te opreme ne odstrani investitor ali uporabnik v lastni režiji. Deponiranje se izvede na začasno lokacijo, ki jo določi investitor.</t>
  </si>
  <si>
    <t>kpl</t>
  </si>
  <si>
    <t>Pazljivo odstranjevanje stavbnega pohištva: lesenih enokrilnih notranjih vrat v kompletu s pripadajočo opremo, mokro vzidanim podbojem, vratnim krilom in eventualno leseno vratno pripiro ali lesenim pragom; skupaj s transportom do  deponije, nakladanje na prevozno sredstvo in odvoz na deponijo do 15km ter plačilo takse, velikost vrat do 2,2 m2, podboji širine do 25cm</t>
  </si>
  <si>
    <t>kom</t>
  </si>
  <si>
    <t>Pazljivo odstranjevanje stavbnega pohištva: lesenih enokrilnih notranjih vrat v kompletu s pripadajočo opremo, mokro vzidanim podbojem, vratnim krilom in eventualno leseno vratno pripiro ali lesenim pragom; skupaj s transportom do  deponije, nakladanje na prevozno sredstvo in odvoz na deponijo do 15km ter plačilo takse, velikost vrat do 2,2 m2, podboji širine nad 25cm</t>
  </si>
  <si>
    <t>Odstranjevanje obstoječe stenske keramične obloge, položene na lepilo ali malto ter čiščenje podlage zaradi nadaljne obdelave.</t>
  </si>
  <si>
    <t>m2</t>
  </si>
  <si>
    <t>Odstranitev raznih prepir ali kotnikov oz. pragov</t>
  </si>
  <si>
    <t>m'</t>
  </si>
  <si>
    <t xml:space="preserve">Rušitev obstoječih tlakov (tudi teraco tlak) debeline do 8cm, prenos materialov iz objekta, nakladanje na kamion in odvoz na deponijo v razdalji do 15 km. Komplet z vsemi potrebnimi dodatnimi deli in materiali. </t>
  </si>
  <si>
    <t>Ročno rušenje talne keramike, vključno s keramičnim coklom, notranjimi prenosi, nakladanjem na prevozno sredstvo in odvozom na deponijo do 15km ter plačilo takse za deponiranje</t>
  </si>
  <si>
    <t>Ročno rušenje klasičnega parketa, vključno z obrobno trikotno letvijo, notranjimi prenosi, nakladanjem na prevozno sredstvo in odvozom na deponijo do 15km ter plačilo takse za deponiranje</t>
  </si>
  <si>
    <t>Ročno odstranjevanje talne obloge iz umetne mase na hodnikih, podestih in stopnišču, vključno z obrobno letvijo oz. trakom, notranjimi prenosi, nakladanjem na prevozno sredstvo in odvozom na deponijo do 15km ter plačilo takse za deponiranje</t>
  </si>
  <si>
    <t>Demontaža obstoječih sanitarnih elementov - umivalnikov in WC školjke, prenosi do začasne deponije in hramba do ponovne montaže in ponovna montaža po končanih keramičarskih delih</t>
  </si>
  <si>
    <t>Demontaža obstoječih sanitarnih elementov - umivalnikov, prenosi do mesta nakladanja, nakladanje in odvoz na trajno deponijo do 15km ter plačilo takse</t>
  </si>
  <si>
    <t>2. ZIDARSKA DELA</t>
  </si>
  <si>
    <t>v cenah/enoto vseh postavkah so zajeti tudi morebitni premični odri</t>
  </si>
  <si>
    <t>Izravnava stopnic - nastopnih ploskev globine 36cm, dolžine 1,75 - 2m s predhodno obdelavo površine in izravnava teraco tlaka na zunanjem vhodu- izravnava se izvede z epoksi malto s predhodnim brušenjem in odstranjevanjem lepila. Podlaga mora biti pripravljena za polaganje nove PVC talne obloge.</t>
  </si>
  <si>
    <t>Popravilo obstoječih ometanih površin po odstranitvi keramične stenske obloge na ravnih opečnih zidovih v normalnih pogojih, s predhodno pripravo podlage za obdelavo s pranjem, nanos emulzije za sprijemljivost in popravilom mehanskih poškodb s fino rahlo podaljšano cementno malto ali gradbenim lepilom, v prostorih velikosti do in nad 5.00 m2 skupaj z vsemi pomožnimi, pripravljalnimi in zaključnimi deli, delovnimi odri ter vsemi potrebnimi horizontalnimi in vertikalnimi transporti.</t>
  </si>
  <si>
    <t>Nabava, dobava in izdelava horizontalne hidroizolacije v pritličju nad podložnim betonom s hidroizolacijskim hladnim bitumenskim premazom (npr. TIMBITOL) in med seboj zvarjenimi trakovi (npr. VOBITEKT SV/4). Komplet z vsemi potrebnimi dodatnimi deli in elementi.</t>
  </si>
  <si>
    <t>Nabava, dobava in polaganje PE folije pod estrihe po priloženih sestavah</t>
  </si>
  <si>
    <t>Nabava, dobava in vgradnja toplotno - zvočne izolacije debeline 2cm, ki ustreza standardu EN SIST 13163, razred gorljivosti E po EN 13501-1
oz. B1 po DIN 4102. Plošče se polagajo navzkrižno - kjer se polaga parket</t>
  </si>
  <si>
    <t>Izdelava strojnih tlakov iz mikroarmiranega cementnega estriha debeline 4cm vključno s potrebnim stirotrakom ob stenah; tlake je potrebno dilatirati v skladu s pravili stroke in navodili statika ter "šivanjem" dilatacijskih spojev in zaščito obstoječih sten pred poškodbami in umazanijo</t>
  </si>
  <si>
    <t>Nabava, dobava in vgradnja toplotno - zvočne izolacije debeline 3cm, ki ustreza standardu EN SIST 13163, razred gorljivosti E po EN 13501-1
oz. B1 po DIN 4102. Plošče se polagajo navzkrižno - kjer se polaga PVC obloga</t>
  </si>
  <si>
    <t>Izdelava strojnih tlakov iz mikroarmiranega cementnega estriha debeline 5cm vključno s potrebnim stirotrakom ob stenah; tlake je potrebno dilatirati v skladu s pravili stroke in navodili statika ter "šivanjem" dilatacijskih spojev in zaščito obstoječih sten pred poškodbami in umazanijo</t>
  </si>
  <si>
    <t>Popravilo obstoječih ometanih površin s predhodnim brušenjem površine višine do 50cm, na mestu kjer se izvede talna zaokrožnica in zaključna letev, s predhodno pripravo podlage, nanos emulzije za sprijemljivost in popravilom mehanskih poškodb s fino rahlo podaljšano cementno malto ali gradbenim lepilom, v prostorih velikosti do in nad 5.00 m2 skupaj z vsemi pomožnimi, pripravljalnimi in zaključnimi deli, delovnimi odri ter vsemi potrebnimi horizontalnimi in vertikalnimi transporti.</t>
  </si>
  <si>
    <t>Dodatek za debelino 1cm tlaka - estriha  v učilnicah, kjer se polaga keramika ob umivalnikih</t>
  </si>
  <si>
    <t>Zidarsko popravil obstoječih špalet po odstranitvi vrat - preklade ostanejo obstoječe; sanacija zajema popravilo ometa okrog špalete širine do 30cm po celotnem obodu vrat</t>
  </si>
  <si>
    <t>Dobava in montaža odtočne cevi DN50 komplet s fazoni</t>
  </si>
  <si>
    <t>3. MIZARSKA DELA</t>
  </si>
  <si>
    <t>Nabava, dobava in montaža notranjih lesenih enokrilnih izolacijskih vrat 38 dBa. Notranja vrata imajo suhomontažni kovinski podboj z dvojno prepiro z gumi trakom in trojnim nasadilom, krilo iz vezanega lesa (ne iverna plošča in ne satovje) deb. 40mm, finalno lakirano s poliuretanskim lakom v barvi RAL po izboru investitorja, opremljena s cilindrično ključavnico in kljuko iz brušene nerjaveče kovine. Komplet z vsemi potrebnimi dodatnimi deli in materiali.</t>
  </si>
  <si>
    <t>1.a.</t>
  </si>
  <si>
    <t>vrata dim. 101cmx205cm, podboj 12cm</t>
  </si>
  <si>
    <t>1.b.</t>
  </si>
  <si>
    <t>vrata dim. 91cmx205cm, podboj 12cm</t>
  </si>
  <si>
    <t>1.c.</t>
  </si>
  <si>
    <t>vrata dim. 81cmx205cm, podboj 12cm</t>
  </si>
  <si>
    <t>1.d.</t>
  </si>
  <si>
    <t>vrata dim. 71cmx205cm, podboj 12cm</t>
  </si>
  <si>
    <t>4. KERAMIČARSKA DELA</t>
  </si>
  <si>
    <t xml:space="preserve">Nabava, dobava in postavitev stenske  keramike na fino ometano površino z vezivom in zaključnimi PVC trakovi na stiku zid - keramika. Keramika po izboru investitorja in projektanta.V ceni upoštevati tudi kontrolo podlog in izmer predhodno na objektu, čiščenje prostorov po končanem delu in zaščita do predaje investitorju. Polaganje klasično; nabavna vrednost do 20 eur/m2 </t>
  </si>
  <si>
    <t xml:space="preserve">Nabava. dobava in postavitev talne keramike deb.1cm na malto deb. 1cm na fuge in fugiranjem. V ceni upoštevati tudi kontrolo podlog in izmer predhodno na objektu, čiščenje prostorov po končanem delu in zaščita do predaje investitorju. Polaganje klasično; nabavna vrednost do 20 eur/m2 </t>
  </si>
  <si>
    <t>5. TLAKARSKA DELA</t>
  </si>
  <si>
    <t>Dobava, lepljenje, brušenje in lakiranje klasičnega hrastovega parketa deb. 2,2cm, dimenzije deščic 500-700/65 natur kvalitete EN 13489/2003, s predhodno izdelavo izravnalne mase; polaganje parketa kot ladijski pod (pred polaganjem obvezno preveriti vlažnost tlakov in evidentirati v gradbeni dnevnik) Parket je potrebno obvezno lepiti s PU lepilom kvalitete kot naprimer MK 92 si a+b. Za kvaliteto polaganja in pogoje, ki morajo biti izpolnjeni za polaganje parketa velja standard EN 18202. Lakiranje mora biti izvedeno z visokokvalitetnim lakom na vodni osnovi, zadnji nanos laka pa naj se uporabi lak kot naprimer PALL-X-NANO, ki je primeren za visoko obremenjene prostore.</t>
  </si>
  <si>
    <t>Nabava, dobava in vgradnja zaključne hrastove tipske obrobne letve, lakirane kot parket dimenzij 20/60</t>
  </si>
  <si>
    <t>Brušenje in sesanje strojnega betonskega estriha ( ravnost podlage po EN 18202 tabela 3, vlažnost estriha max. 2,0% po CM metodi, če je talno gretje vlažnost estriha max. 1,8%), nanos disperzijskega predpremaza, izravnava podlage z izravnalno maso ( tlačna trdnost min. 30N/mm2, upogibna trdnost min. 6N/mm2 ) povprečne debeline 2,5mm, dobava visokokvalitetne PVC heterogene talne obloge kot npr. Gerflor Taralay premium compact Forum ali Brazilia ; skupna debelina EN 428 2mm, debelina pohodnega sloja EN 429 ≥1mm iz čistega PVCja, ojačevalni sloj mrežica iz steklenih vlaken, skupna teža EN 430 2550-2780gr/m2, širina/dolžina rol EN 426 200cm/20m, klasifikacija EN 685 34-43, ognjevarnost EN 13 501-1 Bfl-s1, antistatičnost EN 1815 &lt; 2kV, odpornost površine  EN 660.1 ≤ 0,08mm - razred T, primerna za zelo prehodna območja, odlična zmožnost vračanja odtisovanja ≈ 0,03mm, dimenzijska stabilnost EN434 ≤ 0,4%, preostalo odtisovanje EN 433 ≤ 0,1%, termična prevodnost EN 15 524 0,25W/(m.K), barvna obstojnost ≥ 6, zdrsnost DS, primeren za talno gretje, odpornost na kemikalije dobra, permanentna antibakteriološka in antifungicidna obdelava Sanosol, UV obdelava pohodnega sloja Protecsol ( dodatno premazovanje v eksploataciji ni potrebno), 100% recycable, brušenje in sesanje položene izravnalne mase, montaža PVC talne obloge z lepljenjem na podlago po celotni površini s kvalitetnim vodno disperzijskim lepilom kot npr. UZIN KE 2000S, vroče varjenje spojev za doseganje vodne neprepustnosti. Barva po izbiri ivestitorja. Komplet z vsemi potrebnimi dodatnimi deli in materiali.</t>
  </si>
  <si>
    <t>Izdelava stenskih zaokrožnic iz enakega materiala kot osnovni tlak vključno s podložnim PVC profilom radij 25mm višine 10cm – zgornji rob zaključen s PVC protiprašnim zaključkom. Barva po izbiri ivestitorja. Komplet z vsemi potrebnimi dodatnimi deli in materiali.</t>
  </si>
  <si>
    <t>Brušenje in sesanje betonskih stopnic, nanos disperzijskega predpremaza, izravnava podlage z izravnalno maso ( tlačna trdnost min. 30N/mm2, upogibna trdnost min. 6N/mm2 ) povprečne debeline 2,5mm, dobava visokokvalitetne PVC heterogene talne obloge kot npr. Gerflor Taralay premium compact Forum ali Brazilia ; skupna debelina EN 428 2mm, debelina pohodnega sloja EN 429 ≥1mm iz čistega PVCja, ojačevalni sloj mrežica iz steklenih vlaken, skupna teža EN 430 2550-2780gr/m2, širina/dolžina rol EN 426 200cm/20m, klasifikacija EN 685 34-43, ognjevarnost EN 13 501-1 Bfl-s1, antistatičnost EN 1815 &lt; 2kV, odpornost površine  EN 660.1 ≤ 0,08mm - razred T, primerna za zelo prehodna območja, odlična zmožnost vračanja odtisovanja ≈ 0,03mm, dimenzijska stabilnost EN434 ≤ 0,4%, preostalo odtisovanje EN 433 ≤ 0,1%, termična prevodnost EN 15 524 0,25W/(m.K), barvna obstojnost ≥ 6, zdrsnost DS, primeren za talno gretje, odpornost na kemikalije dobra, permanentna antibakteriološka in antifungicidna obdelava Sanosol, UV obdelava pohodnega sloja Protecsol ( dodatno premazovanje v eksploataciji ni potrebno), 100% recycable, brušenje in sesanje položene izravnalne mase, montaža PVC talne obloge z lepljenjem na stopnice s kvalitetnim vodno disperzijskim lepilom kot npr. UZIN KE 2000S, stik čelni in pohodni del izvesti v enem kosu.Komplet z vsemi potrebnimi dodatnimi deli in materiali.</t>
  </si>
  <si>
    <t>Nabava, dobava in polaganje talnih PVC robnih ščitnikov na stopnice in zaključne vogale podestov glede na izbrani sistem proizvajalca. V ceni upoštevati lepilo po navodilih proizvajalca. Barva po izbiri ivestitorja. Barva po izbiri ivestitorja. Komplet z vsemi potrebnimi dodatnimi deli in materiali.</t>
  </si>
  <si>
    <t>Nabava, dobava in polaganje stenskih stopniščnih profilnih trakov glede na izbrani PVC tlak višine 10 cm, vključno z vsemi potrebnimi dodatnimi deli in materiali. Barva po izbiri ivestitorja. Komplet z vsemi potrebnimi dodatnimi deli in materiali.</t>
  </si>
  <si>
    <t>Nabava, dobava in montaža alu „T“ profilov na stiku finalnih tlakov. Komplet z vsemi potrebnimi dodatnimi deli in materiali.</t>
  </si>
  <si>
    <t>6. SLIKOPLESKARSKA DELA</t>
  </si>
  <si>
    <t>7. OGRAJA</t>
  </si>
  <si>
    <t>8. PREDPRAŽNIKI</t>
  </si>
  <si>
    <t>Nabava, dobava in montaža notranjega predredpražnika (npr. Emco tip 522/4 RB) v kovinskem inox okvirju - kotniku 30/30/3 dim. 190X190cm. Komplet z vsemi potrebnimi dodatnimi deli in materiali.</t>
  </si>
  <si>
    <t>9. UMIVALNIKI</t>
  </si>
  <si>
    <t>Dobava in montaža umivalnika kompletno s sifonom, tesnilnim in pritrdilnim materialom ter mešalno baterijo</t>
  </si>
  <si>
    <t>Rušitev obstoječih tlakov, komplet do obstoječe AB plošče, debeline do 20 cm, prenos materialov iz objekta, nakladanje na kamion in odvoz na deponijo v razdalji do 15 km. Komplet z vsemi potrebnimi dodatnimi deli in materiali. Sestave tlakov na hodnikih obloga iz umetne mase (ni predmet postavke), estrih in nasutje v skupni debelini 18cm</t>
  </si>
  <si>
    <t>Rušitev obstoječih tlakov, komplet do obstoječe AB plošče, debeline do 20 cm, prenos materialov iz objekta, nakladanje na kamion in odvoz na deponijo v razdalji do 15 km. Komplet z vsemi potrebnimi dodatnimi deli in materiali. Sestave tlakov v učilnici parket 22mm (ni predmet postavke), deske 25mm, morali 8/5cm, nasutje do 5cm</t>
  </si>
  <si>
    <t>Demontaža obstoječih sanitarnih elementov - umivalnikov, prenosi do začasne deponije in hramba do ponovne montaže in ponovna montaža po končanih keramičarskih delih</t>
  </si>
  <si>
    <t>Ročno odstranjevanje keramičnega cokla na hodniku ob steni jedilnice, vključno z notranjimi prenosi, nakladanjem na prevozno sredstvo in odvozom na deponijo do 15km ter plačilo takse za deponiranje</t>
  </si>
  <si>
    <t>Odstranjevanje lesenih garderobnih vgradnih omaric, postavka se obračuna v kolikor te opreme ne odstrani investitor ali uporabnik v lastni režiji. Deponiranje se izvede na začasno lokacijo, ki jo določi investitor.</t>
  </si>
  <si>
    <t>Nabava, dobava in vgradnja toplotno - zvočne izolacije debeline 2+5cm, ki ustreza standardu EN SIST 13163, razred gorljivosti E po EN 13501-1
oz. B1 po DIN 4102. Plošče se polagajo navzkrižno - kjer se polaga parket</t>
  </si>
  <si>
    <t>Izdelava strojnih tlakov iz mikroarmiranega cementnega estriha debeline 7cm vključno s potrebnim stirotrakom ob stenah; tlake je potrebno dilatirati v skladu s pravili stroke in navodili statika ter "šivanjem" dilatacijskih spojev in zaščito obstoječih sten pred poškodbami in umazanijo</t>
  </si>
  <si>
    <t>Nabava, dobava in vgradnja izolacijskega betona Politerm v debelini 4cm - v sestavi tlakov na hodnikih oz. kjer se polaga PVC, komplet z vsemi preddeli in zaključnimi deli</t>
  </si>
  <si>
    <t>vrata dim. 91 cmx205cm, podboj 12cm</t>
  </si>
  <si>
    <t xml:space="preserve">vrata dim. 81 cmx205cm, podboj 12cm </t>
  </si>
  <si>
    <t>Nabava, dobava in montaža notranjega predredpražnika (npr. Emco tip 522/4 RB) v kovinskem inox okvirju - kotniku 30/30/3 dim. 425X190cm. Komplet z vsemi potrebnimi dodatnimi deli in materiali.</t>
  </si>
  <si>
    <t>Odstranjevanje lesenih garderobni vgradnih omaric, postavka se obračuna v kolikor te opreme ne odstrani investitor ali uporabnik v lastni režiji. Deponiranje se izvede na začasno lokacijo, ki jo določi investitor.</t>
  </si>
  <si>
    <t>Izravnava stopnic - nastopnih ploskev globine 36cm, dolžine 1,75 - 2m s predhodno obdelavo površine - izravnava se izvede z epoksi malto s predhodnim brušenjem in odstranjevanjem lepila. Podlaga mora biti pripravljena za polaganje nove PVC talne obloge.</t>
  </si>
  <si>
    <t>OBČINA ILIRSKA BISTRICA</t>
  </si>
  <si>
    <t>OBJEKT:</t>
  </si>
  <si>
    <t>V cenah/enoto so zajeti vsi notranji horizontalni in vertikalni prenosi, neglede na dolžino oz. višino ter vsa preddela, pripravljalna dela, pomožna in zaključna dela</t>
  </si>
  <si>
    <t>V cenah/enoto so zajete vse zaščite obstoječih površin objekta, v katere ne posegamo in vzpostavitev v prvotno stanje ter čiščenje objekta po končanih delih</t>
  </si>
  <si>
    <t>6.1.</t>
  </si>
  <si>
    <t>V ceni slikopleskarskih del je zajeta tudi zaščita prostorov s PVC folijo pred pričetkom del in odstranitev po končanih delih.</t>
  </si>
  <si>
    <t>RUŠITVENA DELA</t>
  </si>
  <si>
    <t>1.</t>
  </si>
  <si>
    <t>1.1.</t>
  </si>
  <si>
    <t>1.2.</t>
  </si>
  <si>
    <t>1.3.</t>
  </si>
  <si>
    <t>1.4.</t>
  </si>
  <si>
    <t>1.5.</t>
  </si>
  <si>
    <t>1.6.</t>
  </si>
  <si>
    <t>1.7.</t>
  </si>
  <si>
    <t>1.8.</t>
  </si>
  <si>
    <t>1.9.</t>
  </si>
  <si>
    <t>1.10.</t>
  </si>
  <si>
    <t>1.11.</t>
  </si>
  <si>
    <t>1.12.</t>
  </si>
  <si>
    <t>2.</t>
  </si>
  <si>
    <t>SKUPAJ RUŠITVENA DELA</t>
  </si>
  <si>
    <t>2.1.</t>
  </si>
  <si>
    <t>2.2.</t>
  </si>
  <si>
    <t>2.3.</t>
  </si>
  <si>
    <t>2.4.</t>
  </si>
  <si>
    <t>2.5.</t>
  </si>
  <si>
    <t>2.6.</t>
  </si>
  <si>
    <t>2.7.</t>
  </si>
  <si>
    <t>2.8.</t>
  </si>
  <si>
    <t>2.9.</t>
  </si>
  <si>
    <t>2.10.</t>
  </si>
  <si>
    <t>2.11.</t>
  </si>
  <si>
    <t>ZIDARSKA DELA</t>
  </si>
  <si>
    <t>SKUPAJ ZIDARSKA DELA</t>
  </si>
  <si>
    <t>MIZARSKA DELA</t>
  </si>
  <si>
    <t>3.</t>
  </si>
  <si>
    <t>3.1.</t>
  </si>
  <si>
    <t>3.1.1.a.</t>
  </si>
  <si>
    <t>3.1.1.b.</t>
  </si>
  <si>
    <t>3.1.1.c.</t>
  </si>
  <si>
    <t>3.1.1.d.</t>
  </si>
  <si>
    <t>SKUPAJ MIZARSKA DELA</t>
  </si>
  <si>
    <t>4.</t>
  </si>
  <si>
    <t>KERAMIČARSKA DELA</t>
  </si>
  <si>
    <t>4.1.</t>
  </si>
  <si>
    <t>4.2.</t>
  </si>
  <si>
    <t>SKUPAJ KERAMIČARSKA DELA</t>
  </si>
  <si>
    <t>5.</t>
  </si>
  <si>
    <t>TLAKARSKA DELA</t>
  </si>
  <si>
    <t>5.1.</t>
  </si>
  <si>
    <t>5.2.</t>
  </si>
  <si>
    <t>5.3.</t>
  </si>
  <si>
    <t>5.4.</t>
  </si>
  <si>
    <t>5.5.</t>
  </si>
  <si>
    <t>5.6.</t>
  </si>
  <si>
    <t>5.7.</t>
  </si>
  <si>
    <t>5.8.</t>
  </si>
  <si>
    <t>SKUPAJ TLAKARSKA DELA</t>
  </si>
  <si>
    <t>SLIKOPLESKARSKA DELA</t>
  </si>
  <si>
    <t>6.</t>
  </si>
  <si>
    <t>Silikoniranje kovinskih podbojev stik stena - podboj z akrilnim kitom bele barve (20vratx5m/vrata)x2=200m</t>
  </si>
  <si>
    <t>6.2.</t>
  </si>
  <si>
    <t>SKUPAJ SLIKOPLESKARSKA DELA</t>
  </si>
  <si>
    <t>7.</t>
  </si>
  <si>
    <t xml:space="preserve">SUHOMONTAŽNA DELA </t>
  </si>
  <si>
    <t>7.1.</t>
  </si>
  <si>
    <t>Nabava, dobava in izdelava predelne stene iz MKP (npr. KNAUF), debeline 20cm iz dvoslojne obojestranske obloge MKP deb. 1,25 cm, enojne kovinske podkonstrukcije in vmesnega polnila, izolacija iz kamene volne, deb. 15cm. Knauf stene se 2x bandažirajo in brusijo z npr. Uniflot maso in stekleno mrežico. Komplet z vsemi potrebnimi dodatnimi deli in elementi.</t>
  </si>
  <si>
    <t>SKUPAJ SUHOMONTAŽNA DELA</t>
  </si>
  <si>
    <t>8.</t>
  </si>
  <si>
    <t>OGRAJA</t>
  </si>
  <si>
    <t>SKUPAJ OGRAJA</t>
  </si>
  <si>
    <t>8.1.</t>
  </si>
  <si>
    <t>PREDPRAŽNIKI</t>
  </si>
  <si>
    <t>9.</t>
  </si>
  <si>
    <t>9.1.</t>
  </si>
  <si>
    <t>SKUPAJ PREDPRAŽNIKI</t>
  </si>
  <si>
    <t>Pozicijo predelne stene določi uporabnik, neposredno pred pričetkom izvedbe del</t>
  </si>
  <si>
    <t>vrata dim. 81 cmx205cm, podboj 12cm (za predelno steno iz MKP)</t>
  </si>
  <si>
    <t>OPIS</t>
  </si>
  <si>
    <t>Enota</t>
  </si>
  <si>
    <t>Količina</t>
  </si>
  <si>
    <t>Cena / E</t>
  </si>
  <si>
    <t>Vrednost</t>
  </si>
  <si>
    <t>#</t>
  </si>
  <si>
    <t>Nabava, dobava in slikanje sten z Latex barvo, do višine 2,00 m. Komplet z vsemi potrebnimi dodatnimi deli in materiali.</t>
  </si>
  <si>
    <t>Nabava, dobava in oplesk raznih kovinskih izdelkov. Kompletno z vsemi pomožnimi in varovalnimi deli. (ocenjeno)</t>
  </si>
  <si>
    <t xml:space="preserve">Nabava, dobava in izdelava epoxi protiprašnega premaza na zalikani beton. Komplet z vsemi pomožnimi in varovalnimi deli. (ocenjeno) </t>
  </si>
  <si>
    <t>6.3.</t>
  </si>
  <si>
    <t>6.4.</t>
  </si>
  <si>
    <t>6.5.</t>
  </si>
  <si>
    <t>V cenah/enoto vseh postavkah so zajeti tudi morebitni premični odri</t>
  </si>
  <si>
    <t>SKUPAJ UMIVALNIKI</t>
  </si>
  <si>
    <t>UMIVALNIKI</t>
  </si>
  <si>
    <t>Nabava, dobava in 2x slikanje sten s poldiperzijsko belo barvo na predhodno očiščeno površino, predhodno kitanje in brušenje sten, premaz emulzije; komplet z vsemi pomožnimi deli in barvanjem špalet</t>
  </si>
  <si>
    <t>Nabava, dobava in slikanje sten z Latex barvo, do višine 1,10 m, predhodno kitanje in brušenje sten. Komplet z vsemi potrebnimi dodatnimi deli in materiali.</t>
  </si>
  <si>
    <t>1.13.</t>
  </si>
  <si>
    <t>5.9.</t>
  </si>
  <si>
    <t>Brušenje in sesanje estriha, dobava in 2x nanos epoksidne smole (kot npr. UZIN EP 50) za zapiranje vlage v estrihu nad 3,6% po CM metodi</t>
  </si>
  <si>
    <t>7.2.</t>
  </si>
  <si>
    <t>7.3.</t>
  </si>
  <si>
    <t>Barvanje ograje in ojačitev z debeloslojno črno mat barvo</t>
  </si>
  <si>
    <t>Izdelava in montaža ojačitev ograje</t>
  </si>
  <si>
    <t>kos</t>
  </si>
  <si>
    <t>8.2.</t>
  </si>
  <si>
    <t>8.3.</t>
  </si>
  <si>
    <t>1.e.</t>
  </si>
  <si>
    <t>ČIŠČENJE OBJEKTA</t>
  </si>
  <si>
    <t>Finalno čiščenje objekta po zaključenih vseh delih, kompletno čiščenje, upoštevati premaz tal z ustreznim loščilnim sredstvom.</t>
  </si>
  <si>
    <t>Zaščita prostorov, učil, omar,... s filcem, neprodušno foljio, stiki zaščiteni z ustreznim tesnilnim trakom. Zaščita tal, sten in stropov pred poškodbami.</t>
  </si>
  <si>
    <t>SKUPAJ ČIŠČENJE OBJEKTA</t>
  </si>
  <si>
    <t>9.2.</t>
  </si>
  <si>
    <t>10.</t>
  </si>
  <si>
    <t>10.2.</t>
  </si>
  <si>
    <t>10.1.</t>
  </si>
  <si>
    <t>OSNOVNA ŠOLA DRAGOTINA KETTEJA ILIRSKA BISTRICA</t>
  </si>
  <si>
    <t>INVESTITOR:</t>
  </si>
  <si>
    <t>BAZOVIŠKA CESTA 14</t>
  </si>
  <si>
    <t>6250 ILIRSKA BISTRICA</t>
  </si>
  <si>
    <t>Vrednost v EUR</t>
  </si>
  <si>
    <t>…………………………………..</t>
  </si>
  <si>
    <t>9. ČIŠČENJE OBJEKTA</t>
  </si>
  <si>
    <t>I. PREDDELA</t>
  </si>
  <si>
    <t>PRENOVA TLAKOV II. FAZA</t>
  </si>
  <si>
    <t>1. PREDDELA IN PRIPRAVLJALNA DELA</t>
  </si>
  <si>
    <t xml:space="preserve">V ceni slikopleskarskih del je zajet tudi premični gradbeni oder za izvedbo del na stopovih </t>
  </si>
  <si>
    <t>10. ČIŠČENJE OBJEKTA</t>
  </si>
  <si>
    <t>SKUPAJ KLET</t>
  </si>
  <si>
    <t>7. SUHOMONTAŽNA DELA</t>
  </si>
  <si>
    <t>8. OGRAJA</t>
  </si>
  <si>
    <t>9. PREDPRAŽNIKI</t>
  </si>
  <si>
    <t>m</t>
  </si>
  <si>
    <t>Dobava in montaža pocinkane navojne cevi DN 15 po SIST EN 10255 skupaj z vsemi fitingi, tesnilnim in pritrdilnim materialom ter dodatkom na odrez, ali Alumplast 20 - hladna voda za umivalnike (ocenjeno)</t>
  </si>
  <si>
    <t>Izolacija cevi hladne vode s fleksibilnimi cevaki za cevi 6mm</t>
  </si>
  <si>
    <t>Nabava, dobava in polaganje PVC kanaliz. cevi fi 75</t>
  </si>
  <si>
    <t>Nabava, dobava in polaganje PVC kanaliz. cevi fi 50</t>
  </si>
  <si>
    <t>Priklop PVC cevi na LTŽ cev z zatesnitvijo</t>
  </si>
  <si>
    <t>9.3.</t>
  </si>
  <si>
    <t>9.4.</t>
  </si>
  <si>
    <t>9.5.</t>
  </si>
  <si>
    <t>9.6.</t>
  </si>
  <si>
    <t>Izdelava načrta organizacije gradbišča v skladu z varnostnim načrtom.</t>
  </si>
  <si>
    <t>PREDDELA IN PRIPRAVLJALNA DELA</t>
  </si>
  <si>
    <t>SKUPAJ PREDDELA IN PRIPRAVLJALNA DELA</t>
  </si>
  <si>
    <t>II. KLET</t>
  </si>
  <si>
    <t>III. PRITLIČJE</t>
  </si>
  <si>
    <t>IIII. I. NADSTROPJE</t>
  </si>
  <si>
    <t>SKUPAJ (I - IIII)</t>
  </si>
  <si>
    <t>Popust ___ %</t>
  </si>
  <si>
    <t>Osnova za DDV</t>
  </si>
  <si>
    <t>DDV ___ %</t>
  </si>
  <si>
    <t>SKUPAJ Z DDV</t>
  </si>
  <si>
    <t>POPIS GRADBENIH, OBRTNIŠKIH IN INSTALACIJSKIH DEL</t>
  </si>
  <si>
    <t>Izdelava varnostnega elaborata gradbišča- elaborat -izdela pooblaščena oseba. Izdelava načrta organizacije gradbišča v skladu z varnostnim načrtom.</t>
  </si>
  <si>
    <t xml:space="preserve">Najem table za časa gradnje, za označitev gradbišča, na katerem so navedeni vsi udeleženci pri graditvi objekta, imena, priimki, nazivi in funkcija odgovornih oseb ter podatki o gradbenem dovoljenju. </t>
  </si>
  <si>
    <t>Ureditev gradbišča v skladu z načrtom organizacije gradbišča in v skladu z varnostnim načrtom. Po končanih delih se teren vzpostavi v prvotno stanje. Ostala preddela in pripravljalna dela.</t>
  </si>
  <si>
    <t>OPIS - KLET</t>
  </si>
  <si>
    <t>OPIS - PRITLIČJE</t>
  </si>
  <si>
    <t>OPIS - I. NADSTROPJE</t>
  </si>
  <si>
    <t>OPIS - PREDDELA</t>
  </si>
  <si>
    <t>Nabava, dobava, izdelava in montaža novega stopniščnega ročaja iz jeklenega profila po detajlu projektanta - nadvišanje obstoječe ograje, poteka neprekinjeno. Ročaj preko  nosilcev pritrjen v obstoječi. Izdelek miniziran, barvan po Ralu, vari zbrušeni in zapolirani. Komplet z vsemi potrebnimi dodatnimi deli in materiali ter predhodno odstranitvijo obstoječe PVC prevleke obstoječega ročaja.</t>
  </si>
  <si>
    <t>V cenah/enoto izdelave estrihov je vključeno tudi morebitno izsuševanje estrihov oz. drugi ukrepi - npr. parna zapora estrihov; estrihi morajo biti pripravljeni za polaganje v roku, ki ga določi investitor - vse, da bo pravočasno sušen za polaganje končnih oblog; prevzem estrihov se vpiše v gradbeni dnevnik.</t>
  </si>
  <si>
    <t>V cenah/enoto so zajeti odvozi do 15km, plačilo takse za deponiran material, kar izvajalec pri obračunu dokazuje z evidenčnimi listi.</t>
  </si>
  <si>
    <t>v cenah/enoto izdelave estrihov je vključeno tudi morebitno izsuševanje estrihov oz. drugi ukrepi - npr. parna zapora estrihov; estrihi morajo biti pripravljeni za polaganje v roku, ki ga določi investitor - vse, da bo pravočasno sušen za polaganje končnih oblog; prevzem estrihov se vpiše v gradbeni dnevnik.</t>
  </si>
  <si>
    <t>V cenah/enoto so zajete vse zaščite obstoječih površin objekta, v katere ne posegamo in vzpostavitev v prvotno stanje ter čiščenje objekta po končanih delih.</t>
  </si>
  <si>
    <t>Začasna odstranitev trezorja, postavka se obračuna v kolikor te opreme ne odstrani investitor ali uporabnik v lastni režiji. Deponiranje se izvede na začasno lokacijo, ki jo določi investitor in prenos do lokacije po končanih delih.</t>
  </si>
  <si>
    <t>Demontaža obstoječega lesenega odra (namenjen za nastope) dim. 5mx3mx0,48m na hodniku, prenosi do deponije, nakladanje na prevozno sredstvo in odvoz na trajno deponijo do 15km ter plačilo takse.</t>
  </si>
  <si>
    <t>Demontaža obstoječih sanitarnih elementov - umivalnikov, prenosi do začasne deponije in hramba do ponovne montaže in ponovna montaža po končanih keramičarskih delih.</t>
  </si>
  <si>
    <t>Pazljivo odstranjevanje stavbnega pohištva: lesenih enokrilnih nortanjih vrat v kompletu s pripadajočo opremo, mokro vzidanim podbojem, vratnim krilom in eventualno leseno vratno pripiro ali lesenim pragom; skupaj s transportom do  deponije, nakladanje na prevozno sredstvo in odvoz na deponijo do 15km ter plačilo takse, velikost vrat do 2,2 m2, podboji širine do 25cm.</t>
  </si>
  <si>
    <t>Pazljivo odstranjevanje stavbnega pohištva: lesenih enokrilnih notranjih vrat v kompletu s pripadajočo opremo, mokro vzidanim podbojem, vratnim krilom in eventualno leseno vratno pripiro ali lesenim pragom; skupaj s transportom do  deponije, nakladanje na prevozno sredstvo in odvoz na deponijo do 15km ter plačilo takse, velikost vrat do 2,2 m2, podboji širine nad 25cm.</t>
  </si>
  <si>
    <t>Odstranitev raznih prepir ali kotnikov oz. pragov.</t>
  </si>
  <si>
    <t>Rušitev obstoječih tlakov, komplet do obstoječe AB plošče, debeline do 20 cm, prenos materialov iz objekta, nakladanje na kamion in odvoz na deponijo v razdalji do 15 km. Komplet z vsemi potrebnimi dodatnimi deli in materiali. Sestave tlakov na hodnikih obloga iz umetne mase (ni predmet postavke), estrih in nasutje v skupni debelini 18cm.</t>
  </si>
  <si>
    <t>Nabava, dobava in postavitev stenske  keramike na fino ometano površino z vezivom in zaključnimi PVC trakovi na stiku zid - keramika. Keramika po izboru investitorja in projektanta.V ceni upoštevati tudi kontrolo podlog in izmer predhodno na objektu, čiščenje prostorov po končanem delu in zaščita do predaje investitorju. Polaganje klasično; nabavna vrednost do 20 eur/m2.</t>
  </si>
  <si>
    <t>Nabava. dobava in postavitev talne keramike deb.1cm na malto deb. 1cm na fuge in fugiranjem. V ceni upoštevati tudi kontrolo podlog in izmer predhodno na objektu, čiščenje prostorov po končanem delu in zaščita do predaje investitorju. Polaganje klasično; nabavna vrednost do 20 eur/m2 .</t>
  </si>
  <si>
    <t>2.12.</t>
  </si>
  <si>
    <t>Zidarsko popravil obstoječih špalet po odstranitvi vrat - preklade ostanejo obstoječe; sanacija zajema popravilo ometa okrog špalete širine do 30cm po celotnem obodu vrat.</t>
  </si>
  <si>
    <t>Dodatek za debelino 1cm tlaka - estriha  v učilnicah, kjer se polaga keramika ob umivalnikih.</t>
  </si>
  <si>
    <t>Nabava, dobava in vgradnja izolacijskega betona Politerm v debelini 4cm - v sestavi tlakov na hodnikih oz. kjer se polaga PVC, komplet z vsemi preddeli in zaključnimi deli.</t>
  </si>
  <si>
    <t>Izdelava strojnih tlakov iz mikroarmiranega cementnega estriha debeline 4cm vključno s potrebnim stirotrakom ob stenah; tlake je potrebno dilatirati v skladu s pravili stroke in navodili statika ter "šivanjem" dilatacijskih spojev in zaščito obstoječih sten pred poškodbami in umazanijo.</t>
  </si>
  <si>
    <t>Izdelava strojnih tlakov iz mikroarmiranega cementnega estriha debeline 7cm vključno s potrebnim stirotrakom ob stenah; tlake je potrebno dilatirati v skladu s pravili stroke in navodili statika ter "šivanjem" dilatacijskih spojev in zaščito obstoječih sten pred poškodbami in umazanijo.</t>
  </si>
  <si>
    <t>Nabava, dobava in vgradnja toplotno - zvočne izolacije debeline 2+5cm, ki ustreza standardu EN SIST 13163, razred gorljivosti E po EN 13501-1
oz. B1 po DIN 4102. Plošče se polagajo navzkrižno - kjer se polaga parket.</t>
  </si>
  <si>
    <t>Nabava, dobava in polaganje PE folije pod estrihe po priloženih sestavah.</t>
  </si>
  <si>
    <t>Barvanje ograje in ojačitev z debeloslojno črno mat barvo.</t>
  </si>
  <si>
    <t>Izdelava in montaža ojačitev ograje.</t>
  </si>
</sst>
</file>

<file path=xl/styles.xml><?xml version="1.0" encoding="utf-8"?>
<styleSheet xmlns="http://schemas.openxmlformats.org/spreadsheetml/2006/main">
  <numFmts count="11">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_-* #,##0.00\ _S_I_T_-;\-* #,##0.00\ _S_I_T_-;_-* \-??\ _S_I_T_-;_-@_-"/>
    <numFmt numFmtId="165" formatCode="0.000"/>
    <numFmt numFmtId="166" formatCode="_-* #,##0.00&quot; SIT&quot;_-;\-* #,##0.00&quot; SIT&quot;_-;_-* \-??&quot; SIT&quot;_-;_-@_-"/>
  </numFmts>
  <fonts count="62">
    <font>
      <sz val="10"/>
      <name val="Arial CE"/>
      <family val="2"/>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Narrow"/>
      <family val="2"/>
    </font>
    <font>
      <b/>
      <sz val="10"/>
      <name val="Arial Narrow"/>
      <family val="2"/>
    </font>
    <font>
      <sz val="9"/>
      <name val="Arial Narrow"/>
      <family val="2"/>
    </font>
    <font>
      <b/>
      <sz val="9"/>
      <name val="Arial Narrow"/>
      <family val="2"/>
    </font>
    <font>
      <sz val="10"/>
      <color indexed="8"/>
      <name val="Arial Narrow"/>
      <family val="2"/>
    </font>
    <font>
      <b/>
      <sz val="10"/>
      <color indexed="8"/>
      <name val="Arial Narrow"/>
      <family val="2"/>
    </font>
    <font>
      <sz val="11"/>
      <color indexed="8"/>
      <name val="Arial Narrow"/>
      <family val="2"/>
    </font>
    <font>
      <sz val="11"/>
      <color indexed="9"/>
      <name val="Arial Narrow"/>
      <family val="2"/>
    </font>
    <font>
      <sz val="11"/>
      <color indexed="17"/>
      <name val="Arial Narrow"/>
      <family val="2"/>
    </font>
    <font>
      <b/>
      <sz val="11"/>
      <color indexed="63"/>
      <name val="Arial Narrow"/>
      <family val="2"/>
    </font>
    <font>
      <b/>
      <sz val="15"/>
      <color indexed="56"/>
      <name val="Arial Narrow"/>
      <family val="2"/>
    </font>
    <font>
      <b/>
      <sz val="13"/>
      <color indexed="56"/>
      <name val="Arial Narrow"/>
      <family val="2"/>
    </font>
    <font>
      <b/>
      <sz val="11"/>
      <color indexed="56"/>
      <name val="Arial Narrow"/>
      <family val="2"/>
    </font>
    <font>
      <sz val="11"/>
      <color indexed="60"/>
      <name val="Arial Narrow"/>
      <family val="2"/>
    </font>
    <font>
      <sz val="11"/>
      <color indexed="10"/>
      <name val="Arial Narrow"/>
      <family val="2"/>
    </font>
    <font>
      <i/>
      <sz val="11"/>
      <color indexed="23"/>
      <name val="Arial Narrow"/>
      <family val="2"/>
    </font>
    <font>
      <sz val="11"/>
      <color indexed="52"/>
      <name val="Arial Narrow"/>
      <family val="2"/>
    </font>
    <font>
      <b/>
      <sz val="11"/>
      <color indexed="9"/>
      <name val="Arial Narrow"/>
      <family val="2"/>
    </font>
    <font>
      <b/>
      <sz val="11"/>
      <color indexed="52"/>
      <name val="Arial Narrow"/>
      <family val="2"/>
    </font>
    <font>
      <sz val="11"/>
      <color indexed="20"/>
      <name val="Arial Narrow"/>
      <family val="2"/>
    </font>
    <font>
      <sz val="11"/>
      <color indexed="62"/>
      <name val="Arial Narrow"/>
      <family val="2"/>
    </font>
    <font>
      <b/>
      <sz val="11"/>
      <color indexed="8"/>
      <name val="Arial Narrow"/>
      <family val="2"/>
    </font>
    <font>
      <b/>
      <sz val="10"/>
      <color indexed="10"/>
      <name val="Arial Narrow"/>
      <family val="2"/>
    </font>
    <font>
      <sz val="10"/>
      <color indexed="10"/>
      <name val="Arial Narrow"/>
      <family val="2"/>
    </font>
    <font>
      <sz val="11"/>
      <color theme="1"/>
      <name val="Arial Narrow"/>
      <family val="2"/>
    </font>
    <font>
      <sz val="11"/>
      <color theme="0"/>
      <name val="Arial Narrow"/>
      <family val="2"/>
    </font>
    <font>
      <sz val="11"/>
      <color rgb="FF006100"/>
      <name val="Arial Narrow"/>
      <family val="2"/>
    </font>
    <font>
      <b/>
      <sz val="11"/>
      <color rgb="FF3F3F3F"/>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9C6500"/>
      <name val="Arial Narrow"/>
      <family val="2"/>
    </font>
    <font>
      <sz val="11"/>
      <color rgb="FFFF0000"/>
      <name val="Arial Narrow"/>
      <family val="2"/>
    </font>
    <font>
      <i/>
      <sz val="11"/>
      <color rgb="FF7F7F7F"/>
      <name val="Arial Narrow"/>
      <family val="2"/>
    </font>
    <font>
      <sz val="11"/>
      <color rgb="FFFA7D00"/>
      <name val="Arial Narrow"/>
      <family val="2"/>
    </font>
    <font>
      <b/>
      <sz val="11"/>
      <color theme="0"/>
      <name val="Arial Narrow"/>
      <family val="2"/>
    </font>
    <font>
      <b/>
      <sz val="11"/>
      <color rgb="FFFA7D00"/>
      <name val="Arial Narrow"/>
      <family val="2"/>
    </font>
    <font>
      <sz val="11"/>
      <color rgb="FF9C0006"/>
      <name val="Arial Narrow"/>
      <family val="2"/>
    </font>
    <font>
      <sz val="11"/>
      <color rgb="FF3F3F76"/>
      <name val="Arial Narrow"/>
      <family val="2"/>
    </font>
    <font>
      <b/>
      <sz val="11"/>
      <color theme="1"/>
      <name val="Arial Narrow"/>
      <family val="2"/>
    </font>
    <font>
      <b/>
      <sz val="10"/>
      <color rgb="FFFF0000"/>
      <name val="Arial Narrow"/>
      <family val="2"/>
    </font>
    <font>
      <sz val="10"/>
      <color rgb="FFFF0000"/>
      <name val="Arial Narrow"/>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2F2F2"/>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7" borderId="0" applyNumberFormat="0" applyBorder="0" applyAlignment="0" applyProtection="0"/>
    <xf numFmtId="0" fontId="4" fillId="9" borderId="0" applyNumberFormat="0" applyBorder="0" applyAlignment="0" applyProtection="0"/>
    <xf numFmtId="0" fontId="5" fillId="38" borderId="1" applyNumberFormat="0" applyAlignment="0" applyProtection="0"/>
    <xf numFmtId="0" fontId="6" fillId="39" borderId="2" applyNumberFormat="0" applyAlignment="0" applyProtection="0"/>
    <xf numFmtId="0" fontId="45" fillId="40" borderId="0" applyNumberFormat="0" applyBorder="0" applyAlignment="0" applyProtection="0"/>
    <xf numFmtId="0" fontId="7" fillId="0" borderId="0" applyNumberFormat="0" applyFill="0" applyBorder="0" applyAlignment="0" applyProtection="0"/>
    <xf numFmtId="0" fontId="8" fillId="10"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13" borderId="1" applyNumberFormat="0" applyAlignment="0" applyProtection="0"/>
    <xf numFmtId="0" fontId="46" fillId="41" borderId="6" applyNumberFormat="0" applyAlignment="0" applyProtection="0"/>
    <xf numFmtId="0" fontId="13"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0" applyNumberFormat="0" applyFill="0" applyBorder="0" applyAlignment="0" applyProtection="0"/>
    <xf numFmtId="0" fontId="0" fillId="0" borderId="0">
      <alignment/>
      <protection/>
    </xf>
    <xf numFmtId="0" fontId="14" fillId="42" borderId="0" applyNumberFormat="0" applyBorder="0" applyAlignment="0" applyProtection="0"/>
    <xf numFmtId="0" fontId="51" fillId="43" borderId="0" applyNumberFormat="0" applyBorder="0" applyAlignment="0" applyProtection="0"/>
    <xf numFmtId="0" fontId="1" fillId="0" borderId="0" applyFill="0" applyBorder="0">
      <alignment/>
      <protection/>
    </xf>
    <xf numFmtId="0" fontId="0" fillId="44" borderId="11" applyNumberFormat="0" applyAlignment="0" applyProtection="0"/>
    <xf numFmtId="9" fontId="1" fillId="0" borderId="0" applyFill="0" applyBorder="0" applyAlignment="0" applyProtection="0"/>
    <xf numFmtId="0" fontId="0" fillId="45" borderId="12" applyNumberFormat="0" applyFont="0" applyAlignment="0" applyProtection="0"/>
    <xf numFmtId="0" fontId="52" fillId="0" borderId="0" applyNumberFormat="0" applyFill="0" applyBorder="0" applyAlignment="0" applyProtection="0"/>
    <xf numFmtId="0" fontId="15" fillId="38" borderId="13" applyNumberFormat="0" applyAlignment="0" applyProtection="0"/>
    <xf numFmtId="0" fontId="53" fillId="0" borderId="0" applyNumberFormat="0" applyFill="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54" fillId="0" borderId="14" applyNumberFormat="0" applyFill="0" applyAlignment="0" applyProtection="0"/>
    <xf numFmtId="0" fontId="55" fillId="52" borderId="15" applyNumberFormat="0" applyAlignment="0" applyProtection="0"/>
    <xf numFmtId="0" fontId="56" fillId="41" borderId="16" applyNumberFormat="0" applyAlignment="0" applyProtection="0"/>
    <xf numFmtId="0" fontId="57" fillId="53" borderId="0" applyNumberFormat="0" applyBorder="0" applyAlignment="0" applyProtection="0"/>
    <xf numFmtId="0" fontId="16" fillId="0" borderId="0" applyNumberFormat="0" applyFill="0" applyBorder="0" applyAlignment="0" applyProtection="0"/>
    <xf numFmtId="0" fontId="17" fillId="0" borderId="17" applyNumberFormat="0" applyFill="0" applyAlignment="0" applyProtection="0"/>
    <xf numFmtId="166" fontId="0"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41" fontId="1" fillId="0" borderId="0" applyFill="0" applyBorder="0" applyAlignment="0" applyProtection="0"/>
    <xf numFmtId="0" fontId="58" fillId="54" borderId="16" applyNumberFormat="0" applyAlignment="0" applyProtection="0"/>
    <xf numFmtId="0" fontId="59" fillId="0" borderId="18" applyNumberFormat="0" applyFill="0" applyAlignment="0" applyProtection="0"/>
    <xf numFmtId="0" fontId="18" fillId="0" borderId="0" applyNumberFormat="0" applyFill="0" applyBorder="0" applyAlignment="0" applyProtection="0"/>
  </cellStyleXfs>
  <cellXfs count="151">
    <xf numFmtId="0" fontId="0" fillId="0" borderId="0" xfId="0" applyAlignment="1">
      <alignment/>
    </xf>
    <xf numFmtId="0" fontId="21" fillId="0" borderId="0" xfId="0" applyFont="1" applyFill="1" applyBorder="1" applyAlignment="1" applyProtection="1">
      <alignment wrapText="1"/>
      <protection locked="0"/>
    </xf>
    <xf numFmtId="0" fontId="22" fillId="0" borderId="0" xfId="0" applyFont="1" applyFill="1" applyBorder="1" applyAlignment="1" applyProtection="1">
      <alignment wrapText="1"/>
      <protection locked="0"/>
    </xf>
    <xf numFmtId="4" fontId="24" fillId="0" borderId="0" xfId="99" applyNumberFormat="1" applyFont="1" applyFill="1" applyBorder="1" applyAlignment="1" applyProtection="1">
      <alignment horizontal="center" wrapText="1"/>
      <protection/>
    </xf>
    <xf numFmtId="0" fontId="20" fillId="0" borderId="0" xfId="0" applyFont="1" applyBorder="1" applyAlignment="1" applyProtection="1">
      <alignment wrapText="1"/>
      <protection locked="0"/>
    </xf>
    <xf numFmtId="4" fontId="23" fillId="0" borderId="0" xfId="99" applyNumberFormat="1" applyFont="1" applyFill="1" applyBorder="1" applyAlignment="1" applyProtection="1">
      <alignment horizontal="center" wrapText="1"/>
      <protection/>
    </xf>
    <xf numFmtId="0" fontId="19" fillId="0" borderId="0" xfId="0" applyFont="1" applyBorder="1" applyAlignment="1" applyProtection="1">
      <alignment wrapText="1"/>
      <protection locked="0"/>
    </xf>
    <xf numFmtId="4" fontId="20" fillId="0" borderId="19" xfId="99" applyNumberFormat="1" applyFont="1" applyFill="1" applyBorder="1" applyAlignment="1" applyProtection="1">
      <alignment horizontal="center" wrapText="1"/>
      <protection/>
    </xf>
    <xf numFmtId="4" fontId="19" fillId="0" borderId="19" xfId="99" applyNumberFormat="1" applyFont="1" applyFill="1" applyBorder="1" applyAlignment="1" applyProtection="1">
      <alignment horizontal="center" wrapText="1"/>
      <protection/>
    </xf>
    <xf numFmtId="0" fontId="19" fillId="0" borderId="19" xfId="0" applyFont="1" applyFill="1" applyBorder="1" applyAlignment="1" applyProtection="1">
      <alignment horizontal="justify" vertical="top" wrapText="1"/>
      <protection/>
    </xf>
    <xf numFmtId="0" fontId="19" fillId="0" borderId="19" xfId="0" applyFont="1" applyFill="1" applyBorder="1" applyAlignment="1" applyProtection="1">
      <alignment horizontal="center" wrapText="1"/>
      <protection/>
    </xf>
    <xf numFmtId="4" fontId="19" fillId="0" borderId="19" xfId="0" applyNumberFormat="1" applyFont="1" applyFill="1" applyBorder="1" applyAlignment="1" applyProtection="1">
      <alignment horizontal="center" wrapText="1"/>
      <protection locked="0"/>
    </xf>
    <xf numFmtId="4" fontId="24" fillId="0" borderId="19" xfId="0" applyNumberFormat="1" applyFont="1" applyFill="1" applyBorder="1" applyAlignment="1" applyProtection="1">
      <alignment horizontal="center" wrapText="1"/>
      <protection/>
    </xf>
    <xf numFmtId="4" fontId="23" fillId="0" borderId="19" xfId="0" applyNumberFormat="1" applyFont="1" applyFill="1" applyBorder="1" applyAlignment="1" applyProtection="1">
      <alignment horizontal="justify" wrapText="1"/>
      <protection/>
    </xf>
    <xf numFmtId="0" fontId="24" fillId="0" borderId="19" xfId="0" applyFont="1" applyFill="1" applyBorder="1" applyAlignment="1" applyProtection="1">
      <alignment horizontal="left" vertical="top" wrapText="1"/>
      <protection/>
    </xf>
    <xf numFmtId="4" fontId="24" fillId="0" borderId="19" xfId="0" applyNumberFormat="1" applyFont="1" applyFill="1" applyBorder="1" applyAlignment="1" applyProtection="1">
      <alignment horizontal="justify" wrapText="1"/>
      <protection/>
    </xf>
    <xf numFmtId="4" fontId="24" fillId="0" borderId="19" xfId="99" applyNumberFormat="1" applyFont="1" applyFill="1" applyBorder="1" applyAlignment="1" applyProtection="1">
      <alignment horizontal="center" wrapText="1"/>
      <protection/>
    </xf>
    <xf numFmtId="0" fontId="22" fillId="0" borderId="19" xfId="0" applyFont="1" applyFill="1" applyBorder="1" applyAlignment="1" applyProtection="1">
      <alignment horizontal="center" wrapText="1"/>
      <protection locked="0"/>
    </xf>
    <xf numFmtId="0" fontId="23" fillId="0" borderId="19" xfId="0" applyFont="1" applyFill="1" applyBorder="1" applyAlignment="1" applyProtection="1">
      <alignment horizontal="left" vertical="top" wrapText="1"/>
      <protection/>
    </xf>
    <xf numFmtId="4" fontId="23" fillId="0" borderId="19" xfId="99" applyNumberFormat="1" applyFont="1" applyFill="1" applyBorder="1" applyAlignment="1" applyProtection="1">
      <alignment horizontal="center" wrapText="1"/>
      <protection/>
    </xf>
    <xf numFmtId="4" fontId="23" fillId="0" borderId="19" xfId="0" applyNumberFormat="1" applyFont="1" applyFill="1" applyBorder="1" applyAlignment="1" applyProtection="1">
      <alignment horizontal="center" wrapText="1"/>
      <protection/>
    </xf>
    <xf numFmtId="0" fontId="21" fillId="0" borderId="19" xfId="0" applyFont="1" applyFill="1" applyBorder="1" applyAlignment="1" applyProtection="1">
      <alignment horizontal="center" wrapText="1"/>
      <protection locked="0"/>
    </xf>
    <xf numFmtId="0" fontId="19" fillId="0" borderId="19" xfId="0" applyFont="1" applyFill="1" applyBorder="1" applyAlignment="1" applyProtection="1">
      <alignment horizontal="left" vertical="top" wrapText="1"/>
      <protection/>
    </xf>
    <xf numFmtId="4" fontId="19" fillId="0" borderId="19" xfId="0" applyNumberFormat="1" applyFont="1" applyFill="1" applyBorder="1" applyAlignment="1" applyProtection="1">
      <alignment horizontal="justify" wrapText="1"/>
      <protection/>
    </xf>
    <xf numFmtId="4" fontId="19" fillId="0" borderId="19" xfId="0" applyNumberFormat="1" applyFont="1" applyFill="1" applyBorder="1" applyAlignment="1" applyProtection="1">
      <alignment horizontal="center" wrapText="1"/>
      <protection/>
    </xf>
    <xf numFmtId="0" fontId="24" fillId="0" borderId="0" xfId="0" applyFont="1" applyAlignment="1" applyProtection="1">
      <alignment vertical="top" wrapText="1"/>
      <protection locked="0"/>
    </xf>
    <xf numFmtId="0" fontId="24" fillId="0" borderId="0" xfId="0" applyFont="1" applyAlignment="1" applyProtection="1">
      <alignment horizontal="left" vertical="top" wrapText="1"/>
      <protection locked="0"/>
    </xf>
    <xf numFmtId="4" fontId="23" fillId="0" borderId="0" xfId="0" applyNumberFormat="1" applyFont="1" applyFill="1" applyBorder="1" applyAlignment="1" applyProtection="1">
      <alignment horizontal="center" wrapText="1"/>
      <protection locked="0"/>
    </xf>
    <xf numFmtId="0" fontId="21" fillId="0" borderId="0" xfId="0" applyFont="1" applyFill="1" applyBorder="1" applyAlignment="1" applyProtection="1">
      <alignment horizontal="center" wrapText="1"/>
      <protection locked="0"/>
    </xf>
    <xf numFmtId="4" fontId="23" fillId="0" borderId="0" xfId="99" applyNumberFormat="1" applyFont="1" applyFill="1" applyBorder="1" applyAlignment="1" applyProtection="1">
      <alignment horizontal="center" wrapText="1"/>
      <protection locked="0"/>
    </xf>
    <xf numFmtId="4" fontId="20" fillId="0" borderId="0" xfId="0" applyNumberFormat="1" applyFont="1" applyAlignment="1" applyProtection="1">
      <alignment horizontal="center" wrapText="1"/>
      <protection locked="0"/>
    </xf>
    <xf numFmtId="4" fontId="20" fillId="0" borderId="0" xfId="0" applyNumberFormat="1" applyFont="1" applyBorder="1" applyAlignment="1" applyProtection="1">
      <alignment horizontal="center" wrapText="1"/>
      <protection locked="0"/>
    </xf>
    <xf numFmtId="4" fontId="20" fillId="0" borderId="19" xfId="0" applyNumberFormat="1" applyFont="1" applyBorder="1" applyAlignment="1" applyProtection="1">
      <alignment horizontal="center" wrapText="1"/>
      <protection locked="0"/>
    </xf>
    <xf numFmtId="4" fontId="19" fillId="0" borderId="19" xfId="99" applyNumberFormat="1" applyFont="1" applyFill="1" applyBorder="1" applyAlignment="1" applyProtection="1">
      <alignment horizontal="center"/>
      <protection locked="0"/>
    </xf>
    <xf numFmtId="4" fontId="19" fillId="0" borderId="19" xfId="0" applyNumberFormat="1" applyFont="1" applyBorder="1" applyAlignment="1" applyProtection="1">
      <alignment horizontal="center"/>
      <protection locked="0"/>
    </xf>
    <xf numFmtId="4" fontId="20" fillId="0" borderId="19" xfId="99" applyNumberFormat="1" applyFont="1" applyFill="1" applyBorder="1" applyAlignment="1" applyProtection="1">
      <alignment horizontal="center" wrapText="1"/>
      <protection locked="0"/>
    </xf>
    <xf numFmtId="4" fontId="19" fillId="0" borderId="19" xfId="99" applyNumberFormat="1" applyFont="1" applyFill="1" applyBorder="1" applyAlignment="1" applyProtection="1">
      <alignment horizontal="center" wrapText="1"/>
      <protection locked="0"/>
    </xf>
    <xf numFmtId="4" fontId="19" fillId="0" borderId="19" xfId="0" applyNumberFormat="1" applyFont="1" applyBorder="1" applyAlignment="1" applyProtection="1">
      <alignment horizontal="center" wrapText="1"/>
      <protection locked="0"/>
    </xf>
    <xf numFmtId="4" fontId="23" fillId="0" borderId="19" xfId="0" applyNumberFormat="1" applyFont="1" applyBorder="1" applyAlignment="1" applyProtection="1">
      <alignment horizontal="center" wrapText="1"/>
      <protection locked="0"/>
    </xf>
    <xf numFmtId="4" fontId="24" fillId="0" borderId="19" xfId="0" applyNumberFormat="1" applyFont="1" applyFill="1" applyBorder="1" applyAlignment="1" applyProtection="1">
      <alignment horizontal="center" wrapText="1"/>
      <protection locked="0"/>
    </xf>
    <xf numFmtId="0" fontId="19" fillId="0" borderId="19" xfId="0" applyFont="1" applyBorder="1" applyAlignment="1" applyProtection="1">
      <alignment horizontal="center" vertical="top" wrapText="1"/>
      <protection locked="0"/>
    </xf>
    <xf numFmtId="4" fontId="19" fillId="0" borderId="19" xfId="97" applyNumberFormat="1" applyFont="1" applyFill="1" applyBorder="1" applyAlignment="1" applyProtection="1">
      <alignment horizontal="center" wrapText="1"/>
      <protection locked="0"/>
    </xf>
    <xf numFmtId="4" fontId="19" fillId="0" borderId="0" xfId="99" applyNumberFormat="1" applyFont="1" applyFill="1" applyBorder="1" applyAlignment="1" applyProtection="1">
      <alignment horizontal="center" wrapText="1"/>
      <protection locked="0"/>
    </xf>
    <xf numFmtId="4" fontId="19" fillId="0" borderId="0" xfId="0" applyNumberFormat="1" applyFont="1" applyBorder="1" applyAlignment="1" applyProtection="1">
      <alignment horizontal="center" wrapText="1"/>
      <protection locked="0"/>
    </xf>
    <xf numFmtId="0" fontId="19" fillId="0" borderId="0" xfId="0" applyFont="1" applyAlignment="1" applyProtection="1">
      <alignment wrapText="1"/>
      <protection locked="0"/>
    </xf>
    <xf numFmtId="0" fontId="24" fillId="0" borderId="0" xfId="0" applyFont="1" applyAlignment="1" applyProtection="1">
      <alignment horizontal="left" vertical="top" wrapText="1"/>
      <protection/>
    </xf>
    <xf numFmtId="0" fontId="24" fillId="0" borderId="0" xfId="0" applyFont="1" applyAlignment="1" applyProtection="1">
      <alignment vertical="top" wrapText="1"/>
      <protection/>
    </xf>
    <xf numFmtId="3" fontId="24" fillId="0" borderId="0" xfId="0" applyNumberFormat="1" applyFont="1" applyFill="1" applyBorder="1" applyAlignment="1" applyProtection="1">
      <alignment horizontal="left" vertical="top" wrapText="1"/>
      <protection/>
    </xf>
    <xf numFmtId="4" fontId="23" fillId="0" borderId="0" xfId="0" applyNumberFormat="1" applyFont="1" applyFill="1" applyBorder="1" applyAlignment="1" applyProtection="1">
      <alignment horizontal="left" wrapText="1"/>
      <protection/>
    </xf>
    <xf numFmtId="0" fontId="24" fillId="0" borderId="0" xfId="0" applyFont="1" applyFill="1" applyBorder="1" applyAlignment="1" applyProtection="1">
      <alignment horizontal="left" vertical="top" wrapText="1"/>
      <protection/>
    </xf>
    <xf numFmtId="0" fontId="20" fillId="0" borderId="0" xfId="0" applyFont="1" applyAlignment="1" applyProtection="1">
      <alignment wrapText="1"/>
      <protection/>
    </xf>
    <xf numFmtId="0" fontId="23" fillId="0" borderId="0" xfId="0" applyFont="1" applyAlignment="1" applyProtection="1">
      <alignment wrapText="1"/>
      <protection/>
    </xf>
    <xf numFmtId="4" fontId="23" fillId="0" borderId="0" xfId="0" applyNumberFormat="1" applyFont="1" applyFill="1" applyBorder="1" applyAlignment="1" applyProtection="1">
      <alignment horizontal="center" wrapText="1"/>
      <protection/>
    </xf>
    <xf numFmtId="4" fontId="24" fillId="0" borderId="0" xfId="0" applyNumberFormat="1" applyFont="1" applyFill="1" applyBorder="1" applyAlignment="1" applyProtection="1">
      <alignment horizontal="left" vertical="top" wrapText="1"/>
      <protection/>
    </xf>
    <xf numFmtId="0" fontId="19" fillId="0" borderId="0" xfId="0" applyFont="1" applyAlignment="1" applyProtection="1">
      <alignment wrapText="1"/>
      <protection/>
    </xf>
    <xf numFmtId="4" fontId="24" fillId="0" borderId="0" xfId="0" applyNumberFormat="1" applyFont="1" applyFill="1" applyBorder="1" applyAlignment="1" applyProtection="1">
      <alignment horizontal="left" wrapText="1"/>
      <protection/>
    </xf>
    <xf numFmtId="4" fontId="24" fillId="0" borderId="0" xfId="0" applyNumberFormat="1" applyFont="1" applyFill="1" applyBorder="1" applyAlignment="1" applyProtection="1">
      <alignment horizontal="center" wrapText="1"/>
      <protection/>
    </xf>
    <xf numFmtId="4" fontId="23" fillId="0" borderId="0" xfId="0" applyNumberFormat="1" applyFont="1" applyFill="1" applyBorder="1" applyAlignment="1" applyProtection="1">
      <alignment horizontal="left" vertical="top" wrapText="1"/>
      <protection/>
    </xf>
    <xf numFmtId="0" fontId="23" fillId="0" borderId="0" xfId="0" applyFont="1" applyFill="1" applyBorder="1" applyAlignment="1" applyProtection="1">
      <alignment horizontal="left" vertical="top" wrapText="1"/>
      <protection/>
    </xf>
    <xf numFmtId="0" fontId="20" fillId="0" borderId="0" xfId="0" applyFont="1" applyBorder="1" applyAlignment="1" applyProtection="1">
      <alignment horizontal="center" wrapText="1"/>
      <protection locked="0"/>
    </xf>
    <xf numFmtId="4" fontId="19" fillId="0" borderId="0" xfId="99" applyNumberFormat="1" applyFont="1" applyFill="1" applyBorder="1" applyAlignment="1" applyProtection="1">
      <alignment horizontal="right"/>
      <protection locked="0"/>
    </xf>
    <xf numFmtId="0" fontId="19" fillId="0" borderId="0" xfId="0" applyFont="1" applyBorder="1" applyAlignment="1" applyProtection="1">
      <alignment/>
      <protection locked="0"/>
    </xf>
    <xf numFmtId="0" fontId="19" fillId="0" borderId="19" xfId="0" applyFont="1" applyBorder="1" applyAlignment="1" applyProtection="1">
      <alignment horizontal="left" vertical="top"/>
      <protection locked="0"/>
    </xf>
    <xf numFmtId="4" fontId="20" fillId="0" borderId="19" xfId="99" applyNumberFormat="1" applyFont="1" applyFill="1" applyBorder="1" applyAlignment="1" applyProtection="1">
      <alignment horizontal="center"/>
      <protection locked="0"/>
    </xf>
    <xf numFmtId="0" fontId="19" fillId="0" borderId="0" xfId="0" applyFont="1" applyBorder="1" applyAlignment="1" applyProtection="1">
      <alignment horizontal="left" vertical="top"/>
      <protection locked="0"/>
    </xf>
    <xf numFmtId="0" fontId="19" fillId="0" borderId="0" xfId="0" applyFont="1" applyBorder="1" applyAlignment="1" applyProtection="1">
      <alignment horizontal="left"/>
      <protection locked="0"/>
    </xf>
    <xf numFmtId="0" fontId="19" fillId="0" borderId="0" xfId="0" applyFont="1" applyBorder="1" applyAlignment="1" applyProtection="1">
      <alignment horizontal="center"/>
      <protection locked="0"/>
    </xf>
    <xf numFmtId="4" fontId="19" fillId="0" borderId="0" xfId="0" applyNumberFormat="1" applyFont="1" applyBorder="1" applyAlignment="1" applyProtection="1">
      <alignment horizontal="center"/>
      <protection locked="0"/>
    </xf>
    <xf numFmtId="4" fontId="19" fillId="0" borderId="0" xfId="99" applyNumberFormat="1" applyFont="1" applyFill="1" applyBorder="1" applyAlignment="1" applyProtection="1">
      <alignment horizontal="center"/>
      <protection locked="0"/>
    </xf>
    <xf numFmtId="0" fontId="20" fillId="0" borderId="19" xfId="0" applyFont="1" applyBorder="1" applyAlignment="1" applyProtection="1">
      <alignment horizontal="center" vertical="top" wrapText="1"/>
      <protection/>
    </xf>
    <xf numFmtId="0" fontId="20" fillId="0" borderId="19" xfId="0" applyFont="1" applyBorder="1" applyAlignment="1" applyProtection="1">
      <alignment horizontal="left" wrapText="1"/>
      <protection/>
    </xf>
    <xf numFmtId="9" fontId="20" fillId="0" borderId="19" xfId="0" applyNumberFormat="1" applyFont="1" applyBorder="1" applyAlignment="1" applyProtection="1">
      <alignment horizontal="center" wrapText="1"/>
      <protection/>
    </xf>
    <xf numFmtId="4" fontId="20" fillId="0" borderId="19" xfId="0" applyNumberFormat="1" applyFont="1" applyBorder="1" applyAlignment="1" applyProtection="1">
      <alignment horizontal="center" wrapText="1"/>
      <protection/>
    </xf>
    <xf numFmtId="0" fontId="20" fillId="0" borderId="19" xfId="0" applyFont="1" applyBorder="1" applyAlignment="1" applyProtection="1">
      <alignment horizontal="left" vertical="top"/>
      <protection/>
    </xf>
    <xf numFmtId="0" fontId="20" fillId="0" borderId="19" xfId="0" applyFont="1" applyBorder="1" applyAlignment="1" applyProtection="1">
      <alignment/>
      <protection/>
    </xf>
    <xf numFmtId="0" fontId="19" fillId="0" borderId="19" xfId="0" applyFont="1" applyBorder="1" applyAlignment="1" applyProtection="1">
      <alignment horizontal="center"/>
      <protection/>
    </xf>
    <xf numFmtId="4" fontId="19" fillId="0" borderId="19" xfId="0" applyNumberFormat="1" applyFont="1" applyBorder="1" applyAlignment="1" applyProtection="1">
      <alignment horizontal="center"/>
      <protection/>
    </xf>
    <xf numFmtId="0" fontId="19" fillId="0" borderId="19" xfId="0" applyFont="1" applyBorder="1" applyAlignment="1" applyProtection="1">
      <alignment horizontal="left" vertical="top"/>
      <protection/>
    </xf>
    <xf numFmtId="0" fontId="19" fillId="0" borderId="19" xfId="0" applyFont="1" applyBorder="1" applyAlignment="1" applyProtection="1">
      <alignment vertical="top" wrapText="1"/>
      <protection/>
    </xf>
    <xf numFmtId="0" fontId="19" fillId="0" borderId="19" xfId="0" applyNumberFormat="1" applyFont="1" applyFill="1" applyBorder="1" applyAlignment="1" applyProtection="1">
      <alignment horizontal="center" wrapText="1"/>
      <protection/>
    </xf>
    <xf numFmtId="4" fontId="20" fillId="0" borderId="0" xfId="99" applyNumberFormat="1" applyFont="1" applyFill="1" applyBorder="1" applyAlignment="1" applyProtection="1">
      <alignment horizontal="right" wrapText="1"/>
      <protection locked="0"/>
    </xf>
    <xf numFmtId="4" fontId="19" fillId="0" borderId="0" xfId="99" applyNumberFormat="1" applyFont="1" applyFill="1" applyBorder="1" applyAlignment="1" applyProtection="1">
      <alignment horizontal="right" wrapText="1"/>
      <protection locked="0"/>
    </xf>
    <xf numFmtId="4" fontId="19" fillId="0" borderId="0" xfId="99" applyNumberFormat="1" applyFont="1" applyFill="1" applyBorder="1" applyAlignment="1" applyProtection="1">
      <alignment horizontal="right" vertical="top" wrapText="1"/>
      <protection locked="0"/>
    </xf>
    <xf numFmtId="4" fontId="19" fillId="0" borderId="0" xfId="0" applyNumberFormat="1" applyFont="1" applyBorder="1" applyAlignment="1" applyProtection="1">
      <alignment wrapText="1"/>
      <protection locked="0"/>
    </xf>
    <xf numFmtId="4" fontId="60" fillId="0" borderId="19" xfId="99" applyNumberFormat="1" applyFont="1" applyFill="1" applyBorder="1" applyAlignment="1" applyProtection="1">
      <alignment horizontal="center" wrapText="1"/>
      <protection locked="0"/>
    </xf>
    <xf numFmtId="0" fontId="61" fillId="0" borderId="0" xfId="0" applyFont="1" applyBorder="1" applyAlignment="1" applyProtection="1">
      <alignment wrapText="1"/>
      <protection locked="0"/>
    </xf>
    <xf numFmtId="0" fontId="19" fillId="0" borderId="0" xfId="0" applyFont="1" applyBorder="1" applyAlignment="1" applyProtection="1">
      <alignment horizontal="left" vertical="top" wrapText="1"/>
      <protection locked="0"/>
    </xf>
    <xf numFmtId="0" fontId="19" fillId="0" borderId="0" xfId="0" applyFont="1" applyBorder="1" applyAlignment="1" applyProtection="1">
      <alignment horizontal="center" wrapText="1"/>
      <protection locked="0"/>
    </xf>
    <xf numFmtId="0" fontId="20" fillId="0" borderId="19" xfId="0" applyFont="1" applyBorder="1" applyAlignment="1" applyProtection="1">
      <alignment horizontal="left" vertical="top" wrapText="1"/>
      <protection/>
    </xf>
    <xf numFmtId="0" fontId="20" fillId="0" borderId="19" xfId="0" applyFont="1" applyBorder="1" applyAlignment="1" applyProtection="1">
      <alignment wrapText="1"/>
      <protection/>
    </xf>
    <xf numFmtId="49" fontId="20" fillId="0" borderId="19" xfId="0" applyNumberFormat="1" applyFont="1" applyBorder="1" applyAlignment="1" applyProtection="1">
      <alignment horizontal="center" wrapText="1"/>
      <protection/>
    </xf>
    <xf numFmtId="0" fontId="19" fillId="0" borderId="19" xfId="0" applyFont="1" applyBorder="1" applyAlignment="1" applyProtection="1">
      <alignment horizontal="left" vertical="top" wrapText="1"/>
      <protection/>
    </xf>
    <xf numFmtId="0" fontId="19" fillId="0" borderId="19" xfId="0" applyFont="1" applyBorder="1" applyAlignment="1" applyProtection="1">
      <alignment horizontal="center" vertical="top" wrapText="1"/>
      <protection/>
    </xf>
    <xf numFmtId="0" fontId="19" fillId="0" borderId="19" xfId="0" applyFont="1" applyBorder="1" applyAlignment="1" applyProtection="1">
      <alignment horizontal="justify" vertical="top" wrapText="1"/>
      <protection/>
    </xf>
    <xf numFmtId="49" fontId="19" fillId="0" borderId="19" xfId="0" applyNumberFormat="1" applyFont="1" applyBorder="1" applyAlignment="1" applyProtection="1">
      <alignment horizontal="center" wrapText="1"/>
      <protection/>
    </xf>
    <xf numFmtId="0" fontId="23" fillId="0" borderId="19" xfId="0" applyFont="1" applyBorder="1" applyAlignment="1" applyProtection="1">
      <alignment horizontal="justify" vertical="top" wrapText="1"/>
      <protection/>
    </xf>
    <xf numFmtId="49" fontId="19" fillId="0" borderId="19" xfId="0" applyNumberFormat="1" applyFont="1" applyFill="1" applyBorder="1" applyAlignment="1" applyProtection="1">
      <alignment horizontal="center" wrapText="1"/>
      <protection/>
    </xf>
    <xf numFmtId="4" fontId="19" fillId="0" borderId="19" xfId="0" applyNumberFormat="1" applyFont="1" applyBorder="1" applyAlignment="1" applyProtection="1">
      <alignment horizontal="center" wrapText="1"/>
      <protection/>
    </xf>
    <xf numFmtId="4" fontId="23" fillId="0" borderId="19" xfId="0" applyNumberFormat="1" applyFont="1" applyFill="1" applyBorder="1" applyAlignment="1" applyProtection="1">
      <alignment horizontal="left" vertical="top" wrapText="1"/>
      <protection/>
    </xf>
    <xf numFmtId="0" fontId="19" fillId="0" borderId="19" xfId="0" applyFont="1" applyFill="1" applyBorder="1" applyAlignment="1" applyProtection="1">
      <alignment vertical="top" wrapText="1"/>
      <protection/>
    </xf>
    <xf numFmtId="0" fontId="19" fillId="0" borderId="19" xfId="75" applyFont="1" applyFill="1" applyBorder="1" applyAlignment="1" applyProtection="1">
      <alignment horizontal="center" wrapText="1"/>
      <protection/>
    </xf>
    <xf numFmtId="4" fontId="19" fillId="0" borderId="19" xfId="75" applyNumberFormat="1" applyFont="1" applyFill="1" applyBorder="1" applyAlignment="1" applyProtection="1">
      <alignment horizontal="center" wrapText="1"/>
      <protection/>
    </xf>
    <xf numFmtId="0" fontId="19" fillId="0" borderId="19" xfId="0" applyFont="1" applyBorder="1" applyAlignment="1" applyProtection="1">
      <alignment horizontal="center" wrapText="1"/>
      <protection/>
    </xf>
    <xf numFmtId="0" fontId="20" fillId="0" borderId="19" xfId="0" applyFont="1" applyBorder="1" applyAlignment="1" applyProtection="1">
      <alignment horizontal="center" wrapText="1"/>
      <protection/>
    </xf>
    <xf numFmtId="0" fontId="23" fillId="0" borderId="19" xfId="0" applyFont="1" applyBorder="1" applyAlignment="1" applyProtection="1">
      <alignment horizontal="center" wrapText="1"/>
      <protection/>
    </xf>
    <xf numFmtId="0" fontId="19" fillId="0" borderId="19" xfId="0" applyNumberFormat="1" applyFont="1" applyBorder="1" applyAlignment="1" applyProtection="1">
      <alignment horizontal="justify" vertical="top" wrapText="1"/>
      <protection/>
    </xf>
    <xf numFmtId="4" fontId="20" fillId="0" borderId="19" xfId="0" applyNumberFormat="1" applyFont="1" applyBorder="1" applyAlignment="1" applyProtection="1">
      <alignment vertical="top" wrapText="1"/>
      <protection/>
    </xf>
    <xf numFmtId="4" fontId="23" fillId="0" borderId="19" xfId="0" applyNumberFormat="1" applyFont="1" applyBorder="1" applyAlignment="1" applyProtection="1">
      <alignment horizontal="center" wrapText="1"/>
      <protection/>
    </xf>
    <xf numFmtId="0" fontId="24" fillId="0" borderId="19" xfId="0" applyFont="1" applyBorder="1" applyAlignment="1" applyProtection="1">
      <alignment horizontal="justify" vertical="top" wrapText="1"/>
      <protection/>
    </xf>
    <xf numFmtId="0" fontId="19" fillId="0" borderId="19" xfId="0" applyNumberFormat="1" applyFont="1" applyBorder="1" applyAlignment="1" applyProtection="1">
      <alignment vertical="top" wrapText="1"/>
      <protection/>
    </xf>
    <xf numFmtId="4" fontId="23" fillId="55" borderId="19" xfId="0" applyNumberFormat="1" applyFont="1" applyFill="1" applyBorder="1" applyAlignment="1" applyProtection="1">
      <alignment horizontal="left" vertical="top" wrapText="1"/>
      <protection/>
    </xf>
    <xf numFmtId="3" fontId="23" fillId="0" borderId="19" xfId="0" applyNumberFormat="1" applyFont="1" applyFill="1" applyBorder="1" applyAlignment="1" applyProtection="1">
      <alignment horizontal="center" wrapText="1"/>
      <protection/>
    </xf>
    <xf numFmtId="0" fontId="20" fillId="0" borderId="19" xfId="0" applyFont="1" applyFill="1" applyBorder="1" applyAlignment="1" applyProtection="1">
      <alignment horizontal="left" vertical="top" wrapText="1"/>
      <protection/>
    </xf>
    <xf numFmtId="0" fontId="20" fillId="0" borderId="19" xfId="0" applyFont="1" applyFill="1" applyBorder="1" applyAlignment="1" applyProtection="1">
      <alignment wrapText="1"/>
      <protection/>
    </xf>
    <xf numFmtId="0" fontId="61" fillId="0" borderId="19" xfId="0" applyFont="1" applyBorder="1" applyAlignment="1" applyProtection="1">
      <alignment horizontal="left" vertical="top" wrapText="1"/>
      <protection/>
    </xf>
    <xf numFmtId="4" fontId="23" fillId="0" borderId="19" xfId="0" applyNumberFormat="1" applyFont="1" applyFill="1" applyBorder="1" applyAlignment="1" applyProtection="1">
      <alignment vertical="top" wrapText="1"/>
      <protection/>
    </xf>
    <xf numFmtId="0" fontId="24" fillId="0" borderId="19" xfId="0" applyFont="1" applyFill="1" applyBorder="1" applyAlignment="1" applyProtection="1">
      <alignment vertical="top" wrapText="1"/>
      <protection/>
    </xf>
    <xf numFmtId="4" fontId="19" fillId="0" borderId="19" xfId="99" applyNumberFormat="1" applyFont="1" applyFill="1" applyBorder="1" applyAlignment="1" applyProtection="1">
      <alignment horizontal="right" wrapText="1"/>
      <protection locked="0"/>
    </xf>
    <xf numFmtId="4" fontId="19" fillId="0" borderId="19" xfId="0" applyNumberFormat="1" applyFont="1" applyFill="1" applyBorder="1" applyAlignment="1" applyProtection="1">
      <alignment horizontal="right" wrapText="1"/>
      <protection locked="0"/>
    </xf>
    <xf numFmtId="4" fontId="20" fillId="0" borderId="19" xfId="0" applyNumberFormat="1" applyFont="1" applyFill="1" applyBorder="1" applyAlignment="1" applyProtection="1">
      <alignment horizontal="center" wrapText="1"/>
      <protection locked="0"/>
    </xf>
    <xf numFmtId="0" fontId="19" fillId="0" borderId="0" xfId="0" applyFont="1" applyBorder="1" applyAlignment="1" applyProtection="1">
      <alignment horizontal="left" wrapText="1"/>
      <protection locked="0"/>
    </xf>
    <xf numFmtId="4" fontId="19" fillId="0" borderId="19" xfId="0" applyNumberFormat="1" applyFont="1" applyFill="1" applyBorder="1" applyAlignment="1" applyProtection="1">
      <alignment horizontal="left" vertical="top" wrapText="1"/>
      <protection/>
    </xf>
    <xf numFmtId="16" fontId="19" fillId="0" borderId="19" xfId="0" applyNumberFormat="1" applyFont="1" applyBorder="1" applyAlignment="1" applyProtection="1">
      <alignment horizontal="left" vertical="top" wrapText="1"/>
      <protection/>
    </xf>
    <xf numFmtId="0" fontId="19" fillId="0" borderId="19" xfId="0" applyNumberFormat="1" applyFont="1" applyBorder="1" applyAlignment="1" applyProtection="1">
      <alignment horizontal="left" vertical="top" wrapText="1"/>
      <protection/>
    </xf>
    <xf numFmtId="4" fontId="20" fillId="0" borderId="19" xfId="0" applyNumberFormat="1" applyFont="1" applyBorder="1" applyAlignment="1" applyProtection="1">
      <alignment horizontal="left" vertical="top" wrapText="1"/>
      <protection/>
    </xf>
    <xf numFmtId="4" fontId="19" fillId="55" borderId="19" xfId="0" applyNumberFormat="1" applyFont="1" applyFill="1" applyBorder="1" applyAlignment="1" applyProtection="1">
      <alignment horizontal="left" vertical="top" wrapText="1"/>
      <protection/>
    </xf>
    <xf numFmtId="3" fontId="19" fillId="0" borderId="19" xfId="0" applyNumberFormat="1" applyFont="1" applyFill="1" applyBorder="1" applyAlignment="1" applyProtection="1">
      <alignment horizontal="center" wrapText="1"/>
      <protection/>
    </xf>
    <xf numFmtId="0" fontId="19" fillId="0" borderId="19" xfId="0" applyFont="1" applyBorder="1" applyAlignment="1" applyProtection="1">
      <alignment wrapText="1"/>
      <protection/>
    </xf>
    <xf numFmtId="4" fontId="19" fillId="0" borderId="19" xfId="0" applyNumberFormat="1" applyFont="1" applyFill="1" applyBorder="1" applyAlignment="1" applyProtection="1">
      <alignment vertical="top" wrapText="1"/>
      <protection/>
    </xf>
    <xf numFmtId="4" fontId="20" fillId="0" borderId="0" xfId="0" applyNumberFormat="1" applyFont="1" applyAlignment="1" applyProtection="1">
      <alignment horizontal="center" wrapText="1"/>
      <protection locked="0"/>
    </xf>
    <xf numFmtId="4" fontId="19" fillId="0" borderId="0" xfId="99" applyNumberFormat="1" applyFont="1" applyFill="1" applyBorder="1" applyAlignment="1" applyProtection="1">
      <alignment horizontal="center" wrapText="1"/>
      <protection locked="0"/>
    </xf>
    <xf numFmtId="4" fontId="19" fillId="0" borderId="0" xfId="0" applyNumberFormat="1" applyFont="1" applyBorder="1" applyAlignment="1" applyProtection="1">
      <alignment horizontal="center" wrapText="1"/>
      <protection locked="0"/>
    </xf>
    <xf numFmtId="4" fontId="20" fillId="0" borderId="0" xfId="0" applyNumberFormat="1" applyFont="1" applyBorder="1" applyAlignment="1" applyProtection="1">
      <alignment horizontal="center" wrapText="1"/>
      <protection locked="0"/>
    </xf>
    <xf numFmtId="0" fontId="24" fillId="0" borderId="0" xfId="0" applyFont="1" applyAlignment="1" applyProtection="1">
      <alignment horizontal="left" vertical="top" wrapText="1"/>
      <protection/>
    </xf>
    <xf numFmtId="0" fontId="20" fillId="0" borderId="20" xfId="0" applyFont="1" applyFill="1" applyBorder="1" applyAlignment="1" applyProtection="1">
      <alignment horizontal="left" wrapText="1"/>
      <protection/>
    </xf>
    <xf numFmtId="0" fontId="20" fillId="0" borderId="21" xfId="0" applyFont="1" applyFill="1" applyBorder="1" applyAlignment="1" applyProtection="1">
      <alignment horizontal="left" wrapText="1"/>
      <protection/>
    </xf>
    <xf numFmtId="0" fontId="20" fillId="0" borderId="22" xfId="0" applyFont="1" applyFill="1" applyBorder="1" applyAlignment="1" applyProtection="1">
      <alignment horizontal="left" wrapText="1"/>
      <protection/>
    </xf>
    <xf numFmtId="0" fontId="20" fillId="0" borderId="20" xfId="0" applyFont="1" applyFill="1" applyBorder="1" applyAlignment="1" applyProtection="1">
      <alignment horizontal="left" vertical="top" wrapText="1"/>
      <protection/>
    </xf>
    <xf numFmtId="0" fontId="20" fillId="0" borderId="21" xfId="0" applyFont="1" applyFill="1" applyBorder="1" applyAlignment="1" applyProtection="1">
      <alignment horizontal="left" vertical="top" wrapText="1"/>
      <protection/>
    </xf>
    <xf numFmtId="0" fontId="20" fillId="0" borderId="22" xfId="0" applyFont="1" applyFill="1" applyBorder="1" applyAlignment="1" applyProtection="1">
      <alignment horizontal="left" vertical="top" wrapText="1"/>
      <protection/>
    </xf>
    <xf numFmtId="0" fontId="24" fillId="0" borderId="19" xfId="0" applyFont="1" applyFill="1" applyBorder="1" applyAlignment="1" applyProtection="1">
      <alignment horizontal="left" vertical="top" wrapText="1"/>
      <protection/>
    </xf>
    <xf numFmtId="0" fontId="20" fillId="0" borderId="19" xfId="0" applyFont="1" applyFill="1" applyBorder="1" applyAlignment="1" applyProtection="1">
      <alignment horizontal="left" wrapText="1"/>
      <protection/>
    </xf>
    <xf numFmtId="0" fontId="20" fillId="0" borderId="19" xfId="0" applyFont="1" applyBorder="1" applyAlignment="1" applyProtection="1">
      <alignment horizontal="left" vertical="top" wrapText="1"/>
      <protection/>
    </xf>
    <xf numFmtId="0" fontId="24" fillId="0" borderId="19" xfId="0" applyFont="1" applyBorder="1" applyAlignment="1" applyProtection="1">
      <alignment horizontal="left" vertical="top" wrapText="1"/>
      <protection/>
    </xf>
    <xf numFmtId="0" fontId="20" fillId="0" borderId="19" xfId="0" applyFont="1" applyBorder="1" applyAlignment="1" applyProtection="1">
      <alignment horizontal="left" wrapText="1"/>
      <protection/>
    </xf>
    <xf numFmtId="0" fontId="20" fillId="0" borderId="19" xfId="0" applyFont="1" applyFill="1" applyBorder="1" applyAlignment="1" applyProtection="1">
      <alignment horizontal="left" vertical="top" wrapText="1"/>
      <protection/>
    </xf>
    <xf numFmtId="4" fontId="20" fillId="0" borderId="19" xfId="0" applyNumberFormat="1" applyFont="1" applyBorder="1" applyAlignment="1" applyProtection="1">
      <alignment horizontal="left" wrapText="1"/>
      <protection/>
    </xf>
    <xf numFmtId="0" fontId="24" fillId="0" borderId="19" xfId="0" applyFont="1" applyFill="1" applyBorder="1" applyAlignment="1" applyProtection="1">
      <alignment horizontal="left" wrapText="1"/>
      <protection/>
    </xf>
    <xf numFmtId="0" fontId="24" fillId="0" borderId="20" xfId="0" applyFont="1" applyFill="1" applyBorder="1" applyAlignment="1" applyProtection="1">
      <alignment horizontal="left" wrapText="1"/>
      <protection/>
    </xf>
    <xf numFmtId="0" fontId="24" fillId="0" borderId="21" xfId="0" applyFont="1" applyFill="1" applyBorder="1" applyAlignment="1" applyProtection="1">
      <alignment horizontal="left" wrapText="1"/>
      <protection/>
    </xf>
    <xf numFmtId="0" fontId="24" fillId="0" borderId="22" xfId="0" applyFont="1" applyFill="1" applyBorder="1" applyAlignment="1" applyProtection="1">
      <alignment horizontal="left" wrapText="1"/>
      <protection/>
    </xf>
  </cellXfs>
  <cellStyles count="90">
    <cellStyle name="Normal" xfId="0"/>
    <cellStyle name="20 % – Poudarek1" xfId="15"/>
    <cellStyle name="20 % – Poudarek2" xfId="16"/>
    <cellStyle name="20 % – Poudarek3" xfId="17"/>
    <cellStyle name="20 % – Poudarek4" xfId="18"/>
    <cellStyle name="20 % – Poudarek5" xfId="19"/>
    <cellStyle name="20 % – Poudarek6" xfId="20"/>
    <cellStyle name="20% - Accent1" xfId="21"/>
    <cellStyle name="20% - Accent2" xfId="22"/>
    <cellStyle name="20% - Accent3" xfId="23"/>
    <cellStyle name="20% - Accent4" xfId="24"/>
    <cellStyle name="20% - Accent5" xfId="25"/>
    <cellStyle name="20% - Accent6" xfId="26"/>
    <cellStyle name="40 % – Poudarek1" xfId="27"/>
    <cellStyle name="40 % – Poudarek2" xfId="28"/>
    <cellStyle name="40 % – Poudarek3" xfId="29"/>
    <cellStyle name="40 % – Poudarek4" xfId="30"/>
    <cellStyle name="40 % – Poudarek5" xfId="31"/>
    <cellStyle name="40 % – Poudarek6" xfId="32"/>
    <cellStyle name="40% - Accent1" xfId="33"/>
    <cellStyle name="40% - Accent2" xfId="34"/>
    <cellStyle name="40% - Accent3" xfId="35"/>
    <cellStyle name="40% - Accent4" xfId="36"/>
    <cellStyle name="40% - Accent5" xfId="37"/>
    <cellStyle name="40% - Accent6" xfId="38"/>
    <cellStyle name="60 % – Poudarek1" xfId="39"/>
    <cellStyle name="60 % – Poudarek2" xfId="40"/>
    <cellStyle name="60 % – Poudarek3" xfId="41"/>
    <cellStyle name="60 % – Poudarek4" xfId="42"/>
    <cellStyle name="60 % – Poudarek5" xfId="43"/>
    <cellStyle name="60 % – Poudarek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Dobro" xfId="60"/>
    <cellStyle name="Explanatory Text" xfId="61"/>
    <cellStyle name="Good" xfId="62"/>
    <cellStyle name="Heading 1" xfId="63"/>
    <cellStyle name="Heading 2" xfId="64"/>
    <cellStyle name="Heading 3" xfId="65"/>
    <cellStyle name="Heading 4" xfId="66"/>
    <cellStyle name="Input" xfId="67"/>
    <cellStyle name="Izhod" xfId="68"/>
    <cellStyle name="Linked Cell" xfId="69"/>
    <cellStyle name="Naslov" xfId="70"/>
    <cellStyle name="Naslov 1" xfId="71"/>
    <cellStyle name="Naslov 2" xfId="72"/>
    <cellStyle name="Naslov 3" xfId="73"/>
    <cellStyle name="Naslov 4" xfId="74"/>
    <cellStyle name="Navadno_02 IP R GOLAC" xfId="75"/>
    <cellStyle name="Neutral" xfId="76"/>
    <cellStyle name="Nevtralno" xfId="77"/>
    <cellStyle name="Normal_1.3.2" xfId="78"/>
    <cellStyle name="Note" xfId="79"/>
    <cellStyle name="Percent" xfId="80"/>
    <cellStyle name="Opomba" xfId="81"/>
    <cellStyle name="Opozorilo" xfId="82"/>
    <cellStyle name="Output" xfId="83"/>
    <cellStyle name="Pojasnjevalno besedilo" xfId="84"/>
    <cellStyle name="Poudarek1" xfId="85"/>
    <cellStyle name="Poudarek2" xfId="86"/>
    <cellStyle name="Poudarek3" xfId="87"/>
    <cellStyle name="Poudarek4" xfId="88"/>
    <cellStyle name="Poudarek5" xfId="89"/>
    <cellStyle name="Poudarek6" xfId="90"/>
    <cellStyle name="Povezana celica" xfId="91"/>
    <cellStyle name="Preveri celico" xfId="92"/>
    <cellStyle name="Računanje" xfId="93"/>
    <cellStyle name="Slabo" xfId="94"/>
    <cellStyle name="Title" xfId="95"/>
    <cellStyle name="Total" xfId="96"/>
    <cellStyle name="Currency" xfId="97"/>
    <cellStyle name="Currency [0]" xfId="98"/>
    <cellStyle name="Comma" xfId="99"/>
    <cellStyle name="Comma [0]" xfId="100"/>
    <cellStyle name="Vnos" xfId="101"/>
    <cellStyle name="Vsota"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amjanp\My%20Documents\JN%202010\430-14-2010%20Sanacija%20tlakov%20OS%20D.%20Kette\O&#352;%20DK-MANS%20popis%20GOI%20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
      <sheetName val="MANSARDA"/>
      <sheetName val="II. NADSTROPJE"/>
    </sheetNames>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L63"/>
  <sheetViews>
    <sheetView zoomScalePageLayoutView="0" workbookViewId="0" topLeftCell="A1">
      <selection activeCell="B36" sqref="B36"/>
    </sheetView>
  </sheetViews>
  <sheetFormatPr defaultColWidth="9.00390625" defaultRowHeight="12.75"/>
  <cols>
    <col min="1" max="1" width="10.75390625" style="49" customWidth="1"/>
    <col min="2" max="2" width="52.75390625" style="48" customWidth="1"/>
    <col min="3" max="3" width="8.75390625" style="5" customWidth="1"/>
    <col min="4" max="4" width="9.75390625" style="27" customWidth="1"/>
    <col min="5" max="5" width="13.75390625" style="28" customWidth="1"/>
    <col min="6" max="6" width="15.75390625" style="1" customWidth="1"/>
    <col min="7" max="246" width="9.125" style="1" customWidth="1"/>
    <col min="247" max="16384" width="9.125" style="44" customWidth="1"/>
  </cols>
  <sheetData>
    <row r="1" spans="1:246" ht="12.75" customHeight="1">
      <c r="A1" s="133" t="s">
        <v>229</v>
      </c>
      <c r="B1" s="133"/>
      <c r="C1" s="46"/>
      <c r="D1" s="25"/>
      <c r="E1" s="25"/>
      <c r="F1" s="25"/>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row>
    <row r="2" spans="1:246" ht="12.75">
      <c r="A2" s="45"/>
      <c r="B2" s="45"/>
      <c r="C2" s="45"/>
      <c r="D2" s="26"/>
      <c r="E2" s="26"/>
      <c r="F2" s="26"/>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row>
    <row r="3" spans="1:246" ht="12.75">
      <c r="A3" s="45"/>
      <c r="B3" s="45"/>
      <c r="C3" s="45"/>
      <c r="D3" s="26"/>
      <c r="E3" s="26"/>
      <c r="F3" s="26"/>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row>
    <row r="4" spans="1:246" ht="12.75">
      <c r="A4" s="45"/>
      <c r="B4" s="45"/>
      <c r="C4" s="45"/>
      <c r="D4" s="26"/>
      <c r="E4" s="26"/>
      <c r="F4" s="26"/>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row>
    <row r="5" ht="13.5">
      <c r="A5" s="47" t="s">
        <v>78</v>
      </c>
    </row>
    <row r="6" ht="13.5">
      <c r="B6" s="50" t="s">
        <v>192</v>
      </c>
    </row>
    <row r="7" spans="1:4" ht="13.5">
      <c r="A7" s="51"/>
      <c r="B7" s="47" t="s">
        <v>200</v>
      </c>
      <c r="C7" s="52"/>
      <c r="D7" s="29"/>
    </row>
    <row r="8" spans="2:4" ht="13.5">
      <c r="B8" s="53"/>
      <c r="C8" s="52"/>
      <c r="D8" s="29"/>
    </row>
    <row r="9" spans="2:4" ht="13.5">
      <c r="B9" s="53"/>
      <c r="C9" s="52"/>
      <c r="D9" s="29"/>
    </row>
    <row r="10" spans="1:4" ht="14.25" customHeight="1">
      <c r="A10" s="47" t="s">
        <v>193</v>
      </c>
      <c r="B10" s="54"/>
      <c r="C10" s="52"/>
      <c r="D10" s="29"/>
    </row>
    <row r="11" spans="1:4" ht="13.5">
      <c r="A11" s="51"/>
      <c r="B11" s="53" t="s">
        <v>77</v>
      </c>
      <c r="C11" s="52"/>
      <c r="D11" s="29"/>
    </row>
    <row r="12" spans="2:4" ht="13.5">
      <c r="B12" s="53" t="s">
        <v>194</v>
      </c>
      <c r="C12" s="52"/>
      <c r="D12" s="29"/>
    </row>
    <row r="13" spans="2:4" ht="13.5">
      <c r="B13" s="53" t="s">
        <v>195</v>
      </c>
      <c r="C13" s="52"/>
      <c r="D13" s="29"/>
    </row>
    <row r="14" spans="2:4" ht="13.5">
      <c r="B14" s="55"/>
      <c r="C14" s="52"/>
      <c r="D14" s="29"/>
    </row>
    <row r="15" spans="2:4" ht="13.5">
      <c r="B15" s="55"/>
      <c r="C15" s="52"/>
      <c r="D15" s="29"/>
    </row>
    <row r="16" spans="3:4" ht="13.5">
      <c r="C16" s="52"/>
      <c r="D16" s="29"/>
    </row>
    <row r="17" spans="2:4" ht="13.5">
      <c r="B17" s="55"/>
      <c r="C17" s="52"/>
      <c r="D17" s="29"/>
    </row>
    <row r="18" spans="1:5" s="1" customFormat="1" ht="13.5">
      <c r="A18" s="49"/>
      <c r="B18" s="53" t="s">
        <v>156</v>
      </c>
      <c r="C18" s="56"/>
      <c r="D18" s="129" t="s">
        <v>196</v>
      </c>
      <c r="E18" s="129"/>
    </row>
    <row r="19" spans="1:5" s="1" customFormat="1" ht="13.5">
      <c r="A19" s="49"/>
      <c r="B19" s="53" t="s">
        <v>199</v>
      </c>
      <c r="C19" s="56"/>
      <c r="D19" s="30"/>
      <c r="E19" s="30"/>
    </row>
    <row r="20" spans="1:5" s="1" customFormat="1" ht="13.5">
      <c r="A20" s="49"/>
      <c r="B20" s="57" t="s">
        <v>201</v>
      </c>
      <c r="C20" s="56"/>
      <c r="D20" s="131" t="s">
        <v>197</v>
      </c>
      <c r="E20" s="131"/>
    </row>
    <row r="21" spans="1:5" s="1" customFormat="1" ht="13.5">
      <c r="A21" s="49"/>
      <c r="B21" s="53" t="s">
        <v>220</v>
      </c>
      <c r="C21" s="56"/>
      <c r="D21" s="132" t="s">
        <v>197</v>
      </c>
      <c r="E21" s="132"/>
    </row>
    <row r="22" spans="1:5" s="1" customFormat="1" ht="13.5">
      <c r="A22" s="49"/>
      <c r="B22" s="53"/>
      <c r="C22" s="56"/>
      <c r="D22" s="30"/>
      <c r="E22" s="30"/>
    </row>
    <row r="23" spans="1:5" s="1" customFormat="1" ht="13.5">
      <c r="A23" s="58"/>
      <c r="B23" s="53" t="s">
        <v>221</v>
      </c>
      <c r="C23" s="52"/>
      <c r="D23" s="130"/>
      <c r="E23" s="130"/>
    </row>
    <row r="24" spans="1:5" s="1" customFormat="1" ht="13.5">
      <c r="A24" s="58"/>
      <c r="B24" s="57" t="s">
        <v>0</v>
      </c>
      <c r="C24" s="52"/>
      <c r="D24" s="131" t="s">
        <v>197</v>
      </c>
      <c r="E24" s="131"/>
    </row>
    <row r="25" spans="1:5" s="1" customFormat="1" ht="13.5">
      <c r="A25" s="58"/>
      <c r="B25" s="57" t="s">
        <v>22</v>
      </c>
      <c r="C25" s="52"/>
      <c r="D25" s="131" t="s">
        <v>197</v>
      </c>
      <c r="E25" s="131"/>
    </row>
    <row r="26" spans="1:5" s="1" customFormat="1" ht="13.5">
      <c r="A26" s="58"/>
      <c r="B26" s="57" t="s">
        <v>36</v>
      </c>
      <c r="C26" s="52"/>
      <c r="D26" s="131" t="s">
        <v>197</v>
      </c>
      <c r="E26" s="131"/>
    </row>
    <row r="27" spans="1:5" s="1" customFormat="1" ht="13.5">
      <c r="A27" s="58"/>
      <c r="B27" s="57" t="s">
        <v>46</v>
      </c>
      <c r="C27" s="52"/>
      <c r="D27" s="131" t="s">
        <v>197</v>
      </c>
      <c r="E27" s="131"/>
    </row>
    <row r="28" spans="1:5" s="1" customFormat="1" ht="13.5" customHeight="1">
      <c r="A28" s="58"/>
      <c r="B28" s="57" t="s">
        <v>49</v>
      </c>
      <c r="C28" s="52"/>
      <c r="D28" s="131" t="s">
        <v>197</v>
      </c>
      <c r="E28" s="131"/>
    </row>
    <row r="29" spans="1:5" s="1" customFormat="1" ht="13.5" customHeight="1">
      <c r="A29" s="58"/>
      <c r="B29" s="57" t="s">
        <v>58</v>
      </c>
      <c r="C29" s="52"/>
      <c r="D29" s="131" t="s">
        <v>197</v>
      </c>
      <c r="E29" s="131"/>
    </row>
    <row r="30" spans="1:5" s="1" customFormat="1" ht="13.5" customHeight="1">
      <c r="A30" s="58"/>
      <c r="B30" s="57" t="s">
        <v>59</v>
      </c>
      <c r="C30" s="52"/>
      <c r="D30" s="131" t="s">
        <v>197</v>
      </c>
      <c r="E30" s="131"/>
    </row>
    <row r="31" spans="1:5" s="1" customFormat="1" ht="13.5" customHeight="1">
      <c r="A31" s="58"/>
      <c r="B31" s="57" t="s">
        <v>60</v>
      </c>
      <c r="C31" s="52"/>
      <c r="D31" s="131" t="s">
        <v>197</v>
      </c>
      <c r="E31" s="131"/>
    </row>
    <row r="32" spans="1:5" s="1" customFormat="1" ht="13.5" customHeight="1">
      <c r="A32" s="58"/>
      <c r="B32" s="57" t="s">
        <v>62</v>
      </c>
      <c r="C32" s="52"/>
      <c r="D32" s="131" t="s">
        <v>197</v>
      </c>
      <c r="E32" s="131"/>
    </row>
    <row r="33" spans="1:5" s="1" customFormat="1" ht="13.5" customHeight="1">
      <c r="A33" s="58"/>
      <c r="B33" s="57" t="s">
        <v>203</v>
      </c>
      <c r="C33" s="52"/>
      <c r="D33" s="131" t="s">
        <v>197</v>
      </c>
      <c r="E33" s="131"/>
    </row>
    <row r="34" spans="1:5" s="1" customFormat="1" ht="13.5" customHeight="1">
      <c r="A34" s="49"/>
      <c r="B34" s="53" t="s">
        <v>204</v>
      </c>
      <c r="C34" s="56"/>
      <c r="D34" s="132" t="s">
        <v>197</v>
      </c>
      <c r="E34" s="132"/>
    </row>
    <row r="35" spans="1:5" s="1" customFormat="1" ht="13.5" customHeight="1">
      <c r="A35" s="49"/>
      <c r="B35" s="57"/>
      <c r="C35" s="52"/>
      <c r="D35" s="31"/>
      <c r="E35" s="31"/>
    </row>
    <row r="36" spans="1:5" s="1" customFormat="1" ht="13.5">
      <c r="A36" s="49"/>
      <c r="B36" s="53" t="s">
        <v>222</v>
      </c>
      <c r="C36" s="52"/>
      <c r="D36" s="132"/>
      <c r="E36" s="132"/>
    </row>
    <row r="37" spans="1:5" s="1" customFormat="1" ht="13.5">
      <c r="A37" s="58"/>
      <c r="B37" s="57" t="s">
        <v>0</v>
      </c>
      <c r="C37" s="52"/>
      <c r="D37" s="131" t="s">
        <v>197</v>
      </c>
      <c r="E37" s="131"/>
    </row>
    <row r="38" spans="1:5" s="1" customFormat="1" ht="13.5">
      <c r="A38" s="58"/>
      <c r="B38" s="57" t="s">
        <v>22</v>
      </c>
      <c r="C38" s="52"/>
      <c r="D38" s="131" t="s">
        <v>197</v>
      </c>
      <c r="E38" s="131"/>
    </row>
    <row r="39" spans="1:5" s="1" customFormat="1" ht="13.5">
      <c r="A39" s="58"/>
      <c r="B39" s="57" t="s">
        <v>36</v>
      </c>
      <c r="C39" s="52"/>
      <c r="D39" s="131" t="s">
        <v>197</v>
      </c>
      <c r="E39" s="131"/>
    </row>
    <row r="40" spans="1:5" s="1" customFormat="1" ht="13.5">
      <c r="A40" s="58"/>
      <c r="B40" s="57" t="s">
        <v>46</v>
      </c>
      <c r="C40" s="52"/>
      <c r="D40" s="131" t="s">
        <v>197</v>
      </c>
      <c r="E40" s="131"/>
    </row>
    <row r="41" spans="1:5" s="1" customFormat="1" ht="13.5" customHeight="1">
      <c r="A41" s="58"/>
      <c r="B41" s="57" t="s">
        <v>49</v>
      </c>
      <c r="C41" s="52"/>
      <c r="D41" s="131" t="s">
        <v>197</v>
      </c>
      <c r="E41" s="131"/>
    </row>
    <row r="42" spans="1:5" s="1" customFormat="1" ht="13.5" customHeight="1">
      <c r="A42" s="58"/>
      <c r="B42" s="57" t="s">
        <v>58</v>
      </c>
      <c r="C42" s="52"/>
      <c r="D42" s="131" t="s">
        <v>197</v>
      </c>
      <c r="E42" s="131"/>
    </row>
    <row r="43" spans="1:5" s="1" customFormat="1" ht="13.5" customHeight="1">
      <c r="A43" s="58"/>
      <c r="B43" s="57" t="s">
        <v>205</v>
      </c>
      <c r="C43" s="52"/>
      <c r="D43" s="131" t="s">
        <v>197</v>
      </c>
      <c r="E43" s="131"/>
    </row>
    <row r="44" spans="1:5" s="1" customFormat="1" ht="13.5" customHeight="1">
      <c r="A44" s="58"/>
      <c r="B44" s="57" t="s">
        <v>206</v>
      </c>
      <c r="C44" s="52"/>
      <c r="D44" s="131" t="s">
        <v>197</v>
      </c>
      <c r="E44" s="131"/>
    </row>
    <row r="45" spans="1:5" s="1" customFormat="1" ht="13.5" customHeight="1">
      <c r="A45" s="58"/>
      <c r="B45" s="57" t="s">
        <v>207</v>
      </c>
      <c r="C45" s="52"/>
      <c r="D45" s="131" t="s">
        <v>197</v>
      </c>
      <c r="E45" s="131"/>
    </row>
    <row r="46" spans="1:5" s="1" customFormat="1" ht="13.5" customHeight="1">
      <c r="A46" s="58"/>
      <c r="B46" s="57" t="s">
        <v>203</v>
      </c>
      <c r="C46" s="52"/>
      <c r="D46" s="131" t="s">
        <v>197</v>
      </c>
      <c r="E46" s="131"/>
    </row>
    <row r="47" spans="1:5" s="1" customFormat="1" ht="13.5">
      <c r="A47" s="49"/>
      <c r="B47" s="57"/>
      <c r="C47" s="52"/>
      <c r="D47" s="131"/>
      <c r="E47" s="131"/>
    </row>
    <row r="48" spans="1:5" s="1" customFormat="1" ht="13.5">
      <c r="A48" s="49"/>
      <c r="B48" s="53" t="s">
        <v>223</v>
      </c>
      <c r="C48" s="52"/>
      <c r="D48" s="132"/>
      <c r="E48" s="132"/>
    </row>
    <row r="49" spans="1:5" s="1" customFormat="1" ht="13.5">
      <c r="A49" s="58"/>
      <c r="B49" s="57" t="s">
        <v>0</v>
      </c>
      <c r="C49" s="52"/>
      <c r="D49" s="131" t="s">
        <v>197</v>
      </c>
      <c r="E49" s="131"/>
    </row>
    <row r="50" spans="1:5" s="1" customFormat="1" ht="13.5">
      <c r="A50" s="58"/>
      <c r="B50" s="57" t="s">
        <v>22</v>
      </c>
      <c r="C50" s="52"/>
      <c r="D50" s="131" t="s">
        <v>197</v>
      </c>
      <c r="E50" s="131"/>
    </row>
    <row r="51" spans="1:5" s="1" customFormat="1" ht="13.5">
      <c r="A51" s="58"/>
      <c r="B51" s="57" t="s">
        <v>36</v>
      </c>
      <c r="C51" s="52"/>
      <c r="D51" s="131" t="s">
        <v>197</v>
      </c>
      <c r="E51" s="131"/>
    </row>
    <row r="52" spans="1:5" s="1" customFormat="1" ht="13.5">
      <c r="A52" s="58"/>
      <c r="B52" s="57" t="s">
        <v>46</v>
      </c>
      <c r="C52" s="52"/>
      <c r="D52" s="131" t="s">
        <v>197</v>
      </c>
      <c r="E52" s="131"/>
    </row>
    <row r="53" spans="1:5" s="1" customFormat="1" ht="13.5" customHeight="1">
      <c r="A53" s="58"/>
      <c r="B53" s="57" t="s">
        <v>49</v>
      </c>
      <c r="C53" s="52"/>
      <c r="D53" s="131" t="s">
        <v>197</v>
      </c>
      <c r="E53" s="131"/>
    </row>
    <row r="54" spans="1:5" s="1" customFormat="1" ht="13.5" customHeight="1">
      <c r="A54" s="58"/>
      <c r="B54" s="57" t="s">
        <v>58</v>
      </c>
      <c r="C54" s="52"/>
      <c r="D54" s="131" t="s">
        <v>197</v>
      </c>
      <c r="E54" s="131"/>
    </row>
    <row r="55" spans="1:5" s="1" customFormat="1" ht="13.5" customHeight="1">
      <c r="A55" s="58"/>
      <c r="B55" s="57" t="s">
        <v>205</v>
      </c>
      <c r="C55" s="52"/>
      <c r="D55" s="131" t="s">
        <v>197</v>
      </c>
      <c r="E55" s="131"/>
    </row>
    <row r="56" spans="1:5" s="1" customFormat="1" ht="13.5" customHeight="1">
      <c r="A56" s="58"/>
      <c r="B56" s="57" t="s">
        <v>206</v>
      </c>
      <c r="C56" s="52"/>
      <c r="D56" s="131" t="s">
        <v>197</v>
      </c>
      <c r="E56" s="131"/>
    </row>
    <row r="57" spans="1:5" s="1" customFormat="1" ht="13.5" customHeight="1">
      <c r="A57" s="58"/>
      <c r="B57" s="57" t="s">
        <v>198</v>
      </c>
      <c r="C57" s="52"/>
      <c r="D57" s="131" t="s">
        <v>197</v>
      </c>
      <c r="E57" s="131"/>
    </row>
    <row r="58" spans="1:5" s="1" customFormat="1" ht="13.5">
      <c r="A58" s="49"/>
      <c r="B58" s="48"/>
      <c r="C58" s="5"/>
      <c r="D58" s="130"/>
      <c r="E58" s="130"/>
    </row>
    <row r="59" spans="1:5" s="1" customFormat="1" ht="13.5">
      <c r="A59" s="49"/>
      <c r="B59" s="55" t="s">
        <v>224</v>
      </c>
      <c r="C59" s="5"/>
      <c r="D59" s="132" t="s">
        <v>197</v>
      </c>
      <c r="E59" s="132"/>
    </row>
    <row r="60" spans="1:5" s="1" customFormat="1" ht="13.5">
      <c r="A60" s="49"/>
      <c r="B60" s="48" t="s">
        <v>225</v>
      </c>
      <c r="C60" s="5"/>
      <c r="D60" s="131" t="s">
        <v>197</v>
      </c>
      <c r="E60" s="131"/>
    </row>
    <row r="61" spans="1:5" s="1" customFormat="1" ht="13.5">
      <c r="A61" s="49"/>
      <c r="B61" s="48" t="s">
        <v>226</v>
      </c>
      <c r="C61" s="5"/>
      <c r="D61" s="131" t="s">
        <v>197</v>
      </c>
      <c r="E61" s="131"/>
    </row>
    <row r="62" spans="1:5" s="1" customFormat="1" ht="13.5">
      <c r="A62" s="49"/>
      <c r="B62" s="48" t="s">
        <v>227</v>
      </c>
      <c r="C62" s="5"/>
      <c r="D62" s="131" t="s">
        <v>197</v>
      </c>
      <c r="E62" s="131"/>
    </row>
    <row r="63" spans="1:5" s="2" customFormat="1" ht="13.5">
      <c r="A63" s="49"/>
      <c r="B63" s="55" t="s">
        <v>228</v>
      </c>
      <c r="C63" s="3"/>
      <c r="D63" s="132" t="s">
        <v>197</v>
      </c>
      <c r="E63" s="132"/>
    </row>
  </sheetData>
  <sheetProtection password="C70C" sheet="1"/>
  <mergeCells count="44">
    <mergeCell ref="D26:E26"/>
    <mergeCell ref="D56:E56"/>
    <mergeCell ref="D37:E37"/>
    <mergeCell ref="D45:E45"/>
    <mergeCell ref="D52:E52"/>
    <mergeCell ref="D32:E32"/>
    <mergeCell ref="D51:E51"/>
    <mergeCell ref="D54:E54"/>
    <mergeCell ref="D44:E44"/>
    <mergeCell ref="D46:E46"/>
    <mergeCell ref="D47:E47"/>
    <mergeCell ref="D43:E43"/>
    <mergeCell ref="D28:E28"/>
    <mergeCell ref="D29:E29"/>
    <mergeCell ref="D33:E33"/>
    <mergeCell ref="D48:E48"/>
    <mergeCell ref="D49:E49"/>
    <mergeCell ref="D50:E50"/>
    <mergeCell ref="D39:E39"/>
    <mergeCell ref="D40:E40"/>
    <mergeCell ref="D41:E41"/>
    <mergeCell ref="D42:E42"/>
    <mergeCell ref="D36:E36"/>
    <mergeCell ref="D31:E31"/>
    <mergeCell ref="D63:E63"/>
    <mergeCell ref="D60:E60"/>
    <mergeCell ref="D61:E61"/>
    <mergeCell ref="D62:E62"/>
    <mergeCell ref="D58:E58"/>
    <mergeCell ref="D38:E38"/>
    <mergeCell ref="D57:E57"/>
    <mergeCell ref="D55:E55"/>
    <mergeCell ref="D59:E59"/>
    <mergeCell ref="D53:E53"/>
    <mergeCell ref="D18:E18"/>
    <mergeCell ref="D23:E23"/>
    <mergeCell ref="D24:E24"/>
    <mergeCell ref="D25:E25"/>
    <mergeCell ref="D34:E34"/>
    <mergeCell ref="A1:B1"/>
    <mergeCell ref="D27:E27"/>
    <mergeCell ref="D30:E30"/>
    <mergeCell ref="D20:E20"/>
    <mergeCell ref="D21:E21"/>
  </mergeCells>
  <printOptions/>
  <pageMargins left="0.7874015748031497" right="0.5905511811023623" top="0.7874015748031497" bottom="0.7874015748031497" header="0.3937007874015748" footer="0.3937007874015748"/>
  <pageSetup horizontalDpi="1200" verticalDpi="1200" orientation="portrait" paperSize="9" scale="80" r:id="rId1"/>
  <headerFooter scaleWithDoc="0">
    <oddFooter>&amp;L&amp;"Arial Narrow,Navadno"&amp;6Razpisna dokumentacija  
OSNOVNA ŠOLA DRAGOTINA KETTEJA – PRENOVA TLAKOV II. FAZA</oddFooter>
  </headerFooter>
</worksheet>
</file>

<file path=xl/worksheets/sheet2.xml><?xml version="1.0" encoding="utf-8"?>
<worksheet xmlns="http://schemas.openxmlformats.org/spreadsheetml/2006/main" xmlns:r="http://schemas.openxmlformats.org/officeDocument/2006/relationships">
  <dimension ref="A1:F107"/>
  <sheetViews>
    <sheetView view="pageBreakPreview" zoomScaleSheetLayoutView="100" zoomScalePageLayoutView="0" workbookViewId="0" topLeftCell="A1">
      <selection activeCell="E6" sqref="E6"/>
    </sheetView>
  </sheetViews>
  <sheetFormatPr defaultColWidth="9.00390625" defaultRowHeight="12.75"/>
  <cols>
    <col min="1" max="1" width="5.75390625" style="64" customWidth="1"/>
    <col min="2" max="2" width="60.75390625" style="61" customWidth="1"/>
    <col min="3" max="3" width="8.75390625" style="66" customWidth="1"/>
    <col min="4" max="4" width="8.75390625" style="67" customWidth="1"/>
    <col min="5" max="6" width="10.75390625" style="68" customWidth="1"/>
    <col min="7" max="7" width="18.375" style="60" customWidth="1"/>
    <col min="8" max="8" width="19.25390625" style="61" customWidth="1"/>
    <col min="9" max="16384" width="9.125" style="61" customWidth="1"/>
  </cols>
  <sheetData>
    <row r="1" spans="1:6" s="59" customFormat="1" ht="12.75">
      <c r="A1" s="69" t="s">
        <v>161</v>
      </c>
      <c r="B1" s="70" t="s">
        <v>236</v>
      </c>
      <c r="C1" s="71" t="s">
        <v>157</v>
      </c>
      <c r="D1" s="72" t="s">
        <v>158</v>
      </c>
      <c r="E1" s="72" t="s">
        <v>159</v>
      </c>
      <c r="F1" s="72" t="s">
        <v>160</v>
      </c>
    </row>
    <row r="2" spans="1:6" ht="12.75">
      <c r="A2" s="73" t="s">
        <v>84</v>
      </c>
      <c r="B2" s="74" t="s">
        <v>219</v>
      </c>
      <c r="C2" s="75"/>
      <c r="D2" s="76"/>
      <c r="E2" s="33"/>
      <c r="F2" s="33"/>
    </row>
    <row r="3" spans="1:6" ht="25.5">
      <c r="A3" s="77" t="s">
        <v>85</v>
      </c>
      <c r="B3" s="78" t="s">
        <v>230</v>
      </c>
      <c r="C3" s="75" t="s">
        <v>8</v>
      </c>
      <c r="D3" s="24">
        <v>1</v>
      </c>
      <c r="E3" s="11"/>
      <c r="F3" s="34"/>
    </row>
    <row r="4" spans="1:6" ht="12.75">
      <c r="A4" s="77" t="s">
        <v>86</v>
      </c>
      <c r="B4" s="22" t="s">
        <v>218</v>
      </c>
      <c r="C4" s="79" t="str">
        <f>+C3</f>
        <v>kpl</v>
      </c>
      <c r="D4" s="24">
        <v>1</v>
      </c>
      <c r="E4" s="11"/>
      <c r="F4" s="34"/>
    </row>
    <row r="5" spans="1:6" ht="38.25">
      <c r="A5" s="77" t="s">
        <v>87</v>
      </c>
      <c r="B5" s="22" t="s">
        <v>232</v>
      </c>
      <c r="C5" s="10" t="str">
        <f>+C4</f>
        <v>kpl</v>
      </c>
      <c r="D5" s="24">
        <v>1</v>
      </c>
      <c r="E5" s="11"/>
      <c r="F5" s="34"/>
    </row>
    <row r="6" spans="1:6" ht="38.25">
      <c r="A6" s="77" t="s">
        <v>88</v>
      </c>
      <c r="B6" s="22" t="s">
        <v>231</v>
      </c>
      <c r="C6" s="10" t="str">
        <f>+C5</f>
        <v>kpl</v>
      </c>
      <c r="D6" s="24">
        <v>1</v>
      </c>
      <c r="E6" s="11"/>
      <c r="F6" s="34"/>
    </row>
    <row r="7" spans="1:6" ht="12.75">
      <c r="A7" s="62"/>
      <c r="B7" s="134" t="s">
        <v>220</v>
      </c>
      <c r="C7" s="135"/>
      <c r="D7" s="135"/>
      <c r="E7" s="136"/>
      <c r="F7" s="63"/>
    </row>
    <row r="8" ht="12.75">
      <c r="B8" s="65"/>
    </row>
    <row r="9" ht="12.75">
      <c r="B9" s="65"/>
    </row>
    <row r="10" ht="12.75">
      <c r="B10" s="65"/>
    </row>
    <row r="11" ht="12.75">
      <c r="B11" s="65"/>
    </row>
    <row r="12" ht="12.75">
      <c r="B12" s="65"/>
    </row>
    <row r="13" ht="12.75">
      <c r="B13" s="65"/>
    </row>
    <row r="14" ht="12.75">
      <c r="B14" s="65"/>
    </row>
    <row r="15" ht="12.75">
      <c r="B15" s="65"/>
    </row>
    <row r="16" ht="12.75">
      <c r="B16" s="65"/>
    </row>
    <row r="17" ht="12.75">
      <c r="B17" s="65"/>
    </row>
    <row r="18" ht="12.75">
      <c r="B18" s="65"/>
    </row>
    <row r="19" ht="12.75">
      <c r="B19" s="65"/>
    </row>
    <row r="20" ht="12.75">
      <c r="B20" s="65"/>
    </row>
    <row r="21" ht="12.75">
      <c r="B21" s="65"/>
    </row>
    <row r="22" ht="12.75">
      <c r="B22" s="65"/>
    </row>
    <row r="23" ht="12.75">
      <c r="B23" s="65"/>
    </row>
    <row r="24" ht="12.75">
      <c r="B24" s="65"/>
    </row>
    <row r="25" ht="12.75">
      <c r="B25" s="65"/>
    </row>
    <row r="26" ht="12.75">
      <c r="B26" s="65"/>
    </row>
    <row r="27" ht="12.75">
      <c r="B27" s="65"/>
    </row>
    <row r="28" ht="12.75">
      <c r="B28" s="65"/>
    </row>
    <row r="29" ht="12.75">
      <c r="B29" s="65"/>
    </row>
    <row r="30" ht="12.75">
      <c r="B30" s="65"/>
    </row>
    <row r="31" ht="12.75">
      <c r="B31" s="65"/>
    </row>
    <row r="32" ht="12.75">
      <c r="B32" s="65"/>
    </row>
    <row r="33" ht="12.75">
      <c r="B33" s="65"/>
    </row>
    <row r="34" ht="12.75">
      <c r="B34" s="65"/>
    </row>
    <row r="35" ht="12.75">
      <c r="B35" s="65"/>
    </row>
    <row r="36" ht="12.75">
      <c r="B36" s="65"/>
    </row>
    <row r="37" ht="12.75">
      <c r="B37" s="65"/>
    </row>
    <row r="38" ht="12.75">
      <c r="B38" s="65"/>
    </row>
    <row r="39" ht="12.75">
      <c r="B39" s="65"/>
    </row>
    <row r="40" ht="12.75">
      <c r="B40" s="65"/>
    </row>
    <row r="41" ht="12.75">
      <c r="B41" s="65"/>
    </row>
    <row r="42" ht="12.75">
      <c r="B42" s="65"/>
    </row>
    <row r="43" ht="12.75">
      <c r="B43" s="65"/>
    </row>
    <row r="44" ht="12.75">
      <c r="B44" s="65"/>
    </row>
    <row r="45" ht="12.75">
      <c r="B45" s="65"/>
    </row>
    <row r="46" ht="12.75">
      <c r="B46" s="65"/>
    </row>
    <row r="47" ht="12.75">
      <c r="B47" s="65"/>
    </row>
    <row r="48" ht="12.75">
      <c r="B48" s="65"/>
    </row>
    <row r="49" ht="12.75">
      <c r="B49" s="65"/>
    </row>
    <row r="50" ht="12.75">
      <c r="B50" s="65"/>
    </row>
    <row r="51" ht="12.75">
      <c r="B51" s="65"/>
    </row>
    <row r="52" ht="12.75">
      <c r="B52" s="65"/>
    </row>
    <row r="53" ht="12.75">
      <c r="B53" s="65"/>
    </row>
    <row r="54" ht="12.75">
      <c r="B54" s="65"/>
    </row>
    <row r="55" ht="12.75">
      <c r="B55" s="65"/>
    </row>
    <row r="56" ht="12.75">
      <c r="B56" s="65"/>
    </row>
    <row r="57" ht="12.75">
      <c r="B57" s="65"/>
    </row>
    <row r="58" ht="12.75">
      <c r="B58" s="65"/>
    </row>
    <row r="59" ht="12.75">
      <c r="B59" s="65"/>
    </row>
    <row r="60" ht="12.75">
      <c r="B60" s="65"/>
    </row>
    <row r="61" ht="12.75">
      <c r="B61" s="65"/>
    </row>
    <row r="62" ht="12.75">
      <c r="B62" s="65"/>
    </row>
    <row r="63" ht="12.75">
      <c r="B63" s="65"/>
    </row>
    <row r="64" ht="12.75">
      <c r="B64" s="65"/>
    </row>
    <row r="65" ht="12.75">
      <c r="B65" s="65"/>
    </row>
    <row r="66" ht="12.75">
      <c r="B66" s="65"/>
    </row>
    <row r="67" ht="12.75">
      <c r="B67" s="65"/>
    </row>
    <row r="68" ht="12.75">
      <c r="B68" s="65"/>
    </row>
    <row r="69" ht="12.75">
      <c r="B69" s="65"/>
    </row>
    <row r="70" ht="12.75">
      <c r="B70" s="65"/>
    </row>
    <row r="71" ht="12.75">
      <c r="B71" s="65"/>
    </row>
    <row r="72" ht="12.75">
      <c r="B72" s="65"/>
    </row>
    <row r="73" ht="12.75">
      <c r="B73" s="65"/>
    </row>
    <row r="74" ht="12.75">
      <c r="B74" s="65"/>
    </row>
    <row r="75" ht="12.75">
      <c r="B75" s="65"/>
    </row>
    <row r="76" ht="12.75">
      <c r="B76" s="65"/>
    </row>
    <row r="77" ht="12.75">
      <c r="B77" s="65"/>
    </row>
    <row r="78" ht="12.75">
      <c r="B78" s="65"/>
    </row>
    <row r="79" ht="12.75">
      <c r="B79" s="65"/>
    </row>
    <row r="80" ht="12.75">
      <c r="B80" s="65"/>
    </row>
    <row r="81" ht="12.75">
      <c r="B81" s="65"/>
    </row>
    <row r="82" ht="12.75">
      <c r="B82" s="65"/>
    </row>
    <row r="83" ht="12.75">
      <c r="B83" s="65"/>
    </row>
    <row r="84" ht="12.75">
      <c r="B84" s="65"/>
    </row>
    <row r="85" ht="12.75">
      <c r="B85" s="65"/>
    </row>
    <row r="86" ht="12.75">
      <c r="B86" s="65"/>
    </row>
    <row r="87" ht="12.75">
      <c r="B87" s="65"/>
    </row>
    <row r="88" ht="12.75">
      <c r="B88" s="65"/>
    </row>
    <row r="89" ht="12.75">
      <c r="B89" s="65"/>
    </row>
    <row r="90" ht="12.75">
      <c r="B90" s="65"/>
    </row>
    <row r="91" ht="12.75">
      <c r="B91" s="65"/>
    </row>
    <row r="92" ht="12.75">
      <c r="B92" s="65"/>
    </row>
    <row r="93" ht="12.75">
      <c r="B93" s="65"/>
    </row>
    <row r="94" ht="12.75">
      <c r="B94" s="65"/>
    </row>
    <row r="95" ht="12.75">
      <c r="B95" s="65"/>
    </row>
    <row r="96" ht="12.75">
      <c r="B96" s="65"/>
    </row>
    <row r="97" ht="12.75">
      <c r="B97" s="65"/>
    </row>
    <row r="98" ht="12.75">
      <c r="B98" s="65"/>
    </row>
    <row r="99" ht="12.75">
      <c r="B99" s="65"/>
    </row>
    <row r="100" ht="12.75">
      <c r="B100" s="65"/>
    </row>
    <row r="101" ht="12.75">
      <c r="B101" s="65"/>
    </row>
    <row r="102" ht="12.75">
      <c r="B102" s="65"/>
    </row>
    <row r="103" ht="12.75">
      <c r="B103" s="65"/>
    </row>
    <row r="104" ht="12.75">
      <c r="B104" s="65"/>
    </row>
    <row r="105" ht="12.75">
      <c r="B105" s="65"/>
    </row>
    <row r="106" ht="12.75">
      <c r="B106" s="65"/>
    </row>
    <row r="107" ht="12.75">
      <c r="B107" s="65"/>
    </row>
  </sheetData>
  <sheetProtection password="C70C" sheet="1"/>
  <mergeCells count="1">
    <mergeCell ref="B7:E7"/>
  </mergeCells>
  <printOptions/>
  <pageMargins left="0.984251968503937" right="0.3937007874015748" top="0.984251968503937" bottom="1.3779527559055118" header="0.3937007874015748" footer="0.3937007874015748"/>
  <pageSetup horizontalDpi="300" verticalDpi="300" orientation="portrait" paperSize="9" scale="80" r:id="rId1"/>
  <headerFooter>
    <oddFooter>&amp;L&amp;"Arial Narrow,Navadno"&amp;6Razpisna dokumentacija  
OSNOVNA ŠOLA DRAGOTINA KETTEJA – PRENOVA TLAKOV II. FAZA</oddFooter>
  </headerFooter>
</worksheet>
</file>

<file path=xl/worksheets/sheet3.xml><?xml version="1.0" encoding="utf-8"?>
<worksheet xmlns="http://schemas.openxmlformats.org/spreadsheetml/2006/main" xmlns:r="http://schemas.openxmlformats.org/officeDocument/2006/relationships">
  <dimension ref="A1:IM85"/>
  <sheetViews>
    <sheetView tabSelected="1" view="pageBreakPreview" zoomScaleSheetLayoutView="100" zoomScalePageLayoutView="0" workbookViewId="0" topLeftCell="A60">
      <selection activeCell="B64" sqref="B64"/>
    </sheetView>
  </sheetViews>
  <sheetFormatPr defaultColWidth="9.00390625" defaultRowHeight="12.75"/>
  <cols>
    <col min="1" max="1" width="5.75390625" style="86" customWidth="1"/>
    <col min="2" max="2" width="60.75390625" style="6" customWidth="1"/>
    <col min="3" max="3" width="8.75390625" style="87" customWidth="1"/>
    <col min="4" max="4" width="8.75390625" style="43" customWidth="1"/>
    <col min="5" max="6" width="10.75390625" style="42" customWidth="1"/>
    <col min="7" max="7" width="107.875" style="81" customWidth="1"/>
    <col min="8" max="8" width="19.25390625" style="6" customWidth="1"/>
    <col min="9" max="16384" width="9.125" style="6" customWidth="1"/>
  </cols>
  <sheetData>
    <row r="1" spans="1:6" s="4" customFormat="1" ht="12.75">
      <c r="A1" s="88" t="s">
        <v>161</v>
      </c>
      <c r="B1" s="89" t="s">
        <v>233</v>
      </c>
      <c r="C1" s="71" t="s">
        <v>157</v>
      </c>
      <c r="D1" s="72" t="s">
        <v>158</v>
      </c>
      <c r="E1" s="72" t="s">
        <v>159</v>
      </c>
      <c r="F1" s="72" t="s">
        <v>160</v>
      </c>
    </row>
    <row r="2" spans="1:7" s="4" customFormat="1" ht="12.75">
      <c r="A2" s="88" t="s">
        <v>84</v>
      </c>
      <c r="B2" s="89" t="s">
        <v>83</v>
      </c>
      <c r="C2" s="90"/>
      <c r="D2" s="72"/>
      <c r="E2" s="35"/>
      <c r="F2" s="35"/>
      <c r="G2" s="80"/>
    </row>
    <row r="3" spans="1:6" ht="25.5">
      <c r="A3" s="91" t="s">
        <v>1</v>
      </c>
      <c r="B3" s="78" t="s">
        <v>79</v>
      </c>
      <c r="C3" s="92"/>
      <c r="D3" s="92"/>
      <c r="E3" s="40"/>
      <c r="F3" s="40"/>
    </row>
    <row r="4" spans="1:6" ht="25.5">
      <c r="A4" s="91" t="s">
        <v>2</v>
      </c>
      <c r="B4" s="78" t="s">
        <v>241</v>
      </c>
      <c r="C4" s="92"/>
      <c r="D4" s="92"/>
      <c r="E4" s="40"/>
      <c r="F4" s="40"/>
    </row>
    <row r="5" spans="1:6" ht="51">
      <c r="A5" s="91" t="s">
        <v>3</v>
      </c>
      <c r="B5" s="78" t="s">
        <v>4</v>
      </c>
      <c r="C5" s="92"/>
      <c r="D5" s="92"/>
      <c r="E5" s="40"/>
      <c r="F5" s="40"/>
    </row>
    <row r="6" spans="1:6" ht="25.5">
      <c r="A6" s="91" t="s">
        <v>5</v>
      </c>
      <c r="B6" s="78" t="s">
        <v>6</v>
      </c>
      <c r="C6" s="92"/>
      <c r="D6" s="92"/>
      <c r="E6" s="40"/>
      <c r="F6" s="40"/>
    </row>
    <row r="7" spans="1:6" ht="51">
      <c r="A7" s="91" t="s">
        <v>85</v>
      </c>
      <c r="B7" s="93" t="s">
        <v>7</v>
      </c>
      <c r="C7" s="94" t="s">
        <v>8</v>
      </c>
      <c r="D7" s="97">
        <v>1</v>
      </c>
      <c r="E7" s="36"/>
      <c r="F7" s="36"/>
    </row>
    <row r="8" spans="1:6" ht="63.75">
      <c r="A8" s="91" t="s">
        <v>86</v>
      </c>
      <c r="B8" s="95" t="s">
        <v>9</v>
      </c>
      <c r="C8" s="96" t="s">
        <v>10</v>
      </c>
      <c r="D8" s="97">
        <v>11</v>
      </c>
      <c r="E8" s="36"/>
      <c r="F8" s="36"/>
    </row>
    <row r="9" spans="1:6" ht="63.75">
      <c r="A9" s="91" t="s">
        <v>87</v>
      </c>
      <c r="B9" s="95" t="s">
        <v>11</v>
      </c>
      <c r="C9" s="96" t="s">
        <v>10</v>
      </c>
      <c r="D9" s="97">
        <v>1</v>
      </c>
      <c r="E9" s="36"/>
      <c r="F9" s="36"/>
    </row>
    <row r="10" spans="1:6" ht="25.5">
      <c r="A10" s="91" t="s">
        <v>88</v>
      </c>
      <c r="B10" s="93" t="s">
        <v>12</v>
      </c>
      <c r="C10" s="96" t="s">
        <v>13</v>
      </c>
      <c r="D10" s="97">
        <v>39.5</v>
      </c>
      <c r="E10" s="36"/>
      <c r="F10" s="36"/>
    </row>
    <row r="11" spans="1:6" ht="12.75">
      <c r="A11" s="91" t="s">
        <v>89</v>
      </c>
      <c r="B11" s="93" t="s">
        <v>14</v>
      </c>
      <c r="C11" s="96" t="s">
        <v>15</v>
      </c>
      <c r="D11" s="97">
        <v>12.6</v>
      </c>
      <c r="E11" s="36"/>
      <c r="F11" s="36"/>
    </row>
    <row r="12" spans="1:6" ht="38.25">
      <c r="A12" s="91" t="s">
        <v>90</v>
      </c>
      <c r="B12" s="98" t="s">
        <v>16</v>
      </c>
      <c r="C12" s="96" t="s">
        <v>13</v>
      </c>
      <c r="D12" s="97">
        <f>80.3+204.4</f>
        <v>284.7</v>
      </c>
      <c r="E12" s="36"/>
      <c r="F12" s="36"/>
    </row>
    <row r="13" spans="1:6" ht="38.25">
      <c r="A13" s="91" t="s">
        <v>91</v>
      </c>
      <c r="B13" s="99" t="s">
        <v>17</v>
      </c>
      <c r="C13" s="100" t="s">
        <v>13</v>
      </c>
      <c r="D13" s="101">
        <v>35</v>
      </c>
      <c r="E13" s="41"/>
      <c r="F13" s="36"/>
    </row>
    <row r="14" spans="1:6" ht="38.25">
      <c r="A14" s="91" t="s">
        <v>92</v>
      </c>
      <c r="B14" s="99" t="s">
        <v>18</v>
      </c>
      <c r="C14" s="100" t="s">
        <v>13</v>
      </c>
      <c r="D14" s="101">
        <v>133.4</v>
      </c>
      <c r="E14" s="41"/>
      <c r="F14" s="36"/>
    </row>
    <row r="15" spans="1:6" ht="38.25">
      <c r="A15" s="91" t="s">
        <v>93</v>
      </c>
      <c r="B15" s="99" t="s">
        <v>19</v>
      </c>
      <c r="C15" s="100" t="s">
        <v>13</v>
      </c>
      <c r="D15" s="101">
        <v>36</v>
      </c>
      <c r="E15" s="41"/>
      <c r="F15" s="36"/>
    </row>
    <row r="16" spans="1:6" ht="38.25">
      <c r="A16" s="91" t="s">
        <v>94</v>
      </c>
      <c r="B16" s="98" t="s">
        <v>20</v>
      </c>
      <c r="C16" s="102" t="s">
        <v>10</v>
      </c>
      <c r="D16" s="97">
        <v>3</v>
      </c>
      <c r="E16" s="37"/>
      <c r="F16" s="36"/>
    </row>
    <row r="17" spans="1:6" ht="25.5">
      <c r="A17" s="91" t="s">
        <v>95</v>
      </c>
      <c r="B17" s="98" t="s">
        <v>21</v>
      </c>
      <c r="C17" s="102" t="s">
        <v>10</v>
      </c>
      <c r="D17" s="97">
        <v>3</v>
      </c>
      <c r="E17" s="37"/>
      <c r="F17" s="36"/>
    </row>
    <row r="18" spans="1:7" s="4" customFormat="1" ht="12.75">
      <c r="A18" s="88"/>
      <c r="B18" s="137" t="s">
        <v>98</v>
      </c>
      <c r="C18" s="138"/>
      <c r="D18" s="138"/>
      <c r="E18" s="139"/>
      <c r="F18" s="35"/>
      <c r="G18" s="80"/>
    </row>
    <row r="19" spans="1:6" ht="12.75">
      <c r="A19" s="88" t="s">
        <v>97</v>
      </c>
      <c r="B19" s="89" t="s">
        <v>110</v>
      </c>
      <c r="C19" s="102"/>
      <c r="D19" s="8"/>
      <c r="E19" s="36"/>
      <c r="F19" s="36"/>
    </row>
    <row r="20" spans="1:6" ht="51">
      <c r="A20" s="91" t="s">
        <v>1</v>
      </c>
      <c r="B20" s="78" t="s">
        <v>238</v>
      </c>
      <c r="C20" s="92"/>
      <c r="D20" s="92"/>
      <c r="E20" s="40"/>
      <c r="F20" s="40"/>
    </row>
    <row r="21" spans="1:6" ht="12.75">
      <c r="A21" s="91" t="s">
        <v>2</v>
      </c>
      <c r="B21" s="78" t="s">
        <v>168</v>
      </c>
      <c r="C21" s="92"/>
      <c r="D21" s="92"/>
      <c r="E21" s="40"/>
      <c r="F21" s="40"/>
    </row>
    <row r="22" spans="1:6" ht="51">
      <c r="A22" s="91" t="s">
        <v>99</v>
      </c>
      <c r="B22" s="93" t="s">
        <v>24</v>
      </c>
      <c r="C22" s="102" t="s">
        <v>13</v>
      </c>
      <c r="D22" s="97">
        <f>19.6+12.7</f>
        <v>32.3</v>
      </c>
      <c r="E22" s="36"/>
      <c r="F22" s="36"/>
    </row>
    <row r="23" spans="1:6" ht="76.5">
      <c r="A23" s="91" t="s">
        <v>100</v>
      </c>
      <c r="B23" s="93" t="s">
        <v>25</v>
      </c>
      <c r="C23" s="102" t="s">
        <v>13</v>
      </c>
      <c r="D23" s="24">
        <f>39.5*1.2</f>
        <v>47.4</v>
      </c>
      <c r="E23" s="37"/>
      <c r="F23" s="36"/>
    </row>
    <row r="24" spans="1:6" ht="51">
      <c r="A24" s="91" t="s">
        <v>101</v>
      </c>
      <c r="B24" s="18" t="s">
        <v>26</v>
      </c>
      <c r="C24" s="102" t="s">
        <v>13</v>
      </c>
      <c r="D24" s="24">
        <f>+D12+9.7+(229*0.3)</f>
        <v>363.09999999999997</v>
      </c>
      <c r="E24" s="37"/>
      <c r="F24" s="36"/>
    </row>
    <row r="25" spans="1:6" ht="12.75">
      <c r="A25" s="91" t="s">
        <v>102</v>
      </c>
      <c r="B25" s="9" t="s">
        <v>27</v>
      </c>
      <c r="C25" s="10" t="s">
        <v>13</v>
      </c>
      <c r="D25" s="8">
        <v>284.7</v>
      </c>
      <c r="E25" s="11"/>
      <c r="F25" s="36"/>
    </row>
    <row r="26" spans="1:6" ht="38.25">
      <c r="A26" s="91" t="s">
        <v>103</v>
      </c>
      <c r="B26" s="78" t="s">
        <v>28</v>
      </c>
      <c r="C26" s="10" t="s">
        <v>13</v>
      </c>
      <c r="D26" s="8">
        <v>164.2</v>
      </c>
      <c r="E26" s="11"/>
      <c r="F26" s="36"/>
    </row>
    <row r="27" spans="1:8" ht="51">
      <c r="A27" s="91" t="s">
        <v>104</v>
      </c>
      <c r="B27" s="93" t="s">
        <v>29</v>
      </c>
      <c r="C27" s="102" t="s">
        <v>13</v>
      </c>
      <c r="D27" s="24">
        <f>+D26</f>
        <v>164.2</v>
      </c>
      <c r="E27" s="37"/>
      <c r="F27" s="36"/>
      <c r="G27" s="82"/>
      <c r="H27" s="83"/>
    </row>
    <row r="28" spans="1:6" ht="38.25">
      <c r="A28" s="91" t="s">
        <v>105</v>
      </c>
      <c r="B28" s="78" t="s">
        <v>30</v>
      </c>
      <c r="C28" s="10" t="s">
        <v>13</v>
      </c>
      <c r="D28" s="8">
        <v>148.75</v>
      </c>
      <c r="E28" s="11"/>
      <c r="F28" s="36"/>
    </row>
    <row r="29" spans="1:8" ht="51">
      <c r="A29" s="91" t="s">
        <v>106</v>
      </c>
      <c r="B29" s="93" t="s">
        <v>31</v>
      </c>
      <c r="C29" s="102" t="s">
        <v>13</v>
      </c>
      <c r="D29" s="24">
        <f>+D28</f>
        <v>148.75</v>
      </c>
      <c r="E29" s="37"/>
      <c r="F29" s="36"/>
      <c r="H29" s="83"/>
    </row>
    <row r="30" spans="1:8" ht="76.5">
      <c r="A30" s="91" t="s">
        <v>107</v>
      </c>
      <c r="B30" s="93" t="s">
        <v>32</v>
      </c>
      <c r="C30" s="102" t="s">
        <v>13</v>
      </c>
      <c r="D30" s="24">
        <f>5.6*1.2</f>
        <v>6.72</v>
      </c>
      <c r="E30" s="37"/>
      <c r="F30" s="36"/>
      <c r="H30" s="83"/>
    </row>
    <row r="31" spans="1:6" ht="25.5">
      <c r="A31" s="91" t="s">
        <v>108</v>
      </c>
      <c r="B31" s="93" t="s">
        <v>33</v>
      </c>
      <c r="C31" s="102" t="s">
        <v>13</v>
      </c>
      <c r="D31" s="24">
        <v>3.2</v>
      </c>
      <c r="E31" s="37"/>
      <c r="F31" s="36"/>
    </row>
    <row r="32" spans="1:6" ht="25.5">
      <c r="A32" s="91" t="s">
        <v>109</v>
      </c>
      <c r="B32" s="93" t="s">
        <v>34</v>
      </c>
      <c r="C32" s="102" t="s">
        <v>13</v>
      </c>
      <c r="D32" s="24">
        <v>36</v>
      </c>
      <c r="E32" s="37"/>
      <c r="F32" s="36"/>
    </row>
    <row r="33" spans="1:6" ht="12.75">
      <c r="A33" s="91" t="s">
        <v>251</v>
      </c>
      <c r="B33" s="78" t="s">
        <v>35</v>
      </c>
      <c r="C33" s="97" t="s">
        <v>15</v>
      </c>
      <c r="D33" s="97">
        <v>18</v>
      </c>
      <c r="E33" s="11"/>
      <c r="F33" s="37"/>
    </row>
    <row r="34" spans="1:7" s="4" customFormat="1" ht="12.75">
      <c r="A34" s="88"/>
      <c r="B34" s="142" t="s">
        <v>111</v>
      </c>
      <c r="C34" s="142"/>
      <c r="D34" s="142"/>
      <c r="E34" s="142"/>
      <c r="F34" s="32"/>
      <c r="G34" s="80"/>
    </row>
    <row r="35" spans="1:7" s="4" customFormat="1" ht="12.75">
      <c r="A35" s="88" t="s">
        <v>113</v>
      </c>
      <c r="B35" s="89" t="s">
        <v>112</v>
      </c>
      <c r="C35" s="103"/>
      <c r="D35" s="7"/>
      <c r="E35" s="35"/>
      <c r="F35" s="35"/>
      <c r="G35" s="80"/>
    </row>
    <row r="36" spans="1:6" ht="76.5">
      <c r="A36" s="91" t="s">
        <v>114</v>
      </c>
      <c r="B36" s="98" t="s">
        <v>37</v>
      </c>
      <c r="C36" s="104"/>
      <c r="D36" s="97"/>
      <c r="E36" s="38"/>
      <c r="F36" s="38"/>
    </row>
    <row r="37" spans="1:6" ht="12.75">
      <c r="A37" s="91" t="s">
        <v>38</v>
      </c>
      <c r="B37" s="105" t="s">
        <v>39</v>
      </c>
      <c r="C37" s="10" t="s">
        <v>10</v>
      </c>
      <c r="D37" s="97">
        <v>1</v>
      </c>
      <c r="E37" s="37"/>
      <c r="F37" s="37"/>
    </row>
    <row r="38" spans="1:6" ht="12.75">
      <c r="A38" s="91" t="s">
        <v>40</v>
      </c>
      <c r="B38" s="105" t="s">
        <v>41</v>
      </c>
      <c r="C38" s="10" t="s">
        <v>10</v>
      </c>
      <c r="D38" s="97">
        <v>3</v>
      </c>
      <c r="E38" s="37"/>
      <c r="F38" s="37"/>
    </row>
    <row r="39" spans="1:6" ht="12.75">
      <c r="A39" s="91" t="s">
        <v>42</v>
      </c>
      <c r="B39" s="105" t="s">
        <v>43</v>
      </c>
      <c r="C39" s="10" t="s">
        <v>10</v>
      </c>
      <c r="D39" s="97">
        <v>5</v>
      </c>
      <c r="E39" s="37"/>
      <c r="F39" s="37"/>
    </row>
    <row r="40" spans="1:6" ht="12.75">
      <c r="A40" s="91" t="s">
        <v>44</v>
      </c>
      <c r="B40" s="105" t="s">
        <v>45</v>
      </c>
      <c r="C40" s="10" t="s">
        <v>10</v>
      </c>
      <c r="D40" s="97">
        <v>2</v>
      </c>
      <c r="E40" s="37"/>
      <c r="F40" s="37"/>
    </row>
    <row r="41" spans="1:6" ht="12.75">
      <c r="A41" s="91"/>
      <c r="B41" s="143" t="s">
        <v>119</v>
      </c>
      <c r="C41" s="143"/>
      <c r="D41" s="143"/>
      <c r="E41" s="143"/>
      <c r="F41" s="37"/>
    </row>
    <row r="42" spans="1:7" s="4" customFormat="1" ht="12.75">
      <c r="A42" s="88" t="s">
        <v>120</v>
      </c>
      <c r="B42" s="106" t="s">
        <v>121</v>
      </c>
      <c r="C42" s="72"/>
      <c r="D42" s="7"/>
      <c r="E42" s="35"/>
      <c r="F42" s="35"/>
      <c r="G42" s="80"/>
    </row>
    <row r="43" spans="1:6" ht="63.75">
      <c r="A43" s="91" t="s">
        <v>122</v>
      </c>
      <c r="B43" s="95" t="s">
        <v>47</v>
      </c>
      <c r="C43" s="104" t="s">
        <v>13</v>
      </c>
      <c r="D43" s="107">
        <v>39.5</v>
      </c>
      <c r="E43" s="38"/>
      <c r="F43" s="38"/>
    </row>
    <row r="44" spans="1:6" ht="51">
      <c r="A44" s="91" t="s">
        <v>123</v>
      </c>
      <c r="B44" s="95" t="s">
        <v>48</v>
      </c>
      <c r="C44" s="104" t="s">
        <v>13</v>
      </c>
      <c r="D44" s="107">
        <v>3.2</v>
      </c>
      <c r="E44" s="38"/>
      <c r="F44" s="38"/>
    </row>
    <row r="45" spans="1:6" ht="12.75">
      <c r="A45" s="91"/>
      <c r="B45" s="142" t="s">
        <v>124</v>
      </c>
      <c r="C45" s="142"/>
      <c r="D45" s="142"/>
      <c r="E45" s="142"/>
      <c r="F45" s="37"/>
    </row>
    <row r="46" spans="1:7" s="4" customFormat="1" ht="12.75">
      <c r="A46" s="88" t="s">
        <v>125</v>
      </c>
      <c r="B46" s="108" t="s">
        <v>126</v>
      </c>
      <c r="C46" s="103"/>
      <c r="D46" s="72"/>
      <c r="E46" s="35"/>
      <c r="F46" s="35"/>
      <c r="G46" s="80"/>
    </row>
    <row r="47" spans="1:6" ht="114.75">
      <c r="A47" s="18" t="s">
        <v>127</v>
      </c>
      <c r="B47" s="109" t="s">
        <v>50</v>
      </c>
      <c r="C47" s="102" t="s">
        <v>13</v>
      </c>
      <c r="D47" s="97">
        <v>164.2</v>
      </c>
      <c r="E47" s="37"/>
      <c r="F47" s="37"/>
    </row>
    <row r="48" spans="1:6" ht="28.5" customHeight="1">
      <c r="A48" s="18" t="s">
        <v>128</v>
      </c>
      <c r="B48" s="95" t="s">
        <v>51</v>
      </c>
      <c r="C48" s="104" t="s">
        <v>15</v>
      </c>
      <c r="D48" s="107">
        <v>116.2</v>
      </c>
      <c r="E48" s="38"/>
      <c r="F48" s="37"/>
    </row>
    <row r="49" spans="1:7" ht="254.25" customHeight="1">
      <c r="A49" s="18" t="s">
        <v>129</v>
      </c>
      <c r="B49" s="110" t="s">
        <v>52</v>
      </c>
      <c r="C49" s="102" t="s">
        <v>13</v>
      </c>
      <c r="D49" s="97">
        <v>148.75</v>
      </c>
      <c r="E49" s="37"/>
      <c r="F49" s="37"/>
      <c r="G49" s="6"/>
    </row>
    <row r="50" spans="1:6" ht="57" customHeight="1">
      <c r="A50" s="91" t="s">
        <v>130</v>
      </c>
      <c r="B50" s="110" t="s">
        <v>53</v>
      </c>
      <c r="C50" s="102" t="s">
        <v>15</v>
      </c>
      <c r="D50" s="97">
        <v>112.51</v>
      </c>
      <c r="E50" s="36"/>
      <c r="F50" s="37"/>
    </row>
    <row r="51" spans="1:6" ht="226.5" customHeight="1">
      <c r="A51" s="91" t="s">
        <v>131</v>
      </c>
      <c r="B51" s="110" t="s">
        <v>54</v>
      </c>
      <c r="C51" s="102" t="s">
        <v>13</v>
      </c>
      <c r="D51" s="97">
        <v>9.7</v>
      </c>
      <c r="E51" s="37"/>
      <c r="F51" s="37"/>
    </row>
    <row r="52" spans="1:6" ht="66.75" customHeight="1">
      <c r="A52" s="91" t="s">
        <v>132</v>
      </c>
      <c r="B52" s="110" t="s">
        <v>55</v>
      </c>
      <c r="C52" s="102" t="s">
        <v>15</v>
      </c>
      <c r="D52" s="97">
        <v>19.4</v>
      </c>
      <c r="E52" s="37"/>
      <c r="F52" s="37"/>
    </row>
    <row r="53" spans="1:6" ht="38.25">
      <c r="A53" s="91" t="s">
        <v>133</v>
      </c>
      <c r="B53" s="110" t="s">
        <v>56</v>
      </c>
      <c r="C53" s="102" t="s">
        <v>15</v>
      </c>
      <c r="D53" s="97">
        <v>8</v>
      </c>
      <c r="E53" s="36"/>
      <c r="F53" s="37"/>
    </row>
    <row r="54" spans="1:6" ht="25.5">
      <c r="A54" s="91" t="s">
        <v>134</v>
      </c>
      <c r="B54" s="18" t="s">
        <v>57</v>
      </c>
      <c r="C54" s="111" t="s">
        <v>15</v>
      </c>
      <c r="D54" s="20">
        <v>17.7</v>
      </c>
      <c r="E54" s="36"/>
      <c r="F54" s="37"/>
    </row>
    <row r="55" spans="1:6" ht="25.5">
      <c r="A55" s="91" t="s">
        <v>174</v>
      </c>
      <c r="B55" s="18" t="s">
        <v>175</v>
      </c>
      <c r="C55" s="111" t="s">
        <v>13</v>
      </c>
      <c r="D55" s="20">
        <v>284.7</v>
      </c>
      <c r="E55" s="36"/>
      <c r="F55" s="37"/>
    </row>
    <row r="56" spans="1:6" ht="12.75">
      <c r="A56" s="91"/>
      <c r="B56" s="148" t="s">
        <v>135</v>
      </c>
      <c r="C56" s="149"/>
      <c r="D56" s="149"/>
      <c r="E56" s="150"/>
      <c r="F56" s="39"/>
    </row>
    <row r="57" spans="1:7" ht="12.75">
      <c r="A57" s="112" t="s">
        <v>137</v>
      </c>
      <c r="B57" s="113" t="s">
        <v>136</v>
      </c>
      <c r="C57" s="10"/>
      <c r="D57" s="24"/>
      <c r="E57" s="36"/>
      <c r="F57" s="35"/>
      <c r="G57" s="6"/>
    </row>
    <row r="58" spans="1:7" ht="25.5">
      <c r="A58" s="91" t="s">
        <v>1</v>
      </c>
      <c r="B58" s="13" t="s">
        <v>82</v>
      </c>
      <c r="C58" s="102"/>
      <c r="D58" s="97"/>
      <c r="E58" s="36"/>
      <c r="F58" s="36"/>
      <c r="G58" s="6"/>
    </row>
    <row r="59" spans="1:7" ht="25.5">
      <c r="A59" s="91" t="s">
        <v>2</v>
      </c>
      <c r="B59" s="13" t="s">
        <v>202</v>
      </c>
      <c r="C59" s="102"/>
      <c r="D59" s="97"/>
      <c r="E59" s="36"/>
      <c r="F59" s="36"/>
      <c r="G59" s="6"/>
    </row>
    <row r="60" spans="1:7" ht="38.25">
      <c r="A60" s="22" t="s">
        <v>81</v>
      </c>
      <c r="B60" s="99" t="s">
        <v>171</v>
      </c>
      <c r="C60" s="10" t="s">
        <v>13</v>
      </c>
      <c r="D60" s="24">
        <v>213.77</v>
      </c>
      <c r="E60" s="36"/>
      <c r="F60" s="35"/>
      <c r="G60" s="6"/>
    </row>
    <row r="61" spans="1:7" ht="25.5">
      <c r="A61" s="22" t="s">
        <v>139</v>
      </c>
      <c r="B61" s="99" t="s">
        <v>138</v>
      </c>
      <c r="C61" s="111" t="s">
        <v>15</v>
      </c>
      <c r="D61" s="24">
        <v>55</v>
      </c>
      <c r="E61" s="36"/>
      <c r="F61" s="35"/>
      <c r="G61" s="6"/>
    </row>
    <row r="62" spans="1:7" ht="25.5">
      <c r="A62" s="22" t="s">
        <v>165</v>
      </c>
      <c r="B62" s="99" t="s">
        <v>172</v>
      </c>
      <c r="C62" s="10" t="s">
        <v>13</v>
      </c>
      <c r="D62" s="24">
        <v>90</v>
      </c>
      <c r="E62" s="36"/>
      <c r="F62" s="35"/>
      <c r="G62" s="6"/>
    </row>
    <row r="63" spans="1:7" ht="25.5">
      <c r="A63" s="22" t="s">
        <v>166</v>
      </c>
      <c r="B63" s="99" t="s">
        <v>164</v>
      </c>
      <c r="C63" s="10" t="s">
        <v>13</v>
      </c>
      <c r="D63" s="24">
        <v>10</v>
      </c>
      <c r="E63" s="36"/>
      <c r="F63" s="35"/>
      <c r="G63" s="6"/>
    </row>
    <row r="64" spans="1:7" ht="25.5">
      <c r="A64" s="22" t="s">
        <v>167</v>
      </c>
      <c r="B64" s="99" t="s">
        <v>163</v>
      </c>
      <c r="C64" s="10" t="s">
        <v>13</v>
      </c>
      <c r="D64" s="24">
        <v>5</v>
      </c>
      <c r="E64" s="36"/>
      <c r="F64" s="35"/>
      <c r="G64" s="6"/>
    </row>
    <row r="65" spans="1:6" s="85" customFormat="1" ht="12.75">
      <c r="A65" s="114"/>
      <c r="B65" s="141" t="s">
        <v>140</v>
      </c>
      <c r="C65" s="141"/>
      <c r="D65" s="141"/>
      <c r="E65" s="141"/>
      <c r="F65" s="84"/>
    </row>
    <row r="66" spans="1:7" s="4" customFormat="1" ht="12.75">
      <c r="A66" s="88" t="s">
        <v>141</v>
      </c>
      <c r="B66" s="89" t="s">
        <v>147</v>
      </c>
      <c r="C66" s="103"/>
      <c r="D66" s="72"/>
      <c r="E66" s="35"/>
      <c r="F66" s="35"/>
      <c r="G66" s="80"/>
    </row>
    <row r="67" spans="1:6" ht="81" customHeight="1">
      <c r="A67" s="91" t="s">
        <v>143</v>
      </c>
      <c r="B67" s="115" t="s">
        <v>237</v>
      </c>
      <c r="C67" s="111" t="s">
        <v>15</v>
      </c>
      <c r="D67" s="20">
        <v>11.7</v>
      </c>
      <c r="E67" s="36"/>
      <c r="F67" s="11"/>
    </row>
    <row r="68" spans="1:6" ht="12.75">
      <c r="A68" s="91" t="s">
        <v>176</v>
      </c>
      <c r="B68" s="115" t="s">
        <v>178</v>
      </c>
      <c r="C68" s="111" t="s">
        <v>15</v>
      </c>
      <c r="D68" s="111">
        <v>11.7</v>
      </c>
      <c r="E68" s="36"/>
      <c r="F68" s="11"/>
    </row>
    <row r="69" spans="1:6" ht="12.75">
      <c r="A69" s="91" t="s">
        <v>177</v>
      </c>
      <c r="B69" s="115" t="s">
        <v>179</v>
      </c>
      <c r="C69" s="111" t="s">
        <v>180</v>
      </c>
      <c r="D69" s="20">
        <v>2</v>
      </c>
      <c r="E69" s="36"/>
      <c r="F69" s="11"/>
    </row>
    <row r="70" spans="1:7" s="4" customFormat="1" ht="12.75">
      <c r="A70" s="88"/>
      <c r="B70" s="144" t="s">
        <v>148</v>
      </c>
      <c r="C70" s="144"/>
      <c r="D70" s="144"/>
      <c r="E70" s="144"/>
      <c r="F70" s="35"/>
      <c r="G70" s="80"/>
    </row>
    <row r="71" spans="1:7" s="4" customFormat="1" ht="12.75">
      <c r="A71" s="88" t="s">
        <v>146</v>
      </c>
      <c r="B71" s="89" t="s">
        <v>150</v>
      </c>
      <c r="C71" s="103"/>
      <c r="D71" s="72"/>
      <c r="E71" s="35"/>
      <c r="F71" s="35"/>
      <c r="G71" s="80"/>
    </row>
    <row r="72" spans="1:6" ht="38.25">
      <c r="A72" s="91" t="s">
        <v>149</v>
      </c>
      <c r="B72" s="18" t="s">
        <v>61</v>
      </c>
      <c r="C72" s="102" t="s">
        <v>10</v>
      </c>
      <c r="D72" s="97">
        <v>1</v>
      </c>
      <c r="E72" s="36"/>
      <c r="F72" s="36"/>
    </row>
    <row r="73" spans="1:7" s="4" customFormat="1" ht="12.75">
      <c r="A73" s="88"/>
      <c r="B73" s="140" t="s">
        <v>153</v>
      </c>
      <c r="C73" s="140"/>
      <c r="D73" s="140"/>
      <c r="E73" s="140"/>
      <c r="F73" s="35"/>
      <c r="G73" s="80"/>
    </row>
    <row r="74" spans="1:7" s="4" customFormat="1" ht="12.75">
      <c r="A74" s="88" t="s">
        <v>151</v>
      </c>
      <c r="B74" s="89" t="s">
        <v>170</v>
      </c>
      <c r="C74" s="103"/>
      <c r="D74" s="72"/>
      <c r="E74" s="35"/>
      <c r="F74" s="35"/>
      <c r="G74" s="80"/>
    </row>
    <row r="75" spans="1:6" ht="25.5">
      <c r="A75" s="91" t="s">
        <v>152</v>
      </c>
      <c r="B75" s="91" t="s">
        <v>63</v>
      </c>
      <c r="C75" s="102" t="s">
        <v>10</v>
      </c>
      <c r="D75" s="97">
        <v>3</v>
      </c>
      <c r="E75" s="36"/>
      <c r="F75" s="36"/>
    </row>
    <row r="76" spans="1:6" ht="38.25">
      <c r="A76" s="91" t="s">
        <v>188</v>
      </c>
      <c r="B76" s="91" t="s">
        <v>209</v>
      </c>
      <c r="C76" s="102" t="s">
        <v>208</v>
      </c>
      <c r="D76" s="97">
        <v>20</v>
      </c>
      <c r="E76" s="36"/>
      <c r="F76" s="36"/>
    </row>
    <row r="77" spans="1:6" ht="12.75">
      <c r="A77" s="91" t="s">
        <v>214</v>
      </c>
      <c r="B77" s="91" t="s">
        <v>210</v>
      </c>
      <c r="C77" s="102" t="s">
        <v>208</v>
      </c>
      <c r="D77" s="97">
        <v>20</v>
      </c>
      <c r="E77" s="36"/>
      <c r="F77" s="36"/>
    </row>
    <row r="78" spans="1:6" ht="12.75">
      <c r="A78" s="91" t="s">
        <v>215</v>
      </c>
      <c r="B78" s="91" t="s">
        <v>211</v>
      </c>
      <c r="C78" s="102" t="s">
        <v>208</v>
      </c>
      <c r="D78" s="97">
        <v>5</v>
      </c>
      <c r="E78" s="36"/>
      <c r="F78" s="36"/>
    </row>
    <row r="79" spans="1:6" ht="12.75">
      <c r="A79" s="91" t="s">
        <v>216</v>
      </c>
      <c r="B79" s="91" t="s">
        <v>212</v>
      </c>
      <c r="C79" s="102" t="s">
        <v>208</v>
      </c>
      <c r="D79" s="97">
        <v>12</v>
      </c>
      <c r="E79" s="36"/>
      <c r="F79" s="36"/>
    </row>
    <row r="80" spans="1:6" ht="12.75">
      <c r="A80" s="91" t="s">
        <v>217</v>
      </c>
      <c r="B80" s="91" t="s">
        <v>213</v>
      </c>
      <c r="C80" s="102" t="s">
        <v>8</v>
      </c>
      <c r="D80" s="97">
        <v>1</v>
      </c>
      <c r="E80" s="36"/>
      <c r="F80" s="36"/>
    </row>
    <row r="81" spans="1:7" s="4" customFormat="1" ht="12.75">
      <c r="A81" s="88"/>
      <c r="B81" s="144" t="s">
        <v>169</v>
      </c>
      <c r="C81" s="144"/>
      <c r="D81" s="144"/>
      <c r="E81" s="144"/>
      <c r="F81" s="35"/>
      <c r="G81" s="80"/>
    </row>
    <row r="82" spans="1:247" s="4" customFormat="1" ht="13.5">
      <c r="A82" s="14" t="s">
        <v>189</v>
      </c>
      <c r="B82" s="15" t="s">
        <v>184</v>
      </c>
      <c r="C82" s="16"/>
      <c r="D82" s="12"/>
      <c r="E82" s="17"/>
      <c r="F82" s="17"/>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row>
    <row r="83" spans="1:247" ht="26.25">
      <c r="A83" s="18" t="s">
        <v>191</v>
      </c>
      <c r="B83" s="13" t="s">
        <v>185</v>
      </c>
      <c r="C83" s="19" t="s">
        <v>8</v>
      </c>
      <c r="D83" s="20">
        <v>1</v>
      </c>
      <c r="E83" s="21"/>
      <c r="F83" s="2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row>
    <row r="84" spans="1:247" ht="26.25">
      <c r="A84" s="18" t="s">
        <v>190</v>
      </c>
      <c r="B84" s="13" t="s">
        <v>186</v>
      </c>
      <c r="C84" s="19" t="s">
        <v>8</v>
      </c>
      <c r="D84" s="20">
        <v>1</v>
      </c>
      <c r="E84" s="21"/>
      <c r="F84" s="2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row>
    <row r="85" spans="1:247" ht="13.5" customHeight="1">
      <c r="A85" s="116"/>
      <c r="B85" s="140" t="s">
        <v>187</v>
      </c>
      <c r="C85" s="140"/>
      <c r="D85" s="140"/>
      <c r="E85" s="140"/>
      <c r="F85" s="2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row>
  </sheetData>
  <sheetProtection password="C70C" sheet="1"/>
  <mergeCells count="10">
    <mergeCell ref="B18:E18"/>
    <mergeCell ref="B85:E85"/>
    <mergeCell ref="B65:E65"/>
    <mergeCell ref="B34:E34"/>
    <mergeCell ref="B41:E41"/>
    <mergeCell ref="B45:E45"/>
    <mergeCell ref="B81:E81"/>
    <mergeCell ref="B73:E73"/>
    <mergeCell ref="B70:E70"/>
    <mergeCell ref="B56:E56"/>
  </mergeCells>
  <printOptions/>
  <pageMargins left="0.984251968503937" right="0.3937007874015748" top="0.984251968503937" bottom="0.984251968503937" header="0.31496062992125984" footer="0.31496062992125984"/>
  <pageSetup horizontalDpi="300" verticalDpi="300" orientation="portrait" paperSize="9" scale="80" r:id="rId1"/>
  <headerFooter>
    <oddFooter>&amp;L&amp;"Arial Narrow,Navadno"&amp;6Razpisna dokumentacija  
OSNOVNA ŠOLA DRAGOTINA KETTEJA – PRENOVA TLAKOV II. FAZA</oddFooter>
  </headerFooter>
  <rowBreaks count="9" manualBreakCount="9">
    <brk id="18" max="5" man="1"/>
    <brk id="34" max="5" man="1"/>
    <brk id="41" max="255" man="1"/>
    <brk id="45" max="255" man="1"/>
    <brk id="56" max="255" man="1"/>
    <brk id="65" max="255" man="1"/>
    <brk id="70" max="255" man="1"/>
    <brk id="73" max="255" man="1"/>
    <brk id="81" max="255" man="1"/>
  </rowBreaks>
</worksheet>
</file>

<file path=xl/worksheets/sheet4.xml><?xml version="1.0" encoding="utf-8"?>
<worksheet xmlns="http://schemas.openxmlformats.org/spreadsheetml/2006/main" xmlns:r="http://schemas.openxmlformats.org/officeDocument/2006/relationships">
  <dimension ref="A1:IM82"/>
  <sheetViews>
    <sheetView zoomScaleSheetLayoutView="100" zoomScalePageLayoutView="0" workbookViewId="0" topLeftCell="A59">
      <selection activeCell="B64" sqref="B64"/>
    </sheetView>
  </sheetViews>
  <sheetFormatPr defaultColWidth="9.00390625" defaultRowHeight="12.75"/>
  <cols>
    <col min="1" max="1" width="5.75390625" style="86" customWidth="1"/>
    <col min="2" max="2" width="60.75390625" style="6" customWidth="1"/>
    <col min="3" max="3" width="8.75390625" style="87" customWidth="1"/>
    <col min="4" max="4" width="8.75390625" style="43" customWidth="1"/>
    <col min="5" max="6" width="10.75390625" style="42" customWidth="1"/>
    <col min="7" max="7" width="19.25390625" style="6" customWidth="1"/>
    <col min="8" max="16384" width="9.125" style="6" customWidth="1"/>
  </cols>
  <sheetData>
    <row r="1" spans="1:6" s="4" customFormat="1" ht="12.75">
      <c r="A1" s="88" t="s">
        <v>161</v>
      </c>
      <c r="B1" s="89" t="s">
        <v>234</v>
      </c>
      <c r="C1" s="71" t="s">
        <v>157</v>
      </c>
      <c r="D1" s="72" t="s">
        <v>158</v>
      </c>
      <c r="E1" s="72" t="s">
        <v>159</v>
      </c>
      <c r="F1" s="72" t="s">
        <v>160</v>
      </c>
    </row>
    <row r="2" spans="1:6" s="4" customFormat="1" ht="12.75">
      <c r="A2" s="88" t="s">
        <v>84</v>
      </c>
      <c r="B2" s="89" t="s">
        <v>83</v>
      </c>
      <c r="C2" s="90"/>
      <c r="D2" s="72"/>
      <c r="E2" s="35"/>
      <c r="F2" s="35"/>
    </row>
    <row r="3" spans="1:6" ht="25.5">
      <c r="A3" s="91" t="s">
        <v>1</v>
      </c>
      <c r="B3" s="78" t="s">
        <v>79</v>
      </c>
      <c r="C3" s="92"/>
      <c r="D3" s="92"/>
      <c r="E3" s="40"/>
      <c r="F3" s="40"/>
    </row>
    <row r="4" spans="1:6" ht="25.5">
      <c r="A4" s="91" t="s">
        <v>2</v>
      </c>
      <c r="B4" s="78" t="s">
        <v>80</v>
      </c>
      <c r="C4" s="92"/>
      <c r="D4" s="92"/>
      <c r="E4" s="40"/>
      <c r="F4" s="40"/>
    </row>
    <row r="5" spans="1:6" ht="51">
      <c r="A5" s="91" t="s">
        <v>3</v>
      </c>
      <c r="B5" s="78" t="s">
        <v>4</v>
      </c>
      <c r="C5" s="92"/>
      <c r="D5" s="92"/>
      <c r="E5" s="40"/>
      <c r="F5" s="40"/>
    </row>
    <row r="6" spans="1:6" ht="25.5">
      <c r="A6" s="91" t="s">
        <v>5</v>
      </c>
      <c r="B6" s="78" t="s">
        <v>239</v>
      </c>
      <c r="C6" s="92"/>
      <c r="D6" s="92"/>
      <c r="E6" s="40"/>
      <c r="F6" s="40"/>
    </row>
    <row r="7" spans="1:6" ht="51">
      <c r="A7" s="91" t="s">
        <v>85</v>
      </c>
      <c r="B7" s="93" t="s">
        <v>7</v>
      </c>
      <c r="C7" s="94" t="s">
        <v>8</v>
      </c>
      <c r="D7" s="97">
        <v>1</v>
      </c>
      <c r="E7" s="36"/>
      <c r="F7" s="36"/>
    </row>
    <row r="8" spans="1:6" ht="63.75">
      <c r="A8" s="91" t="s">
        <v>86</v>
      </c>
      <c r="B8" s="95" t="s">
        <v>9</v>
      </c>
      <c r="C8" s="96" t="s">
        <v>10</v>
      </c>
      <c r="D8" s="97">
        <v>10</v>
      </c>
      <c r="E8" s="36"/>
      <c r="F8" s="36"/>
    </row>
    <row r="9" spans="1:6" ht="63.75">
      <c r="A9" s="91" t="s">
        <v>87</v>
      </c>
      <c r="B9" s="95" t="s">
        <v>11</v>
      </c>
      <c r="C9" s="96" t="s">
        <v>10</v>
      </c>
      <c r="D9" s="97">
        <v>1</v>
      </c>
      <c r="E9" s="36"/>
      <c r="F9" s="36"/>
    </row>
    <row r="10" spans="1:6" ht="25.5">
      <c r="A10" s="91" t="s">
        <v>88</v>
      </c>
      <c r="B10" s="93" t="s">
        <v>12</v>
      </c>
      <c r="C10" s="96" t="s">
        <v>13</v>
      </c>
      <c r="D10" s="97">
        <v>15.7</v>
      </c>
      <c r="E10" s="36"/>
      <c r="F10" s="36"/>
    </row>
    <row r="11" spans="1:6" ht="12.75">
      <c r="A11" s="91" t="s">
        <v>89</v>
      </c>
      <c r="B11" s="93" t="s">
        <v>14</v>
      </c>
      <c r="C11" s="96" t="s">
        <v>15</v>
      </c>
      <c r="D11" s="97">
        <v>11</v>
      </c>
      <c r="E11" s="36"/>
      <c r="F11" s="36"/>
    </row>
    <row r="12" spans="1:6" ht="51">
      <c r="A12" s="91" t="s">
        <v>90</v>
      </c>
      <c r="B12" s="98" t="s">
        <v>64</v>
      </c>
      <c r="C12" s="96" t="s">
        <v>13</v>
      </c>
      <c r="D12" s="97">
        <v>195.4</v>
      </c>
      <c r="E12" s="36"/>
      <c r="F12" s="36"/>
    </row>
    <row r="13" spans="1:6" ht="51">
      <c r="A13" s="91" t="s">
        <v>91</v>
      </c>
      <c r="B13" s="98" t="s">
        <v>65</v>
      </c>
      <c r="C13" s="102" t="s">
        <v>13</v>
      </c>
      <c r="D13" s="8">
        <v>402.1</v>
      </c>
      <c r="E13" s="36"/>
      <c r="F13" s="36"/>
    </row>
    <row r="14" spans="1:6" ht="38.25">
      <c r="A14" s="91" t="s">
        <v>92</v>
      </c>
      <c r="B14" s="99" t="s">
        <v>18</v>
      </c>
      <c r="C14" s="100" t="s">
        <v>13</v>
      </c>
      <c r="D14" s="101">
        <f>+D13</f>
        <v>402.1</v>
      </c>
      <c r="E14" s="41"/>
      <c r="F14" s="36"/>
    </row>
    <row r="15" spans="1:6" ht="38.25">
      <c r="A15" s="91" t="s">
        <v>93</v>
      </c>
      <c r="B15" s="99" t="s">
        <v>19</v>
      </c>
      <c r="C15" s="100" t="s">
        <v>13</v>
      </c>
      <c r="D15" s="101">
        <v>195.4</v>
      </c>
      <c r="E15" s="41"/>
      <c r="F15" s="36"/>
    </row>
    <row r="16" spans="1:6" ht="38.25">
      <c r="A16" s="91" t="s">
        <v>94</v>
      </c>
      <c r="B16" s="98" t="s">
        <v>66</v>
      </c>
      <c r="C16" s="102" t="s">
        <v>10</v>
      </c>
      <c r="D16" s="97">
        <v>7</v>
      </c>
      <c r="E16" s="37"/>
      <c r="F16" s="36"/>
    </row>
    <row r="17" spans="1:6" ht="38.25">
      <c r="A17" s="91" t="s">
        <v>95</v>
      </c>
      <c r="B17" s="99" t="s">
        <v>67</v>
      </c>
      <c r="C17" s="102" t="s">
        <v>15</v>
      </c>
      <c r="D17" s="97">
        <v>16.2</v>
      </c>
      <c r="E17" s="37"/>
      <c r="F17" s="36"/>
    </row>
    <row r="18" spans="1:6" ht="38.25">
      <c r="A18" s="91" t="s">
        <v>96</v>
      </c>
      <c r="B18" s="93" t="s">
        <v>68</v>
      </c>
      <c r="C18" s="94" t="s">
        <v>8</v>
      </c>
      <c r="D18" s="97">
        <v>1</v>
      </c>
      <c r="E18" s="36"/>
      <c r="F18" s="36"/>
    </row>
    <row r="19" spans="1:6" s="4" customFormat="1" ht="12.75">
      <c r="A19" s="88"/>
      <c r="B19" s="145" t="s">
        <v>98</v>
      </c>
      <c r="C19" s="145"/>
      <c r="D19" s="145"/>
      <c r="E19" s="145"/>
      <c r="F19" s="35"/>
    </row>
    <row r="20" spans="1:6" s="4" customFormat="1" ht="12.75">
      <c r="A20" s="88" t="s">
        <v>97</v>
      </c>
      <c r="B20" s="89" t="s">
        <v>110</v>
      </c>
      <c r="C20" s="103"/>
      <c r="D20" s="7"/>
      <c r="E20" s="35"/>
      <c r="F20" s="35"/>
    </row>
    <row r="21" spans="1:6" ht="51">
      <c r="A21" s="91" t="s">
        <v>1</v>
      </c>
      <c r="B21" s="78" t="s">
        <v>240</v>
      </c>
      <c r="C21" s="92"/>
      <c r="D21" s="92"/>
      <c r="E21" s="40"/>
      <c r="F21" s="40"/>
    </row>
    <row r="22" spans="1:6" ht="12.75">
      <c r="A22" s="91" t="s">
        <v>2</v>
      </c>
      <c r="B22" s="78" t="s">
        <v>23</v>
      </c>
      <c r="C22" s="92"/>
      <c r="D22" s="92"/>
      <c r="E22" s="40"/>
      <c r="F22" s="40"/>
    </row>
    <row r="23" spans="1:6" ht="51">
      <c r="A23" s="91" t="s">
        <v>99</v>
      </c>
      <c r="B23" s="93" t="s">
        <v>24</v>
      </c>
      <c r="C23" s="102" t="s">
        <v>13</v>
      </c>
      <c r="D23" s="97">
        <f>19.6+13.9</f>
        <v>33.5</v>
      </c>
      <c r="E23" s="36"/>
      <c r="F23" s="36"/>
    </row>
    <row r="24" spans="1:6" ht="76.5">
      <c r="A24" s="91" t="s">
        <v>100</v>
      </c>
      <c r="B24" s="93" t="s">
        <v>25</v>
      </c>
      <c r="C24" s="102" t="s">
        <v>13</v>
      </c>
      <c r="D24" s="24">
        <f>15.7*1.2</f>
        <v>18.84</v>
      </c>
      <c r="E24" s="37"/>
      <c r="F24" s="36"/>
    </row>
    <row r="25" spans="1:6" ht="12.75">
      <c r="A25" s="91" t="s">
        <v>101</v>
      </c>
      <c r="B25" s="9" t="s">
        <v>258</v>
      </c>
      <c r="C25" s="10" t="s">
        <v>13</v>
      </c>
      <c r="D25" s="8">
        <f>+D26+D28</f>
        <v>591.3</v>
      </c>
      <c r="E25" s="11"/>
      <c r="F25" s="36"/>
    </row>
    <row r="26" spans="1:6" ht="38.25">
      <c r="A26" s="91" t="s">
        <v>102</v>
      </c>
      <c r="B26" s="78" t="s">
        <v>257</v>
      </c>
      <c r="C26" s="10" t="s">
        <v>13</v>
      </c>
      <c r="D26" s="8">
        <f>+D27</f>
        <v>389.9</v>
      </c>
      <c r="E26" s="11"/>
      <c r="F26" s="36"/>
    </row>
    <row r="27" spans="1:7" ht="51">
      <c r="A27" s="91" t="s">
        <v>103</v>
      </c>
      <c r="B27" s="93" t="s">
        <v>256</v>
      </c>
      <c r="C27" s="102" t="s">
        <v>13</v>
      </c>
      <c r="D27" s="24">
        <v>389.9</v>
      </c>
      <c r="E27" s="37"/>
      <c r="F27" s="36"/>
      <c r="G27" s="83"/>
    </row>
    <row r="28" spans="1:6" ht="51">
      <c r="A28" s="91" t="s">
        <v>104</v>
      </c>
      <c r="B28" s="93" t="s">
        <v>255</v>
      </c>
      <c r="C28" s="102" t="s">
        <v>13</v>
      </c>
      <c r="D28" s="24">
        <v>201.4</v>
      </c>
      <c r="E28" s="37"/>
      <c r="F28" s="36"/>
    </row>
    <row r="29" spans="1:7" ht="25.5">
      <c r="A29" s="91" t="s">
        <v>105</v>
      </c>
      <c r="B29" s="78" t="s">
        <v>254</v>
      </c>
      <c r="C29" s="102" t="s">
        <v>13</v>
      </c>
      <c r="D29" s="24">
        <f>+D28</f>
        <v>201.4</v>
      </c>
      <c r="E29" s="37"/>
      <c r="F29" s="36"/>
      <c r="G29" s="83"/>
    </row>
    <row r="30" spans="1:7" ht="76.5">
      <c r="A30" s="91" t="s">
        <v>106</v>
      </c>
      <c r="B30" s="93" t="s">
        <v>32</v>
      </c>
      <c r="C30" s="102" t="s">
        <v>13</v>
      </c>
      <c r="D30" s="24">
        <v>180.3</v>
      </c>
      <c r="E30" s="37"/>
      <c r="F30" s="36"/>
      <c r="G30" s="83"/>
    </row>
    <row r="31" spans="1:6" ht="25.5">
      <c r="A31" s="91" t="s">
        <v>107</v>
      </c>
      <c r="B31" s="93" t="s">
        <v>253</v>
      </c>
      <c r="C31" s="102" t="s">
        <v>13</v>
      </c>
      <c r="D31" s="24">
        <v>12.2</v>
      </c>
      <c r="E31" s="37"/>
      <c r="F31" s="36"/>
    </row>
    <row r="32" spans="1:6" ht="25.5">
      <c r="A32" s="91" t="s">
        <v>108</v>
      </c>
      <c r="B32" s="93" t="s">
        <v>252</v>
      </c>
      <c r="C32" s="102" t="s">
        <v>13</v>
      </c>
      <c r="D32" s="24">
        <v>33</v>
      </c>
      <c r="E32" s="37"/>
      <c r="F32" s="36"/>
    </row>
    <row r="33" spans="1:6" ht="12.75">
      <c r="A33" s="91" t="s">
        <v>109</v>
      </c>
      <c r="B33" s="78" t="s">
        <v>35</v>
      </c>
      <c r="C33" s="97" t="s">
        <v>15</v>
      </c>
      <c r="D33" s="97">
        <f>+D16*3</f>
        <v>21</v>
      </c>
      <c r="E33" s="11"/>
      <c r="F33" s="37"/>
    </row>
    <row r="34" spans="1:6" ht="12.75">
      <c r="A34" s="91"/>
      <c r="B34" s="142" t="s">
        <v>111</v>
      </c>
      <c r="C34" s="142"/>
      <c r="D34" s="142"/>
      <c r="E34" s="142"/>
      <c r="F34" s="37"/>
    </row>
    <row r="35" spans="1:6" s="4" customFormat="1" ht="12.75">
      <c r="A35" s="88" t="s">
        <v>113</v>
      </c>
      <c r="B35" s="89" t="s">
        <v>112</v>
      </c>
      <c r="C35" s="103"/>
      <c r="D35" s="7"/>
      <c r="E35" s="35"/>
      <c r="F35" s="35"/>
    </row>
    <row r="36" spans="1:6" ht="76.5">
      <c r="A36" s="91" t="s">
        <v>114</v>
      </c>
      <c r="B36" s="98" t="s">
        <v>37</v>
      </c>
      <c r="C36" s="104"/>
      <c r="D36" s="97"/>
      <c r="E36" s="38"/>
      <c r="F36" s="38"/>
    </row>
    <row r="37" spans="1:6" ht="25.5">
      <c r="A37" s="91" t="s">
        <v>115</v>
      </c>
      <c r="B37" s="105" t="s">
        <v>39</v>
      </c>
      <c r="C37" s="10" t="s">
        <v>10</v>
      </c>
      <c r="D37" s="97">
        <v>9</v>
      </c>
      <c r="E37" s="37"/>
      <c r="F37" s="37"/>
    </row>
    <row r="38" spans="1:6" ht="25.5">
      <c r="A38" s="91" t="s">
        <v>116</v>
      </c>
      <c r="B38" s="105" t="s">
        <v>72</v>
      </c>
      <c r="C38" s="10" t="s">
        <v>10</v>
      </c>
      <c r="D38" s="97">
        <v>2</v>
      </c>
      <c r="E38" s="37"/>
      <c r="F38" s="37"/>
    </row>
    <row r="39" spans="1:6" ht="25.5">
      <c r="A39" s="91" t="s">
        <v>117</v>
      </c>
      <c r="B39" s="105" t="s">
        <v>73</v>
      </c>
      <c r="C39" s="10" t="s">
        <v>10</v>
      </c>
      <c r="D39" s="97">
        <v>0</v>
      </c>
      <c r="E39" s="37"/>
      <c r="F39" s="37"/>
    </row>
    <row r="40" spans="1:6" ht="25.5">
      <c r="A40" s="91" t="s">
        <v>118</v>
      </c>
      <c r="B40" s="105" t="s">
        <v>45</v>
      </c>
      <c r="C40" s="10" t="s">
        <v>10</v>
      </c>
      <c r="D40" s="97">
        <v>2</v>
      </c>
      <c r="E40" s="37"/>
      <c r="F40" s="37"/>
    </row>
    <row r="41" spans="1:6" ht="25.5">
      <c r="A41" s="91" t="s">
        <v>117</v>
      </c>
      <c r="B41" s="105" t="s">
        <v>155</v>
      </c>
      <c r="C41" s="10" t="s">
        <v>10</v>
      </c>
      <c r="D41" s="97">
        <v>1</v>
      </c>
      <c r="E41" s="37"/>
      <c r="F41" s="37"/>
    </row>
    <row r="42" spans="1:6" ht="12.75">
      <c r="A42" s="91"/>
      <c r="B42" s="142" t="s">
        <v>119</v>
      </c>
      <c r="C42" s="142"/>
      <c r="D42" s="142"/>
      <c r="E42" s="142"/>
      <c r="F42" s="37"/>
    </row>
    <row r="43" spans="1:6" s="4" customFormat="1" ht="12.75">
      <c r="A43" s="88" t="s">
        <v>120</v>
      </c>
      <c r="B43" s="106" t="s">
        <v>121</v>
      </c>
      <c r="C43" s="72"/>
      <c r="D43" s="7"/>
      <c r="E43" s="35"/>
      <c r="F43" s="35"/>
    </row>
    <row r="44" spans="1:6" ht="63.75">
      <c r="A44" s="91" t="s">
        <v>122</v>
      </c>
      <c r="B44" s="95" t="s">
        <v>47</v>
      </c>
      <c r="C44" s="104" t="s">
        <v>13</v>
      </c>
      <c r="D44" s="107">
        <v>15.7</v>
      </c>
      <c r="E44" s="38"/>
      <c r="F44" s="38"/>
    </row>
    <row r="45" spans="1:6" ht="51">
      <c r="A45" s="91" t="s">
        <v>123</v>
      </c>
      <c r="B45" s="95" t="s">
        <v>48</v>
      </c>
      <c r="C45" s="104" t="s">
        <v>13</v>
      </c>
      <c r="D45" s="107">
        <v>12.2</v>
      </c>
      <c r="E45" s="38"/>
      <c r="F45" s="38"/>
    </row>
    <row r="46" spans="1:6" ht="12.75">
      <c r="A46" s="91"/>
      <c r="B46" s="146" t="s">
        <v>124</v>
      </c>
      <c r="C46" s="146"/>
      <c r="D46" s="146"/>
      <c r="E46" s="146"/>
      <c r="F46" s="37"/>
    </row>
    <row r="47" spans="1:6" s="4" customFormat="1" ht="12.75">
      <c r="A47" s="88" t="s">
        <v>125</v>
      </c>
      <c r="B47" s="108" t="s">
        <v>126</v>
      </c>
      <c r="C47" s="103"/>
      <c r="D47" s="72"/>
      <c r="E47" s="35"/>
      <c r="F47" s="35"/>
    </row>
    <row r="48" spans="1:6" ht="113.25" customHeight="1">
      <c r="A48" s="18" t="s">
        <v>127</v>
      </c>
      <c r="B48" s="109" t="s">
        <v>50</v>
      </c>
      <c r="C48" s="102" t="s">
        <v>13</v>
      </c>
      <c r="D48" s="97">
        <v>389.9</v>
      </c>
      <c r="E48" s="37"/>
      <c r="F48" s="37"/>
    </row>
    <row r="49" spans="1:6" ht="31.5" customHeight="1">
      <c r="A49" s="18" t="s">
        <v>128</v>
      </c>
      <c r="B49" s="95" t="s">
        <v>51</v>
      </c>
      <c r="C49" s="104" t="s">
        <v>15</v>
      </c>
      <c r="D49" s="107">
        <v>255.5</v>
      </c>
      <c r="E49" s="38"/>
      <c r="F49" s="37"/>
    </row>
    <row r="50" spans="1:6" ht="254.25" customHeight="1">
      <c r="A50" s="18" t="s">
        <v>129</v>
      </c>
      <c r="B50" s="110" t="s">
        <v>52</v>
      </c>
      <c r="C50" s="102" t="s">
        <v>13</v>
      </c>
      <c r="D50" s="97">
        <v>201.4</v>
      </c>
      <c r="E50" s="37"/>
      <c r="F50" s="37"/>
    </row>
    <row r="51" spans="1:6" ht="51">
      <c r="A51" s="91" t="s">
        <v>130</v>
      </c>
      <c r="B51" s="110" t="s">
        <v>53</v>
      </c>
      <c r="C51" s="102" t="s">
        <v>15</v>
      </c>
      <c r="D51" s="97">
        <v>89</v>
      </c>
      <c r="E51" s="36"/>
      <c r="F51" s="37"/>
    </row>
    <row r="52" spans="1:6" ht="231" customHeight="1">
      <c r="A52" s="91" t="s">
        <v>131</v>
      </c>
      <c r="B52" s="110" t="s">
        <v>54</v>
      </c>
      <c r="C52" s="102" t="s">
        <v>13</v>
      </c>
      <c r="D52" s="97">
        <f>29.5-9.6</f>
        <v>19.9</v>
      </c>
      <c r="E52" s="37"/>
      <c r="F52" s="37"/>
    </row>
    <row r="53" spans="1:6" ht="65.25" customHeight="1">
      <c r="A53" s="91" t="s">
        <v>132</v>
      </c>
      <c r="B53" s="110" t="s">
        <v>55</v>
      </c>
      <c r="C53" s="102" t="s">
        <v>15</v>
      </c>
      <c r="D53" s="97">
        <v>61.7</v>
      </c>
      <c r="E53" s="37"/>
      <c r="F53" s="37"/>
    </row>
    <row r="54" spans="1:6" ht="57.75" customHeight="1">
      <c r="A54" s="91" t="s">
        <v>133</v>
      </c>
      <c r="B54" s="110" t="s">
        <v>56</v>
      </c>
      <c r="C54" s="102" t="s">
        <v>15</v>
      </c>
      <c r="D54" s="97">
        <v>22</v>
      </c>
      <c r="E54" s="36"/>
      <c r="F54" s="37"/>
    </row>
    <row r="55" spans="1:6" ht="25.5">
      <c r="A55" s="91" t="s">
        <v>134</v>
      </c>
      <c r="B55" s="18" t="s">
        <v>57</v>
      </c>
      <c r="C55" s="111" t="s">
        <v>15</v>
      </c>
      <c r="D55" s="20">
        <v>29.8</v>
      </c>
      <c r="E55" s="36"/>
      <c r="F55" s="37"/>
    </row>
    <row r="56" spans="1:6" ht="25.5">
      <c r="A56" s="91" t="s">
        <v>174</v>
      </c>
      <c r="B56" s="18" t="s">
        <v>175</v>
      </c>
      <c r="C56" s="111" t="s">
        <v>13</v>
      </c>
      <c r="D56" s="20">
        <v>591.3</v>
      </c>
      <c r="E56" s="36"/>
      <c r="F56" s="37"/>
    </row>
    <row r="57" spans="1:6" ht="12.75">
      <c r="A57" s="91"/>
      <c r="B57" s="147" t="s">
        <v>135</v>
      </c>
      <c r="C57" s="147"/>
      <c r="D57" s="147"/>
      <c r="E57" s="147"/>
      <c r="F57" s="39"/>
    </row>
    <row r="58" spans="1:6" ht="12.75">
      <c r="A58" s="112" t="s">
        <v>137</v>
      </c>
      <c r="B58" s="113" t="s">
        <v>136</v>
      </c>
      <c r="C58" s="10"/>
      <c r="D58" s="24"/>
      <c r="E58" s="36"/>
      <c r="F58" s="35"/>
    </row>
    <row r="59" spans="1:6" ht="25.5">
      <c r="A59" s="91" t="s">
        <v>1</v>
      </c>
      <c r="B59" s="13" t="s">
        <v>82</v>
      </c>
      <c r="C59" s="102"/>
      <c r="D59" s="97"/>
      <c r="E59" s="36"/>
      <c r="F59" s="36"/>
    </row>
    <row r="60" spans="1:6" ht="38.25">
      <c r="A60" s="22" t="s">
        <v>81</v>
      </c>
      <c r="B60" s="99" t="s">
        <v>171</v>
      </c>
      <c r="C60" s="10" t="s">
        <v>13</v>
      </c>
      <c r="D60" s="24">
        <v>1093.91</v>
      </c>
      <c r="E60" s="36"/>
      <c r="F60" s="35"/>
    </row>
    <row r="61" spans="1:6" ht="25.5">
      <c r="A61" s="22" t="s">
        <v>139</v>
      </c>
      <c r="B61" s="99" t="s">
        <v>138</v>
      </c>
      <c r="C61" s="111" t="s">
        <v>15</v>
      </c>
      <c r="D61" s="24">
        <v>65</v>
      </c>
      <c r="E61" s="36"/>
      <c r="F61" s="35"/>
    </row>
    <row r="62" spans="1:6" ht="25.5">
      <c r="A62" s="22" t="s">
        <v>165</v>
      </c>
      <c r="B62" s="99" t="s">
        <v>162</v>
      </c>
      <c r="C62" s="10" t="s">
        <v>13</v>
      </c>
      <c r="D62" s="24">
        <v>0</v>
      </c>
      <c r="E62" s="36"/>
      <c r="F62" s="35"/>
    </row>
    <row r="63" spans="1:6" ht="25.5">
      <c r="A63" s="22" t="s">
        <v>166</v>
      </c>
      <c r="B63" s="99" t="s">
        <v>164</v>
      </c>
      <c r="C63" s="10" t="s">
        <v>13</v>
      </c>
      <c r="D63" s="24">
        <v>10</v>
      </c>
      <c r="E63" s="36"/>
      <c r="F63" s="35"/>
    </row>
    <row r="64" spans="1:6" ht="25.5">
      <c r="A64" s="22" t="s">
        <v>167</v>
      </c>
      <c r="B64" s="99" t="s">
        <v>163</v>
      </c>
      <c r="C64" s="10" t="s">
        <v>13</v>
      </c>
      <c r="D64" s="24">
        <v>5</v>
      </c>
      <c r="E64" s="36"/>
      <c r="F64" s="35"/>
    </row>
    <row r="65" spans="1:6" ht="12.75">
      <c r="A65" s="91"/>
      <c r="B65" s="141" t="s">
        <v>140</v>
      </c>
      <c r="C65" s="141"/>
      <c r="D65" s="141"/>
      <c r="E65" s="141"/>
      <c r="F65" s="35"/>
    </row>
    <row r="66" spans="1:6" s="4" customFormat="1" ht="12.75">
      <c r="A66" s="88" t="s">
        <v>141</v>
      </c>
      <c r="B66" s="89" t="s">
        <v>142</v>
      </c>
      <c r="C66" s="103"/>
      <c r="D66" s="72"/>
      <c r="E66" s="35"/>
      <c r="F66" s="35"/>
    </row>
    <row r="67" spans="1:6" ht="12.75">
      <c r="A67" s="91" t="s">
        <v>1</v>
      </c>
      <c r="B67" s="127" t="s">
        <v>154</v>
      </c>
      <c r="C67" s="102"/>
      <c r="D67" s="97"/>
      <c r="E67" s="36"/>
      <c r="F67" s="36"/>
    </row>
    <row r="68" spans="1:6" ht="25.5">
      <c r="A68" s="91" t="s">
        <v>2</v>
      </c>
      <c r="B68" s="13" t="s">
        <v>202</v>
      </c>
      <c r="C68" s="102"/>
      <c r="D68" s="97"/>
      <c r="E68" s="36"/>
      <c r="F68" s="36"/>
    </row>
    <row r="69" spans="1:6" ht="63.75">
      <c r="A69" s="91" t="s">
        <v>143</v>
      </c>
      <c r="B69" s="127" t="s">
        <v>144</v>
      </c>
      <c r="C69" s="102" t="s">
        <v>13</v>
      </c>
      <c r="D69" s="97">
        <v>50</v>
      </c>
      <c r="E69" s="36"/>
      <c r="F69" s="36"/>
    </row>
    <row r="70" spans="1:6" ht="12.75">
      <c r="A70" s="91"/>
      <c r="B70" s="141" t="s">
        <v>145</v>
      </c>
      <c r="C70" s="141"/>
      <c r="D70" s="141"/>
      <c r="E70" s="141"/>
      <c r="F70" s="36"/>
    </row>
    <row r="71" spans="1:6" s="4" customFormat="1" ht="12.75">
      <c r="A71" s="88" t="s">
        <v>146</v>
      </c>
      <c r="B71" s="89" t="s">
        <v>147</v>
      </c>
      <c r="C71" s="103"/>
      <c r="D71" s="72"/>
      <c r="E71" s="35"/>
      <c r="F71" s="35"/>
    </row>
    <row r="72" spans="1:6" ht="63.75">
      <c r="A72" s="91" t="s">
        <v>149</v>
      </c>
      <c r="B72" s="115" t="s">
        <v>237</v>
      </c>
      <c r="C72" s="111" t="s">
        <v>15</v>
      </c>
      <c r="D72" s="20">
        <v>42</v>
      </c>
      <c r="E72" s="36"/>
      <c r="F72" s="11"/>
    </row>
    <row r="73" spans="1:7" ht="12.75">
      <c r="A73" s="91" t="s">
        <v>181</v>
      </c>
      <c r="B73" s="115" t="s">
        <v>178</v>
      </c>
      <c r="C73" s="111" t="s">
        <v>15</v>
      </c>
      <c r="D73" s="20">
        <v>42</v>
      </c>
      <c r="E73" s="117"/>
      <c r="F73" s="118"/>
      <c r="G73" s="81"/>
    </row>
    <row r="74" spans="1:7" ht="12.75">
      <c r="A74" s="91" t="s">
        <v>182</v>
      </c>
      <c r="B74" s="115" t="s">
        <v>179</v>
      </c>
      <c r="C74" s="111" t="s">
        <v>180</v>
      </c>
      <c r="D74" s="20">
        <v>6</v>
      </c>
      <c r="E74" s="117"/>
      <c r="F74" s="118"/>
      <c r="G74" s="81"/>
    </row>
    <row r="75" spans="1:6" ht="12.75">
      <c r="A75" s="91"/>
      <c r="B75" s="144" t="s">
        <v>148</v>
      </c>
      <c r="C75" s="144"/>
      <c r="D75" s="144"/>
      <c r="E75" s="144"/>
      <c r="F75" s="35"/>
    </row>
    <row r="76" spans="1:6" s="4" customFormat="1" ht="12.75">
      <c r="A76" s="88" t="s">
        <v>151</v>
      </c>
      <c r="B76" s="89" t="s">
        <v>150</v>
      </c>
      <c r="C76" s="103"/>
      <c r="D76" s="72"/>
      <c r="E76" s="35"/>
      <c r="F76" s="35"/>
    </row>
    <row r="77" spans="1:6" ht="38.25">
      <c r="A77" s="91" t="s">
        <v>152</v>
      </c>
      <c r="B77" s="18" t="s">
        <v>74</v>
      </c>
      <c r="C77" s="102" t="s">
        <v>10</v>
      </c>
      <c r="D77" s="97">
        <v>1</v>
      </c>
      <c r="E77" s="36"/>
      <c r="F77" s="36"/>
    </row>
    <row r="78" spans="1:6" ht="12.75">
      <c r="A78" s="91"/>
      <c r="B78" s="144" t="s">
        <v>153</v>
      </c>
      <c r="C78" s="144"/>
      <c r="D78" s="144"/>
      <c r="E78" s="144"/>
      <c r="F78" s="35"/>
    </row>
    <row r="79" spans="1:247" s="4" customFormat="1" ht="13.5">
      <c r="A79" s="14" t="s">
        <v>189</v>
      </c>
      <c r="B79" s="15" t="s">
        <v>184</v>
      </c>
      <c r="C79" s="16"/>
      <c r="D79" s="12"/>
      <c r="E79" s="17"/>
      <c r="F79" s="17"/>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row>
    <row r="80" spans="1:247" ht="26.25">
      <c r="A80" s="18" t="s">
        <v>191</v>
      </c>
      <c r="B80" s="13" t="s">
        <v>185</v>
      </c>
      <c r="C80" s="19" t="s">
        <v>8</v>
      </c>
      <c r="D80" s="20">
        <v>1</v>
      </c>
      <c r="E80" s="21"/>
      <c r="F80" s="2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row>
    <row r="81" spans="1:247" ht="26.25">
      <c r="A81" s="18" t="s">
        <v>190</v>
      </c>
      <c r="B81" s="13" t="s">
        <v>186</v>
      </c>
      <c r="C81" s="19" t="s">
        <v>8</v>
      </c>
      <c r="D81" s="20">
        <v>1</v>
      </c>
      <c r="E81" s="21"/>
      <c r="F81" s="2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row>
    <row r="82" spans="1:247" ht="13.5" customHeight="1">
      <c r="A82" s="116"/>
      <c r="B82" s="140" t="s">
        <v>187</v>
      </c>
      <c r="C82" s="140"/>
      <c r="D82" s="140"/>
      <c r="E82" s="140"/>
      <c r="F82" s="2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row>
  </sheetData>
  <sheetProtection password="C70C" sheet="1"/>
  <mergeCells count="10">
    <mergeCell ref="B70:E70"/>
    <mergeCell ref="B75:E75"/>
    <mergeCell ref="B78:E78"/>
    <mergeCell ref="B82:E82"/>
    <mergeCell ref="B19:E19"/>
    <mergeCell ref="B34:E34"/>
    <mergeCell ref="B42:E42"/>
    <mergeCell ref="B46:E46"/>
    <mergeCell ref="B57:E57"/>
    <mergeCell ref="B65:E65"/>
  </mergeCells>
  <printOptions/>
  <pageMargins left="0.9448818897637796" right="0.3937007874015748" top="0.984251968503937" bottom="0.984251968503937" header="0.3937007874015748" footer="0.3937007874015748"/>
  <pageSetup horizontalDpi="300" verticalDpi="300" orientation="portrait" paperSize="9" scale="80" r:id="rId1"/>
  <headerFooter>
    <oddFooter>&amp;L&amp;"Arial Narrow,Navadno"&amp;6Razpisna dokumentacija  
OSNOVNA ŠOLA DRAGOTINA KETTEJA – PRENOVA TLAKOV II. FAZA</oddFooter>
  </headerFooter>
  <rowBreaks count="9" manualBreakCount="9">
    <brk id="19" max="5" man="1"/>
    <brk id="34" max="255" man="1"/>
    <brk id="42" max="255" man="1"/>
    <brk id="46" max="255" man="1"/>
    <brk id="57" max="255" man="1"/>
    <brk id="65" max="255" man="1"/>
    <brk id="70" max="255" man="1"/>
    <brk id="75" max="255" man="1"/>
    <brk id="78" max="255" man="1"/>
  </rowBreaks>
</worksheet>
</file>

<file path=xl/worksheets/sheet5.xml><?xml version="1.0" encoding="utf-8"?>
<worksheet xmlns="http://schemas.openxmlformats.org/spreadsheetml/2006/main" xmlns:r="http://schemas.openxmlformats.org/officeDocument/2006/relationships">
  <dimension ref="A1:IM80"/>
  <sheetViews>
    <sheetView zoomScaleSheetLayoutView="100" zoomScalePageLayoutView="0" workbookViewId="0" topLeftCell="A1">
      <selection activeCell="B3" sqref="B3"/>
    </sheetView>
  </sheetViews>
  <sheetFormatPr defaultColWidth="9.00390625" defaultRowHeight="12.75"/>
  <cols>
    <col min="1" max="1" width="5.75390625" style="86" customWidth="1"/>
    <col min="2" max="2" width="60.75390625" style="120" customWidth="1"/>
    <col min="3" max="3" width="8.75390625" style="87" customWidth="1"/>
    <col min="4" max="4" width="8.75390625" style="43" customWidth="1"/>
    <col min="5" max="6" width="10.75390625" style="42" customWidth="1"/>
    <col min="7" max="7" width="19.125" style="6" customWidth="1"/>
    <col min="8" max="16384" width="9.125" style="6" customWidth="1"/>
  </cols>
  <sheetData>
    <row r="1" spans="1:6" s="4" customFormat="1" ht="12.75">
      <c r="A1" s="88" t="s">
        <v>161</v>
      </c>
      <c r="B1" s="89" t="s">
        <v>235</v>
      </c>
      <c r="C1" s="71" t="s">
        <v>157</v>
      </c>
      <c r="D1" s="72" t="s">
        <v>158</v>
      </c>
      <c r="E1" s="72" t="s">
        <v>159</v>
      </c>
      <c r="F1" s="72" t="s">
        <v>160</v>
      </c>
    </row>
    <row r="2" spans="1:6" s="4" customFormat="1" ht="12.75">
      <c r="A2" s="88" t="s">
        <v>84</v>
      </c>
      <c r="B2" s="89" t="s">
        <v>83</v>
      </c>
      <c r="C2" s="90"/>
      <c r="D2" s="72"/>
      <c r="E2" s="35"/>
      <c r="F2" s="35"/>
    </row>
    <row r="3" spans="1:6" ht="25.5">
      <c r="A3" s="91" t="s">
        <v>1</v>
      </c>
      <c r="B3" s="91" t="s">
        <v>79</v>
      </c>
      <c r="C3" s="92"/>
      <c r="D3" s="92"/>
      <c r="E3" s="40"/>
      <c r="F3" s="40"/>
    </row>
    <row r="4" spans="1:6" ht="25.5">
      <c r="A4" s="91" t="s">
        <v>2</v>
      </c>
      <c r="B4" s="91" t="s">
        <v>241</v>
      </c>
      <c r="C4" s="92"/>
      <c r="D4" s="92"/>
      <c r="E4" s="40"/>
      <c r="F4" s="40"/>
    </row>
    <row r="5" spans="1:6" ht="51">
      <c r="A5" s="91" t="s">
        <v>3</v>
      </c>
      <c r="B5" s="91" t="s">
        <v>4</v>
      </c>
      <c r="C5" s="92"/>
      <c r="D5" s="92"/>
      <c r="E5" s="40"/>
      <c r="F5" s="40"/>
    </row>
    <row r="6" spans="1:6" ht="25.5">
      <c r="A6" s="91" t="s">
        <v>5</v>
      </c>
      <c r="B6" s="91" t="s">
        <v>6</v>
      </c>
      <c r="C6" s="92"/>
      <c r="D6" s="92"/>
      <c r="E6" s="40"/>
      <c r="F6" s="40"/>
    </row>
    <row r="7" spans="1:6" ht="51">
      <c r="A7" s="91" t="s">
        <v>85</v>
      </c>
      <c r="B7" s="91" t="s">
        <v>7</v>
      </c>
      <c r="C7" s="94" t="s">
        <v>8</v>
      </c>
      <c r="D7" s="97">
        <v>1</v>
      </c>
      <c r="E7" s="36"/>
      <c r="F7" s="36"/>
    </row>
    <row r="8" spans="1:6" ht="63.75">
      <c r="A8" s="91" t="s">
        <v>86</v>
      </c>
      <c r="B8" s="91" t="s">
        <v>245</v>
      </c>
      <c r="C8" s="96" t="s">
        <v>10</v>
      </c>
      <c r="D8" s="97">
        <v>16</v>
      </c>
      <c r="E8" s="36"/>
      <c r="F8" s="36"/>
    </row>
    <row r="9" spans="1:6" ht="81.75" customHeight="1">
      <c r="A9" s="91" t="s">
        <v>87</v>
      </c>
      <c r="B9" s="91" t="s">
        <v>246</v>
      </c>
      <c r="C9" s="96" t="s">
        <v>10</v>
      </c>
      <c r="D9" s="97">
        <v>2</v>
      </c>
      <c r="E9" s="36"/>
      <c r="F9" s="36"/>
    </row>
    <row r="10" spans="1:6" ht="32.25" customHeight="1">
      <c r="A10" s="91" t="s">
        <v>88</v>
      </c>
      <c r="B10" s="91" t="s">
        <v>12</v>
      </c>
      <c r="C10" s="96" t="s">
        <v>13</v>
      </c>
      <c r="D10" s="97">
        <v>13.3</v>
      </c>
      <c r="E10" s="36"/>
      <c r="F10" s="36"/>
    </row>
    <row r="11" spans="1:6" ht="16.5" customHeight="1">
      <c r="A11" s="91" t="s">
        <v>89</v>
      </c>
      <c r="B11" s="91" t="s">
        <v>247</v>
      </c>
      <c r="C11" s="96" t="s">
        <v>15</v>
      </c>
      <c r="D11" s="97">
        <v>16.8</v>
      </c>
      <c r="E11" s="36"/>
      <c r="F11" s="36"/>
    </row>
    <row r="12" spans="1:6" ht="51">
      <c r="A12" s="91" t="s">
        <v>90</v>
      </c>
      <c r="B12" s="121" t="s">
        <v>248</v>
      </c>
      <c r="C12" s="96" t="s">
        <v>13</v>
      </c>
      <c r="D12" s="97">
        <v>245.95</v>
      </c>
      <c r="E12" s="36"/>
      <c r="F12" s="36"/>
    </row>
    <row r="13" spans="1:6" ht="51">
      <c r="A13" s="91" t="s">
        <v>91</v>
      </c>
      <c r="B13" s="121" t="s">
        <v>65</v>
      </c>
      <c r="C13" s="102" t="s">
        <v>13</v>
      </c>
      <c r="D13" s="8">
        <v>474.63</v>
      </c>
      <c r="E13" s="36"/>
      <c r="F13" s="36"/>
    </row>
    <row r="14" spans="1:6" ht="38.25">
      <c r="A14" s="91" t="s">
        <v>92</v>
      </c>
      <c r="B14" s="22" t="s">
        <v>18</v>
      </c>
      <c r="C14" s="100" t="s">
        <v>13</v>
      </c>
      <c r="D14" s="101">
        <f>+D13</f>
        <v>474.63</v>
      </c>
      <c r="E14" s="41"/>
      <c r="F14" s="36"/>
    </row>
    <row r="15" spans="1:6" ht="38.25">
      <c r="A15" s="91" t="s">
        <v>93</v>
      </c>
      <c r="B15" s="22" t="s">
        <v>19</v>
      </c>
      <c r="C15" s="100" t="s">
        <v>13</v>
      </c>
      <c r="D15" s="101">
        <f>+D12+19.6</f>
        <v>265.55</v>
      </c>
      <c r="E15" s="41"/>
      <c r="F15" s="36"/>
    </row>
    <row r="16" spans="1:6" ht="38.25">
      <c r="A16" s="91" t="s">
        <v>94</v>
      </c>
      <c r="B16" s="121" t="s">
        <v>244</v>
      </c>
      <c r="C16" s="102" t="s">
        <v>10</v>
      </c>
      <c r="D16" s="97">
        <v>6</v>
      </c>
      <c r="E16" s="37"/>
      <c r="F16" s="36"/>
    </row>
    <row r="17" spans="1:6" ht="38.25">
      <c r="A17" s="91" t="s">
        <v>95</v>
      </c>
      <c r="B17" s="121" t="s">
        <v>243</v>
      </c>
      <c r="C17" s="102" t="s">
        <v>10</v>
      </c>
      <c r="D17" s="97">
        <v>1</v>
      </c>
      <c r="E17" s="37"/>
      <c r="F17" s="36"/>
    </row>
    <row r="18" spans="1:6" ht="38.25">
      <c r="A18" s="91" t="s">
        <v>96</v>
      </c>
      <c r="B18" s="91" t="s">
        <v>75</v>
      </c>
      <c r="C18" s="94" t="s">
        <v>8</v>
      </c>
      <c r="D18" s="97">
        <v>1</v>
      </c>
      <c r="E18" s="36"/>
      <c r="F18" s="36"/>
    </row>
    <row r="19" spans="1:6" ht="38.25">
      <c r="A19" s="91" t="s">
        <v>173</v>
      </c>
      <c r="B19" s="91" t="s">
        <v>242</v>
      </c>
      <c r="C19" s="94" t="s">
        <v>10</v>
      </c>
      <c r="D19" s="97">
        <v>1</v>
      </c>
      <c r="E19" s="36"/>
      <c r="F19" s="36"/>
    </row>
    <row r="20" spans="1:6" s="4" customFormat="1" ht="12.75">
      <c r="A20" s="88"/>
      <c r="B20" s="145" t="s">
        <v>98</v>
      </c>
      <c r="C20" s="145"/>
      <c r="D20" s="145"/>
      <c r="E20" s="145"/>
      <c r="F20" s="35"/>
    </row>
    <row r="21" spans="1:6" s="4" customFormat="1" ht="12.75">
      <c r="A21" s="88" t="s">
        <v>97</v>
      </c>
      <c r="B21" s="70" t="s">
        <v>110</v>
      </c>
      <c r="C21" s="103"/>
      <c r="D21" s="7"/>
      <c r="E21" s="35"/>
      <c r="F21" s="35"/>
    </row>
    <row r="22" spans="1:6" ht="51">
      <c r="A22" s="91" t="s">
        <v>1</v>
      </c>
      <c r="B22" s="91" t="s">
        <v>240</v>
      </c>
      <c r="C22" s="92"/>
      <c r="D22" s="92"/>
      <c r="E22" s="40"/>
      <c r="F22" s="40"/>
    </row>
    <row r="23" spans="1:6" ht="12.75">
      <c r="A23" s="91" t="s">
        <v>2</v>
      </c>
      <c r="B23" s="91" t="s">
        <v>23</v>
      </c>
      <c r="C23" s="92"/>
      <c r="D23" s="92"/>
      <c r="E23" s="40"/>
      <c r="F23" s="40"/>
    </row>
    <row r="24" spans="1:6" ht="51">
      <c r="A24" s="91" t="s">
        <v>99</v>
      </c>
      <c r="B24" s="91" t="s">
        <v>76</v>
      </c>
      <c r="C24" s="102" t="s">
        <v>13</v>
      </c>
      <c r="D24" s="97">
        <v>19.6</v>
      </c>
      <c r="E24" s="36"/>
      <c r="F24" s="36"/>
    </row>
    <row r="25" spans="1:6" ht="76.5">
      <c r="A25" s="91" t="s">
        <v>100</v>
      </c>
      <c r="B25" s="91" t="s">
        <v>25</v>
      </c>
      <c r="C25" s="102" t="s">
        <v>13</v>
      </c>
      <c r="D25" s="24">
        <f>13.3*1.2</f>
        <v>15.96</v>
      </c>
      <c r="E25" s="37"/>
      <c r="F25" s="36"/>
    </row>
    <row r="26" spans="1:6" ht="12.75">
      <c r="A26" s="91" t="s">
        <v>101</v>
      </c>
      <c r="B26" s="22" t="s">
        <v>27</v>
      </c>
      <c r="C26" s="10" t="s">
        <v>13</v>
      </c>
      <c r="D26" s="8">
        <f>+D27+D29</f>
        <v>709.3299999999999</v>
      </c>
      <c r="E26" s="11"/>
      <c r="F26" s="36"/>
    </row>
    <row r="27" spans="1:6" ht="38.25">
      <c r="A27" s="91" t="s">
        <v>102</v>
      </c>
      <c r="B27" s="91" t="s">
        <v>69</v>
      </c>
      <c r="C27" s="10" t="s">
        <v>13</v>
      </c>
      <c r="D27" s="8">
        <v>463.4</v>
      </c>
      <c r="E27" s="11"/>
      <c r="F27" s="36"/>
    </row>
    <row r="28" spans="1:7" ht="51">
      <c r="A28" s="91" t="s">
        <v>103</v>
      </c>
      <c r="B28" s="91" t="s">
        <v>70</v>
      </c>
      <c r="C28" s="102" t="s">
        <v>13</v>
      </c>
      <c r="D28" s="24">
        <f>+D27</f>
        <v>463.4</v>
      </c>
      <c r="E28" s="37"/>
      <c r="F28" s="36"/>
      <c r="G28" s="83"/>
    </row>
    <row r="29" spans="1:6" ht="51">
      <c r="A29" s="91" t="s">
        <v>104</v>
      </c>
      <c r="B29" s="91" t="s">
        <v>29</v>
      </c>
      <c r="C29" s="102" t="s">
        <v>13</v>
      </c>
      <c r="D29" s="24">
        <v>245.93</v>
      </c>
      <c r="E29" s="37"/>
      <c r="F29" s="36"/>
    </row>
    <row r="30" spans="1:7" ht="25.5">
      <c r="A30" s="91" t="s">
        <v>105</v>
      </c>
      <c r="B30" s="91" t="s">
        <v>71</v>
      </c>
      <c r="C30" s="102" t="s">
        <v>13</v>
      </c>
      <c r="D30" s="24">
        <f>+D29</f>
        <v>245.93</v>
      </c>
      <c r="E30" s="37"/>
      <c r="F30" s="36"/>
      <c r="G30" s="83"/>
    </row>
    <row r="31" spans="1:7" ht="90" customHeight="1">
      <c r="A31" s="91" t="s">
        <v>106</v>
      </c>
      <c r="B31" s="91" t="s">
        <v>32</v>
      </c>
      <c r="C31" s="102" t="s">
        <v>13</v>
      </c>
      <c r="D31" s="24">
        <f>395*0.5</f>
        <v>197.5</v>
      </c>
      <c r="E31" s="37"/>
      <c r="F31" s="36"/>
      <c r="G31" s="83"/>
    </row>
    <row r="32" spans="1:6" ht="25.5">
      <c r="A32" s="91" t="s">
        <v>107</v>
      </c>
      <c r="B32" s="91" t="s">
        <v>33</v>
      </c>
      <c r="C32" s="102" t="s">
        <v>13</v>
      </c>
      <c r="D32" s="24">
        <v>10.7</v>
      </c>
      <c r="E32" s="37"/>
      <c r="F32" s="36"/>
    </row>
    <row r="33" spans="1:6" ht="25.5">
      <c r="A33" s="91" t="s">
        <v>108</v>
      </c>
      <c r="B33" s="91" t="s">
        <v>34</v>
      </c>
      <c r="C33" s="102" t="s">
        <v>13</v>
      </c>
      <c r="D33" s="24">
        <f>18*5*0.3*2</f>
        <v>54</v>
      </c>
      <c r="E33" s="37"/>
      <c r="F33" s="36"/>
    </row>
    <row r="34" spans="1:6" ht="12.75">
      <c r="A34" s="91" t="s">
        <v>109</v>
      </c>
      <c r="B34" s="91" t="s">
        <v>35</v>
      </c>
      <c r="C34" s="97" t="s">
        <v>15</v>
      </c>
      <c r="D34" s="97">
        <f>+D16*3</f>
        <v>18</v>
      </c>
      <c r="E34" s="11"/>
      <c r="F34" s="37"/>
    </row>
    <row r="35" spans="1:6" s="4" customFormat="1" ht="12.75">
      <c r="A35" s="88"/>
      <c r="B35" s="142" t="s">
        <v>111</v>
      </c>
      <c r="C35" s="142"/>
      <c r="D35" s="142"/>
      <c r="E35" s="142"/>
      <c r="F35" s="32"/>
    </row>
    <row r="36" spans="1:6" s="4" customFormat="1" ht="12.75">
      <c r="A36" s="88" t="s">
        <v>113</v>
      </c>
      <c r="B36" s="70" t="s">
        <v>112</v>
      </c>
      <c r="C36" s="103"/>
      <c r="D36" s="7"/>
      <c r="E36" s="35"/>
      <c r="F36" s="35"/>
    </row>
    <row r="37" spans="1:6" ht="76.5">
      <c r="A37" s="122" t="s">
        <v>114</v>
      </c>
      <c r="B37" s="121" t="s">
        <v>37</v>
      </c>
      <c r="C37" s="102"/>
      <c r="D37" s="97"/>
      <c r="E37" s="37"/>
      <c r="F37" s="37"/>
    </row>
    <row r="38" spans="1:6" ht="12.75">
      <c r="A38" s="91" t="s">
        <v>38</v>
      </c>
      <c r="B38" s="123" t="s">
        <v>39</v>
      </c>
      <c r="C38" s="10" t="s">
        <v>10</v>
      </c>
      <c r="D38" s="97">
        <v>9</v>
      </c>
      <c r="E38" s="37"/>
      <c r="F38" s="37"/>
    </row>
    <row r="39" spans="1:6" ht="12.75">
      <c r="A39" s="91" t="s">
        <v>40</v>
      </c>
      <c r="B39" s="123" t="s">
        <v>72</v>
      </c>
      <c r="C39" s="10" t="s">
        <v>10</v>
      </c>
      <c r="D39" s="97">
        <v>2</v>
      </c>
      <c r="E39" s="37"/>
      <c r="F39" s="37"/>
    </row>
    <row r="40" spans="1:6" ht="12.75">
      <c r="A40" s="91" t="s">
        <v>42</v>
      </c>
      <c r="B40" s="123" t="s">
        <v>43</v>
      </c>
      <c r="C40" s="10" t="s">
        <v>10</v>
      </c>
      <c r="D40" s="97">
        <v>7</v>
      </c>
      <c r="E40" s="37"/>
      <c r="F40" s="37"/>
    </row>
    <row r="41" spans="1:6" ht="12.75">
      <c r="A41" s="91" t="s">
        <v>44</v>
      </c>
      <c r="B41" s="123" t="s">
        <v>45</v>
      </c>
      <c r="C41" s="10" t="s">
        <v>10</v>
      </c>
      <c r="D41" s="97">
        <v>2</v>
      </c>
      <c r="E41" s="37"/>
      <c r="F41" s="37"/>
    </row>
    <row r="42" spans="1:6" ht="12.75">
      <c r="A42" s="91" t="s">
        <v>183</v>
      </c>
      <c r="B42" s="105" t="s">
        <v>155</v>
      </c>
      <c r="C42" s="10" t="s">
        <v>10</v>
      </c>
      <c r="D42" s="97">
        <v>1</v>
      </c>
      <c r="E42" s="37"/>
      <c r="F42" s="37"/>
    </row>
    <row r="43" spans="1:6" ht="12.75">
      <c r="A43" s="91"/>
      <c r="B43" s="142" t="s">
        <v>119</v>
      </c>
      <c r="C43" s="142"/>
      <c r="D43" s="142"/>
      <c r="E43" s="142"/>
      <c r="F43" s="37"/>
    </row>
    <row r="44" spans="1:6" s="4" customFormat="1" ht="12.75">
      <c r="A44" s="88" t="s">
        <v>120</v>
      </c>
      <c r="B44" s="124" t="s">
        <v>121</v>
      </c>
      <c r="C44" s="72"/>
      <c r="D44" s="7"/>
      <c r="E44" s="35"/>
      <c r="F44" s="35"/>
    </row>
    <row r="45" spans="1:6" ht="80.25" customHeight="1">
      <c r="A45" s="91" t="s">
        <v>122</v>
      </c>
      <c r="B45" s="91" t="s">
        <v>249</v>
      </c>
      <c r="C45" s="102" t="s">
        <v>13</v>
      </c>
      <c r="D45" s="97">
        <v>13.1</v>
      </c>
      <c r="E45" s="37"/>
      <c r="F45" s="37"/>
    </row>
    <row r="46" spans="1:6" ht="51">
      <c r="A46" s="91" t="s">
        <v>123</v>
      </c>
      <c r="B46" s="91" t="s">
        <v>250</v>
      </c>
      <c r="C46" s="102" t="s">
        <v>13</v>
      </c>
      <c r="D46" s="97">
        <v>10.7</v>
      </c>
      <c r="E46" s="37"/>
      <c r="F46" s="37"/>
    </row>
    <row r="47" spans="1:6" s="4" customFormat="1" ht="12.75">
      <c r="A47" s="88"/>
      <c r="B47" s="88" t="s">
        <v>124</v>
      </c>
      <c r="C47" s="103"/>
      <c r="D47" s="72"/>
      <c r="E47" s="32"/>
      <c r="F47" s="32"/>
    </row>
    <row r="48" spans="1:6" s="4" customFormat="1" ht="12.75">
      <c r="A48" s="88" t="s">
        <v>125</v>
      </c>
      <c r="B48" s="88" t="s">
        <v>126</v>
      </c>
      <c r="C48" s="103"/>
      <c r="D48" s="72"/>
      <c r="E48" s="35"/>
      <c r="F48" s="35"/>
    </row>
    <row r="49" spans="1:6" ht="113.25" customHeight="1">
      <c r="A49" s="22" t="s">
        <v>127</v>
      </c>
      <c r="B49" s="123" t="s">
        <v>50</v>
      </c>
      <c r="C49" s="102" t="s">
        <v>13</v>
      </c>
      <c r="D49" s="97">
        <v>463.4</v>
      </c>
      <c r="E49" s="37"/>
      <c r="F49" s="37"/>
    </row>
    <row r="50" spans="1:6" ht="32.25" customHeight="1">
      <c r="A50" s="22" t="s">
        <v>128</v>
      </c>
      <c r="B50" s="91" t="s">
        <v>51</v>
      </c>
      <c r="C50" s="102" t="s">
        <v>15</v>
      </c>
      <c r="D50" s="97">
        <v>302.7</v>
      </c>
      <c r="E50" s="37"/>
      <c r="F50" s="37"/>
    </row>
    <row r="51" spans="1:6" ht="266.25" customHeight="1">
      <c r="A51" s="22" t="s">
        <v>129</v>
      </c>
      <c r="B51" s="125" t="s">
        <v>52</v>
      </c>
      <c r="C51" s="102" t="s">
        <v>13</v>
      </c>
      <c r="D51" s="97">
        <v>245.95</v>
      </c>
      <c r="E51" s="37"/>
      <c r="F51" s="37"/>
    </row>
    <row r="52" spans="1:6" ht="51">
      <c r="A52" s="91" t="s">
        <v>130</v>
      </c>
      <c r="B52" s="125" t="s">
        <v>53</v>
      </c>
      <c r="C52" s="102" t="s">
        <v>15</v>
      </c>
      <c r="D52" s="97">
        <v>90.5</v>
      </c>
      <c r="E52" s="36"/>
      <c r="F52" s="37"/>
    </row>
    <row r="53" spans="1:6" ht="293.25" customHeight="1">
      <c r="A53" s="91" t="s">
        <v>131</v>
      </c>
      <c r="B53" s="125" t="s">
        <v>54</v>
      </c>
      <c r="C53" s="102" t="s">
        <v>13</v>
      </c>
      <c r="D53" s="97">
        <v>19.6</v>
      </c>
      <c r="E53" s="37"/>
      <c r="F53" s="37"/>
    </row>
    <row r="54" spans="1:6" ht="70.5" customHeight="1">
      <c r="A54" s="91" t="s">
        <v>132</v>
      </c>
      <c r="B54" s="125" t="s">
        <v>55</v>
      </c>
      <c r="C54" s="102" t="s">
        <v>15</v>
      </c>
      <c r="D54" s="97">
        <v>72</v>
      </c>
      <c r="E54" s="37"/>
      <c r="F54" s="37"/>
    </row>
    <row r="55" spans="1:6" ht="38.25">
      <c r="A55" s="91" t="s">
        <v>133</v>
      </c>
      <c r="B55" s="125" t="s">
        <v>56</v>
      </c>
      <c r="C55" s="102" t="s">
        <v>15</v>
      </c>
      <c r="D55" s="97">
        <v>22</v>
      </c>
      <c r="E55" s="36"/>
      <c r="F55" s="37"/>
    </row>
    <row r="56" spans="1:6" ht="25.5">
      <c r="A56" s="91" t="s">
        <v>134</v>
      </c>
      <c r="B56" s="22" t="s">
        <v>57</v>
      </c>
      <c r="C56" s="126" t="s">
        <v>15</v>
      </c>
      <c r="D56" s="24">
        <v>33</v>
      </c>
      <c r="E56" s="36"/>
      <c r="F56" s="37"/>
    </row>
    <row r="57" spans="1:6" ht="25.5">
      <c r="A57" s="91" t="s">
        <v>174</v>
      </c>
      <c r="B57" s="22" t="s">
        <v>175</v>
      </c>
      <c r="C57" s="126" t="s">
        <v>13</v>
      </c>
      <c r="D57" s="24">
        <v>709.99</v>
      </c>
      <c r="E57" s="36"/>
      <c r="F57" s="37"/>
    </row>
    <row r="58" spans="1:6" ht="12.75">
      <c r="A58" s="91"/>
      <c r="B58" s="141" t="s">
        <v>135</v>
      </c>
      <c r="C58" s="141"/>
      <c r="D58" s="141"/>
      <c r="E58" s="141"/>
      <c r="F58" s="119"/>
    </row>
    <row r="59" spans="1:6" ht="12.75">
      <c r="A59" s="112" t="s">
        <v>137</v>
      </c>
      <c r="B59" s="113" t="s">
        <v>136</v>
      </c>
      <c r="C59" s="10"/>
      <c r="D59" s="24"/>
      <c r="E59" s="36"/>
      <c r="F59" s="35"/>
    </row>
    <row r="60" spans="1:6" ht="25.5">
      <c r="A60" s="91" t="s">
        <v>1</v>
      </c>
      <c r="B60" s="23" t="s">
        <v>82</v>
      </c>
      <c r="C60" s="102"/>
      <c r="D60" s="97"/>
      <c r="E60" s="36"/>
      <c r="F60" s="36"/>
    </row>
    <row r="61" spans="1:6" ht="25.5">
      <c r="A61" s="91" t="s">
        <v>2</v>
      </c>
      <c r="B61" s="13" t="s">
        <v>202</v>
      </c>
      <c r="C61" s="102"/>
      <c r="D61" s="97"/>
      <c r="E61" s="36"/>
      <c r="F61" s="36"/>
    </row>
    <row r="62" spans="1:6" ht="38.25">
      <c r="A62" s="22" t="s">
        <v>81</v>
      </c>
      <c r="B62" s="99" t="s">
        <v>171</v>
      </c>
      <c r="C62" s="10" t="s">
        <v>13</v>
      </c>
      <c r="D62" s="24">
        <v>1313.84</v>
      </c>
      <c r="E62" s="36"/>
      <c r="F62" s="35"/>
    </row>
    <row r="63" spans="1:6" ht="25.5">
      <c r="A63" s="22" t="s">
        <v>139</v>
      </c>
      <c r="B63" s="99" t="s">
        <v>138</v>
      </c>
      <c r="C63" s="126" t="s">
        <v>15</v>
      </c>
      <c r="D63" s="24">
        <v>105</v>
      </c>
      <c r="E63" s="36"/>
      <c r="F63" s="35"/>
    </row>
    <row r="64" spans="1:6" ht="25.5">
      <c r="A64" s="22" t="s">
        <v>165</v>
      </c>
      <c r="B64" s="99" t="s">
        <v>162</v>
      </c>
      <c r="C64" s="10" t="s">
        <v>13</v>
      </c>
      <c r="D64" s="24">
        <v>0</v>
      </c>
      <c r="E64" s="36"/>
      <c r="F64" s="35"/>
    </row>
    <row r="65" spans="1:6" ht="25.5">
      <c r="A65" s="22" t="s">
        <v>166</v>
      </c>
      <c r="B65" s="99" t="s">
        <v>164</v>
      </c>
      <c r="C65" s="10" t="s">
        <v>13</v>
      </c>
      <c r="D65" s="24">
        <v>10</v>
      </c>
      <c r="E65" s="36"/>
      <c r="F65" s="35"/>
    </row>
    <row r="66" spans="1:6" ht="25.5">
      <c r="A66" s="22" t="s">
        <v>167</v>
      </c>
      <c r="B66" s="99" t="s">
        <v>163</v>
      </c>
      <c r="C66" s="10" t="s">
        <v>13</v>
      </c>
      <c r="D66" s="24">
        <v>5</v>
      </c>
      <c r="E66" s="36"/>
      <c r="F66" s="35"/>
    </row>
    <row r="67" spans="1:6" ht="12.75">
      <c r="A67" s="91"/>
      <c r="B67" s="141" t="s">
        <v>140</v>
      </c>
      <c r="C67" s="141"/>
      <c r="D67" s="141"/>
      <c r="E67" s="141"/>
      <c r="F67" s="35"/>
    </row>
    <row r="68" spans="1:6" s="4" customFormat="1" ht="12.75">
      <c r="A68" s="88" t="s">
        <v>141</v>
      </c>
      <c r="B68" s="89" t="s">
        <v>142</v>
      </c>
      <c r="C68" s="103"/>
      <c r="D68" s="72"/>
      <c r="E68" s="35"/>
      <c r="F68" s="35"/>
    </row>
    <row r="69" spans="1:6" ht="12.75">
      <c r="A69" s="91" t="s">
        <v>1</v>
      </c>
      <c r="B69" s="127" t="s">
        <v>154</v>
      </c>
      <c r="C69" s="102"/>
      <c r="D69" s="97"/>
      <c r="E69" s="36"/>
      <c r="F69" s="36"/>
    </row>
    <row r="70" spans="1:6" ht="63.75">
      <c r="A70" s="91" t="s">
        <v>143</v>
      </c>
      <c r="B70" s="127" t="s">
        <v>144</v>
      </c>
      <c r="C70" s="102" t="s">
        <v>13</v>
      </c>
      <c r="D70" s="97">
        <v>50</v>
      </c>
      <c r="E70" s="36"/>
      <c r="F70" s="36"/>
    </row>
    <row r="71" spans="1:6" ht="12.75">
      <c r="A71" s="91"/>
      <c r="B71" s="141" t="s">
        <v>145</v>
      </c>
      <c r="C71" s="141"/>
      <c r="D71" s="141"/>
      <c r="E71" s="141"/>
      <c r="F71" s="36"/>
    </row>
    <row r="72" spans="1:6" s="4" customFormat="1" ht="12.75">
      <c r="A72" s="88" t="s">
        <v>146</v>
      </c>
      <c r="B72" s="70" t="s">
        <v>147</v>
      </c>
      <c r="C72" s="103"/>
      <c r="D72" s="72"/>
      <c r="E72" s="35"/>
      <c r="F72" s="35"/>
    </row>
    <row r="73" spans="1:6" ht="63.75">
      <c r="A73" s="91" t="s">
        <v>149</v>
      </c>
      <c r="B73" s="121" t="s">
        <v>237</v>
      </c>
      <c r="C73" s="126" t="s">
        <v>15</v>
      </c>
      <c r="D73" s="24">
        <v>42</v>
      </c>
      <c r="E73" s="36"/>
      <c r="F73" s="11"/>
    </row>
    <row r="74" spans="1:7" ht="12.75">
      <c r="A74" s="91" t="s">
        <v>181</v>
      </c>
      <c r="B74" s="128" t="s">
        <v>259</v>
      </c>
      <c r="C74" s="126" t="s">
        <v>15</v>
      </c>
      <c r="D74" s="24">
        <v>42</v>
      </c>
      <c r="E74" s="36"/>
      <c r="F74" s="11"/>
      <c r="G74" s="81"/>
    </row>
    <row r="75" spans="1:7" ht="12.75">
      <c r="A75" s="91" t="s">
        <v>182</v>
      </c>
      <c r="B75" s="128" t="s">
        <v>260</v>
      </c>
      <c r="C75" s="126" t="s">
        <v>180</v>
      </c>
      <c r="D75" s="24">
        <v>6</v>
      </c>
      <c r="E75" s="36"/>
      <c r="F75" s="11"/>
      <c r="G75" s="81"/>
    </row>
    <row r="76" spans="1:6" ht="12.75">
      <c r="A76" s="91"/>
      <c r="B76" s="144" t="s">
        <v>148</v>
      </c>
      <c r="C76" s="144"/>
      <c r="D76" s="144"/>
      <c r="E76" s="144"/>
      <c r="F76" s="36"/>
    </row>
    <row r="77" spans="1:247" s="4" customFormat="1" ht="13.5">
      <c r="A77" s="14" t="s">
        <v>151</v>
      </c>
      <c r="B77" s="15" t="s">
        <v>184</v>
      </c>
      <c r="C77" s="16"/>
      <c r="D77" s="12"/>
      <c r="E77" s="17"/>
      <c r="F77" s="17"/>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row>
    <row r="78" spans="1:247" ht="26.25">
      <c r="A78" s="18" t="s">
        <v>152</v>
      </c>
      <c r="B78" s="13" t="s">
        <v>185</v>
      </c>
      <c r="C78" s="19" t="s">
        <v>8</v>
      </c>
      <c r="D78" s="20">
        <v>1</v>
      </c>
      <c r="E78" s="21"/>
      <c r="F78" s="2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row>
    <row r="79" spans="1:247" ht="26.25">
      <c r="A79" s="18" t="s">
        <v>188</v>
      </c>
      <c r="B79" s="13" t="s">
        <v>186</v>
      </c>
      <c r="C79" s="19" t="s">
        <v>8</v>
      </c>
      <c r="D79" s="20">
        <v>1</v>
      </c>
      <c r="E79" s="21"/>
      <c r="F79" s="2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row>
    <row r="80" spans="1:247" ht="13.5" customHeight="1">
      <c r="A80" s="116"/>
      <c r="B80" s="140" t="s">
        <v>187</v>
      </c>
      <c r="C80" s="140"/>
      <c r="D80" s="140"/>
      <c r="E80" s="140"/>
      <c r="F80" s="2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row>
  </sheetData>
  <sheetProtection password="C70C" sheet="1"/>
  <mergeCells count="8">
    <mergeCell ref="B76:E76"/>
    <mergeCell ref="B80:E80"/>
    <mergeCell ref="B20:E20"/>
    <mergeCell ref="B35:E35"/>
    <mergeCell ref="B43:E43"/>
    <mergeCell ref="B58:E58"/>
    <mergeCell ref="B67:E67"/>
    <mergeCell ref="B71:E71"/>
  </mergeCells>
  <printOptions/>
  <pageMargins left="0.9448818897637796" right="0.3937007874015748" top="0.984251968503937" bottom="0.984251968503937" header="0.3937007874015748" footer="0.3937007874015748"/>
  <pageSetup horizontalDpi="300" verticalDpi="300" orientation="portrait" paperSize="9" scale="80" r:id="rId1"/>
  <headerFooter>
    <oddFooter>&amp;L&amp;"Arial Narrow,Navadno"&amp;6Razpisna dokumentacija  
OSNOVNA ŠOLA DRAGOTINA KETTEJA – PRENOVA TLAKOV II. FAZA</oddFooter>
  </headerFooter>
  <rowBreaks count="8" manualBreakCount="8">
    <brk id="20" max="255" man="1"/>
    <brk id="35" max="255" man="1"/>
    <brk id="43" max="255" man="1"/>
    <brk id="47" max="255" man="1"/>
    <brk id="58" max="255" man="1"/>
    <brk id="67" max="255" man="1"/>
    <brk id="71" max="255" man="1"/>
    <brk id="7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2011-03-03T08:37:09Z</cp:lastPrinted>
  <dcterms:created xsi:type="dcterms:W3CDTF">2011-03-02T07:14:04Z</dcterms:created>
  <dcterms:modified xsi:type="dcterms:W3CDTF">2011-03-09T14:04:30Z</dcterms:modified>
  <cp:category/>
  <cp:version/>
  <cp:contentType/>
  <cp:contentStatus/>
</cp:coreProperties>
</file>