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20" windowHeight="8010" activeTab="0"/>
  </bookViews>
  <sheets>
    <sheet name="Rekapitulacija" sheetId="1" r:id="rId1"/>
    <sheet name="Ureditev postajališča" sheetId="2" r:id="rId2"/>
    <sheet name="Javna razsvetljava" sheetId="3" r:id="rId3"/>
    <sheet name="LED smerniki" sheetId="4" r:id="rId4"/>
    <sheet name="Vodovodni priključek" sheetId="5" r:id="rId5"/>
    <sheet name="Gradbeni del - PV" sheetId="6" r:id="rId6"/>
    <sheet name="Strojni del  - PV " sheetId="7" r:id="rId7"/>
  </sheets>
  <definedNames/>
  <calcPr fullCalcOnLoad="1"/>
</workbook>
</file>

<file path=xl/sharedStrings.xml><?xml version="1.0" encoding="utf-8"?>
<sst xmlns="http://schemas.openxmlformats.org/spreadsheetml/2006/main" count="650" uniqueCount="375">
  <si>
    <t>Humuziranje brežine brez valjanja, v debelini do 15 cm strojno, z dobavo humusa.</t>
  </si>
  <si>
    <t>Humuziranje zelenice brez valjanja, v debelini do 15 cm strojno, z dobavo humusa.</t>
  </si>
  <si>
    <t>Prevoz materiala na stalno deponijo (deponijo si priskrbi izvajalec sam)</t>
  </si>
  <si>
    <t>Razprostiranje s predhodnim drobljenjem odvečnega drugega materiala (robniki, prane plošče, zidovi)</t>
  </si>
  <si>
    <t>Izdelava nevezane nosilne plasti enakomerno zrnatega drobljenca iz kamnine v debelini do 20 cm - pločniki</t>
  </si>
  <si>
    <t>Izdelava nosilne plasti bituminizirane zmesi AC 22 base B 70/100 A4 v debelini 10 cm (priključek in avtobusno postajališče ter prometni otok)</t>
  </si>
  <si>
    <t>Izdelava obrabne in zaporne plasti bitumenizirane zmesi AC 8 surf B70/100, A5 v debelini 4 cm - pločnik in prometni otok</t>
  </si>
  <si>
    <t>Izdelava obrabne in zaporne plasti bituminizirane zmesi AC 11 surf B 50/70 A3 v debelini 3 cm (priključek in avtobusno postajališče ter prometni otok)</t>
  </si>
  <si>
    <t>Tlakovanje - granitne kocke dimenzije 5x5x5cm na podlagi iz estriha debeline 7cm - tlakovanje prometnega otoka na obstoječi asfaltni podlagi</t>
  </si>
  <si>
    <t>Vgraditev predfabriciranih dvignjenih robnikov iz cementnega betona s prerezom 15/25cm, vključno s fugiranjem</t>
  </si>
  <si>
    <t>Dobava in vgraditev predfabriciranega pogreznjenega robnika iz cementnega betona  s prerezom 10/20 cm, vključno s fugiranjem</t>
  </si>
  <si>
    <t>Dobava in vgraditev predfabriciranega pogreznjenega robnika iz cementnega betona  s prerezom 15/25 cm, vključno s fugiranjem</t>
  </si>
  <si>
    <t xml:space="preserve">Dobava in vgraditev dvignjenega vtočnega robnika  s prerezom 15/25 cm iz cementnega betona, vključno s fugiranjem </t>
  </si>
  <si>
    <t>Zakoličba trase kanalizacijskih cevi in rešetk ter postavitev višin</t>
  </si>
  <si>
    <t>Zakoličba kanalizacijskih jaškov in peskolovov ter postavitev višin</t>
  </si>
  <si>
    <t>OPOMBA: Dela v nearmiranem in armiranem betonu se morajo izvajati po določilih tehničnih predpisov, normativov in standardov.</t>
  </si>
  <si>
    <t>Odpornost betona uporabljenega za izdelavo nosilne konstrukcije, razen temeljev, mora proti učinkom mraza izpolnjevati predpisane pogoje.</t>
  </si>
  <si>
    <t>Izdelava podprtega opaža za ravne temelje - podporni zid</t>
  </si>
  <si>
    <t>Izdelava dvostranskega vezanega opaža za raven zid, visok do 2 m - nov podporni zid</t>
  </si>
  <si>
    <t>Dobava in vgraditev armaturne mreže po načrtu  - podporni zid</t>
  </si>
  <si>
    <t>Dobava in vgraditev rebraste armature po načrtu, dimenzije  do fi 12 - nov podporni zid</t>
  </si>
  <si>
    <t>Dobava in vgraditev cementnega betona C35/45 v prerez 0,31 do 0,50 m3/m2-m1  - nov podporni zid</t>
  </si>
  <si>
    <t>Dobava in montaža nove panelne jeklene, vročecinkane in plastificirane  ograje, h=1,10 m, skupaj s stebrički, objemkami, podstavki in montažo na nov podporni zid</t>
  </si>
  <si>
    <t>Izdelava temelja iz cementnega betona C 12/15, globine 80 cm, premera 40 cm</t>
  </si>
  <si>
    <t>Izdelava tankoslojne vzdolžne označbe na vozišču z enokomponentno belo barvo, vključno 250 g/m2 posipa z drobci / kroglicami stekla, strojno, debelina plasti suhe snovi 250 µm, širina črte 12 cm (državna cesta)</t>
  </si>
  <si>
    <t>Izdelava tankoslojne vzdolžne označbe na vozišču z enokomponentno belo barvo, vključno 250 g/m2 posipa z drobci / kroglicami stekla, strojno, debelina plasti suhe snovi 250 µm, širina črte 12 cm (priključek)</t>
  </si>
  <si>
    <t>Izdelava tankoslojne vzdolžne označbe na vozišču z enokomponentno belo barvo, vključno 250 g/m2 posipa z drobci / kroglicami stekla, strojno, debelina plasti suhe snovi 250 µm, širina črte 12 cm (parkirišče)</t>
  </si>
  <si>
    <t>Izdelava tankoslojne prečne in ostalih označb na vozišču z enokomponentno belo barvo, vključno 250 g/m2 posipa z drobci / kroglicami stekla, strojno, debelina plasti suhe snovi 250 µm, širina črte 50 cm (V-9) (priključek na državno cesto in prometni otok)</t>
  </si>
  <si>
    <t>Izdelava tankoslojne prečne in ostalih označb na vozišču z enokomponentno belo barvo, vključno 250 g/m2 posipa z drobci / kroglicami stekla, strojno, debelina plasti suhe snovi 250 µm, površina označbe nad 1,5 m2 (V-33) (državna cesta)</t>
  </si>
  <si>
    <t>Izdelava tankoslojne prečne in ostalih označb na vozišču z enokomponentno belo barvo, vključno 250 g/m2 posipa z drobci / kroglicami stekla, strojno, debelina plasti suhe snovi 250 µm, površina označbe nad 1,5 m2 (V-16.2, V-38) ( (glavna cesta)</t>
  </si>
  <si>
    <t>Izdelava tankoslojne prečne in ostalih označb na vozišču z enokomponentno belo barvo, vključno 250 g/m2 posipa z drobci / kroglicami stekla, strojno, debelina plasti suhe snovi 250 µm, širina črte 50 cm (V-16) (priključek na državno cesto in prometni otok)</t>
  </si>
  <si>
    <t>Izdelava tankoslojne prečne in ostalih označb na vozišču z enokomponentno rumeno barvo, vključno 250 g/m2 posipa z drobci / kroglicami stekla, strojno, debelina plasti suhe snovi 200 µm, površina označbe do 0,5 m2 (BUS oznake na avtobusnem postajališču)</t>
  </si>
  <si>
    <t>Doplačilo za izdelavo prekinjenih vzdolžnih označb na vozišču, širina črte 12 cm 1-1-1 (državna cesta)</t>
  </si>
  <si>
    <t>Nepredvidena dodatna dela  - 5% (post. 1 - 6 in 7.9.1 - 7.9.3)</t>
  </si>
  <si>
    <t>JAVNA RAZSVETLJAVA</t>
  </si>
  <si>
    <t>SKUPAJ JAVNA RAZSVETLJAVA</t>
  </si>
  <si>
    <t>Strojni in deloma ročni izkop kabelskega kanala v  pločniku, zelenici, cestišču - dimenzije od 0,4x0,8m globine do 0,4x1,m globine (teren III. - IV. kat)</t>
  </si>
  <si>
    <t>Odvoz odvečnega materiala na stalno deponijo. Deponijo si priskrbi izvajalec sam.</t>
  </si>
  <si>
    <t>Kandelaber h=7 m od tal (za cono vetra C) - prilagojen za natik svetilke pod kotom 0, vroče cinkan opremljen z priključno ploščico PVE-5 z 6A varovalko. Ožičen in postavljen v projektiran temelj</t>
  </si>
  <si>
    <t>Priprava posteljice iz peska granulacije 3-7mm (10cm) v jarku širine 0,4m ter delnim zasipom iz peska (20cm) komplet z nabijanjem v plasteh</t>
  </si>
  <si>
    <t>Valjanec FeZn 25x4 mm in priklop na ozemljitev ter na vse kandelabre JR</t>
  </si>
  <si>
    <t>Zarisovanje, pregled, priklopi, instalacijske meritve, spuščanje v pogon in nepredvidena dela (2% od postavk 1 - 20)</t>
  </si>
  <si>
    <t>Drobni montažni material, transport in manipulacijski stroški (3% od postavk 1 - 20)</t>
  </si>
  <si>
    <t>Demontaža obstoječe JR svetilke z drogovi (svetilke in drogovi ostanejo v lasti naročnika).</t>
  </si>
  <si>
    <t>Zarisovanje, pregled, priklopi, instalacijske meritve, spuščanje v pogon in nepredvidena dela (2% od postavk 1-10)</t>
  </si>
  <si>
    <t>Drobni montažni material, transport in manipulacijski stroški (3% od postavk 1 - 10)</t>
  </si>
  <si>
    <t>Montaža talnih LED smernikov</t>
  </si>
  <si>
    <t>Dobava in montaža napajalnika 24V</t>
  </si>
  <si>
    <t>Dobava in montaža krmilnika za krmiljenje LED smernikov</t>
  </si>
  <si>
    <t>Dobava in montaža omarice 20x20 na nov drog JR</t>
  </si>
  <si>
    <t>Dobava in montaža krmilne omarice z AKU napajanjem (24/7)</t>
  </si>
  <si>
    <t>Rezanje in rušenje asfalta za dovod kabla po kanalu</t>
  </si>
  <si>
    <t>Dobava in polaganje kabla 2x1,5 mm2</t>
  </si>
  <si>
    <t>Dobava in polaganje kabla 3x2,5 mm2</t>
  </si>
  <si>
    <t>Dobava in polaganje euroflex cevi fi 40 mm</t>
  </si>
  <si>
    <t>Betoniranje kanala in zalivanje z bitumensko maso</t>
  </si>
  <si>
    <t>Izdelava kabelske spojke (M13) v jašku</t>
  </si>
  <si>
    <t>Izdelava preboja v obstoječ kabelski jašek</t>
  </si>
  <si>
    <t>Uvod kablov (preboj JR v drog, jašek...) in izkop jarka ob drogu</t>
  </si>
  <si>
    <t>Dobava in montaža razvodne doze IP55 z uvodnicami</t>
  </si>
  <si>
    <t>Izvedba vezav, meritev in priklopov za JR in talnih LED smernikov</t>
  </si>
  <si>
    <t>DDV 22%</t>
  </si>
  <si>
    <t>SKUPAJ</t>
  </si>
  <si>
    <t>C.</t>
  </si>
  <si>
    <t>TALNI LED SMERNIKI</t>
  </si>
  <si>
    <t>Dobava povoznih (dvostranskih talnih LED smernikov - smerniki svetijo obojestransko) za območje pluženja snega</t>
  </si>
  <si>
    <t>Drobni material - 3% od post. 1 - 17</t>
  </si>
  <si>
    <t>Nepredvidena dela z vpisom v gradbeni dnevnik - 5% od post. 1 - 17</t>
  </si>
  <si>
    <t>SKUPAJ TALNI LED SMERNIKI</t>
  </si>
  <si>
    <t>Dobava in vgradnja instalacijskega odklopnika 10A/1P v obstoječo el. omaro</t>
  </si>
  <si>
    <t>VODOVODNI MATERIJAL</t>
  </si>
  <si>
    <t>TRASA VODOVODA : CEVI IN LOKI NA TRASI</t>
  </si>
  <si>
    <t>DUKTILNE CEVI fi  250  K9</t>
  </si>
  <si>
    <t>MMK TYTON DN 250/11°, epoxy</t>
  </si>
  <si>
    <t>PRIKLOPI</t>
  </si>
  <si>
    <t>Muty joint DN 250 z neizvlečnim spojem,</t>
  </si>
  <si>
    <t>naročiti po meri</t>
  </si>
  <si>
    <t xml:space="preserve"> Q - kos fi 250 x45 st. - PRIROBNIČNI </t>
  </si>
  <si>
    <t xml:space="preserve"> MMK fi 250x45 st. ZA NL, SPOJ TYTON </t>
  </si>
  <si>
    <t>E- kos fi 250 Tyton</t>
  </si>
  <si>
    <t>Gumi tesnila  fi 250 mm</t>
  </si>
  <si>
    <t>Vijaki z matico  M 22x90</t>
  </si>
  <si>
    <t>ODCEPNI JAŠEK</t>
  </si>
  <si>
    <t xml:space="preserve"> FF- kos fi 250 x 700 </t>
  </si>
  <si>
    <t xml:space="preserve"> F- kos fi 250  spoj Tyton </t>
  </si>
  <si>
    <t xml:space="preserve"> E- kos fi 250  spoj Tyton </t>
  </si>
  <si>
    <t>Vijaki z matico  M 16x70</t>
  </si>
  <si>
    <t>Vijaki z matico  M 16x65</t>
  </si>
  <si>
    <t>Dobava in montaža: Litoželezni oglati pokrov, komplet z okvirjem za vgradnjo v beton, s protihrupnim vložkom in zaklepom, razred D npr.: LIVAR Ivančna Gorica - tip: D 400 Podatki: - za vgradnjo v pločnike, ceste, ulice, bankine - nosilnost 400 kN - dimenzije : 800/800 mm, masa 47 kg, tesnjenje</t>
  </si>
  <si>
    <t>Praznjenje obstoječega cevovoda na mestih izvedbe novih priklopov in sicer fi 250mm ob Gregorčičevi cesti s sekcijskim zapiranjem cevovoda ter cevovoda fi 80mm ob Župančičevi cesti v Ilirski Bistrici</t>
  </si>
  <si>
    <t xml:space="preserve">SKUPNA REKAPITULACIJA </t>
  </si>
  <si>
    <t>D.</t>
  </si>
  <si>
    <t>VODOVODNI PRIKLJUČEK</t>
  </si>
  <si>
    <t>POPRAVILO VODOVODA</t>
  </si>
  <si>
    <t>POPUST</t>
  </si>
  <si>
    <t>Zasip vodovodnega jarka s suhim materialom od izkopa, ter komprimiranje v plasteh po 20cm.</t>
  </si>
  <si>
    <t>Zasip vodovodnih jaškov z drobljencem iz kamnine in suhega materiala iz odkopa, ter izmenično komprimiranje v plasteh po 20cm.</t>
  </si>
  <si>
    <t>Ponovna poploščitev površine, pokrite s ploščami iz pranega betona skupaj z izdelavo temeljnega nasutja iz silikatnega peska 0/4 mm v višini cca. . 10cm in zamenjavo razbitih plošč v skupni količinii cca. 10% celotnih odstranjenih plošč</t>
  </si>
  <si>
    <t>Čiščenje terena vzdolž trase po zasutju cevovoda</t>
  </si>
  <si>
    <t>Nakladanje, odvoz in razprostiranje odvečnega materiala na deponijo do 5km.</t>
  </si>
  <si>
    <t>2.3.</t>
  </si>
  <si>
    <t>OSTALA DELA</t>
  </si>
  <si>
    <t>Izvedba križanj (zavarovanje in zaščita obstoječih komunalnih naprav) po zahtevah soglasodajalcev skupaj s potrebnim materialom, zaščitnimi cevmi, ..</t>
  </si>
  <si>
    <t>Izdelava razdelilnega jaška RJ-1 v skladu z detajlom gradbinca kpl. Z gradbenimi deli in gradbenim materialom, armaturnimi mrežami, montažnimi deli, povoznim pokrovom in betonskim vencem za vgradnjo v cestišče, LŽ pokrovom 2x600x600mm, 400 kN - dimenzije jaška na listu št.7</t>
  </si>
  <si>
    <t>Izdelava betonskih sider na karakterističnih točkah cevovoda, spremembah smeri, ...</t>
  </si>
  <si>
    <t>Polaganje opozorilnega traku</t>
  </si>
  <si>
    <t>Geodetski posnetek in izdelava katastra vodovoda</t>
  </si>
  <si>
    <t>Ostala dela</t>
  </si>
  <si>
    <t>SKUPAJ OSTALA DELA</t>
  </si>
  <si>
    <t>IZDELAVA PID IN PROJEKTANTSKI NADZOR</t>
  </si>
  <si>
    <t>Izdelava PID in projektantski nadzor</t>
  </si>
  <si>
    <t>SKUPAJ IZDELAVA PID IN PROJEKTANTSKI NADZOR</t>
  </si>
  <si>
    <t>SKUPAJ GRADBENA DELA</t>
  </si>
  <si>
    <t>SKUPAJ UREDITEV VODOVODNEGA PRIKLJUČKA - DOM NA VIDMU</t>
  </si>
  <si>
    <t>m3</t>
  </si>
  <si>
    <t>kg</t>
  </si>
  <si>
    <t>km</t>
  </si>
  <si>
    <t>m1</t>
  </si>
  <si>
    <t>kom</t>
  </si>
  <si>
    <t>t</t>
  </si>
  <si>
    <t>I.</t>
  </si>
  <si>
    <t>A.</t>
  </si>
  <si>
    <t>UREDITEV AVTOBUSNEGA POSTAJALIŠČA</t>
  </si>
  <si>
    <t>1.</t>
  </si>
  <si>
    <t>PREDDELA</t>
  </si>
  <si>
    <t>1.1.</t>
  </si>
  <si>
    <t>GEODETSKA DELA</t>
  </si>
  <si>
    <t>Obnova in zavarovanje zakoličbe osi trase ostale javne ceste v ravninskem terenu (državna cesta)</t>
  </si>
  <si>
    <t>Obnova in zavarovanje zakoličbe osi trase ostale javne ceste v ravninskem terenu (priključek na državno cesto)</t>
  </si>
  <si>
    <t>Postavitev in zavarovanje prečnega profila ostale javne ceste v ravninskem terenu (priključek na državno cesto)</t>
  </si>
  <si>
    <t>kos</t>
  </si>
  <si>
    <t>1.2.</t>
  </si>
  <si>
    <t>ČIŠČENJE TERENA</t>
  </si>
  <si>
    <t>1.2.1.</t>
  </si>
  <si>
    <t>ODSTRANITEV GRMOVJA, DREVES, VEJ IN PANJEV</t>
  </si>
  <si>
    <t>m2</t>
  </si>
  <si>
    <t>1.2.2.</t>
  </si>
  <si>
    <t>ODSTRANITEV PROMETNE SIGNALIZACIJE IN OPREME</t>
  </si>
  <si>
    <t>1.2.3.</t>
  </si>
  <si>
    <t>PORUŠITEV IN ODSTRANITEV VOZIŠČNIH KONSTRUKCIJ</t>
  </si>
  <si>
    <t>m</t>
  </si>
  <si>
    <t>1.2.4.</t>
  </si>
  <si>
    <t>PORUŠITEV IN ODSTRANITEV OBJEKTOV</t>
  </si>
  <si>
    <t>SKUPAJ PREDDELA</t>
  </si>
  <si>
    <t>2.</t>
  </si>
  <si>
    <t>ZEMELJSKA DELA</t>
  </si>
  <si>
    <t>2.1.</t>
  </si>
  <si>
    <t>IZKOPI</t>
  </si>
  <si>
    <t>2.2.</t>
  </si>
  <si>
    <t>PLANUM TEMELJNIH TAL</t>
  </si>
  <si>
    <t>Ureditev planuma temeljnih tal vezljive zemljine - 3. kategorije</t>
  </si>
  <si>
    <t>2.4.</t>
  </si>
  <si>
    <t>NASIPI, ZASIPI, KLINI, POSTELJICA IN GLINASTI NABO</t>
  </si>
  <si>
    <t>2.5.</t>
  </si>
  <si>
    <t>BREŽINE IN ZELENICE</t>
  </si>
  <si>
    <t>Doplačilo za zatravitev s semenom</t>
  </si>
  <si>
    <t>2.9.</t>
  </si>
  <si>
    <t>RAZPROSTIRANJE ODVEČNEGA MATERIALA</t>
  </si>
  <si>
    <t xml:space="preserve">Razprostiranje odvečne plodne zemljine - 1.  kategorije </t>
  </si>
  <si>
    <t xml:space="preserve">Razprostiranje odvečne vezljive zemljine - 3.  kategorije </t>
  </si>
  <si>
    <t>SKUPAJ ZEMELJSKA DELA</t>
  </si>
  <si>
    <t>3.</t>
  </si>
  <si>
    <t>VOZIŠČNE KONSTRUKCIJE</t>
  </si>
  <si>
    <t>3.1.</t>
  </si>
  <si>
    <t>NOSILNE PLASTI</t>
  </si>
  <si>
    <t>3.1.1.</t>
  </si>
  <si>
    <t>NEVEZANE NOSILNE PLASTI</t>
  </si>
  <si>
    <t>Izdelava nevezane nosilne plasti enakomerno zrnatega drobljenca iz kamnine v debelini 31 do 40 cm</t>
  </si>
  <si>
    <t>Izdelava nevezane nosilne plasti enakomerno zrnatega drobljenca iz sekundarnih surovin v debelini 31 do 40 cm (rezkanec iz porezkanega asfalta)</t>
  </si>
  <si>
    <t>3.1.4.</t>
  </si>
  <si>
    <t>ASFALTNE NOSILNE PLASTI</t>
  </si>
  <si>
    <t>3.2.</t>
  </si>
  <si>
    <t>OBRABNE IN ZAPORNE PLASTI</t>
  </si>
  <si>
    <t>3.2.2.</t>
  </si>
  <si>
    <t>VEZANE OBRABNE IN ZAPORNE PLASTI</t>
  </si>
  <si>
    <t>3.4.</t>
  </si>
  <si>
    <t>TLAKOVANE OBRABNE PLASTI</t>
  </si>
  <si>
    <t>3.5.</t>
  </si>
  <si>
    <t>ROBNI ELEMENTI VOZIŠČ</t>
  </si>
  <si>
    <t>3.5.2.</t>
  </si>
  <si>
    <t>ROBNIKI</t>
  </si>
  <si>
    <t>SKUPAJ VOZIŠČNE KONSTRUKCIJE</t>
  </si>
  <si>
    <t>4.</t>
  </si>
  <si>
    <t>ODVODNJAVANJE</t>
  </si>
  <si>
    <t>4.1.</t>
  </si>
  <si>
    <t>POVRŠINSKO ODVODNJAVANJE</t>
  </si>
  <si>
    <t>4.3.</t>
  </si>
  <si>
    <t>Dobava in polaganje PVC drenažno - kanalizacijskih cevi DKN250 na betonsko podlago debeline 10+D/10 cm</t>
  </si>
  <si>
    <t>Preskus tesnosti cevi premera 21 do 50 cm</t>
  </si>
  <si>
    <t>4.4.</t>
  </si>
  <si>
    <t>JAŠKI</t>
  </si>
  <si>
    <t>Izdelava peskolova iz cementnega betona, krožnega prereza s premerom 50 cm, globokega 1 do 1.5m</t>
  </si>
  <si>
    <t>Izdelava peskolova iz cementnega betona, krožnega prereza s premerom 50 cm, globokega 1.5 do 2m</t>
  </si>
  <si>
    <t>Izdelava jaška iz cementnega betona, krožnega prereza s premerom 60 cm, globokega 1 do 1.5m</t>
  </si>
  <si>
    <t>Dobava in vgraditev rešetke  iz duktilne litine z nosilnostjo 125 kN, s prerezom 400/400 mm</t>
  </si>
  <si>
    <t>Dobava in vgraditev rešetke  iz duktilne litine z nosilnostjo 400 kN, s prerezom 400/400 mm</t>
  </si>
  <si>
    <t>Dobava in vgraditev pokrova iz duktilne litine z nosilnostjo 125 kN, krožnega prereza s premerom 500 mm</t>
  </si>
  <si>
    <t>Dobava in vgraditev pokrova iz duktilne litine z nosilnostjo 400 kN, krožnega prereza s premerom 500 mm</t>
  </si>
  <si>
    <t>Dobava in montaža PVC fazonskih kosov na peščeno posteljico: odcep 45 DN 250/250</t>
  </si>
  <si>
    <t>SKUPAJ ODVODNJAVANJE</t>
  </si>
  <si>
    <t>5.</t>
  </si>
  <si>
    <t>GRADBENA IN OBRTNIŠKA DELA</t>
  </si>
  <si>
    <t>5.1.</t>
  </si>
  <si>
    <t>TESARSKA DELA</t>
  </si>
  <si>
    <t>5.2.</t>
  </si>
  <si>
    <t>DELA Z JEKLOM ZA OJAČITEV</t>
  </si>
  <si>
    <t>5.3.</t>
  </si>
  <si>
    <t>DELA S CEMENTNIM BETONOM</t>
  </si>
  <si>
    <t>Dobava in vgraditev pustega betona kot podložni beton pod temelji, vključno z dobavo, izdelavo, vgradnjo in poravnavanjem.</t>
  </si>
  <si>
    <t>5.8.</t>
  </si>
  <si>
    <t>KLJUČAVNIČARSKA DELA</t>
  </si>
  <si>
    <t>SKUPAJ GRADBENA IN OBRTNIŠKA DELA</t>
  </si>
  <si>
    <t>6.</t>
  </si>
  <si>
    <t>OPREMA CEST</t>
  </si>
  <si>
    <t>6.1.</t>
  </si>
  <si>
    <t>POKONČNA OPREMA CEST</t>
  </si>
  <si>
    <t>Dobava in vgraditev stebriča za prometni znak iz vroče cinkane cevi premera 64 mm, dolžina 4000mm</t>
  </si>
  <si>
    <t>Dobava in pritrditev okroglega prometnega znaka, podloga iz aluminijaste pločevine, znak z odsevno folijo 2. vrste, premera 600mm (II-2, II-4, II-47)</t>
  </si>
  <si>
    <t>Dobava in pritrditev prometnega znaka, podloga iz aluminijaste pločevine, znak z odsevno folijo 1. vrste, velikosti od 0,21 do 0,40 m2 (III-54, III-2)</t>
  </si>
  <si>
    <t>Dobava in pritrditev prometnega znaka, podloga iz aluminijaste pločevine, znak z odsevno folijo II. vrste, velikosti 0,6 m2  (VI-8)</t>
  </si>
  <si>
    <t>6.2.</t>
  </si>
  <si>
    <t>OZNAČBE NA VOZIŠČU</t>
  </si>
  <si>
    <t>Izdelava tankoslojne prečne in ostalih označb na vozišču z enokomponentno belo barvo, vključno 250 g/m2 posipa z drobci/kroglicami stekla, strojno, debelina plasti suhe snovi 250 mikrometrov, površina označbe do 0,5 m2 (puščice na obračališču)</t>
  </si>
  <si>
    <t>Izdelava tankoslojne vzdolžne označbe na vozišču z enokomponentno belo barvo, vključno 250 g/m2 posipa z drobci / kroglicami stekla, strojno, debelina plasti suhe snovi 250 mikrometrov, širina 10 cm (črte parkirišče)</t>
  </si>
  <si>
    <t>Doplačilo za izdelavo prekinjenih vzdolžnih označb na vozišču, širina črte 12 cm 3-3-3 (priključek)</t>
  </si>
  <si>
    <t>SKUPAJ OPREMA CEST</t>
  </si>
  <si>
    <t>7.</t>
  </si>
  <si>
    <t>TUJE STORITVE</t>
  </si>
  <si>
    <t>7.9.</t>
  </si>
  <si>
    <t>PRESKUSI, NADZOR IN TEHNIČNA DOKUMENTACIJA</t>
  </si>
  <si>
    <t>Projektantski nadzor</t>
  </si>
  <si>
    <t>ur</t>
  </si>
  <si>
    <t>Geološki nadzor</t>
  </si>
  <si>
    <t>Izdelava projektne dokumentacije za projekt izvedenih del</t>
  </si>
  <si>
    <t>%</t>
  </si>
  <si>
    <t>SKUPAJ TUJE STORITVE</t>
  </si>
  <si>
    <t>SKUPAJ UREDITEV AVTOBUSNEGA POSTAJALIŠČA</t>
  </si>
  <si>
    <t>B.</t>
  </si>
  <si>
    <t>JR GRADBENI DEL - KABELSKA KANALIZACIJA</t>
  </si>
  <si>
    <t>Zasip jarka širine 0,4m v višini 0,7m s tamponskim materialom komplet z nabijanjem v plasteh debeline 10cm do ustrezne zbitosti za pločnik  - izmera v zbitem stanju</t>
  </si>
  <si>
    <t>Dobava, polaganje in spajanje kabelske kanalizacije za JR svetilke - 1 x Stigmaflex cev prereza fi=110 mm</t>
  </si>
  <si>
    <t>Beton MB 15 za obbetoniranje cevi pod cestiščem</t>
  </si>
  <si>
    <t>Izkop in komplet izdelava tipskega betonskega jaška fi=80cm, l=1m, LTŽ pokrov 600x600mm IMP (teški promet)</t>
  </si>
  <si>
    <t>Izkop in komplet izdelava tipskega temelja za steber JR</t>
  </si>
  <si>
    <t>PVC opozorilni trak</t>
  </si>
  <si>
    <t>Plastični ščitnik</t>
  </si>
  <si>
    <t>Rezanje asfalta na cestišču in pločniku</t>
  </si>
  <si>
    <t>Asfaltiranje cestišča in pločnika</t>
  </si>
  <si>
    <t>Zakoličba nove trase JR kabelske kanalizacije</t>
  </si>
  <si>
    <t>Izvedba križanj</t>
  </si>
  <si>
    <t>kpl</t>
  </si>
  <si>
    <t>Nepredvidena dela z vpisom v gradbeni dnevnik</t>
  </si>
  <si>
    <t>Zaščita gradbišča pri izkopu - zapora ceste (ocenjeno)</t>
  </si>
  <si>
    <t>SKUPAJ JR GRADBENI DEL - KABELSKA KANALIZACIJA</t>
  </si>
  <si>
    <t>JR ELEKTROMONTAŽNI DEL</t>
  </si>
  <si>
    <t>Kabel za priključitev svetilk PP00-Y 3 x 1,5mm2</t>
  </si>
  <si>
    <t>Dobava, montaža, polaganje in priklop kabla v obstoječi svetilki i in v posamezni novi JR svetilki tip kabla PP00-A 4x16mm2+2,5mm2; uvlečenega v JR kabelsko kanalizacijo</t>
  </si>
  <si>
    <t>Izdelava spojke na obstoječem JR kablovodu, za potrebe priklopa novega JR kablovoda svetilk, komplet z vsem potrebnim veznim in spojnim materialom</t>
  </si>
  <si>
    <t>Izdelava kabelskih končnikov za kabel 4x16 mm2 Cu, montaža kabelskih čevljev in priklop kabla.</t>
  </si>
  <si>
    <t>SKUPAJ JR ELEKTROMONTAŽNI DEL</t>
  </si>
  <si>
    <t>IZDELAVA PID PROJEKTNE DOKUMENTACIJE</t>
  </si>
  <si>
    <t>PID</t>
  </si>
  <si>
    <t>SKUPAJ IZDELAVA PID PROJEKTNE DOKUMENTACIJE</t>
  </si>
  <si>
    <t>Št.</t>
  </si>
  <si>
    <t>Opis</t>
  </si>
  <si>
    <t>ME</t>
  </si>
  <si>
    <t>Količina</t>
  </si>
  <si>
    <t>Cena / enoto</t>
  </si>
  <si>
    <t>Vrednost</t>
  </si>
  <si>
    <t>UREDITEV VODOVODNEGA PRIKLJUČKA - DOM NA VIDMU</t>
  </si>
  <si>
    <t>HIRANTNA MREŽA IN VODOVODNI PRIKLJUČKI - FAZA I.</t>
  </si>
  <si>
    <t>Dobava in montaža: litoželezna tlačna cev sistema TRM v skladu s standardom DIN 28603, ISO2531, SIST EN 545 ter ISO 4179, odporna na tlake do 25bar, delovnega tlaka ___bar, vodena v zemlji, model:  npr. C40 sist.spajanja: TYTON - v popisu so zajete cevi s čašastim priključkom, izdelane iz duktilne litine v skladu s SIST EN 545, tesnili, fazonski in spojni kosi skupaj z vsemi koleni, odcepi, ... Ravne cevi s čašastim priključkom, npr. l=6 m - DN125, pN 16</t>
  </si>
  <si>
    <t>Ravni vmesni kos cevi z obojestranskim tesnilnim nastavkom (bradavico), l = 0,8m - DN125, pN 16</t>
  </si>
  <si>
    <t>Ravne cevi s prirobnicama, tip FFS, l = 0,3m - DN125, pN do 25 bar</t>
  </si>
  <si>
    <t>Fazonski kosi: Koleno 22,50 z dvojnima čašastima priključkoma in tesniloma, tip MMK - DN125, pN 16</t>
  </si>
  <si>
    <t>Enojni T-odcep s čašastima priključkoma in odcepom s prirobnico, tesniloma, tip MMA - DN125/DN80, pN 16</t>
  </si>
  <si>
    <t>Enojni T-odcep s prirobnicami, tip T - DN250'/DN150, pN 16</t>
  </si>
  <si>
    <t>Redukcijski kos s prirobnicami, tip FFR - DN150/DN125, pN 16</t>
  </si>
  <si>
    <t>Spojnik z enostransko prirobnico, tip F - DN125, pN 16</t>
  </si>
  <si>
    <t>Specialni prehodni kos, tip EU - DN125, pN 16</t>
  </si>
  <si>
    <t>Zaključni čep z navojno odprtino 3/4_xD972__xDC34_ip P - DN125, pN 16</t>
  </si>
  <si>
    <t>Dobava in montaža montažno demontažnega kosa iz duktilne litine GGG 400 z epoksy zaščito s stojnimi pocinkanimi matičnimi vijaki kvalitete 8.8 za regulacijo, z dvojnim "O" tesnjenjem. Vse v skladu z ISO 2531. - MDK DN125</t>
  </si>
  <si>
    <t>- MDK DN125</t>
  </si>
  <si>
    <t>Provizorij - razni fitingi, MS-spojke ter drobni tesnilni in spojni material - fitingi pocinkani - razni 2" - 1/2"</t>
  </si>
  <si>
    <t>Zaporno izpustni krogelni ventil z ročico in navojnim priključkom ter nastavkom za dezinfekcijo - DN25, pN12</t>
  </si>
  <si>
    <t>Armature : (Fiksne prirobnice) EV zasun s prirobičnimi priključki, komplet s tesnilnim in spojnim materialom - DN250, pN 10-16</t>
  </si>
  <si>
    <t>- DN125, pN 10-16</t>
  </si>
  <si>
    <t>EV zasun s prirobičnimi priključki, komplet s tesnilnim in spojnim materialom, z navojnim teleskopskim vretenom  (zapiralnim drogom) v zaščitni cevi in povozno litoželezno kapo z vgradnim ohišjem ter napisom "VODA" - DN125, pN 10-16</t>
  </si>
  <si>
    <t>Univerzalne Cevne spojke GF s prirobičnim priključkom, za spajanje različnih materialov cevi in premerov, dobavljeno kopmlet s tesnilnim in spojnim materialom - DN250, pN 16</t>
  </si>
  <si>
    <t>Dobava in montaža: pocinkana brezšivna jeklena cev po DIN30670, vodena v zemlji oz. kineti za vodovodni priključek, tovarniško predizolirana s polietilenom, tip ____________ komplet s fazonskimi kosi, spojnim, tesnilnim ter dodatnim antikorozijskim zaščitnim materialom in dodatkom za odrez. - DN40, pN 16</t>
  </si>
  <si>
    <t>- DN25, pN 16</t>
  </si>
  <si>
    <t>Dobava in vgradnja opozorilnega traka z napisom " "Vodovod" in kovinsko žico za detekcijo</t>
  </si>
  <si>
    <t>Dobava in vgradnja zaščitnih cevi za vgradnjo v zemljo oz. kot zaščitne cevi za križanje podzemnih instalacij kanalizacije in elektrike skupaj z obbetoniranjem v skladu s priloženim detajlom - f200, dolžina 2000 mm</t>
  </si>
  <si>
    <t>Dobava in montaža: Podometna vgradna omarica s ponikljanimi vratci in zapiralom vel.: 150x150x110</t>
  </si>
  <si>
    <t>Dobava in montaža: Kompleta priključnih armatur za obnovo/izdelavo vodomernega jaška VJ1, sestoječega iz: Komplet armatur in vodomerov: - reducirni/razširitveni kos DN40/DN25 kos 2 komplet dobavljen in vgrajen</t>
  </si>
  <si>
    <t>Izdelava armaturnega jaška komplet z vsemi gradbenimi deli, izkopom, gradbenim materialom, opaženjem, betoniranjem in ponovnim obsutjem jaška z zemljo. Jašek izdelan z vstopno odprtino BxB= 800x800 mm. - dimenzije po detajlu</t>
  </si>
  <si>
    <t>Izvedba novega priključka na obstoječ javni vodovod oz. odcep nove hidrantne mreže. V ceni je vštet tudi izkop gradbenega kanala na mestu izvedbe priklopa, izdelava posteljice za vodovodno cev in zasipa le-te s peskom 0/4 mm ( (min.10 cm pod in nad cevjo), zasipa s tamponom in zasipa z izkopanim materialom ob hkratnem nabijanju plasti materialov, pesek in tampon, asfaltiranje na mestu priklopa na javni vodovod</t>
  </si>
  <si>
    <t>Izvedba odstranitve in odvoza na deponijo dela starih cevnih instalacij. Dela zajemajo tudi odrez instalacij, ter vsa gradbena dela v zvezi s talnim hidrantom kot so: odkop, rušitev ter zasip gradbene jame z odkopanim zemeljskim slojem z nove lokacije. Vsa dela se izvajajo ročno (predvsem izkop).</t>
  </si>
  <si>
    <t>Dobava in vgradnja sidernih blokov iz betona, izdelanih v skladu s priloženo grafiko. Obbetoniranje se izvaja na mestih spremembe smeri, odcepih, ...</t>
  </si>
  <si>
    <t>Izvedba obveščanja uporabnikov lokalnega vodovoda o zaprtju vodovoda</t>
  </si>
  <si>
    <t>Izvedba hladnega tlačnega preizkusa novega dela cevnih vodov hidrantne vode komplet z vsemi potrebnimi materiali (npr. čepi) in z izdelavo zapisnika o ustreznosti s strani pooblaščene institucije. Preizkusni tlak je 1,5x delovni tlak oz. v skladu z navodili iz tehničnih smernic SIST EN 805</t>
  </si>
  <si>
    <t>Označevanje cevovodov z oznako smeri v jašku</t>
  </si>
  <si>
    <t>Dobava in vgradnja tipskih opozorilnih tabel za hidrantne mreže, napisnih ploščic, smernih puščic, označevanje in plombiranje regulacijskih nastavitev, označevanje smeri pretoka, namembnosti opreme in cevnega razvoda, armatur, vse proizvod in sistem Mupro, označevanje v skladu z DIN ter zahtevami požarne študije</t>
  </si>
  <si>
    <t>Izvedba fizičnega in svetlobnega varovanja mesta priključka (gradbene jame na cestišču) za čas izvedbe novega vodovodnega priključka na javni vodovod</t>
  </si>
  <si>
    <t>Dezinfekcija cevi javnega vodovoda mrzle vode ter spiranje z mrzlo vodo - v dolžini cca. 35 m</t>
  </si>
  <si>
    <t>Izpiranje in razkuževanje cevovoda z zapiranjem in odpiranje   vode ter izstavitvijo ustreznega potrdila (glede na dolžino parcialnih izpiranj) s strani izvajalca, ki ima veljavno pooblastilo s strani s strani Ministrstva za zdravstvo - v skupni dolžini cca. 35 m</t>
  </si>
  <si>
    <t>Nevtralizacija dezinfekcijskega sredstva do predpisane mejne vrednosti s strani pooblaščene organizacije</t>
  </si>
  <si>
    <t>Bakteriološki in kemični izvid vzorca vode ( ki ustreza zahtevam) po pooblaščeni osebi ter njegova analiza s strani pooblaščenega zavoda - odd. za sanitarno mikrobiologijo in kemijo</t>
  </si>
  <si>
    <t>Izdelava in vezava štirih (4x) izvodov projektov izvedenih del PID hidrantne mreže</t>
  </si>
  <si>
    <t>Izdelava katastra komunalnih vodov in naprav (vodovod in zbirna karta ostalih komunalnih naprav na nivoju KKN in GJI). Izdelava PID-a</t>
  </si>
  <si>
    <t>Razna manjša in nepredvidena dela. Obračun po dejanskih stroških z vpisom v gradbeni dnevnik in po odobritvi nadzornega organa (predvideno 10% MONTAŽNIH del)</t>
  </si>
  <si>
    <t>Zidarska dela in gradbena  pomoč instalaterjem. Vrednost se ovrednoti na osnovi dogovora gradbinec-izvajalec stroj. instalacij</t>
  </si>
  <si>
    <t>SKUPAJ HIRANTNA MREŽA IN VODOVODNI PRIKLJUČKI - FAZA I.</t>
  </si>
  <si>
    <t>GRADBENA DELA</t>
  </si>
  <si>
    <t>PREDDELA IN RUŠITVENA DELA</t>
  </si>
  <si>
    <t>Zakoličba osi javnega vodovoda in vodovodnega priključka ter označitev (od priključnega jaška RJ-1 naprej do točke P3)</t>
  </si>
  <si>
    <t>Zakoličba obstoječih komunalnih naprav in označitev elektrike, telefona, vodovoda in kanalizacije</t>
  </si>
  <si>
    <t>Rušenje oz. izrez asfaltiranih površin in odvoz v deponijo (ocena, točno po izmerah, deponija cca. .15 km)</t>
  </si>
  <si>
    <t>Rušenje drugih tlakovanih površin in odvoz v deponijo (ocena, točno po izmerah, deponija do razdalje 10 km)</t>
  </si>
  <si>
    <t>Rušenje drugih tlakovanih površin in odlaganje uporabnega materiala (cca.2/3) poleg izkopa ter odvoz ostanka v deponijo (ocena, točno po izmerah)</t>
  </si>
  <si>
    <t>SKUPAJ PREDDELA IN RUŠITVENA DELA</t>
  </si>
  <si>
    <t>Strojni izkop humusa ob trasi vodovoda v sloju debeline 20cm z odrivom do 10m.</t>
  </si>
  <si>
    <t>Strojni izkop jarkov za vodovod v terenu III. in IV. ktg., širine do 0.7m, globine do 1.5m, naklon brežin 80, z odmetom izkopanega materiala 1m od roba izkopa.</t>
  </si>
  <si>
    <t>Strojni izkop za vodomerni jašek v terenu IV. ktg. ., globine do 2.2,  naklon brežin 75, z odmetom izkopanega materiala 1m od roba izkopa.</t>
  </si>
  <si>
    <t>Planiranje dna rova vodovoda s točnostjo +/-3cm</t>
  </si>
  <si>
    <t>Izdelava posteljice in zasip vodovodnih cevi s peščenim materialom 0/4mm ter ročno komprimiranje v plasteh po 15cm do višine 15 cm nad temenom cevi.</t>
  </si>
  <si>
    <t>Zasip vodovodnega jarka z drobljencem iz kamnine 0/32mm, ter komprimiranje v plasteh po 20cm.</t>
  </si>
  <si>
    <t>PRIKLJUČEK NA GREGORČIČEVO CESTO IN UREDITEV SPREMLJAJOČIH MANIPULATIVNIH POVRŠIN</t>
  </si>
  <si>
    <t>Določitev in preverjanje položajev, višin in smeri pri gradnji objekta s površino nad 500 m2 (720 m2 - avtobusno postajališče in parkirišče pred objektom)</t>
  </si>
  <si>
    <t>Odstranitev grmovja in dreves z debli do 10 cm premera ter vej na redko porasli površini - strojno, z nakladanjem in odvozom v stalno deponijo. Deponijo si priskrbi izvajalec sam.</t>
  </si>
  <si>
    <t>Posek in odstranitev drevesa z deblom premera nad 50 cm ter odstranitev vej, z nakladanjem in odvozom v stalno deponijo. Deponijo si priskrbi izvajalec sam.</t>
  </si>
  <si>
    <t>Posek in odstranitev drevesa z deblom premera 11 do 30 cm ter odstranitev vej, z nakladanjem in odvozom v stalno deponijo. Deponijo si priskrbi izvajalec sam.</t>
  </si>
  <si>
    <t>Odstranitev panja s premerom nad 50 cm z nakladanjem in odvozom v stalno deponijo. Deponijo si priskrbi izvajalec sam.</t>
  </si>
  <si>
    <t>Odstranitev panja s premerom 11 do 30 cm z nakladanjem in odvozom v stalno deponijo. Deponijo si priskrbi izvajalec sam.</t>
  </si>
  <si>
    <t>Odstranitev obvestilne table z odvozom v deponijo. Deponijo si priskrbi izvajalec sam.</t>
  </si>
  <si>
    <t>Rezkanje in odvoz asfaltne krovne plasti v debelini do 3 cm (rezkanje talnih označb-material se predela in ponovno vgradi v nevezano nosilno plast, lahko se rezka ali drobi v drobilnici). Deponijo si priskrbi izvajalec sam.</t>
  </si>
  <si>
    <t>Rezkanje in odvoz v začasno deponijo asfaltne krovne plasti v debelini 4 do 7 cm  (priključek na Gregorčičevo cesto) material se predela in ponovno vgradi v nevezano nosilno plast, lahko se rezka ali drobi v drobilnici. Deponijo si priskrbi izvajalec sam.</t>
  </si>
  <si>
    <t>Rezkanje in odvoz v začasno deponijo asfaltne krovne plasti v debelini 8 do 10 cm za kasnejšo uporabo kot rezkanec (prometni otok na Gregorčičevi cesti). Deponijo si priskrbi izvajalec sam.</t>
  </si>
  <si>
    <t>Porušitev in odstranitev robnika iz cementnega betona, z nakladanjem in odvozom v stalno deponijo. Deponijo si priskrbi izvajalec sam.</t>
  </si>
  <si>
    <t>Porušitev in odstranitev pločnika iz pranih plošč, z nakladanjem in odvozom v deponijo. Deponijo si priskrbi izvajalec sam.</t>
  </si>
  <si>
    <t>Porušitev in odstranitev zidu iz ojačenega cementnega betona, z nakladanjem in odvozom v deponijo. Deponijo si priskrbi izvajalec sam.</t>
  </si>
  <si>
    <t>Površinski izkop plodne zemljine, debeline 15 cm - 1.kategorije - strojno z nakladanjem in odvozom v stalno deponijo. Deponijo si priskrbi izvajalec sam.</t>
  </si>
  <si>
    <t>Široki izkop vezljive zemljine 3. kategorije - strojno z nakladanjem in odvozom v stalno deponijo. Deponijo si priskrbi izvajalec sam.</t>
  </si>
  <si>
    <t>Izdelava nasipa z zrnato zemljino - 3.kategorije - dobava materiala iz kamnoloma</t>
  </si>
  <si>
    <t>Demontaža prometnega znaka na enem podstavku z odvozom v deponijo. Deponijo si priskrbi izvajalec sam.</t>
  </si>
  <si>
    <t xml:space="preserve">Priprava in organizacija gradbišča; izdelava načrta organizacije gradbišča v skladu z varnostnim načrtom; ureditev gradbišča v skladu z načrtom organizacije gradbišča in v skladu z varnostnim načrtom (po končanih delih se teren vzpostavi v prvotno stanje); najem tabel za časa gradnje, za označitev gradbišča, na katerem so navedeni vsi udeleženci pri graditvi objekta, imena, priimki, nazivi in funkcija odgovornih oseb ter ostali podatki. </t>
  </si>
  <si>
    <t>EUR</t>
  </si>
  <si>
    <t xml:space="preserve">Zavarovanje gradbišča v času gradnje. Ureditev delne oziroma popolne zapore ceste v območju gradnje z vsemi obvestilnimi tablami. V ceni so zajeti stroški izdelave elaborata, pridobitve dovoljenja za zaporo državne ceste in postavitev ustrezne prometne signalizacije ter obveščanje v javnih medijih o zaporah, za ves čas gradnje. </t>
  </si>
  <si>
    <t>Rezkanje in odvoz v začasno deponijo asfaltne krovne plasti v debelini 8 do 10 cm (priključek na Gregorčičevo cesto) material se predela in ponovno vgradi v nevezano nosilno plast, lahko se rezka ali drobi v drobilnici. Deponijo si priskrbi izvajalec sam.</t>
  </si>
  <si>
    <t>Rezanje asfaltne plasti s talno diamantno žago, debeline 11 do 15 cm (priključek na Gregorčičevo cesto in prometni otok)</t>
  </si>
  <si>
    <t>OPOMBA: Priključno mesto meteorne kanalizacije se določi skupaj s projektantom, nadzornikom in upravljavcem omrežja. Preveriti je potrebno možnost priključitve meteorne kanalizacije priključka in obračališča na obstoječo kanalizacijo objekta oziroma kanalizacijo glavne ceste.</t>
  </si>
  <si>
    <t>Dobava in vgraditev stebriča za prometni znak iz vročecinkane jeklene cevi preseka 64 mm, dolžina cevi 3500 mm, skupaj z dobavo in izdelavo temelja za stebriček</t>
  </si>
  <si>
    <t>Stroški nadzora Elektro Primorska (ocenjeno)</t>
  </si>
  <si>
    <t>Svetilka za prehode za pešce z metalhalogeno sijalko, brez redukcije svetlosti, montirana na kandelaber višine h=7m in priklopljena. Svetilka z ravnim neizbočenim kaljenim steklom z izboljšano presevnostjo brez horizontalnega nagiba UGR=0 (natični kot svetilke 00 ) (komplet z montažni, spojnim in pritrdilnim priborom, sijalkami, komplet s  spuščanjem v pogon) ZA MONTAŽO PRED PREHODOM ZA PEŠCE (svetilka v skladu z zahtevami uredbe o mejnih vrednostih svetlobnega onesnaževanja okolja Ur.l. .RS.81/2007) Proiz.: Siteco Maribor ali podobno, Tip: SQ100 - HIT 150W/830/ - asimetrično desno</t>
  </si>
  <si>
    <t>Svetilka z visokotlačno natrijevo sijalko, z redukcijo svetlosti, montirana na kandelaber višine h=7m in priklopljena. Svetilka z ravnim neizbočenim kaljenim steklom z izboljšano presevnostjo brez horizontalnega nagiba UGR=0 ( (natični kot svetilke 00 ) (komplet z montažni, spojnim in pritrdilnim priborom,  sijalkami, komplet s  spuščanjem v pogon) (svetilka v skladu z zahtevami uredbe o mejnih vrednostih svetlobnega onesnaževanja okolja Ur.l. .RS.81/2007). Proiz.: Siteco Maribor ali podobno, Tip: SQ100 - HST 100W</t>
  </si>
  <si>
    <t>Dobava in montaža: Manometer za tlak z območjem delovanja p= 0+1,6 Mpa (0+16 bar)</t>
  </si>
  <si>
    <t>Ostali droben nepredviden material - 3% vrednosti vseh postavk (1-14)</t>
  </si>
  <si>
    <t>GRADBENI DEL - POPRAVILO VODOVODA</t>
  </si>
  <si>
    <t>STROJNI DEL - POPRAVILO VODOVODA</t>
  </si>
  <si>
    <t>STROJNI DEL - POPRAVILO VODOVODA  SKUPAJ :</t>
  </si>
  <si>
    <t>E1.</t>
  </si>
  <si>
    <t>E2.</t>
  </si>
  <si>
    <t>vključno z dobavo in montažo materiala</t>
  </si>
  <si>
    <t>Strojni in deloma ročni izkop kanala v  pločniku, zelenici, cestišču - dimenzije od 0,7x1,2m globine do 0,9x1,8m globine (teren III. - IV. kat)</t>
  </si>
  <si>
    <t>Zasip jarka s tamponskim materialom komplet z nabijanjem v plasteh debeline 20cm do ustrezne zbitosti za cestišče in pločnik  - izmera v zbitem stanju</t>
  </si>
  <si>
    <t>Priprava posteljice iz peska granulacije 0-4mm (20cm) v jarku širine 0,6m ter delnim zasipom iz peska (20cm) komplet z nabijanjem v plasteh</t>
  </si>
  <si>
    <t>Neprredvidena dela - 10% vrednosti post.1-4</t>
  </si>
  <si>
    <t>GRADBENI DEL - POPRAVILO VODOVODA  SKUPAJ :</t>
  </si>
  <si>
    <t xml:space="preserve">     PRILOGA 1.0</t>
  </si>
  <si>
    <t xml:space="preserve">     PRILOGA 1.1</t>
  </si>
  <si>
    <t xml:space="preserve">     PRILOGA 1.2</t>
  </si>
  <si>
    <t xml:space="preserve">     PRILOGA 1.3</t>
  </si>
  <si>
    <t>PRILOGA 1.4</t>
  </si>
  <si>
    <t>PRILOGA 1.5</t>
  </si>
  <si>
    <t>PRILOGA 1.6</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</si>
</sst>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0.00\ _S_I_T"/>
    <numFmt numFmtId="174" formatCode="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
    <numFmt numFmtId="184" formatCode="#,##0.0"/>
    <numFmt numFmtId="185" formatCode="0.0000"/>
    <numFmt numFmtId="186" formatCode="#,##0.000"/>
    <numFmt numFmtId="187" formatCode="dd/\ mmm/\ yy"/>
    <numFmt numFmtId="188" formatCode=";;;"/>
    <numFmt numFmtId="189" formatCode="&quot;True&quot;;&quot;True&quot;;&quot;False&quot;"/>
    <numFmt numFmtId="190" formatCode="&quot;On&quot;;&quot;On&quot;;&quot;Off&quot;"/>
  </numFmts>
  <fonts count="42">
    <font>
      <sz val="10"/>
      <name val="Arial CE"/>
      <family val="0"/>
    </font>
    <font>
      <b/>
      <sz val="10"/>
      <name val="Arial CE"/>
      <family val="0"/>
    </font>
    <font>
      <i/>
      <sz val="10"/>
      <name val="Arial CE"/>
      <family val="0"/>
    </font>
    <font>
      <b/>
      <i/>
      <sz val="10"/>
      <name val="Arial CE"/>
      <family val="0"/>
    </font>
    <font>
      <sz val="10"/>
      <name val="Arial"/>
      <family val="0"/>
    </font>
    <font>
      <sz val="12"/>
      <name val="Times New Roman CE"/>
      <family val="1"/>
    </font>
    <font>
      <sz val="8"/>
      <name val="Arial CE"/>
      <family val="0"/>
    </font>
    <font>
      <sz val="11"/>
      <name val="Arial CE"/>
      <family val="0"/>
    </font>
    <font>
      <b/>
      <sz val="11"/>
      <color indexed="8"/>
      <name val="Calibri"/>
      <family val="2"/>
    </font>
    <font>
      <sz val="11"/>
      <color indexed="8"/>
      <name val="Calibri"/>
      <family val="2"/>
    </font>
    <font>
      <b/>
      <sz val="11"/>
      <name val="Arial CE"/>
      <family val="0"/>
    </font>
    <font>
      <sz val="11"/>
      <color indexed="9"/>
      <name val="Calibri"/>
      <family val="2"/>
    </font>
    <font>
      <sz val="11"/>
      <color indexed="17"/>
      <name val="Calibri"/>
      <family val="2"/>
    </font>
    <font>
      <b/>
      <sz val="11"/>
      <color indexed="63"/>
      <name val="Calibri"/>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9"/>
      <name val="Calibri"/>
      <family val="2"/>
    </font>
    <font>
      <sz val="11"/>
      <color indexed="10"/>
      <name val="Calibri"/>
      <family val="2"/>
    </font>
    <font>
      <i/>
      <sz val="11"/>
      <color indexed="23"/>
      <name val="Calibri"/>
      <family val="2"/>
    </font>
    <font>
      <b/>
      <sz val="11"/>
      <color indexed="9"/>
      <name val="Calibri"/>
      <family val="2"/>
    </font>
    <font>
      <b/>
      <sz val="11"/>
      <color indexed="10"/>
      <name val="Calibri"/>
      <family val="2"/>
    </font>
    <font>
      <sz val="11"/>
      <color indexed="20"/>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7"/>
        <bgColor indexed="64"/>
      </patternFill>
    </fill>
    <fill>
      <patternFill patternType="solid">
        <fgColor theme="0" tint="-0.149990007281303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9" fillId="0" borderId="0">
      <alignment/>
      <protection/>
    </xf>
    <xf numFmtId="0" fontId="28" fillId="21" borderId="1" applyNumberFormat="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4" fillId="0" borderId="0">
      <alignment/>
      <protection/>
    </xf>
    <xf numFmtId="0" fontId="33"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6" fillId="0" borderId="6" applyNumberFormat="0" applyFill="0" applyAlignment="0" applyProtection="0"/>
    <xf numFmtId="0" fontId="37" fillId="30" borderId="7" applyNumberFormat="0" applyAlignment="0" applyProtection="0"/>
    <xf numFmtId="0" fontId="38" fillId="21" borderId="8" applyNumberFormat="0" applyAlignment="0" applyProtection="0"/>
    <xf numFmtId="0" fontId="39"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8" applyNumberFormat="0" applyAlignment="0" applyProtection="0"/>
    <xf numFmtId="0" fontId="41" fillId="0" borderId="9" applyNumberFormat="0" applyFill="0" applyAlignment="0" applyProtection="0"/>
  </cellStyleXfs>
  <cellXfs count="63">
    <xf numFmtId="0" fontId="0" fillId="0" borderId="0" xfId="0" applyAlignment="1">
      <alignment/>
    </xf>
    <xf numFmtId="4" fontId="0" fillId="0" borderId="0" xfId="0" applyNumberFormat="1" applyAlignment="1">
      <alignment/>
    </xf>
    <xf numFmtId="0" fontId="4" fillId="0" borderId="0" xfId="41">
      <alignment/>
      <protection/>
    </xf>
    <xf numFmtId="4" fontId="5" fillId="0" borderId="0" xfId="41" applyNumberFormat="1" applyFont="1">
      <alignment/>
      <protection/>
    </xf>
    <xf numFmtId="0" fontId="7" fillId="0" borderId="0" xfId="0" applyFont="1" applyAlignment="1">
      <alignment/>
    </xf>
    <xf numFmtId="0" fontId="7" fillId="0" borderId="0" xfId="0" applyFont="1" applyAlignment="1">
      <alignment horizontal="right"/>
    </xf>
    <xf numFmtId="0" fontId="0" fillId="0" borderId="0" xfId="0" applyAlignment="1">
      <alignment vertical="top"/>
    </xf>
    <xf numFmtId="0" fontId="0" fillId="0" borderId="0" xfId="0" applyAlignment="1">
      <alignment wrapText="1"/>
    </xf>
    <xf numFmtId="0" fontId="0" fillId="0" borderId="0" xfId="0" applyAlignment="1">
      <alignment/>
    </xf>
    <xf numFmtId="4" fontId="8" fillId="0" borderId="0" xfId="0" applyNumberFormat="1" applyFont="1" applyAlignment="1">
      <alignment vertical="top"/>
    </xf>
    <xf numFmtId="4" fontId="8" fillId="0" borderId="0" xfId="0" applyNumberFormat="1" applyFont="1" applyAlignment="1">
      <alignment wrapText="1"/>
    </xf>
    <xf numFmtId="4" fontId="8" fillId="0" borderId="0" xfId="0" applyNumberFormat="1" applyFont="1" applyAlignment="1">
      <alignment/>
    </xf>
    <xf numFmtId="4" fontId="8" fillId="0" borderId="0" xfId="0" applyNumberFormat="1" applyFont="1" applyAlignment="1">
      <alignment/>
    </xf>
    <xf numFmtId="0" fontId="8" fillId="0" borderId="0" xfId="0" applyFont="1" applyAlignment="1">
      <alignment wrapText="1"/>
    </xf>
    <xf numFmtId="0" fontId="0" fillId="0" borderId="0" xfId="0" applyAlignment="1">
      <alignment horizontal="right"/>
    </xf>
    <xf numFmtId="0" fontId="0" fillId="0" borderId="0" xfId="0" applyAlignment="1">
      <alignment vertical="top" wrapText="1"/>
    </xf>
    <xf numFmtId="4" fontId="8" fillId="33" borderId="0" xfId="0" applyNumberFormat="1" applyFont="1" applyFill="1" applyAlignment="1">
      <alignment vertical="top"/>
    </xf>
    <xf numFmtId="4" fontId="8" fillId="33" borderId="0" xfId="0" applyNumberFormat="1" applyFont="1" applyFill="1" applyAlignment="1">
      <alignment wrapText="1"/>
    </xf>
    <xf numFmtId="4" fontId="8" fillId="33" borderId="0" xfId="0" applyNumberFormat="1" applyFont="1" applyFill="1" applyAlignment="1">
      <alignment/>
    </xf>
    <xf numFmtId="4" fontId="8" fillId="33" borderId="0" xfId="0" applyNumberFormat="1" applyFont="1" applyFill="1" applyAlignment="1">
      <alignment/>
    </xf>
    <xf numFmtId="4" fontId="8" fillId="0" borderId="0" xfId="0" applyNumberFormat="1" applyFont="1" applyFill="1" applyAlignment="1">
      <alignment vertical="top"/>
    </xf>
    <xf numFmtId="4" fontId="8" fillId="0" borderId="0" xfId="0" applyNumberFormat="1" applyFont="1" applyFill="1" applyAlignment="1">
      <alignment wrapText="1"/>
    </xf>
    <xf numFmtId="4" fontId="8" fillId="0" borderId="0" xfId="0" applyNumberFormat="1" applyFont="1" applyFill="1" applyAlignment="1">
      <alignment/>
    </xf>
    <xf numFmtId="4" fontId="8" fillId="0" borderId="0" xfId="0" applyNumberFormat="1" applyFont="1" applyFill="1" applyAlignment="1">
      <alignment/>
    </xf>
    <xf numFmtId="0" fontId="8" fillId="0" borderId="0" xfId="0" applyFont="1" applyAlignment="1">
      <alignment horizontal="center" wrapText="1"/>
    </xf>
    <xf numFmtId="4" fontId="8" fillId="0" borderId="0" xfId="0" applyNumberFormat="1" applyFont="1" applyAlignment="1">
      <alignment horizontal="center" wrapText="1"/>
    </xf>
    <xf numFmtId="4" fontId="9" fillId="0" borderId="10" xfId="0" applyNumberFormat="1" applyFont="1" applyBorder="1" applyAlignment="1">
      <alignment wrapText="1"/>
    </xf>
    <xf numFmtId="0" fontId="9" fillId="0" borderId="0" xfId="34" applyAlignment="1">
      <alignment vertical="top"/>
      <protection/>
    </xf>
    <xf numFmtId="0" fontId="9" fillId="0" borderId="0" xfId="34" applyAlignment="1">
      <alignment wrapText="1"/>
      <protection/>
    </xf>
    <xf numFmtId="0" fontId="9" fillId="0" borderId="0" xfId="34" applyAlignment="1">
      <alignment/>
      <protection/>
    </xf>
    <xf numFmtId="0" fontId="9" fillId="0" borderId="0" xfId="34">
      <alignment/>
      <protection/>
    </xf>
    <xf numFmtId="4" fontId="9" fillId="0" borderId="0" xfId="34" applyNumberFormat="1">
      <alignment/>
      <protection/>
    </xf>
    <xf numFmtId="4" fontId="9" fillId="0" borderId="0" xfId="34" applyNumberFormat="1" applyFill="1">
      <alignment/>
      <protection/>
    </xf>
    <xf numFmtId="0" fontId="0" fillId="0" borderId="0" xfId="0" applyAlignment="1">
      <alignment horizontal="center"/>
    </xf>
    <xf numFmtId="0" fontId="9" fillId="0" borderId="0" xfId="34" applyFont="1" applyAlignment="1">
      <alignment wrapText="1"/>
      <protection/>
    </xf>
    <xf numFmtId="0" fontId="0" fillId="33" borderId="0" xfId="0" applyFill="1" applyAlignment="1">
      <alignment/>
    </xf>
    <xf numFmtId="4" fontId="1" fillId="33" borderId="0" xfId="0" applyNumberFormat="1" applyFont="1" applyFill="1" applyAlignment="1">
      <alignment/>
    </xf>
    <xf numFmtId="8" fontId="0" fillId="0" borderId="0" xfId="0" applyNumberFormat="1" applyAlignment="1">
      <alignment/>
    </xf>
    <xf numFmtId="0" fontId="0" fillId="0" borderId="0" xfId="0" applyFill="1" applyAlignment="1">
      <alignment/>
    </xf>
    <xf numFmtId="0" fontId="10" fillId="0" borderId="0" xfId="0" applyFont="1" applyAlignment="1">
      <alignment/>
    </xf>
    <xf numFmtId="0" fontId="0" fillId="0" borderId="11" xfId="0" applyBorder="1" applyAlignment="1">
      <alignment/>
    </xf>
    <xf numFmtId="0" fontId="1" fillId="0" borderId="0" xfId="0" applyFont="1" applyAlignment="1">
      <alignment/>
    </xf>
    <xf numFmtId="4" fontId="1" fillId="0" borderId="0" xfId="0" applyNumberFormat="1" applyFont="1" applyAlignment="1">
      <alignment/>
    </xf>
    <xf numFmtId="0" fontId="1" fillId="0" borderId="11" xfId="0" applyFont="1" applyBorder="1" applyAlignment="1">
      <alignment/>
    </xf>
    <xf numFmtId="4" fontId="8" fillId="0" borderId="11" xfId="0" applyNumberFormat="1" applyFont="1" applyFill="1" applyBorder="1" applyAlignment="1">
      <alignment/>
    </xf>
    <xf numFmtId="0" fontId="0" fillId="0" borderId="12" xfId="0" applyBorder="1" applyAlignment="1">
      <alignment/>
    </xf>
    <xf numFmtId="0" fontId="1" fillId="0" borderId="12" xfId="0" applyFont="1" applyBorder="1" applyAlignment="1">
      <alignment/>
    </xf>
    <xf numFmtId="4" fontId="1" fillId="0" borderId="12" xfId="0" applyNumberFormat="1" applyFont="1" applyBorder="1" applyAlignment="1">
      <alignment/>
    </xf>
    <xf numFmtId="0" fontId="0" fillId="0" borderId="0" xfId="0" applyBorder="1" applyAlignment="1">
      <alignment/>
    </xf>
    <xf numFmtId="9" fontId="0" fillId="0" borderId="11" xfId="0" applyNumberFormat="1" applyBorder="1" applyAlignment="1">
      <alignment/>
    </xf>
    <xf numFmtId="4" fontId="0" fillId="0" borderId="11" xfId="0" applyNumberFormat="1" applyBorder="1" applyAlignment="1">
      <alignment/>
    </xf>
    <xf numFmtId="0" fontId="0" fillId="0" borderId="0" xfId="0" applyFont="1" applyAlignment="1">
      <alignment wrapText="1"/>
    </xf>
    <xf numFmtId="8" fontId="1" fillId="0" borderId="0" xfId="0" applyNumberFormat="1" applyFont="1" applyAlignment="1">
      <alignment/>
    </xf>
    <xf numFmtId="4" fontId="8" fillId="34" borderId="0" xfId="0" applyNumberFormat="1" applyFont="1" applyFill="1" applyAlignment="1">
      <alignment vertical="top"/>
    </xf>
    <xf numFmtId="4" fontId="8" fillId="34" borderId="0" xfId="0" applyNumberFormat="1" applyFont="1" applyFill="1" applyAlignment="1">
      <alignment wrapText="1"/>
    </xf>
    <xf numFmtId="4" fontId="8" fillId="34" borderId="0" xfId="0" applyNumberFormat="1" applyFont="1" applyFill="1" applyAlignment="1">
      <alignment/>
    </xf>
    <xf numFmtId="4" fontId="8" fillId="34" borderId="0" xfId="0" applyNumberFormat="1" applyFont="1" applyFill="1" applyAlignment="1">
      <alignment/>
    </xf>
    <xf numFmtId="0" fontId="1" fillId="34" borderId="0" xfId="0" applyFont="1" applyFill="1" applyAlignment="1">
      <alignment/>
    </xf>
    <xf numFmtId="0" fontId="0" fillId="34" borderId="0" xfId="0" applyFill="1" applyAlignment="1">
      <alignment/>
    </xf>
    <xf numFmtId="0" fontId="7" fillId="0" borderId="0" xfId="0" applyFont="1" applyAlignment="1">
      <alignment horizontal="right"/>
    </xf>
    <xf numFmtId="0" fontId="0" fillId="0" borderId="0" xfId="0" applyAlignment="1">
      <alignment horizontal="right"/>
    </xf>
    <xf numFmtId="4" fontId="8" fillId="0" borderId="0" xfId="0" applyNumberFormat="1" applyFont="1" applyFill="1" applyAlignment="1">
      <alignment wrapText="1"/>
    </xf>
    <xf numFmtId="0" fontId="0" fillId="0" borderId="0" xfId="0"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xcel Built-in Normal" xfId="34"/>
    <cellStyle name="Izhod" xfId="35"/>
    <cellStyle name="Naslov" xfId="36"/>
    <cellStyle name="Naslov 1" xfId="37"/>
    <cellStyle name="Naslov 2" xfId="38"/>
    <cellStyle name="Naslov 3" xfId="39"/>
    <cellStyle name="Naslov 4" xfId="40"/>
    <cellStyle name="Navadno_CENIKI 2003" xfId="41"/>
    <cellStyle name="Nevtralno"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30"/>
  <sheetViews>
    <sheetView tabSelected="1" zoomScalePageLayoutView="0" workbookViewId="0" topLeftCell="A1">
      <selection activeCell="H30" sqref="H30"/>
    </sheetView>
  </sheetViews>
  <sheetFormatPr defaultColWidth="9.00390625" defaultRowHeight="12.75"/>
  <cols>
    <col min="1" max="1" width="7.00390625" style="0" customWidth="1"/>
    <col min="2" max="2" width="37.00390625" style="0" customWidth="1"/>
    <col min="6" max="6" width="13.625" style="0" customWidth="1"/>
  </cols>
  <sheetData>
    <row r="1" spans="1:6" ht="14.25">
      <c r="A1" s="4"/>
      <c r="B1" s="4"/>
      <c r="C1" s="4"/>
      <c r="D1" s="59" t="s">
        <v>368</v>
      </c>
      <c r="E1" s="60"/>
      <c r="F1" s="60"/>
    </row>
    <row r="2" spans="1:6" ht="14.25">
      <c r="A2" s="4"/>
      <c r="B2" s="4"/>
      <c r="C2" s="4"/>
      <c r="D2" s="5"/>
      <c r="E2" s="14"/>
      <c r="F2" s="14"/>
    </row>
    <row r="3" spans="1:6" ht="15">
      <c r="A3" s="4"/>
      <c r="B3" s="39" t="s">
        <v>90</v>
      </c>
      <c r="C3" s="4"/>
      <c r="D3" s="5"/>
      <c r="E3" s="14"/>
      <c r="F3" s="14"/>
    </row>
    <row r="4" spans="1:6" ht="14.25">
      <c r="A4" s="4"/>
      <c r="B4" s="4"/>
      <c r="C4" s="4"/>
      <c r="D4" s="5"/>
      <c r="E4" s="14"/>
      <c r="F4" s="14"/>
    </row>
    <row r="5" spans="1:6" ht="30.75" customHeight="1">
      <c r="A5" s="4"/>
      <c r="B5" s="61" t="s">
        <v>327</v>
      </c>
      <c r="C5" s="62"/>
      <c r="D5" s="62"/>
      <c r="E5" s="62"/>
      <c r="F5" s="14"/>
    </row>
    <row r="6" ht="12.75" customHeight="1"/>
    <row r="7" spans="1:7" ht="18" customHeight="1">
      <c r="A7" s="20" t="s">
        <v>121</v>
      </c>
      <c r="B7" s="21" t="s">
        <v>122</v>
      </c>
      <c r="C7" s="22"/>
      <c r="D7" s="23"/>
      <c r="E7" s="23"/>
      <c r="F7" s="23">
        <f>'Ureditev postajališča'!F183</f>
        <v>0</v>
      </c>
      <c r="G7" s="38"/>
    </row>
    <row r="8" spans="1:7" ht="12.75">
      <c r="A8" s="38"/>
      <c r="B8" s="38"/>
      <c r="C8" s="38"/>
      <c r="D8" s="38"/>
      <c r="E8" s="38"/>
      <c r="F8" s="38"/>
      <c r="G8" s="38"/>
    </row>
    <row r="9" spans="1:6" ht="15.75" customHeight="1">
      <c r="A9" s="20" t="s">
        <v>237</v>
      </c>
      <c r="B9" s="21" t="s">
        <v>34</v>
      </c>
      <c r="C9" s="22"/>
      <c r="D9" s="23"/>
      <c r="E9" s="23"/>
      <c r="F9" s="23">
        <f>'Javna razsvetljava'!F56</f>
        <v>0</v>
      </c>
    </row>
    <row r="11" spans="1:6" ht="15">
      <c r="A11" s="20" t="s">
        <v>63</v>
      </c>
      <c r="B11" s="21" t="s">
        <v>64</v>
      </c>
      <c r="C11" s="22"/>
      <c r="D11" s="23"/>
      <c r="E11" s="23"/>
      <c r="F11" s="23">
        <f>'LED smerniki'!F27</f>
        <v>0</v>
      </c>
    </row>
    <row r="13" spans="1:6" ht="15">
      <c r="A13" s="20" t="s">
        <v>91</v>
      </c>
      <c r="B13" s="21" t="s">
        <v>92</v>
      </c>
      <c r="C13" s="22"/>
      <c r="D13" s="23"/>
      <c r="E13" s="23"/>
      <c r="F13" s="23">
        <f>'Vodovodni priključek'!F91</f>
        <v>0</v>
      </c>
    </row>
    <row r="15" spans="1:6" ht="15">
      <c r="A15" s="20"/>
      <c r="B15" s="21" t="s">
        <v>93</v>
      </c>
      <c r="C15" s="22"/>
      <c r="D15" s="23"/>
      <c r="E15" s="23"/>
      <c r="F15" s="23"/>
    </row>
    <row r="16" spans="1:6" ht="15" customHeight="1">
      <c r="A16" s="20" t="s">
        <v>360</v>
      </c>
      <c r="B16" s="21" t="s">
        <v>357</v>
      </c>
      <c r="C16" s="22"/>
      <c r="D16" s="23"/>
      <c r="E16" s="23"/>
      <c r="F16" s="23">
        <f>'Gradbeni del - PV'!F11</f>
        <v>0</v>
      </c>
    </row>
    <row r="17" spans="1:6" ht="15">
      <c r="A17" s="20" t="s">
        <v>361</v>
      </c>
      <c r="B17" s="21" t="s">
        <v>358</v>
      </c>
      <c r="C17" s="22"/>
      <c r="D17" s="23"/>
      <c r="E17" s="23"/>
      <c r="F17" s="23">
        <f>'Strojni del  - PV '!F32</f>
        <v>0</v>
      </c>
    </row>
    <row r="18" spans="1:7" ht="12.75">
      <c r="A18" s="48"/>
      <c r="B18" s="40"/>
      <c r="C18" s="40"/>
      <c r="D18" s="40"/>
      <c r="E18" s="40"/>
      <c r="F18" s="40"/>
      <c r="G18" s="48"/>
    </row>
    <row r="19" spans="1:7" ht="12.75">
      <c r="A19" s="48"/>
      <c r="G19" s="48"/>
    </row>
    <row r="20" spans="1:7" ht="12.75">
      <c r="A20" s="48"/>
      <c r="B20" s="41" t="s">
        <v>62</v>
      </c>
      <c r="F20" s="42">
        <f>SUM(F7:F19)</f>
        <v>0</v>
      </c>
      <c r="G20" s="48"/>
    </row>
    <row r="21" spans="1:7" ht="12.75">
      <c r="A21" s="48"/>
      <c r="G21" s="48"/>
    </row>
    <row r="22" spans="1:7" ht="12.75">
      <c r="A22" s="48"/>
      <c r="B22" s="43" t="s">
        <v>94</v>
      </c>
      <c r="C22" s="49" t="s">
        <v>234</v>
      </c>
      <c r="D22" s="40"/>
      <c r="E22" s="40"/>
      <c r="F22" s="50">
        <v>0</v>
      </c>
      <c r="G22" s="48"/>
    </row>
    <row r="23" spans="1:7" ht="12.75">
      <c r="A23" s="48"/>
      <c r="G23" s="48"/>
    </row>
    <row r="24" spans="1:7" ht="12.75">
      <c r="A24" s="48"/>
      <c r="B24" s="41" t="s">
        <v>62</v>
      </c>
      <c r="F24" s="42">
        <f>F20-F22</f>
        <v>0</v>
      </c>
      <c r="G24" s="48"/>
    </row>
    <row r="25" spans="1:7" ht="12.75">
      <c r="A25" s="48"/>
      <c r="G25" s="48"/>
    </row>
    <row r="26" spans="1:7" ht="15">
      <c r="A26" s="48"/>
      <c r="B26" s="43" t="s">
        <v>61</v>
      </c>
      <c r="C26" s="40"/>
      <c r="D26" s="40"/>
      <c r="E26" s="40"/>
      <c r="F26" s="44">
        <f>F24*0.22</f>
        <v>0</v>
      </c>
      <c r="G26" s="48"/>
    </row>
    <row r="27" spans="1:7" ht="12.75">
      <c r="A27" s="48"/>
      <c r="G27" s="48"/>
    </row>
    <row r="28" spans="1:7" ht="13.5" thickBot="1">
      <c r="A28" s="48"/>
      <c r="B28" s="46" t="s">
        <v>62</v>
      </c>
      <c r="C28" s="45"/>
      <c r="D28" s="45"/>
      <c r="E28" s="45"/>
      <c r="F28" s="47">
        <f>SUM(F24:F27)</f>
        <v>0</v>
      </c>
      <c r="G28" s="48"/>
    </row>
    <row r="29" spans="1:7" ht="13.5" thickTop="1">
      <c r="A29" s="48"/>
      <c r="G29" s="48"/>
    </row>
    <row r="30" ht="12.75">
      <c r="A30" s="48"/>
    </row>
  </sheetData>
  <sheetProtection/>
  <mergeCells count="2">
    <mergeCell ref="D1:F1"/>
    <mergeCell ref="B5:E5"/>
  </mergeCells>
  <printOptions/>
  <pageMargins left="0.62" right="0.75" top="1" bottom="1" header="0" footer="0.5"/>
  <pageSetup horizontalDpi="600" verticalDpi="600" orientation="portrait" paperSize="9" r:id="rId1"/>
  <headerFooter alignWithMargins="0">
    <oddFooter>&amp;C&amp;A&amp;RStran &amp;P</oddFooter>
  </headerFooter>
</worksheet>
</file>

<file path=xl/worksheets/sheet2.xml><?xml version="1.0" encoding="utf-8"?>
<worksheet xmlns="http://schemas.openxmlformats.org/spreadsheetml/2006/main" xmlns:r="http://schemas.openxmlformats.org/officeDocument/2006/relationships">
  <dimension ref="A1:I184"/>
  <sheetViews>
    <sheetView zoomScalePageLayoutView="0" workbookViewId="0" topLeftCell="A1">
      <selection activeCell="G187" sqref="G187"/>
    </sheetView>
  </sheetViews>
  <sheetFormatPr defaultColWidth="9.00390625" defaultRowHeight="12.75"/>
  <cols>
    <col min="1" max="1" width="6.00390625" style="0" customWidth="1"/>
    <col min="2" max="2" width="49.375" style="0" customWidth="1"/>
    <col min="3" max="3" width="4.625" style="0" customWidth="1"/>
    <col min="4" max="4" width="8.625" style="0" customWidth="1"/>
    <col min="5" max="5" width="12.25390625" style="0" customWidth="1"/>
    <col min="6" max="6" width="11.00390625" style="0" customWidth="1"/>
  </cols>
  <sheetData>
    <row r="1" spans="1:6" ht="14.25">
      <c r="A1" s="4"/>
      <c r="B1" s="4"/>
      <c r="C1" s="4"/>
      <c r="D1" s="59" t="s">
        <v>369</v>
      </c>
      <c r="E1" s="60"/>
      <c r="F1" s="60"/>
    </row>
    <row r="2" spans="1:9" ht="30">
      <c r="A2" s="13" t="s">
        <v>263</v>
      </c>
      <c r="B2" s="13" t="s">
        <v>264</v>
      </c>
      <c r="C2" s="24" t="s">
        <v>265</v>
      </c>
      <c r="D2" s="24" t="s">
        <v>266</v>
      </c>
      <c r="E2" s="25" t="s">
        <v>267</v>
      </c>
      <c r="F2" s="25" t="s">
        <v>268</v>
      </c>
      <c r="G2" s="13"/>
      <c r="H2" s="13"/>
      <c r="I2" s="13"/>
    </row>
    <row r="3" spans="1:6" ht="12.75">
      <c r="A3" s="6"/>
      <c r="B3" s="7"/>
      <c r="C3" s="8"/>
      <c r="E3" s="1"/>
      <c r="F3" s="1"/>
    </row>
    <row r="4" spans="1:8" ht="14.25" customHeight="1">
      <c r="A4" s="9" t="s">
        <v>121</v>
      </c>
      <c r="B4" s="10" t="s">
        <v>122</v>
      </c>
      <c r="C4" s="11"/>
      <c r="D4" s="12"/>
      <c r="E4" s="12"/>
      <c r="F4" s="12"/>
      <c r="G4" s="12"/>
      <c r="H4" s="12"/>
    </row>
    <row r="5" spans="1:6" ht="12.75">
      <c r="A5" s="6"/>
      <c r="B5" s="7"/>
      <c r="C5" s="8"/>
      <c r="E5" s="1"/>
      <c r="F5" s="1"/>
    </row>
    <row r="6" spans="1:8" ht="15">
      <c r="A6" s="20" t="s">
        <v>123</v>
      </c>
      <c r="B6" s="21" t="s">
        <v>124</v>
      </c>
      <c r="C6" s="22"/>
      <c r="D6" s="23"/>
      <c r="E6" s="23"/>
      <c r="F6" s="23"/>
      <c r="G6" s="12"/>
      <c r="H6" s="12"/>
    </row>
    <row r="7" spans="1:6" ht="12.75">
      <c r="A7" s="6"/>
      <c r="B7" s="7"/>
      <c r="C7" s="8"/>
      <c r="E7" s="1"/>
      <c r="F7" s="1"/>
    </row>
    <row r="8" spans="1:8" ht="14.25" customHeight="1">
      <c r="A8" s="9" t="s">
        <v>125</v>
      </c>
      <c r="B8" s="10" t="s">
        <v>126</v>
      </c>
      <c r="C8" s="11"/>
      <c r="D8" s="12"/>
      <c r="E8" s="12"/>
      <c r="F8" s="12"/>
      <c r="G8" s="12"/>
      <c r="H8" s="12"/>
    </row>
    <row r="9" spans="1:8" ht="14.25" customHeight="1">
      <c r="A9" s="9"/>
      <c r="B9" s="10"/>
      <c r="C9" s="11"/>
      <c r="D9" s="12"/>
      <c r="E9" s="12"/>
      <c r="F9" s="12"/>
      <c r="G9" s="12"/>
      <c r="H9" s="12"/>
    </row>
    <row r="10" spans="1:8" ht="105.75" customHeight="1">
      <c r="A10" s="6">
        <v>1</v>
      </c>
      <c r="B10" s="7" t="s">
        <v>345</v>
      </c>
      <c r="C10" s="8" t="s">
        <v>346</v>
      </c>
      <c r="E10" s="1"/>
      <c r="F10" s="1">
        <v>0</v>
      </c>
      <c r="G10" s="12"/>
      <c r="H10" s="12"/>
    </row>
    <row r="11" spans="1:8" ht="78" customHeight="1">
      <c r="A11" s="6">
        <v>2</v>
      </c>
      <c r="B11" s="7" t="s">
        <v>347</v>
      </c>
      <c r="C11" s="8" t="s">
        <v>346</v>
      </c>
      <c r="E11" s="1"/>
      <c r="F11" s="1">
        <v>0</v>
      </c>
      <c r="G11" s="12"/>
      <c r="H11" s="12"/>
    </row>
    <row r="12" spans="1:6" ht="25.5" customHeight="1">
      <c r="A12" s="6">
        <v>3</v>
      </c>
      <c r="B12" s="7" t="s">
        <v>127</v>
      </c>
      <c r="C12" s="8" t="s">
        <v>116</v>
      </c>
      <c r="D12">
        <v>0.11</v>
      </c>
      <c r="E12" s="1">
        <v>0</v>
      </c>
      <c r="F12" s="1">
        <f>+D12*E12</f>
        <v>0</v>
      </c>
    </row>
    <row r="13" spans="1:6" ht="25.5">
      <c r="A13" s="6">
        <v>4</v>
      </c>
      <c r="B13" s="7" t="s">
        <v>128</v>
      </c>
      <c r="C13" s="8" t="s">
        <v>116</v>
      </c>
      <c r="D13">
        <v>0.07</v>
      </c>
      <c r="E13" s="1">
        <v>0</v>
      </c>
      <c r="F13" s="1">
        <f>+D13*E13</f>
        <v>0</v>
      </c>
    </row>
    <row r="14" spans="1:6" ht="25.5">
      <c r="A14" s="6">
        <v>5</v>
      </c>
      <c r="B14" s="7" t="s">
        <v>129</v>
      </c>
      <c r="C14" s="8" t="s">
        <v>130</v>
      </c>
      <c r="D14">
        <v>2</v>
      </c>
      <c r="E14" s="1">
        <v>0</v>
      </c>
      <c r="F14" s="1">
        <f>+D14*E14</f>
        <v>0</v>
      </c>
    </row>
    <row r="15" spans="1:6" ht="38.25">
      <c r="A15" s="6">
        <v>6</v>
      </c>
      <c r="B15" s="7" t="s">
        <v>328</v>
      </c>
      <c r="C15" s="8" t="s">
        <v>130</v>
      </c>
      <c r="D15">
        <v>1</v>
      </c>
      <c r="E15" s="1">
        <v>0</v>
      </c>
      <c r="F15" s="1">
        <f>+D15*E15</f>
        <v>0</v>
      </c>
    </row>
    <row r="16" spans="1:6" ht="12.75">
      <c r="A16" s="6"/>
      <c r="B16" s="7"/>
      <c r="C16" s="8"/>
      <c r="E16" s="1"/>
      <c r="F16" s="1"/>
    </row>
    <row r="17" spans="1:8" ht="15">
      <c r="A17" s="9" t="s">
        <v>131</v>
      </c>
      <c r="B17" s="10" t="s">
        <v>132</v>
      </c>
      <c r="C17" s="11"/>
      <c r="D17" s="12"/>
      <c r="E17" s="12"/>
      <c r="F17" s="12"/>
      <c r="G17" s="12"/>
      <c r="H17" s="12"/>
    </row>
    <row r="18" spans="1:6" ht="12.75">
      <c r="A18" s="6"/>
      <c r="B18" s="7"/>
      <c r="C18" s="8"/>
      <c r="E18" s="1"/>
      <c r="F18" s="1"/>
    </row>
    <row r="19" spans="1:8" ht="15">
      <c r="A19" s="9" t="s">
        <v>133</v>
      </c>
      <c r="B19" s="10" t="s">
        <v>134</v>
      </c>
      <c r="C19" s="11"/>
      <c r="D19" s="12"/>
      <c r="E19" s="12"/>
      <c r="F19" s="12"/>
      <c r="G19" s="12"/>
      <c r="H19" s="12"/>
    </row>
    <row r="20" spans="1:6" ht="51" customHeight="1">
      <c r="A20" s="6">
        <v>1</v>
      </c>
      <c r="B20" s="7" t="s">
        <v>329</v>
      </c>
      <c r="C20" s="8" t="s">
        <v>135</v>
      </c>
      <c r="D20">
        <v>32</v>
      </c>
      <c r="E20" s="1">
        <v>0</v>
      </c>
      <c r="F20" s="1">
        <f>+D20*E20</f>
        <v>0</v>
      </c>
    </row>
    <row r="21" spans="1:6" ht="39.75" customHeight="1">
      <c r="A21" s="6">
        <v>2</v>
      </c>
      <c r="B21" s="7" t="s">
        <v>331</v>
      </c>
      <c r="C21" s="8" t="s">
        <v>130</v>
      </c>
      <c r="D21">
        <v>10</v>
      </c>
      <c r="E21" s="1">
        <v>0</v>
      </c>
      <c r="F21" s="1">
        <f>+D21*E21</f>
        <v>0</v>
      </c>
    </row>
    <row r="22" spans="1:6" ht="38.25">
      <c r="A22" s="6">
        <v>3</v>
      </c>
      <c r="B22" s="7" t="s">
        <v>330</v>
      </c>
      <c r="C22" s="8" t="s">
        <v>130</v>
      </c>
      <c r="D22">
        <v>2</v>
      </c>
      <c r="E22" s="1">
        <v>0</v>
      </c>
      <c r="F22" s="1">
        <f>+D22*E22</f>
        <v>0</v>
      </c>
    </row>
    <row r="23" spans="1:6" ht="39" customHeight="1">
      <c r="A23" s="6">
        <v>4</v>
      </c>
      <c r="B23" s="7" t="s">
        <v>333</v>
      </c>
      <c r="C23" s="8" t="s">
        <v>130</v>
      </c>
      <c r="D23">
        <v>2</v>
      </c>
      <c r="E23" s="1">
        <v>0</v>
      </c>
      <c r="F23" s="1">
        <f>+D23*E23</f>
        <v>0</v>
      </c>
    </row>
    <row r="24" spans="1:6" ht="38.25" customHeight="1">
      <c r="A24" s="6">
        <v>5</v>
      </c>
      <c r="B24" s="7" t="s">
        <v>332</v>
      </c>
      <c r="C24" s="8" t="s">
        <v>130</v>
      </c>
      <c r="D24">
        <v>10</v>
      </c>
      <c r="E24" s="1">
        <v>0</v>
      </c>
      <c r="F24" s="1">
        <f>+D24*E24</f>
        <v>0</v>
      </c>
    </row>
    <row r="25" spans="1:6" ht="12.75">
      <c r="A25" s="6"/>
      <c r="B25" s="7"/>
      <c r="C25" s="8"/>
      <c r="E25" s="1"/>
      <c r="F25" s="1"/>
    </row>
    <row r="26" spans="1:8" ht="15">
      <c r="A26" s="9" t="s">
        <v>136</v>
      </c>
      <c r="B26" s="10" t="s">
        <v>137</v>
      </c>
      <c r="C26" s="11"/>
      <c r="D26" s="12"/>
      <c r="E26" s="12"/>
      <c r="F26" s="12"/>
      <c r="G26" s="12"/>
      <c r="H26" s="12"/>
    </row>
    <row r="27" spans="1:6" ht="25.5">
      <c r="A27" s="6">
        <v>1</v>
      </c>
      <c r="B27" s="7" t="s">
        <v>344</v>
      </c>
      <c r="C27" s="8" t="s">
        <v>130</v>
      </c>
      <c r="D27">
        <v>2</v>
      </c>
      <c r="E27" s="1">
        <v>0</v>
      </c>
      <c r="F27" s="1">
        <f>+D27*E27</f>
        <v>0</v>
      </c>
    </row>
    <row r="28" spans="1:6" ht="25.5">
      <c r="A28" s="6">
        <v>2</v>
      </c>
      <c r="B28" s="7" t="s">
        <v>334</v>
      </c>
      <c r="C28" s="8" t="s">
        <v>130</v>
      </c>
      <c r="D28">
        <v>1</v>
      </c>
      <c r="E28" s="1">
        <v>0</v>
      </c>
      <c r="F28" s="1">
        <f>+D28*E28</f>
        <v>0</v>
      </c>
    </row>
    <row r="29" spans="1:6" ht="12.75">
      <c r="A29" s="6"/>
      <c r="B29" s="7"/>
      <c r="C29" s="8"/>
      <c r="E29" s="1"/>
      <c r="F29" s="1"/>
    </row>
    <row r="30" spans="1:8" ht="18" customHeight="1">
      <c r="A30" s="9" t="s">
        <v>138</v>
      </c>
      <c r="B30" s="10" t="s">
        <v>139</v>
      </c>
      <c r="C30" s="11"/>
      <c r="D30" s="12"/>
      <c r="E30" s="12"/>
      <c r="F30" s="12"/>
      <c r="G30" s="12"/>
      <c r="H30" s="12"/>
    </row>
    <row r="31" spans="1:6" ht="51">
      <c r="A31" s="6">
        <v>1</v>
      </c>
      <c r="B31" s="7" t="s">
        <v>335</v>
      </c>
      <c r="C31" s="8" t="s">
        <v>135</v>
      </c>
      <c r="D31">
        <v>22</v>
      </c>
      <c r="E31" s="1">
        <v>0</v>
      </c>
      <c r="F31" s="1">
        <f aca="true" t="shared" si="0" ref="F31:F37">+D31*E31</f>
        <v>0</v>
      </c>
    </row>
    <row r="32" spans="1:6" ht="63.75">
      <c r="A32" s="6">
        <v>2</v>
      </c>
      <c r="B32" s="7" t="s">
        <v>336</v>
      </c>
      <c r="C32" s="8" t="s">
        <v>135</v>
      </c>
      <c r="D32">
        <v>110</v>
      </c>
      <c r="E32" s="1">
        <v>0</v>
      </c>
      <c r="F32" s="1">
        <f t="shared" si="0"/>
        <v>0</v>
      </c>
    </row>
    <row r="33" spans="1:6" ht="65.25" customHeight="1">
      <c r="A33" s="6">
        <v>3</v>
      </c>
      <c r="B33" s="7" t="s">
        <v>348</v>
      </c>
      <c r="C33" s="8" t="s">
        <v>135</v>
      </c>
      <c r="D33">
        <v>32</v>
      </c>
      <c r="E33" s="1">
        <v>0</v>
      </c>
      <c r="F33" s="1">
        <f t="shared" si="0"/>
        <v>0</v>
      </c>
    </row>
    <row r="34" spans="1:6" ht="51">
      <c r="A34" s="6">
        <v>4</v>
      </c>
      <c r="B34" s="7" t="s">
        <v>337</v>
      </c>
      <c r="C34" s="8" t="s">
        <v>135</v>
      </c>
      <c r="D34">
        <v>9</v>
      </c>
      <c r="E34" s="1">
        <v>0</v>
      </c>
      <c r="F34" s="1">
        <f t="shared" si="0"/>
        <v>0</v>
      </c>
    </row>
    <row r="35" spans="1:6" ht="38.25">
      <c r="A35" s="6">
        <v>5</v>
      </c>
      <c r="B35" s="15" t="s">
        <v>349</v>
      </c>
      <c r="C35" s="8" t="s">
        <v>140</v>
      </c>
      <c r="D35">
        <v>94</v>
      </c>
      <c r="E35" s="1">
        <v>0</v>
      </c>
      <c r="F35" s="1">
        <f t="shared" si="0"/>
        <v>0</v>
      </c>
    </row>
    <row r="36" spans="1:6" ht="38.25">
      <c r="A36" s="6">
        <v>6</v>
      </c>
      <c r="B36" s="7" t="s">
        <v>338</v>
      </c>
      <c r="C36" s="8" t="s">
        <v>117</v>
      </c>
      <c r="D36">
        <v>72</v>
      </c>
      <c r="E36" s="1">
        <v>0</v>
      </c>
      <c r="F36" s="1">
        <f t="shared" si="0"/>
        <v>0</v>
      </c>
    </row>
    <row r="37" spans="1:6" ht="38.25">
      <c r="A37" s="6">
        <v>7</v>
      </c>
      <c r="B37" s="7" t="s">
        <v>339</v>
      </c>
      <c r="C37" s="8" t="s">
        <v>135</v>
      </c>
      <c r="D37">
        <v>55</v>
      </c>
      <c r="E37" s="1">
        <v>0</v>
      </c>
      <c r="F37" s="1">
        <f t="shared" si="0"/>
        <v>0</v>
      </c>
    </row>
    <row r="38" spans="1:6" ht="12.75">
      <c r="A38" s="6"/>
      <c r="B38" s="7"/>
      <c r="C38" s="8"/>
      <c r="E38" s="1"/>
      <c r="F38" s="1"/>
    </row>
    <row r="39" spans="1:8" ht="15">
      <c r="A39" s="9" t="s">
        <v>141</v>
      </c>
      <c r="B39" s="10" t="s">
        <v>142</v>
      </c>
      <c r="C39" s="11"/>
      <c r="D39" s="12"/>
      <c r="E39" s="12"/>
      <c r="F39" s="12"/>
      <c r="G39" s="12"/>
      <c r="H39" s="12"/>
    </row>
    <row r="40" spans="1:6" ht="38.25">
      <c r="A40" s="6">
        <v>1</v>
      </c>
      <c r="B40" s="15" t="s">
        <v>340</v>
      </c>
      <c r="C40" s="8" t="s">
        <v>114</v>
      </c>
      <c r="D40">
        <v>44</v>
      </c>
      <c r="E40" s="1">
        <v>0</v>
      </c>
      <c r="F40" s="1">
        <f>+D40*E40</f>
        <v>0</v>
      </c>
    </row>
    <row r="41" spans="1:6" ht="12.75">
      <c r="A41" s="6"/>
      <c r="B41" s="15"/>
      <c r="C41" s="8"/>
      <c r="E41" s="1"/>
      <c r="F41" s="1"/>
    </row>
    <row r="42" spans="1:8" ht="15" customHeight="1">
      <c r="A42" s="16" t="s">
        <v>123</v>
      </c>
      <c r="B42" s="17" t="s">
        <v>143</v>
      </c>
      <c r="C42" s="18"/>
      <c r="D42" s="19"/>
      <c r="E42" s="19"/>
      <c r="F42" s="19">
        <f>SUM(F10:F41)</f>
        <v>0</v>
      </c>
      <c r="G42" s="12"/>
      <c r="H42" s="12"/>
    </row>
    <row r="43" spans="1:6" ht="12.75">
      <c r="A43" s="6"/>
      <c r="B43" s="7"/>
      <c r="C43" s="8"/>
      <c r="E43" s="1"/>
      <c r="F43" s="1"/>
    </row>
    <row r="44" spans="1:8" ht="15">
      <c r="A44" s="9" t="s">
        <v>144</v>
      </c>
      <c r="B44" s="10" t="s">
        <v>145</v>
      </c>
      <c r="C44" s="11"/>
      <c r="D44" s="12"/>
      <c r="E44" s="12"/>
      <c r="F44" s="12"/>
      <c r="G44" s="12"/>
      <c r="H44" s="12"/>
    </row>
    <row r="45" spans="1:6" ht="12.75">
      <c r="A45" s="6"/>
      <c r="B45" s="7"/>
      <c r="C45" s="8"/>
      <c r="E45" s="1"/>
      <c r="F45" s="1"/>
    </row>
    <row r="46" spans="1:8" ht="15">
      <c r="A46" s="9" t="s">
        <v>146</v>
      </c>
      <c r="B46" s="10" t="s">
        <v>147</v>
      </c>
      <c r="C46" s="11"/>
      <c r="D46" s="12"/>
      <c r="E46" s="12"/>
      <c r="F46" s="12"/>
      <c r="G46" s="12"/>
      <c r="H46" s="12"/>
    </row>
    <row r="47" spans="1:6" ht="38.25">
      <c r="A47" s="6">
        <v>1</v>
      </c>
      <c r="B47" s="7" t="s">
        <v>341</v>
      </c>
      <c r="C47" s="8" t="s">
        <v>114</v>
      </c>
      <c r="D47">
        <v>173</v>
      </c>
      <c r="E47" s="1">
        <v>0</v>
      </c>
      <c r="F47" s="1">
        <f>+D47*E47</f>
        <v>0</v>
      </c>
    </row>
    <row r="48" spans="1:6" ht="38.25">
      <c r="A48" s="6">
        <v>2</v>
      </c>
      <c r="B48" s="7" t="s">
        <v>342</v>
      </c>
      <c r="C48" s="8" t="s">
        <v>114</v>
      </c>
      <c r="D48">
        <v>2145</v>
      </c>
      <c r="E48" s="1">
        <v>0</v>
      </c>
      <c r="F48" s="1">
        <f>+D48*E48</f>
        <v>0</v>
      </c>
    </row>
    <row r="49" spans="1:6" ht="12.75">
      <c r="A49" s="6"/>
      <c r="B49" s="7"/>
      <c r="C49" s="8"/>
      <c r="E49" s="1"/>
      <c r="F49" s="1"/>
    </row>
    <row r="50" spans="1:8" ht="15">
      <c r="A50" s="9" t="s">
        <v>148</v>
      </c>
      <c r="B50" s="10" t="s">
        <v>149</v>
      </c>
      <c r="C50" s="11"/>
      <c r="D50" s="12"/>
      <c r="E50" s="12"/>
      <c r="F50" s="12"/>
      <c r="G50" s="12"/>
      <c r="H50" s="12"/>
    </row>
    <row r="51" spans="1:6" ht="27.75" customHeight="1">
      <c r="A51" s="6">
        <v>1</v>
      </c>
      <c r="B51" s="15" t="s">
        <v>150</v>
      </c>
      <c r="C51" s="8" t="s">
        <v>135</v>
      </c>
      <c r="D51">
        <v>1392</v>
      </c>
      <c r="E51" s="1">
        <v>0</v>
      </c>
      <c r="F51" s="1">
        <f>+D51*E51</f>
        <v>0</v>
      </c>
    </row>
    <row r="52" spans="1:6" ht="12.75">
      <c r="A52" s="6"/>
      <c r="B52" s="7"/>
      <c r="C52" s="8"/>
      <c r="E52" s="1"/>
      <c r="F52" s="1"/>
    </row>
    <row r="53" spans="1:8" ht="15">
      <c r="A53" s="9" t="s">
        <v>151</v>
      </c>
      <c r="B53" s="10" t="s">
        <v>152</v>
      </c>
      <c r="C53" s="11"/>
      <c r="D53" s="12"/>
      <c r="E53" s="12"/>
      <c r="F53" s="12"/>
      <c r="G53" s="12"/>
      <c r="H53" s="12"/>
    </row>
    <row r="54" spans="1:6" ht="25.5">
      <c r="A54" s="6">
        <v>1</v>
      </c>
      <c r="B54" s="7" t="s">
        <v>343</v>
      </c>
      <c r="C54" s="8" t="s">
        <v>114</v>
      </c>
      <c r="D54">
        <v>45</v>
      </c>
      <c r="E54" s="1">
        <v>0</v>
      </c>
      <c r="F54" s="1">
        <f>+D54*E54</f>
        <v>0</v>
      </c>
    </row>
    <row r="55" spans="1:6" ht="12.75">
      <c r="A55" s="6"/>
      <c r="B55" s="7"/>
      <c r="C55" s="8"/>
      <c r="E55" s="1"/>
      <c r="F55" s="1"/>
    </row>
    <row r="56" spans="1:8" ht="15">
      <c r="A56" s="9" t="s">
        <v>153</v>
      </c>
      <c r="B56" s="10" t="s">
        <v>154</v>
      </c>
      <c r="C56" s="11"/>
      <c r="D56" s="12"/>
      <c r="E56" s="12"/>
      <c r="F56" s="12"/>
      <c r="G56" s="12"/>
      <c r="H56" s="12"/>
    </row>
    <row r="57" spans="1:6" ht="25.5">
      <c r="A57" s="6">
        <v>1</v>
      </c>
      <c r="B57" s="7" t="s">
        <v>0</v>
      </c>
      <c r="C57" s="8" t="s">
        <v>135</v>
      </c>
      <c r="D57">
        <v>340</v>
      </c>
      <c r="E57" s="1">
        <v>0</v>
      </c>
      <c r="F57" s="1">
        <f>+D57*E57</f>
        <v>0</v>
      </c>
    </row>
    <row r="58" spans="1:6" ht="25.5">
      <c r="A58" s="6">
        <v>2</v>
      </c>
      <c r="B58" s="7" t="s">
        <v>1</v>
      </c>
      <c r="C58" s="8" t="s">
        <v>135</v>
      </c>
      <c r="D58">
        <v>99</v>
      </c>
      <c r="E58" s="1">
        <v>0</v>
      </c>
      <c r="F58" s="1">
        <f>+D58*E58</f>
        <v>0</v>
      </c>
    </row>
    <row r="59" spans="1:6" ht="12.75">
      <c r="A59" s="6">
        <v>3</v>
      </c>
      <c r="B59" s="7" t="s">
        <v>155</v>
      </c>
      <c r="C59" s="8" t="s">
        <v>135</v>
      </c>
      <c r="D59">
        <v>439</v>
      </c>
      <c r="E59" s="1">
        <v>0</v>
      </c>
      <c r="F59" s="1">
        <f>+D59*E59</f>
        <v>0</v>
      </c>
    </row>
    <row r="60" spans="1:6" ht="12.75">
      <c r="A60" s="6"/>
      <c r="B60" s="7"/>
      <c r="C60" s="8"/>
      <c r="E60" s="1"/>
      <c r="F60" s="1"/>
    </row>
    <row r="61" spans="1:8" ht="15">
      <c r="A61" s="9" t="s">
        <v>156</v>
      </c>
      <c r="B61" s="10" t="s">
        <v>157</v>
      </c>
      <c r="C61" s="11"/>
      <c r="D61" s="12"/>
      <c r="E61" s="12"/>
      <c r="F61" s="12"/>
      <c r="G61" s="12"/>
      <c r="H61" s="12"/>
    </row>
    <row r="62" spans="1:6" ht="25.5">
      <c r="A62" s="6">
        <v>1</v>
      </c>
      <c r="B62" s="7" t="s">
        <v>2</v>
      </c>
      <c r="C62" s="8" t="s">
        <v>119</v>
      </c>
      <c r="D62">
        <v>3367.8</v>
      </c>
      <c r="E62" s="1">
        <v>0</v>
      </c>
      <c r="F62" s="1">
        <f>+D62*E62</f>
        <v>0</v>
      </c>
    </row>
    <row r="63" spans="1:6" ht="12.75">
      <c r="A63" s="6">
        <v>2</v>
      </c>
      <c r="B63" s="7" t="s">
        <v>158</v>
      </c>
      <c r="C63" s="8" t="s">
        <v>114</v>
      </c>
      <c r="D63">
        <v>108</v>
      </c>
      <c r="E63" s="1">
        <v>0</v>
      </c>
      <c r="F63" s="1">
        <f>+D63*E63</f>
        <v>0</v>
      </c>
    </row>
    <row r="64" spans="1:6" ht="12.75">
      <c r="A64" s="6">
        <v>3</v>
      </c>
      <c r="B64" s="7" t="s">
        <v>159</v>
      </c>
      <c r="C64" s="8" t="s">
        <v>114</v>
      </c>
      <c r="D64">
        <v>2145</v>
      </c>
      <c r="E64" s="1">
        <v>0</v>
      </c>
      <c r="F64" s="1">
        <f>+D64*E64</f>
        <v>0</v>
      </c>
    </row>
    <row r="65" spans="1:6" ht="25.5">
      <c r="A65" s="6">
        <v>4</v>
      </c>
      <c r="B65" s="7" t="s">
        <v>3</v>
      </c>
      <c r="C65" s="8" t="s">
        <v>114</v>
      </c>
      <c r="D65">
        <v>89</v>
      </c>
      <c r="E65" s="1">
        <v>0</v>
      </c>
      <c r="F65" s="1">
        <f>+D65*E65</f>
        <v>0</v>
      </c>
    </row>
    <row r="66" spans="1:6" ht="12.75">
      <c r="A66" s="6"/>
      <c r="B66" s="7"/>
      <c r="C66" s="8"/>
      <c r="E66" s="1"/>
      <c r="F66" s="1"/>
    </row>
    <row r="67" spans="1:8" ht="15.75" customHeight="1">
      <c r="A67" s="16" t="s">
        <v>144</v>
      </c>
      <c r="B67" s="17" t="s">
        <v>160</v>
      </c>
      <c r="C67" s="18"/>
      <c r="D67" s="19"/>
      <c r="E67" s="19"/>
      <c r="F67" s="19">
        <f>SUBTOTAL(9,F44:F65)</f>
        <v>0</v>
      </c>
      <c r="G67" s="12"/>
      <c r="H67" s="12"/>
    </row>
    <row r="68" spans="1:6" ht="12.75">
      <c r="A68" s="6"/>
      <c r="B68" s="7"/>
      <c r="C68" s="8"/>
      <c r="E68" s="1"/>
      <c r="F68" s="1"/>
    </row>
    <row r="69" spans="1:8" ht="15">
      <c r="A69" s="9" t="s">
        <v>161</v>
      </c>
      <c r="B69" s="10" t="s">
        <v>162</v>
      </c>
      <c r="C69" s="11"/>
      <c r="D69" s="12"/>
      <c r="E69" s="12"/>
      <c r="F69" s="12"/>
      <c r="G69" s="12"/>
      <c r="H69" s="12"/>
    </row>
    <row r="70" spans="1:6" ht="12.75">
      <c r="A70" s="6"/>
      <c r="B70" s="7"/>
      <c r="C70" s="8"/>
      <c r="E70" s="1"/>
      <c r="F70" s="1"/>
    </row>
    <row r="71" spans="1:8" ht="15">
      <c r="A71" s="9" t="s">
        <v>163</v>
      </c>
      <c r="B71" s="10" t="s">
        <v>164</v>
      </c>
      <c r="C71" s="11"/>
      <c r="D71" s="12"/>
      <c r="E71" s="12"/>
      <c r="F71" s="12"/>
      <c r="G71" s="12"/>
      <c r="H71" s="12"/>
    </row>
    <row r="72" spans="1:6" ht="12.75">
      <c r="A72" s="6"/>
      <c r="B72" s="7"/>
      <c r="C72" s="8"/>
      <c r="E72" s="1"/>
      <c r="F72" s="1"/>
    </row>
    <row r="73" spans="1:8" ht="15">
      <c r="A73" s="9" t="s">
        <v>165</v>
      </c>
      <c r="B73" s="10" t="s">
        <v>166</v>
      </c>
      <c r="C73" s="11"/>
      <c r="D73" s="12"/>
      <c r="E73" s="12"/>
      <c r="F73" s="12"/>
      <c r="G73" s="12"/>
      <c r="H73" s="12"/>
    </row>
    <row r="74" spans="1:6" ht="25.5">
      <c r="A74" s="6">
        <v>1</v>
      </c>
      <c r="B74" s="7" t="s">
        <v>4</v>
      </c>
      <c r="C74" s="8" t="s">
        <v>114</v>
      </c>
      <c r="D74">
        <v>103</v>
      </c>
      <c r="E74" s="1">
        <v>0</v>
      </c>
      <c r="F74" s="1">
        <f>+D74*E74</f>
        <v>0</v>
      </c>
    </row>
    <row r="75" spans="1:6" ht="25.5">
      <c r="A75" s="6">
        <v>2</v>
      </c>
      <c r="B75" s="7" t="s">
        <v>167</v>
      </c>
      <c r="C75" s="8" t="s">
        <v>114</v>
      </c>
      <c r="D75">
        <v>357</v>
      </c>
      <c r="E75" s="1">
        <v>0</v>
      </c>
      <c r="F75" s="1">
        <f>+D75*E75</f>
        <v>0</v>
      </c>
    </row>
    <row r="76" spans="1:6" ht="38.25">
      <c r="A76" s="6">
        <v>3</v>
      </c>
      <c r="B76" s="7" t="s">
        <v>168</v>
      </c>
      <c r="C76" s="8" t="s">
        <v>114</v>
      </c>
      <c r="D76">
        <v>12</v>
      </c>
      <c r="E76" s="1">
        <v>0</v>
      </c>
      <c r="F76" s="1">
        <f>+D76*E76</f>
        <v>0</v>
      </c>
    </row>
    <row r="77" spans="1:6" ht="12.75">
      <c r="A77" s="6"/>
      <c r="B77" s="7"/>
      <c r="C77" s="8"/>
      <c r="E77" s="1"/>
      <c r="F77" s="1"/>
    </row>
    <row r="78" spans="1:8" ht="15">
      <c r="A78" s="9" t="s">
        <v>169</v>
      </c>
      <c r="B78" s="10" t="s">
        <v>170</v>
      </c>
      <c r="C78" s="11"/>
      <c r="D78" s="12"/>
      <c r="E78" s="12"/>
      <c r="F78" s="12"/>
      <c r="G78" s="12"/>
      <c r="H78" s="12"/>
    </row>
    <row r="79" spans="1:6" ht="38.25">
      <c r="A79" s="6">
        <v>1</v>
      </c>
      <c r="B79" s="7" t="s">
        <v>5</v>
      </c>
      <c r="C79" s="8" t="s">
        <v>135</v>
      </c>
      <c r="D79">
        <v>921</v>
      </c>
      <c r="E79" s="1">
        <v>0</v>
      </c>
      <c r="F79" s="1">
        <f>+D79*E79</f>
        <v>0</v>
      </c>
    </row>
    <row r="80" spans="1:6" ht="12.75">
      <c r="A80" s="6"/>
      <c r="B80" s="7"/>
      <c r="C80" s="8"/>
      <c r="E80" s="1"/>
      <c r="F80" s="1"/>
    </row>
    <row r="81" spans="1:8" ht="15">
      <c r="A81" s="9" t="s">
        <v>171</v>
      </c>
      <c r="B81" s="10" t="s">
        <v>172</v>
      </c>
      <c r="C81" s="11"/>
      <c r="D81" s="12"/>
      <c r="E81" s="12"/>
      <c r="F81" s="12"/>
      <c r="G81" s="12"/>
      <c r="H81" s="12"/>
    </row>
    <row r="82" spans="1:6" ht="12.75">
      <c r="A82" s="6"/>
      <c r="B82" s="7"/>
      <c r="C82" s="8"/>
      <c r="E82" s="1"/>
      <c r="F82" s="1"/>
    </row>
    <row r="83" spans="1:8" ht="15">
      <c r="A83" s="9" t="s">
        <v>173</v>
      </c>
      <c r="B83" s="10" t="s">
        <v>174</v>
      </c>
      <c r="C83" s="11"/>
      <c r="D83" s="12"/>
      <c r="E83" s="12"/>
      <c r="F83" s="12"/>
      <c r="G83" s="12"/>
      <c r="H83" s="12"/>
    </row>
    <row r="84" spans="1:6" ht="43.5" customHeight="1">
      <c r="A84" s="6">
        <v>1</v>
      </c>
      <c r="B84" s="15" t="s">
        <v>6</v>
      </c>
      <c r="C84" s="8" t="s">
        <v>135</v>
      </c>
      <c r="D84">
        <v>519</v>
      </c>
      <c r="E84" s="1">
        <v>0</v>
      </c>
      <c r="F84" s="1">
        <f>+D84*E84</f>
        <v>0</v>
      </c>
    </row>
    <row r="85" spans="1:6" ht="39.75" customHeight="1">
      <c r="A85" s="6">
        <v>2</v>
      </c>
      <c r="B85" s="7" t="s">
        <v>7</v>
      </c>
      <c r="C85" s="8" t="s">
        <v>135</v>
      </c>
      <c r="D85">
        <v>925</v>
      </c>
      <c r="E85" s="1">
        <v>0</v>
      </c>
      <c r="F85" s="1">
        <f>+D85*E85</f>
        <v>0</v>
      </c>
    </row>
    <row r="86" spans="1:6" ht="12.75">
      <c r="A86" s="6"/>
      <c r="B86" s="7"/>
      <c r="C86" s="8"/>
      <c r="E86" s="1"/>
      <c r="F86" s="1"/>
    </row>
    <row r="87" spans="1:8" ht="15">
      <c r="A87" s="9" t="s">
        <v>175</v>
      </c>
      <c r="B87" s="10" t="s">
        <v>176</v>
      </c>
      <c r="C87" s="11"/>
      <c r="D87" s="12"/>
      <c r="E87" s="12"/>
      <c r="F87" s="12"/>
      <c r="G87" s="12"/>
      <c r="H87" s="12"/>
    </row>
    <row r="88" spans="1:6" ht="39" customHeight="1">
      <c r="A88" s="6">
        <v>1</v>
      </c>
      <c r="B88" s="7" t="s">
        <v>8</v>
      </c>
      <c r="C88" s="8" t="s">
        <v>135</v>
      </c>
      <c r="D88">
        <v>7</v>
      </c>
      <c r="E88" s="1">
        <v>0</v>
      </c>
      <c r="F88" s="1">
        <f>+D88*E88</f>
        <v>0</v>
      </c>
    </row>
    <row r="89" spans="1:6" ht="12.75">
      <c r="A89" s="6"/>
      <c r="B89" s="7"/>
      <c r="C89" s="8"/>
      <c r="E89" s="1"/>
      <c r="F89" s="1"/>
    </row>
    <row r="90" spans="1:8" ht="15">
      <c r="A90" s="9" t="s">
        <v>177</v>
      </c>
      <c r="B90" s="10" t="s">
        <v>178</v>
      </c>
      <c r="C90" s="11"/>
      <c r="D90" s="12"/>
      <c r="E90" s="12"/>
      <c r="F90" s="12"/>
      <c r="G90" s="12"/>
      <c r="H90" s="12"/>
    </row>
    <row r="91" spans="1:6" ht="12.75">
      <c r="A91" s="6"/>
      <c r="B91" s="7"/>
      <c r="C91" s="8"/>
      <c r="E91" s="1"/>
      <c r="F91" s="1"/>
    </row>
    <row r="92" spans="1:8" ht="15">
      <c r="A92" s="9" t="s">
        <v>179</v>
      </c>
      <c r="B92" s="10" t="s">
        <v>180</v>
      </c>
      <c r="C92" s="11"/>
      <c r="D92" s="12"/>
      <c r="E92" s="12"/>
      <c r="F92" s="12"/>
      <c r="G92" s="12"/>
      <c r="H92" s="12"/>
    </row>
    <row r="93" spans="1:6" ht="42" customHeight="1">
      <c r="A93" s="6">
        <v>1</v>
      </c>
      <c r="B93" s="15" t="s">
        <v>9</v>
      </c>
      <c r="C93" s="8" t="s">
        <v>140</v>
      </c>
      <c r="D93">
        <v>284</v>
      </c>
      <c r="E93" s="1">
        <v>0</v>
      </c>
      <c r="F93" s="1">
        <f>+D93*E93</f>
        <v>0</v>
      </c>
    </row>
    <row r="94" spans="1:6" ht="38.25">
      <c r="A94" s="6">
        <v>2</v>
      </c>
      <c r="B94" s="7" t="s">
        <v>10</v>
      </c>
      <c r="C94" s="8" t="s">
        <v>140</v>
      </c>
      <c r="D94">
        <v>276</v>
      </c>
      <c r="E94" s="1">
        <v>0</v>
      </c>
      <c r="F94" s="1">
        <f>+D94*E94</f>
        <v>0</v>
      </c>
    </row>
    <row r="95" spans="1:6" ht="38.25">
      <c r="A95" s="6">
        <v>3</v>
      </c>
      <c r="B95" s="7" t="s">
        <v>11</v>
      </c>
      <c r="C95" s="8" t="s">
        <v>140</v>
      </c>
      <c r="D95">
        <v>8</v>
      </c>
      <c r="E95" s="1">
        <v>0</v>
      </c>
      <c r="F95" s="1">
        <f>+D95*E95</f>
        <v>0</v>
      </c>
    </row>
    <row r="96" spans="1:6" ht="39.75" customHeight="1">
      <c r="A96" s="6">
        <v>4</v>
      </c>
      <c r="B96" s="15" t="s">
        <v>12</v>
      </c>
      <c r="C96" s="8" t="s">
        <v>140</v>
      </c>
      <c r="D96">
        <v>3</v>
      </c>
      <c r="E96" s="1">
        <v>0</v>
      </c>
      <c r="F96" s="1">
        <f>+D96*E96</f>
        <v>0</v>
      </c>
    </row>
    <row r="97" spans="1:6" ht="13.5" customHeight="1">
      <c r="A97" s="6"/>
      <c r="B97" s="15"/>
      <c r="C97" s="8"/>
      <c r="E97" s="1"/>
      <c r="F97" s="1"/>
    </row>
    <row r="98" spans="1:8" ht="21.75" customHeight="1">
      <c r="A98" s="16" t="s">
        <v>161</v>
      </c>
      <c r="B98" s="17" t="s">
        <v>181</v>
      </c>
      <c r="C98" s="18"/>
      <c r="D98" s="19"/>
      <c r="E98" s="19"/>
      <c r="F98" s="19">
        <f>SUBTOTAL(9,F69:F96)</f>
        <v>0</v>
      </c>
      <c r="G98" s="12"/>
      <c r="H98" s="12"/>
    </row>
    <row r="99" spans="1:6" ht="12.75">
      <c r="A99" s="6"/>
      <c r="B99" s="7"/>
      <c r="C99" s="8"/>
      <c r="E99" s="1"/>
      <c r="F99" s="1"/>
    </row>
    <row r="100" spans="1:8" ht="15">
      <c r="A100" s="9" t="s">
        <v>182</v>
      </c>
      <c r="B100" s="10" t="s">
        <v>183</v>
      </c>
      <c r="C100" s="11"/>
      <c r="D100" s="12"/>
      <c r="E100" s="12"/>
      <c r="F100" s="12"/>
      <c r="G100" s="12"/>
      <c r="H100" s="12"/>
    </row>
    <row r="101" spans="1:8" ht="15">
      <c r="A101" s="9"/>
      <c r="B101" s="10"/>
      <c r="C101" s="11"/>
      <c r="D101" s="12"/>
      <c r="E101" s="12"/>
      <c r="F101" s="12"/>
      <c r="G101" s="12"/>
      <c r="H101" s="12"/>
    </row>
    <row r="102" spans="1:8" ht="90">
      <c r="A102" s="9"/>
      <c r="B102" s="26" t="s">
        <v>350</v>
      </c>
      <c r="C102" s="11"/>
      <c r="D102" s="12"/>
      <c r="E102" s="12"/>
      <c r="F102" s="12"/>
      <c r="G102" s="12"/>
      <c r="H102" s="12"/>
    </row>
    <row r="103" spans="1:6" ht="12.75">
      <c r="A103" s="6"/>
      <c r="B103" s="7"/>
      <c r="C103" s="8"/>
      <c r="E103" s="1"/>
      <c r="F103" s="1"/>
    </row>
    <row r="104" spans="1:8" ht="15">
      <c r="A104" s="9" t="s">
        <v>184</v>
      </c>
      <c r="B104" s="10" t="s">
        <v>185</v>
      </c>
      <c r="C104" s="11"/>
      <c r="D104" s="12"/>
      <c r="E104" s="12"/>
      <c r="F104" s="12"/>
      <c r="G104" s="12"/>
      <c r="H104" s="12"/>
    </row>
    <row r="105" spans="1:6" ht="25.5">
      <c r="A105" s="6">
        <v>1</v>
      </c>
      <c r="B105" s="7" t="s">
        <v>13</v>
      </c>
      <c r="C105" s="8" t="s">
        <v>140</v>
      </c>
      <c r="D105">
        <v>77</v>
      </c>
      <c r="E105" s="1">
        <v>0</v>
      </c>
      <c r="F105" s="1">
        <f>+D105*E105</f>
        <v>0</v>
      </c>
    </row>
    <row r="106" spans="1:6" ht="25.5">
      <c r="A106" s="6">
        <v>2</v>
      </c>
      <c r="B106" s="7" t="s">
        <v>14</v>
      </c>
      <c r="C106" s="8" t="s">
        <v>130</v>
      </c>
      <c r="D106">
        <v>8</v>
      </c>
      <c r="E106" s="1">
        <v>0</v>
      </c>
      <c r="F106" s="1">
        <f>+D106*E106</f>
        <v>0</v>
      </c>
    </row>
    <row r="107" spans="1:6" ht="12.75">
      <c r="A107" s="6"/>
      <c r="B107" s="7"/>
      <c r="C107" s="8"/>
      <c r="E107" s="1"/>
      <c r="F107" s="1"/>
    </row>
    <row r="108" spans="1:8" ht="15">
      <c r="A108" s="9" t="s">
        <v>186</v>
      </c>
      <c r="B108" s="10" t="s">
        <v>185</v>
      </c>
      <c r="C108" s="11"/>
      <c r="D108" s="12"/>
      <c r="E108" s="12"/>
      <c r="F108" s="12"/>
      <c r="G108" s="12"/>
      <c r="H108" s="12"/>
    </row>
    <row r="109" spans="1:6" ht="27.75" customHeight="1">
      <c r="A109" s="6">
        <v>1</v>
      </c>
      <c r="B109" s="7" t="s">
        <v>187</v>
      </c>
      <c r="C109" s="8" t="s">
        <v>140</v>
      </c>
      <c r="D109">
        <v>77</v>
      </c>
      <c r="E109" s="1">
        <v>0</v>
      </c>
      <c r="F109" s="1">
        <f>+D109*E109</f>
        <v>0</v>
      </c>
    </row>
    <row r="110" spans="1:6" ht="12.75">
      <c r="A110" s="6">
        <v>2</v>
      </c>
      <c r="B110" s="7" t="s">
        <v>188</v>
      </c>
      <c r="C110" s="8" t="s">
        <v>140</v>
      </c>
      <c r="D110">
        <v>77</v>
      </c>
      <c r="E110" s="1">
        <v>0</v>
      </c>
      <c r="F110" s="1">
        <f>+D110*E110</f>
        <v>0</v>
      </c>
    </row>
    <row r="111" spans="1:6" ht="12.75">
      <c r="A111" s="6"/>
      <c r="B111" s="7"/>
      <c r="C111" s="8"/>
      <c r="E111" s="1"/>
      <c r="F111" s="1"/>
    </row>
    <row r="112" spans="1:8" ht="15">
      <c r="A112" s="9" t="s">
        <v>189</v>
      </c>
      <c r="B112" s="10" t="s">
        <v>190</v>
      </c>
      <c r="C112" s="11"/>
      <c r="D112" s="12"/>
      <c r="E112" s="12"/>
      <c r="F112" s="12"/>
      <c r="G112" s="12"/>
      <c r="H112" s="12"/>
    </row>
    <row r="113" spans="1:6" ht="25.5">
      <c r="A113" s="6">
        <v>1</v>
      </c>
      <c r="B113" s="7" t="s">
        <v>191</v>
      </c>
      <c r="C113" s="8" t="s">
        <v>130</v>
      </c>
      <c r="D113">
        <v>4</v>
      </c>
      <c r="E113" s="1">
        <v>0</v>
      </c>
      <c r="F113" s="1">
        <f aca="true" t="shared" si="1" ref="F113:F120">+D113*E113</f>
        <v>0</v>
      </c>
    </row>
    <row r="114" spans="1:6" ht="25.5">
      <c r="A114" s="6">
        <v>2</v>
      </c>
      <c r="B114" s="7" t="s">
        <v>192</v>
      </c>
      <c r="C114" s="8" t="s">
        <v>130</v>
      </c>
      <c r="D114">
        <v>3</v>
      </c>
      <c r="E114" s="1">
        <v>0</v>
      </c>
      <c r="F114" s="1">
        <f t="shared" si="1"/>
        <v>0</v>
      </c>
    </row>
    <row r="115" spans="1:6" ht="25.5">
      <c r="A115" s="6">
        <v>3</v>
      </c>
      <c r="B115" s="7" t="s">
        <v>193</v>
      </c>
      <c r="C115" s="8" t="s">
        <v>130</v>
      </c>
      <c r="D115">
        <v>1</v>
      </c>
      <c r="E115" s="1">
        <v>0</v>
      </c>
      <c r="F115" s="1">
        <f t="shared" si="1"/>
        <v>0</v>
      </c>
    </row>
    <row r="116" spans="1:6" ht="25.5">
      <c r="A116" s="6">
        <v>4</v>
      </c>
      <c r="B116" s="7" t="s">
        <v>194</v>
      </c>
      <c r="C116" s="8" t="s">
        <v>130</v>
      </c>
      <c r="D116">
        <v>1</v>
      </c>
      <c r="E116" s="1">
        <v>0</v>
      </c>
      <c r="F116" s="1">
        <f t="shared" si="1"/>
        <v>0</v>
      </c>
    </row>
    <row r="117" spans="1:6" ht="25.5">
      <c r="A117" s="6">
        <v>5</v>
      </c>
      <c r="B117" s="7" t="s">
        <v>195</v>
      </c>
      <c r="C117" s="8" t="s">
        <v>130</v>
      </c>
      <c r="D117">
        <v>3</v>
      </c>
      <c r="E117" s="1">
        <v>0</v>
      </c>
      <c r="F117" s="1">
        <f t="shared" si="1"/>
        <v>0</v>
      </c>
    </row>
    <row r="118" spans="1:6" ht="28.5" customHeight="1">
      <c r="A118" s="6">
        <v>6</v>
      </c>
      <c r="B118" s="7" t="s">
        <v>196</v>
      </c>
      <c r="C118" s="8" t="s">
        <v>130</v>
      </c>
      <c r="D118">
        <v>3</v>
      </c>
      <c r="E118" s="1">
        <v>0</v>
      </c>
      <c r="F118" s="1">
        <f t="shared" si="1"/>
        <v>0</v>
      </c>
    </row>
    <row r="119" spans="1:6" ht="28.5" customHeight="1">
      <c r="A119" s="6">
        <v>7</v>
      </c>
      <c r="B119" s="7" t="s">
        <v>197</v>
      </c>
      <c r="C119" s="8" t="s">
        <v>130</v>
      </c>
      <c r="D119">
        <v>1</v>
      </c>
      <c r="E119" s="1">
        <v>0</v>
      </c>
      <c r="F119" s="1">
        <f t="shared" si="1"/>
        <v>0</v>
      </c>
    </row>
    <row r="120" spans="1:6" ht="25.5">
      <c r="A120" s="6">
        <v>8</v>
      </c>
      <c r="B120" s="7" t="s">
        <v>198</v>
      </c>
      <c r="C120" s="8" t="s">
        <v>130</v>
      </c>
      <c r="D120">
        <v>2</v>
      </c>
      <c r="E120" s="1">
        <v>0</v>
      </c>
      <c r="F120" s="1">
        <f t="shared" si="1"/>
        <v>0</v>
      </c>
    </row>
    <row r="121" spans="1:8" ht="15">
      <c r="A121" s="9"/>
      <c r="B121" s="10"/>
      <c r="C121" s="11"/>
      <c r="D121" s="12"/>
      <c r="E121" s="12"/>
      <c r="F121" s="12"/>
      <c r="G121" s="12"/>
      <c r="H121" s="12"/>
    </row>
    <row r="122" spans="1:8" ht="18" customHeight="1">
      <c r="A122" s="16" t="s">
        <v>182</v>
      </c>
      <c r="B122" s="17" t="s">
        <v>199</v>
      </c>
      <c r="C122" s="18"/>
      <c r="D122" s="19"/>
      <c r="E122" s="19"/>
      <c r="F122" s="19">
        <f>SUBTOTAL(9,F100:F121)</f>
        <v>0</v>
      </c>
      <c r="G122" s="12"/>
      <c r="H122" s="12"/>
    </row>
    <row r="123" spans="1:6" ht="12.75">
      <c r="A123" s="6"/>
      <c r="B123" s="7"/>
      <c r="C123" s="8"/>
      <c r="E123" s="1"/>
      <c r="F123" s="1"/>
    </row>
    <row r="124" spans="1:8" ht="15">
      <c r="A124" s="9" t="s">
        <v>200</v>
      </c>
      <c r="B124" s="10" t="s">
        <v>201</v>
      </c>
      <c r="C124" s="11"/>
      <c r="D124" s="12"/>
      <c r="E124" s="12"/>
      <c r="F124" s="12"/>
      <c r="G124" s="12"/>
      <c r="H124" s="12"/>
    </row>
    <row r="125" spans="1:8" ht="15">
      <c r="A125" s="9"/>
      <c r="B125" s="10"/>
      <c r="C125" s="11"/>
      <c r="D125" s="12"/>
      <c r="E125" s="12"/>
      <c r="F125" s="12"/>
      <c r="G125" s="12"/>
      <c r="H125" s="12"/>
    </row>
    <row r="126" spans="1:8" ht="45">
      <c r="A126" s="9"/>
      <c r="B126" s="26" t="s">
        <v>15</v>
      </c>
      <c r="C126" s="11"/>
      <c r="D126" s="12"/>
      <c r="E126" s="12"/>
      <c r="F126" s="12"/>
      <c r="G126" s="12"/>
      <c r="H126" s="12"/>
    </row>
    <row r="127" spans="1:8" ht="15">
      <c r="A127" s="9"/>
      <c r="B127" s="10"/>
      <c r="C127" s="11"/>
      <c r="D127" s="12"/>
      <c r="E127" s="12"/>
      <c r="F127" s="12"/>
      <c r="G127" s="12"/>
      <c r="H127" s="12"/>
    </row>
    <row r="128" spans="1:8" ht="45">
      <c r="A128" s="9"/>
      <c r="B128" s="26" t="s">
        <v>16</v>
      </c>
      <c r="C128" s="11"/>
      <c r="D128" s="12"/>
      <c r="E128" s="12"/>
      <c r="F128" s="12"/>
      <c r="G128" s="12"/>
      <c r="H128" s="12"/>
    </row>
    <row r="129" spans="1:6" ht="12.75">
      <c r="A129" s="6"/>
      <c r="B129" s="7"/>
      <c r="C129" s="8"/>
      <c r="E129" s="1"/>
      <c r="F129" s="1"/>
    </row>
    <row r="130" spans="1:8" ht="15">
      <c r="A130" s="9" t="s">
        <v>202</v>
      </c>
      <c r="B130" s="10" t="s">
        <v>203</v>
      </c>
      <c r="C130" s="11"/>
      <c r="D130" s="12"/>
      <c r="E130" s="12"/>
      <c r="F130" s="12"/>
      <c r="G130" s="12"/>
      <c r="H130" s="12"/>
    </row>
    <row r="131" spans="1:6" ht="12.75">
      <c r="A131" s="6">
        <v>1</v>
      </c>
      <c r="B131" s="7" t="s">
        <v>17</v>
      </c>
      <c r="C131" s="8" t="s">
        <v>135</v>
      </c>
      <c r="D131">
        <v>22.5</v>
      </c>
      <c r="E131" s="1">
        <v>0</v>
      </c>
      <c r="F131" s="1">
        <f>+D131*E131</f>
        <v>0</v>
      </c>
    </row>
    <row r="132" spans="1:6" ht="25.5">
      <c r="A132" s="6">
        <v>2</v>
      </c>
      <c r="B132" s="7" t="s">
        <v>18</v>
      </c>
      <c r="C132" s="8" t="s">
        <v>135</v>
      </c>
      <c r="D132">
        <v>72</v>
      </c>
      <c r="E132" s="1">
        <v>0</v>
      </c>
      <c r="F132" s="1">
        <f>+D132*E132</f>
        <v>0</v>
      </c>
    </row>
    <row r="133" spans="1:6" ht="12.75">
      <c r="A133" s="6"/>
      <c r="B133" s="7"/>
      <c r="C133" s="8"/>
      <c r="E133" s="1"/>
      <c r="F133" s="1"/>
    </row>
    <row r="134" spans="1:8" ht="15">
      <c r="A134" s="9" t="s">
        <v>204</v>
      </c>
      <c r="B134" s="10" t="s">
        <v>205</v>
      </c>
      <c r="C134" s="11"/>
      <c r="D134" s="12"/>
      <c r="E134" s="12"/>
      <c r="F134" s="12"/>
      <c r="G134" s="12"/>
      <c r="H134" s="12"/>
    </row>
    <row r="135" spans="1:6" ht="16.5" customHeight="1">
      <c r="A135" s="6">
        <v>1</v>
      </c>
      <c r="B135" s="15" t="s">
        <v>19</v>
      </c>
      <c r="C135" s="8" t="s">
        <v>115</v>
      </c>
      <c r="D135">
        <v>1850</v>
      </c>
      <c r="E135" s="1">
        <v>0</v>
      </c>
      <c r="F135" s="1">
        <f>+D135*E135</f>
        <v>0</v>
      </c>
    </row>
    <row r="136" spans="1:6" ht="25.5">
      <c r="A136" s="6">
        <v>2</v>
      </c>
      <c r="B136" s="7" t="s">
        <v>20</v>
      </c>
      <c r="C136" s="8" t="s">
        <v>115</v>
      </c>
      <c r="D136">
        <v>1520</v>
      </c>
      <c r="E136" s="1">
        <v>0</v>
      </c>
      <c r="F136" s="1">
        <f>+D136*E136</f>
        <v>0</v>
      </c>
    </row>
    <row r="137" spans="1:6" ht="12.75">
      <c r="A137" s="6"/>
      <c r="B137" s="7"/>
      <c r="C137" s="8"/>
      <c r="E137" s="1"/>
      <c r="F137" s="1"/>
    </row>
    <row r="138" spans="1:8" ht="15">
      <c r="A138" s="9" t="s">
        <v>206</v>
      </c>
      <c r="B138" s="10" t="s">
        <v>207</v>
      </c>
      <c r="C138" s="11"/>
      <c r="D138" s="12"/>
      <c r="E138" s="12"/>
      <c r="F138" s="12"/>
      <c r="G138" s="12"/>
      <c r="H138" s="12"/>
    </row>
    <row r="139" spans="1:6" ht="38.25">
      <c r="A139" s="6">
        <v>1</v>
      </c>
      <c r="B139" s="7" t="s">
        <v>208</v>
      </c>
      <c r="C139" s="8" t="s">
        <v>114</v>
      </c>
      <c r="D139">
        <v>22</v>
      </c>
      <c r="E139" s="1">
        <v>0</v>
      </c>
      <c r="F139" s="1">
        <f>+D139*E139</f>
        <v>0</v>
      </c>
    </row>
    <row r="140" spans="1:6" ht="25.5">
      <c r="A140" s="6">
        <v>2</v>
      </c>
      <c r="B140" s="7" t="s">
        <v>21</v>
      </c>
      <c r="C140" s="8" t="s">
        <v>114</v>
      </c>
      <c r="D140">
        <v>35</v>
      </c>
      <c r="E140" s="1">
        <v>0</v>
      </c>
      <c r="F140" s="1">
        <f>+D140*E140</f>
        <v>0</v>
      </c>
    </row>
    <row r="141" spans="1:6" ht="12.75">
      <c r="A141" s="6"/>
      <c r="B141" s="7"/>
      <c r="C141" s="8"/>
      <c r="E141" s="1"/>
      <c r="F141" s="1"/>
    </row>
    <row r="142" spans="1:8" ht="15">
      <c r="A142" s="9" t="s">
        <v>209</v>
      </c>
      <c r="B142" s="10" t="s">
        <v>210</v>
      </c>
      <c r="C142" s="11"/>
      <c r="D142" s="12"/>
      <c r="E142" s="12"/>
      <c r="F142" s="12"/>
      <c r="G142" s="12"/>
      <c r="H142" s="12"/>
    </row>
    <row r="143" spans="1:6" ht="38.25">
      <c r="A143" s="6">
        <v>1</v>
      </c>
      <c r="B143" s="7" t="s">
        <v>22</v>
      </c>
      <c r="C143" s="8" t="s">
        <v>140</v>
      </c>
      <c r="D143">
        <v>31</v>
      </c>
      <c r="E143" s="1">
        <v>0</v>
      </c>
      <c r="F143" s="1">
        <f>+D143*E143</f>
        <v>0</v>
      </c>
    </row>
    <row r="144" spans="1:6" ht="12.75">
      <c r="A144" s="6"/>
      <c r="B144" s="7"/>
      <c r="C144" s="8"/>
      <c r="E144" s="1"/>
      <c r="F144" s="1"/>
    </row>
    <row r="145" spans="1:8" ht="21.75" customHeight="1">
      <c r="A145" s="16" t="s">
        <v>200</v>
      </c>
      <c r="B145" s="17" t="s">
        <v>211</v>
      </c>
      <c r="C145" s="18"/>
      <c r="D145" s="19"/>
      <c r="E145" s="19"/>
      <c r="F145" s="19">
        <f>SUBTOTAL(9,F124:F143)</f>
        <v>0</v>
      </c>
      <c r="G145" s="12"/>
      <c r="H145" s="12"/>
    </row>
    <row r="146" spans="1:6" ht="12.75">
      <c r="A146" s="6"/>
      <c r="B146" s="7"/>
      <c r="C146" s="8"/>
      <c r="E146" s="1"/>
      <c r="F146" s="1"/>
    </row>
    <row r="147" spans="1:8" ht="15">
      <c r="A147" s="9" t="s">
        <v>212</v>
      </c>
      <c r="B147" s="10" t="s">
        <v>213</v>
      </c>
      <c r="C147" s="11"/>
      <c r="D147" s="12"/>
      <c r="E147" s="12"/>
      <c r="F147" s="12"/>
      <c r="G147" s="12"/>
      <c r="H147" s="12"/>
    </row>
    <row r="148" spans="1:6" ht="12.75">
      <c r="A148" s="6"/>
      <c r="B148" s="7"/>
      <c r="C148" s="8"/>
      <c r="E148" s="1"/>
      <c r="F148" s="1"/>
    </row>
    <row r="149" spans="1:8" ht="15">
      <c r="A149" s="9" t="s">
        <v>214</v>
      </c>
      <c r="B149" s="10" t="s">
        <v>215</v>
      </c>
      <c r="C149" s="11"/>
      <c r="D149" s="12"/>
      <c r="E149" s="12"/>
      <c r="F149" s="12"/>
      <c r="G149" s="12"/>
      <c r="H149" s="12"/>
    </row>
    <row r="150" spans="1:6" ht="25.5">
      <c r="A150" s="6">
        <v>1</v>
      </c>
      <c r="B150" s="7" t="s">
        <v>23</v>
      </c>
      <c r="C150" s="8" t="s">
        <v>130</v>
      </c>
      <c r="D150">
        <v>14</v>
      </c>
      <c r="E150" s="1">
        <v>0</v>
      </c>
      <c r="F150" s="1">
        <f aca="true" t="shared" si="2" ref="F150:F155">+D150*E150</f>
        <v>0</v>
      </c>
    </row>
    <row r="151" spans="1:6" ht="51">
      <c r="A151" s="6">
        <v>2</v>
      </c>
      <c r="B151" s="7" t="s">
        <v>351</v>
      </c>
      <c r="C151" s="8" t="s">
        <v>130</v>
      </c>
      <c r="D151">
        <v>3</v>
      </c>
      <c r="E151" s="1">
        <v>0</v>
      </c>
      <c r="F151" s="1">
        <f t="shared" si="2"/>
        <v>0</v>
      </c>
    </row>
    <row r="152" spans="1:6" ht="25.5">
      <c r="A152" s="6">
        <v>3</v>
      </c>
      <c r="B152" s="7" t="s">
        <v>216</v>
      </c>
      <c r="C152" s="8" t="s">
        <v>130</v>
      </c>
      <c r="D152">
        <v>2</v>
      </c>
      <c r="E152" s="1">
        <v>0</v>
      </c>
      <c r="F152" s="1">
        <f t="shared" si="2"/>
        <v>0</v>
      </c>
    </row>
    <row r="153" spans="1:6" ht="38.25">
      <c r="A153" s="6">
        <v>4</v>
      </c>
      <c r="B153" s="7" t="s">
        <v>217</v>
      </c>
      <c r="C153" s="8" t="s">
        <v>130</v>
      </c>
      <c r="D153">
        <v>5</v>
      </c>
      <c r="E153" s="1">
        <v>0</v>
      </c>
      <c r="F153" s="1">
        <f t="shared" si="2"/>
        <v>0</v>
      </c>
    </row>
    <row r="154" spans="1:6" ht="38.25">
      <c r="A154" s="6">
        <v>5</v>
      </c>
      <c r="B154" s="7" t="s">
        <v>218</v>
      </c>
      <c r="C154" s="8" t="s">
        <v>130</v>
      </c>
      <c r="D154">
        <v>2</v>
      </c>
      <c r="E154" s="1">
        <v>0</v>
      </c>
      <c r="F154" s="1">
        <f t="shared" si="2"/>
        <v>0</v>
      </c>
    </row>
    <row r="155" spans="1:6" ht="38.25">
      <c r="A155" s="6">
        <v>6</v>
      </c>
      <c r="B155" s="7" t="s">
        <v>219</v>
      </c>
      <c r="C155" s="8" t="s">
        <v>130</v>
      </c>
      <c r="D155">
        <v>2</v>
      </c>
      <c r="E155" s="1">
        <v>0</v>
      </c>
      <c r="F155" s="1">
        <f t="shared" si="2"/>
        <v>0</v>
      </c>
    </row>
    <row r="156" spans="1:6" ht="12.75">
      <c r="A156" s="6"/>
      <c r="B156" s="7"/>
      <c r="C156" s="8"/>
      <c r="E156" s="1"/>
      <c r="F156" s="1"/>
    </row>
    <row r="157" spans="1:8" ht="15">
      <c r="A157" s="9" t="s">
        <v>220</v>
      </c>
      <c r="B157" s="10" t="s">
        <v>221</v>
      </c>
      <c r="C157" s="11"/>
      <c r="D157" s="12"/>
      <c r="E157" s="12"/>
      <c r="F157" s="12"/>
      <c r="G157" s="12"/>
      <c r="H157" s="12"/>
    </row>
    <row r="158" spans="1:6" ht="51">
      <c r="A158" s="6">
        <v>1</v>
      </c>
      <c r="B158" s="7" t="s">
        <v>24</v>
      </c>
      <c r="C158" s="8" t="s">
        <v>140</v>
      </c>
      <c r="D158">
        <v>74</v>
      </c>
      <c r="E158" s="1">
        <v>0</v>
      </c>
      <c r="F158" s="1">
        <f aca="true" t="shared" si="3" ref="F158:F169">+D158*E158</f>
        <v>0</v>
      </c>
    </row>
    <row r="159" spans="1:6" ht="51">
      <c r="A159" s="6">
        <v>2</v>
      </c>
      <c r="B159" s="7" t="s">
        <v>25</v>
      </c>
      <c r="C159" s="8" t="s">
        <v>140</v>
      </c>
      <c r="D159">
        <v>53</v>
      </c>
      <c r="E159" s="1">
        <v>0</v>
      </c>
      <c r="F159" s="1">
        <f t="shared" si="3"/>
        <v>0</v>
      </c>
    </row>
    <row r="160" spans="1:6" ht="51">
      <c r="A160" s="6">
        <v>3</v>
      </c>
      <c r="B160" s="7" t="s">
        <v>26</v>
      </c>
      <c r="C160" s="8" t="s">
        <v>140</v>
      </c>
      <c r="D160">
        <v>22</v>
      </c>
      <c r="E160" s="1">
        <v>0</v>
      </c>
      <c r="F160" s="1">
        <f t="shared" si="3"/>
        <v>0</v>
      </c>
    </row>
    <row r="161" spans="1:6" ht="63.75">
      <c r="A161" s="6">
        <v>4</v>
      </c>
      <c r="B161" s="7" t="s">
        <v>27</v>
      </c>
      <c r="C161" s="8" t="s">
        <v>140</v>
      </c>
      <c r="D161">
        <v>13</v>
      </c>
      <c r="E161" s="1">
        <v>0</v>
      </c>
      <c r="F161" s="1">
        <f t="shared" si="3"/>
        <v>0</v>
      </c>
    </row>
    <row r="162" spans="1:6" ht="63.75">
      <c r="A162" s="6">
        <v>5</v>
      </c>
      <c r="B162" s="7" t="s">
        <v>30</v>
      </c>
      <c r="C162" s="8" t="s">
        <v>140</v>
      </c>
      <c r="D162">
        <v>21</v>
      </c>
      <c r="E162" s="1">
        <v>0</v>
      </c>
      <c r="F162" s="1">
        <f t="shared" si="3"/>
        <v>0</v>
      </c>
    </row>
    <row r="163" spans="1:6" ht="63.75">
      <c r="A163" s="6">
        <v>6</v>
      </c>
      <c r="B163" s="7" t="s">
        <v>222</v>
      </c>
      <c r="C163" s="8" t="s">
        <v>135</v>
      </c>
      <c r="D163">
        <v>1.2</v>
      </c>
      <c r="E163" s="1">
        <v>0</v>
      </c>
      <c r="F163" s="1">
        <f t="shared" si="3"/>
        <v>0</v>
      </c>
    </row>
    <row r="164" spans="1:6" ht="63.75">
      <c r="A164" s="6">
        <v>7</v>
      </c>
      <c r="B164" s="7" t="s">
        <v>28</v>
      </c>
      <c r="C164" s="8" t="s">
        <v>135</v>
      </c>
      <c r="D164">
        <v>18</v>
      </c>
      <c r="E164" s="1">
        <v>0</v>
      </c>
      <c r="F164" s="1">
        <f t="shared" si="3"/>
        <v>0</v>
      </c>
    </row>
    <row r="165" spans="1:6" ht="63.75">
      <c r="A165" s="6">
        <v>8</v>
      </c>
      <c r="B165" s="7" t="s">
        <v>29</v>
      </c>
      <c r="C165" s="8" t="s">
        <v>135</v>
      </c>
      <c r="D165">
        <v>18</v>
      </c>
      <c r="E165" s="1">
        <v>0</v>
      </c>
      <c r="F165" s="1">
        <f t="shared" si="3"/>
        <v>0</v>
      </c>
    </row>
    <row r="166" spans="1:6" ht="63.75">
      <c r="A166" s="6">
        <v>9</v>
      </c>
      <c r="B166" s="7" t="s">
        <v>31</v>
      </c>
      <c r="C166" s="8" t="s">
        <v>135</v>
      </c>
      <c r="D166">
        <v>22</v>
      </c>
      <c r="E166" s="1">
        <v>0</v>
      </c>
      <c r="F166" s="1">
        <f t="shared" si="3"/>
        <v>0</v>
      </c>
    </row>
    <row r="167" spans="1:6" ht="51">
      <c r="A167" s="6">
        <v>10</v>
      </c>
      <c r="B167" s="7" t="s">
        <v>223</v>
      </c>
      <c r="C167" s="8" t="s">
        <v>140</v>
      </c>
      <c r="D167">
        <v>30.5</v>
      </c>
      <c r="E167" s="1">
        <v>0</v>
      </c>
      <c r="F167" s="1">
        <f t="shared" si="3"/>
        <v>0</v>
      </c>
    </row>
    <row r="168" spans="1:6" ht="25.5">
      <c r="A168" s="6">
        <v>11</v>
      </c>
      <c r="B168" s="7" t="s">
        <v>32</v>
      </c>
      <c r="C168" s="8" t="s">
        <v>140</v>
      </c>
      <c r="D168">
        <v>14</v>
      </c>
      <c r="E168" s="1">
        <v>0</v>
      </c>
      <c r="F168" s="1">
        <f t="shared" si="3"/>
        <v>0</v>
      </c>
    </row>
    <row r="169" spans="1:6" ht="25.5">
      <c r="A169" s="6">
        <v>12</v>
      </c>
      <c r="B169" s="7" t="s">
        <v>224</v>
      </c>
      <c r="C169" s="8" t="s">
        <v>140</v>
      </c>
      <c r="D169">
        <v>44</v>
      </c>
      <c r="E169" s="1">
        <v>0</v>
      </c>
      <c r="F169" s="1">
        <f t="shared" si="3"/>
        <v>0</v>
      </c>
    </row>
    <row r="170" spans="1:8" ht="15">
      <c r="A170" s="9"/>
      <c r="B170" s="10"/>
      <c r="C170" s="11"/>
      <c r="D170" s="12"/>
      <c r="E170" s="12"/>
      <c r="F170" s="12"/>
      <c r="G170" s="12"/>
      <c r="H170" s="12"/>
    </row>
    <row r="171" spans="1:8" ht="15" customHeight="1">
      <c r="A171" s="16" t="s">
        <v>212</v>
      </c>
      <c r="B171" s="17" t="s">
        <v>225</v>
      </c>
      <c r="C171" s="18"/>
      <c r="D171" s="19"/>
      <c r="E171" s="19"/>
      <c r="F171" s="19">
        <f>SUBTOTAL(9,F147:F170)</f>
        <v>0</v>
      </c>
      <c r="G171" s="12"/>
      <c r="H171" s="12"/>
    </row>
    <row r="172" spans="1:6" ht="12.75">
      <c r="A172" s="6"/>
      <c r="B172" s="7"/>
      <c r="C172" s="8"/>
      <c r="E172" s="1"/>
      <c r="F172" s="1"/>
    </row>
    <row r="173" spans="1:8" ht="15">
      <c r="A173" s="9" t="s">
        <v>226</v>
      </c>
      <c r="B173" s="10" t="s">
        <v>227</v>
      </c>
      <c r="C173" s="11"/>
      <c r="D173" s="12"/>
      <c r="E173" s="12"/>
      <c r="F173" s="12"/>
      <c r="G173" s="12"/>
      <c r="H173" s="12"/>
    </row>
    <row r="174" spans="1:6" ht="12.75">
      <c r="A174" s="6"/>
      <c r="B174" s="7"/>
      <c r="C174" s="8"/>
      <c r="E174" s="1"/>
      <c r="F174" s="1"/>
    </row>
    <row r="175" spans="1:8" ht="15">
      <c r="A175" s="9" t="s">
        <v>228</v>
      </c>
      <c r="B175" s="10" t="s">
        <v>229</v>
      </c>
      <c r="C175" s="11"/>
      <c r="D175" s="12"/>
      <c r="E175" s="12"/>
      <c r="F175" s="12"/>
      <c r="G175" s="12"/>
      <c r="H175" s="12"/>
    </row>
    <row r="176" spans="1:6" ht="12.75">
      <c r="A176" s="6">
        <v>1</v>
      </c>
      <c r="B176" s="7" t="s">
        <v>230</v>
      </c>
      <c r="C176" s="8" t="s">
        <v>231</v>
      </c>
      <c r="D176">
        <v>60</v>
      </c>
      <c r="E176" s="1">
        <v>0</v>
      </c>
      <c r="F176" s="1">
        <f>+D176*E176</f>
        <v>0</v>
      </c>
    </row>
    <row r="177" spans="1:6" ht="12.75">
      <c r="A177" s="6">
        <v>2</v>
      </c>
      <c r="B177" s="7" t="s">
        <v>232</v>
      </c>
      <c r="C177" s="8" t="s">
        <v>231</v>
      </c>
      <c r="D177">
        <v>35</v>
      </c>
      <c r="E177" s="1">
        <v>0</v>
      </c>
      <c r="F177" s="1">
        <f>+D177*E177</f>
        <v>0</v>
      </c>
    </row>
    <row r="178" spans="1:6" ht="12.75">
      <c r="A178" s="6">
        <v>3</v>
      </c>
      <c r="B178" s="7" t="s">
        <v>233</v>
      </c>
      <c r="C178" s="8" t="s">
        <v>130</v>
      </c>
      <c r="D178">
        <v>1</v>
      </c>
      <c r="E178" s="1">
        <v>0</v>
      </c>
      <c r="F178" s="1">
        <f>+D178*E178</f>
        <v>0</v>
      </c>
    </row>
    <row r="179" spans="1:6" ht="25.5">
      <c r="A179" s="6">
        <v>4</v>
      </c>
      <c r="B179" s="7" t="s">
        <v>33</v>
      </c>
      <c r="C179" s="8" t="s">
        <v>234</v>
      </c>
      <c r="D179">
        <v>0.05</v>
      </c>
      <c r="E179" s="1">
        <f>(F42+F67+F98+F122+F145+F171+F176+F177+F178)</f>
        <v>0</v>
      </c>
      <c r="F179" s="1">
        <f>+D179*E179</f>
        <v>0</v>
      </c>
    </row>
    <row r="180" spans="1:6" ht="12.75">
      <c r="A180" s="6"/>
      <c r="B180" s="7"/>
      <c r="C180" s="8"/>
      <c r="E180" s="1"/>
      <c r="F180" s="1"/>
    </row>
    <row r="181" spans="1:8" ht="14.25" customHeight="1">
      <c r="A181" s="16" t="s">
        <v>226</v>
      </c>
      <c r="B181" s="17" t="s">
        <v>235</v>
      </c>
      <c r="C181" s="18"/>
      <c r="D181" s="19"/>
      <c r="E181" s="19"/>
      <c r="F181" s="19">
        <f>SUBTOTAL(9,F173:F179)</f>
        <v>0</v>
      </c>
      <c r="G181" s="12"/>
      <c r="H181" s="12"/>
    </row>
    <row r="182" spans="1:8" ht="15">
      <c r="A182" s="9"/>
      <c r="B182" s="10"/>
      <c r="C182" s="11"/>
      <c r="D182" s="12"/>
      <c r="E182" s="12"/>
      <c r="F182" s="12"/>
      <c r="G182" s="12"/>
      <c r="H182" s="12"/>
    </row>
    <row r="183" spans="1:8" ht="22.5" customHeight="1">
      <c r="A183" s="16" t="s">
        <v>121</v>
      </c>
      <c r="B183" s="17" t="s">
        <v>236</v>
      </c>
      <c r="C183" s="18"/>
      <c r="D183" s="19"/>
      <c r="E183" s="19"/>
      <c r="F183" s="19">
        <f>F42+F67+F98+F122+F145+F171+F181</f>
        <v>0</v>
      </c>
      <c r="G183" s="12"/>
      <c r="H183" s="12"/>
    </row>
    <row r="184" spans="1:6" ht="12.75">
      <c r="A184" s="6"/>
      <c r="B184" s="7"/>
      <c r="C184" s="8"/>
      <c r="E184" s="1"/>
      <c r="F184" s="1"/>
    </row>
  </sheetData>
  <sheetProtection selectLockedCells="1" selectUnlockedCells="1"/>
  <mergeCells count="1">
    <mergeCell ref="D1:F1"/>
  </mergeCells>
  <printOptions/>
  <pageMargins left="0.4" right="0.75" top="0.73" bottom="0.82" header="0" footer="0.4"/>
  <pageSetup horizontalDpi="600" verticalDpi="600" orientation="portrait" paperSize="9" r:id="rId1"/>
  <headerFooter alignWithMargins="0">
    <oddFooter>&amp;C&amp;A&amp;RStran &amp;P</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H54" sqref="H54"/>
    </sheetView>
  </sheetViews>
  <sheetFormatPr defaultColWidth="9.00390625" defaultRowHeight="12.75"/>
  <cols>
    <col min="1" max="1" width="5.875" style="0" customWidth="1"/>
    <col min="2" max="2" width="49.25390625" style="0" customWidth="1"/>
    <col min="3" max="3" width="6.75390625" style="0" customWidth="1"/>
    <col min="4" max="4" width="8.25390625" style="0" customWidth="1"/>
    <col min="5" max="5" width="10.25390625" style="0" customWidth="1"/>
    <col min="6" max="6" width="12.75390625" style="0" customWidth="1"/>
  </cols>
  <sheetData>
    <row r="1" spans="1:6" ht="14.25">
      <c r="A1" s="4"/>
      <c r="B1" s="4"/>
      <c r="C1" s="4"/>
      <c r="D1" s="59" t="s">
        <v>370</v>
      </c>
      <c r="E1" s="60"/>
      <c r="F1" s="60"/>
    </row>
    <row r="2" spans="1:8" ht="30">
      <c r="A2" s="13" t="s">
        <v>263</v>
      </c>
      <c r="B2" s="13" t="s">
        <v>264</v>
      </c>
      <c r="C2" s="24" t="s">
        <v>265</v>
      </c>
      <c r="D2" s="24" t="s">
        <v>266</v>
      </c>
      <c r="E2" s="25" t="s">
        <v>267</v>
      </c>
      <c r="F2" s="25" t="s">
        <v>268</v>
      </c>
      <c r="G2" s="13"/>
      <c r="H2" s="13"/>
    </row>
    <row r="3" spans="1:6" ht="12.75">
      <c r="A3" s="6"/>
      <c r="B3" s="7"/>
      <c r="C3" s="8"/>
      <c r="E3" s="1"/>
      <c r="F3" s="1"/>
    </row>
    <row r="4" spans="1:6" ht="12.75">
      <c r="A4" s="6"/>
      <c r="B4" s="7"/>
      <c r="C4" s="8"/>
      <c r="E4" s="1"/>
      <c r="F4" s="1"/>
    </row>
    <row r="5" spans="1:8" ht="15">
      <c r="A5" s="9" t="s">
        <v>237</v>
      </c>
      <c r="B5" s="10" t="s">
        <v>34</v>
      </c>
      <c r="C5" s="11"/>
      <c r="D5" s="12"/>
      <c r="E5" s="12"/>
      <c r="F5" s="12"/>
      <c r="G5" s="12"/>
      <c r="H5" s="12"/>
    </row>
    <row r="6" spans="1:6" ht="12.75">
      <c r="A6" s="6"/>
      <c r="B6" s="7"/>
      <c r="C6" s="8"/>
      <c r="E6" s="1"/>
      <c r="F6" s="1"/>
    </row>
    <row r="7" spans="1:8" ht="14.25" customHeight="1">
      <c r="A7" s="9" t="s">
        <v>123</v>
      </c>
      <c r="B7" s="10" t="s">
        <v>238</v>
      </c>
      <c r="C7" s="11"/>
      <c r="D7" s="12"/>
      <c r="E7" s="12"/>
      <c r="F7" s="12"/>
      <c r="G7" s="12"/>
      <c r="H7" s="12"/>
    </row>
    <row r="8" spans="1:8" ht="14.25" customHeight="1">
      <c r="A8" s="9"/>
      <c r="B8" s="10"/>
      <c r="C8" s="11"/>
      <c r="D8" s="12"/>
      <c r="E8" s="12"/>
      <c r="F8" s="12"/>
      <c r="G8" s="12"/>
      <c r="H8" s="12"/>
    </row>
    <row r="9" spans="1:6" ht="39" customHeight="1">
      <c r="A9" s="6">
        <v>1</v>
      </c>
      <c r="B9" s="7" t="s">
        <v>36</v>
      </c>
      <c r="C9" s="8" t="s">
        <v>114</v>
      </c>
      <c r="D9">
        <v>57.6</v>
      </c>
      <c r="E9" s="1">
        <v>0</v>
      </c>
      <c r="F9" s="1">
        <f aca="true" t="shared" si="0" ref="F9:F30">+D9*E9</f>
        <v>0</v>
      </c>
    </row>
    <row r="10" spans="1:6" ht="39" customHeight="1">
      <c r="A10" s="6">
        <v>2</v>
      </c>
      <c r="B10" s="7" t="s">
        <v>239</v>
      </c>
      <c r="C10" s="8" t="s">
        <v>114</v>
      </c>
      <c r="D10">
        <v>40.32</v>
      </c>
      <c r="E10" s="1">
        <v>0</v>
      </c>
      <c r="F10" s="1">
        <f t="shared" si="0"/>
        <v>0</v>
      </c>
    </row>
    <row r="11" spans="1:6" ht="39.75" customHeight="1">
      <c r="A11" s="6">
        <v>3</v>
      </c>
      <c r="B11" s="7" t="s">
        <v>39</v>
      </c>
      <c r="C11" s="8" t="s">
        <v>114</v>
      </c>
      <c r="D11">
        <v>11.52</v>
      </c>
      <c r="E11" s="1">
        <v>0</v>
      </c>
      <c r="F11" s="1">
        <f t="shared" si="0"/>
        <v>0</v>
      </c>
    </row>
    <row r="12" spans="1:6" ht="27.75" customHeight="1">
      <c r="A12" s="6">
        <v>4</v>
      </c>
      <c r="B12" s="7" t="s">
        <v>240</v>
      </c>
      <c r="C12" s="8" t="s">
        <v>140</v>
      </c>
      <c r="D12">
        <v>180</v>
      </c>
      <c r="E12" s="1">
        <v>0</v>
      </c>
      <c r="F12" s="1">
        <f t="shared" si="0"/>
        <v>0</v>
      </c>
    </row>
    <row r="13" spans="1:6" ht="16.5" customHeight="1">
      <c r="A13" s="6">
        <v>5</v>
      </c>
      <c r="B13" s="7" t="s">
        <v>241</v>
      </c>
      <c r="C13" s="8" t="s">
        <v>114</v>
      </c>
      <c r="D13">
        <v>17.28</v>
      </c>
      <c r="E13" s="1">
        <v>0</v>
      </c>
      <c r="F13" s="1">
        <f t="shared" si="0"/>
        <v>0</v>
      </c>
    </row>
    <row r="14" spans="1:6" ht="27" customHeight="1">
      <c r="A14" s="6">
        <v>6</v>
      </c>
      <c r="B14" s="7" t="s">
        <v>37</v>
      </c>
      <c r="C14" s="8" t="s">
        <v>114</v>
      </c>
      <c r="D14">
        <v>28.8</v>
      </c>
      <c r="E14" s="1">
        <v>0</v>
      </c>
      <c r="F14" s="1">
        <f t="shared" si="0"/>
        <v>0</v>
      </c>
    </row>
    <row r="15" spans="1:6" ht="26.25" customHeight="1">
      <c r="A15" s="6">
        <v>7</v>
      </c>
      <c r="B15" s="7" t="s">
        <v>242</v>
      </c>
      <c r="C15" s="8" t="s">
        <v>130</v>
      </c>
      <c r="D15">
        <v>4</v>
      </c>
      <c r="E15" s="1">
        <v>0</v>
      </c>
      <c r="F15" s="1">
        <f t="shared" si="0"/>
        <v>0</v>
      </c>
    </row>
    <row r="16" spans="1:6" ht="51">
      <c r="A16" s="6">
        <v>8</v>
      </c>
      <c r="B16" s="7" t="s">
        <v>38</v>
      </c>
      <c r="C16" s="8" t="s">
        <v>130</v>
      </c>
      <c r="D16">
        <v>8</v>
      </c>
      <c r="E16" s="1">
        <v>0</v>
      </c>
      <c r="F16" s="1">
        <f t="shared" si="0"/>
        <v>0</v>
      </c>
    </row>
    <row r="17" spans="1:6" ht="15" customHeight="1">
      <c r="A17" s="6">
        <v>9</v>
      </c>
      <c r="B17" s="7" t="s">
        <v>243</v>
      </c>
      <c r="C17" s="8" t="s">
        <v>130</v>
      </c>
      <c r="D17">
        <v>8</v>
      </c>
      <c r="E17" s="1">
        <v>0</v>
      </c>
      <c r="F17" s="1">
        <f t="shared" si="0"/>
        <v>0</v>
      </c>
    </row>
    <row r="18" spans="1:6" ht="15.75" customHeight="1">
      <c r="A18" s="6">
        <v>10</v>
      </c>
      <c r="B18" s="7" t="s">
        <v>244</v>
      </c>
      <c r="C18" s="8" t="s">
        <v>140</v>
      </c>
      <c r="D18">
        <v>180</v>
      </c>
      <c r="E18" s="1">
        <v>0</v>
      </c>
      <c r="F18" s="1">
        <f t="shared" si="0"/>
        <v>0</v>
      </c>
    </row>
    <row r="19" spans="1:6" ht="14.25" customHeight="1">
      <c r="A19" s="6">
        <v>11</v>
      </c>
      <c r="B19" s="7" t="s">
        <v>245</v>
      </c>
      <c r="C19" s="8" t="s">
        <v>140</v>
      </c>
      <c r="D19">
        <v>180</v>
      </c>
      <c r="E19" s="1">
        <v>0</v>
      </c>
      <c r="F19" s="1">
        <f t="shared" si="0"/>
        <v>0</v>
      </c>
    </row>
    <row r="20" spans="1:6" ht="16.5" customHeight="1">
      <c r="A20" s="6">
        <v>12</v>
      </c>
      <c r="B20" s="7" t="s">
        <v>246</v>
      </c>
      <c r="C20" s="8" t="s">
        <v>140</v>
      </c>
      <c r="D20">
        <v>20</v>
      </c>
      <c r="E20" s="1">
        <v>0</v>
      </c>
      <c r="F20" s="1">
        <f t="shared" si="0"/>
        <v>0</v>
      </c>
    </row>
    <row r="21" spans="1:6" ht="16.5" customHeight="1">
      <c r="A21" s="6">
        <v>13</v>
      </c>
      <c r="B21" s="7" t="s">
        <v>247</v>
      </c>
      <c r="C21" s="8" t="s">
        <v>135</v>
      </c>
      <c r="D21">
        <v>20</v>
      </c>
      <c r="E21" s="1">
        <v>0</v>
      </c>
      <c r="F21" s="1">
        <f t="shared" si="0"/>
        <v>0</v>
      </c>
    </row>
    <row r="22" spans="1:6" ht="26.25" customHeight="1">
      <c r="A22" s="6">
        <v>14</v>
      </c>
      <c r="B22" s="7" t="s">
        <v>40</v>
      </c>
      <c r="C22" s="8" t="s">
        <v>140</v>
      </c>
      <c r="D22">
        <v>200</v>
      </c>
      <c r="E22" s="1">
        <v>0</v>
      </c>
      <c r="F22" s="1">
        <f t="shared" si="0"/>
        <v>0</v>
      </c>
    </row>
    <row r="23" spans="1:6" ht="17.25" customHeight="1">
      <c r="A23" s="6">
        <v>15</v>
      </c>
      <c r="B23" s="7" t="s">
        <v>248</v>
      </c>
      <c r="C23" s="8" t="s">
        <v>140</v>
      </c>
      <c r="D23">
        <v>180</v>
      </c>
      <c r="E23" s="1">
        <v>0</v>
      </c>
      <c r="F23" s="1">
        <f t="shared" si="0"/>
        <v>0</v>
      </c>
    </row>
    <row r="24" spans="1:6" ht="15" customHeight="1">
      <c r="A24" s="6">
        <v>16</v>
      </c>
      <c r="B24" s="7" t="s">
        <v>249</v>
      </c>
      <c r="C24" s="8" t="s">
        <v>250</v>
      </c>
      <c r="D24">
        <v>2</v>
      </c>
      <c r="E24" s="1">
        <v>0</v>
      </c>
      <c r="F24" s="1">
        <f t="shared" si="0"/>
        <v>0</v>
      </c>
    </row>
    <row r="25" spans="1:6" ht="16.5" customHeight="1">
      <c r="A25" s="6">
        <v>17</v>
      </c>
      <c r="B25" s="7" t="s">
        <v>251</v>
      </c>
      <c r="C25" s="8" t="s">
        <v>231</v>
      </c>
      <c r="D25">
        <v>2</v>
      </c>
      <c r="E25" s="1">
        <v>0</v>
      </c>
      <c r="F25" s="1">
        <f t="shared" si="0"/>
        <v>0</v>
      </c>
    </row>
    <row r="26" spans="1:6" ht="16.5" customHeight="1">
      <c r="A26" s="6">
        <v>18</v>
      </c>
      <c r="B26" s="7" t="s">
        <v>230</v>
      </c>
      <c r="C26" s="8" t="s">
        <v>231</v>
      </c>
      <c r="D26">
        <v>2</v>
      </c>
      <c r="E26" s="1">
        <v>0</v>
      </c>
      <c r="F26" s="1">
        <f t="shared" si="0"/>
        <v>0</v>
      </c>
    </row>
    <row r="27" spans="1:6" ht="16.5" customHeight="1">
      <c r="A27" s="6">
        <v>19</v>
      </c>
      <c r="B27" s="7" t="s">
        <v>352</v>
      </c>
      <c r="C27" s="8" t="s">
        <v>231</v>
      </c>
      <c r="D27">
        <v>2</v>
      </c>
      <c r="E27" s="1">
        <v>0</v>
      </c>
      <c r="F27" s="1">
        <f t="shared" si="0"/>
        <v>0</v>
      </c>
    </row>
    <row r="28" spans="1:6" ht="15" customHeight="1">
      <c r="A28" s="6">
        <v>20</v>
      </c>
      <c r="B28" s="7" t="s">
        <v>252</v>
      </c>
      <c r="C28" s="8" t="s">
        <v>250</v>
      </c>
      <c r="D28">
        <v>1</v>
      </c>
      <c r="E28" s="1">
        <v>0</v>
      </c>
      <c r="F28" s="1">
        <f t="shared" si="0"/>
        <v>0</v>
      </c>
    </row>
    <row r="29" spans="1:6" ht="39" customHeight="1">
      <c r="A29" s="6">
        <v>21</v>
      </c>
      <c r="B29" s="7" t="s">
        <v>41</v>
      </c>
      <c r="C29" s="8" t="s">
        <v>234</v>
      </c>
      <c r="D29">
        <v>0.02</v>
      </c>
      <c r="E29" s="1">
        <v>0</v>
      </c>
      <c r="F29" s="1">
        <f t="shared" si="0"/>
        <v>0</v>
      </c>
    </row>
    <row r="30" spans="1:6" ht="24.75" customHeight="1">
      <c r="A30" s="6">
        <v>22</v>
      </c>
      <c r="B30" s="7" t="s">
        <v>42</v>
      </c>
      <c r="C30" s="8" t="s">
        <v>234</v>
      </c>
      <c r="D30">
        <v>0.03</v>
      </c>
      <c r="E30" s="1">
        <v>0</v>
      </c>
      <c r="F30" s="1">
        <f t="shared" si="0"/>
        <v>0</v>
      </c>
    </row>
    <row r="31" spans="1:6" ht="14.25" customHeight="1">
      <c r="A31" s="6"/>
      <c r="B31" s="7"/>
      <c r="C31" s="8"/>
      <c r="E31" s="1"/>
      <c r="F31" s="1"/>
    </row>
    <row r="32" spans="1:8" ht="19.5" customHeight="1">
      <c r="A32" s="16"/>
      <c r="B32" s="17" t="s">
        <v>253</v>
      </c>
      <c r="C32" s="18"/>
      <c r="D32" s="19"/>
      <c r="E32" s="19"/>
      <c r="F32" s="19">
        <f>SUBTOTAL(9,F7:F30)</f>
        <v>0</v>
      </c>
      <c r="G32" s="12"/>
      <c r="H32" s="12"/>
    </row>
    <row r="33" spans="1:6" ht="12.75">
      <c r="A33" s="6"/>
      <c r="B33" s="7"/>
      <c r="C33" s="8"/>
      <c r="E33" s="1"/>
      <c r="F33" s="1"/>
    </row>
    <row r="34" spans="1:8" ht="15" customHeight="1">
      <c r="A34" s="9" t="s">
        <v>144</v>
      </c>
      <c r="B34" s="10" t="s">
        <v>254</v>
      </c>
      <c r="C34" s="11"/>
      <c r="D34" s="12"/>
      <c r="E34" s="12"/>
      <c r="F34" s="12"/>
      <c r="G34" s="12"/>
      <c r="H34" s="12"/>
    </row>
    <row r="35" spans="1:6" ht="27.75" customHeight="1">
      <c r="A35" s="6">
        <v>1</v>
      </c>
      <c r="B35" s="7" t="s">
        <v>43</v>
      </c>
      <c r="C35" s="8" t="s">
        <v>130</v>
      </c>
      <c r="D35">
        <v>3</v>
      </c>
      <c r="E35" s="1">
        <v>0</v>
      </c>
      <c r="F35" s="1">
        <f aca="true" t="shared" si="1" ref="F35:F46">+D35*E35</f>
        <v>0</v>
      </c>
    </row>
    <row r="36" spans="1:6" ht="15.75" customHeight="1">
      <c r="A36" s="6">
        <v>2</v>
      </c>
      <c r="B36" s="7" t="s">
        <v>255</v>
      </c>
      <c r="C36" s="8" t="s">
        <v>140</v>
      </c>
      <c r="D36">
        <v>60</v>
      </c>
      <c r="E36" s="1">
        <v>0</v>
      </c>
      <c r="F36" s="1">
        <f t="shared" si="1"/>
        <v>0</v>
      </c>
    </row>
    <row r="37" spans="1:6" ht="40.5" customHeight="1">
      <c r="A37" s="6">
        <v>3</v>
      </c>
      <c r="B37" s="7" t="s">
        <v>256</v>
      </c>
      <c r="C37" s="8" t="s">
        <v>140</v>
      </c>
      <c r="D37">
        <v>200</v>
      </c>
      <c r="E37" s="1">
        <v>0</v>
      </c>
      <c r="F37" s="1">
        <f t="shared" si="1"/>
        <v>0</v>
      </c>
    </row>
    <row r="38" spans="1:6" ht="39" customHeight="1">
      <c r="A38" s="6">
        <v>4</v>
      </c>
      <c r="B38" s="7" t="s">
        <v>257</v>
      </c>
      <c r="C38" s="8" t="s">
        <v>130</v>
      </c>
      <c r="D38">
        <v>2</v>
      </c>
      <c r="E38" s="1">
        <v>0</v>
      </c>
      <c r="F38" s="1">
        <f t="shared" si="1"/>
        <v>0</v>
      </c>
    </row>
    <row r="39" spans="1:6" ht="148.5" customHeight="1">
      <c r="A39" s="6">
        <v>5</v>
      </c>
      <c r="B39" s="7" t="s">
        <v>353</v>
      </c>
      <c r="C39" s="8" t="s">
        <v>130</v>
      </c>
      <c r="D39">
        <v>4</v>
      </c>
      <c r="E39" s="1">
        <v>0</v>
      </c>
      <c r="F39" s="1">
        <f t="shared" si="1"/>
        <v>0</v>
      </c>
    </row>
    <row r="40" spans="1:6" ht="116.25" customHeight="1">
      <c r="A40" s="6">
        <v>6</v>
      </c>
      <c r="B40" s="7" t="s">
        <v>354</v>
      </c>
      <c r="C40" s="8" t="s">
        <v>130</v>
      </c>
      <c r="D40">
        <v>4</v>
      </c>
      <c r="E40" s="1">
        <v>0</v>
      </c>
      <c r="F40" s="1">
        <f t="shared" si="1"/>
        <v>0</v>
      </c>
    </row>
    <row r="41" spans="1:6" ht="28.5" customHeight="1">
      <c r="A41" s="6">
        <v>7</v>
      </c>
      <c r="B41" s="7" t="s">
        <v>258</v>
      </c>
      <c r="C41" s="8" t="s">
        <v>130</v>
      </c>
      <c r="D41">
        <v>16</v>
      </c>
      <c r="E41" s="1">
        <v>0</v>
      </c>
      <c r="F41" s="1">
        <f t="shared" si="1"/>
        <v>0</v>
      </c>
    </row>
    <row r="42" spans="1:6" ht="18.75" customHeight="1">
      <c r="A42" s="6">
        <v>8</v>
      </c>
      <c r="B42" s="7" t="s">
        <v>251</v>
      </c>
      <c r="C42" s="8" t="s">
        <v>231</v>
      </c>
      <c r="D42">
        <v>2</v>
      </c>
      <c r="E42" s="1">
        <v>0</v>
      </c>
      <c r="F42" s="1">
        <f t="shared" si="1"/>
        <v>0</v>
      </c>
    </row>
    <row r="43" spans="1:6" ht="17.25" customHeight="1">
      <c r="A43" s="6">
        <v>9</v>
      </c>
      <c r="B43" s="7" t="s">
        <v>230</v>
      </c>
      <c r="C43" s="8" t="s">
        <v>231</v>
      </c>
      <c r="D43">
        <v>2</v>
      </c>
      <c r="E43" s="1">
        <v>0</v>
      </c>
      <c r="F43" s="1">
        <f t="shared" si="1"/>
        <v>0</v>
      </c>
    </row>
    <row r="44" spans="1:6" ht="18.75" customHeight="1">
      <c r="A44" s="6">
        <v>10</v>
      </c>
      <c r="B44" s="7" t="s">
        <v>352</v>
      </c>
      <c r="C44" s="8" t="s">
        <v>231</v>
      </c>
      <c r="D44">
        <v>2</v>
      </c>
      <c r="E44" s="1">
        <v>0</v>
      </c>
      <c r="F44" s="1">
        <f t="shared" si="1"/>
        <v>0</v>
      </c>
    </row>
    <row r="45" spans="1:6" ht="40.5" customHeight="1">
      <c r="A45" s="6">
        <v>11</v>
      </c>
      <c r="B45" s="7" t="s">
        <v>44</v>
      </c>
      <c r="C45" s="8" t="s">
        <v>234</v>
      </c>
      <c r="D45">
        <v>0.02</v>
      </c>
      <c r="E45" s="1">
        <v>0</v>
      </c>
      <c r="F45" s="1">
        <f t="shared" si="1"/>
        <v>0</v>
      </c>
    </row>
    <row r="46" spans="1:6" ht="27.75" customHeight="1">
      <c r="A46" s="6">
        <v>12</v>
      </c>
      <c r="B46" s="7" t="s">
        <v>45</v>
      </c>
      <c r="C46" s="8" t="s">
        <v>234</v>
      </c>
      <c r="D46">
        <v>0.03</v>
      </c>
      <c r="E46" s="1">
        <v>0</v>
      </c>
      <c r="F46" s="1">
        <f t="shared" si="1"/>
        <v>0</v>
      </c>
    </row>
    <row r="47" spans="1:6" ht="13.5" customHeight="1">
      <c r="A47" s="6"/>
      <c r="B47" s="7"/>
      <c r="C47" s="8"/>
      <c r="E47" s="1"/>
      <c r="F47" s="1"/>
    </row>
    <row r="48" spans="1:8" ht="18" customHeight="1">
      <c r="A48" s="16"/>
      <c r="B48" s="17" t="s">
        <v>259</v>
      </c>
      <c r="C48" s="18"/>
      <c r="D48" s="19"/>
      <c r="E48" s="19"/>
      <c r="F48" s="19">
        <f>SUBTOTAL(9,F34:F46)</f>
        <v>0</v>
      </c>
      <c r="G48" s="12"/>
      <c r="H48" s="12"/>
    </row>
    <row r="49" spans="1:6" ht="12.75">
      <c r="A49" s="6"/>
      <c r="B49" s="7"/>
      <c r="C49" s="8"/>
      <c r="E49" s="1"/>
      <c r="F49" s="1"/>
    </row>
    <row r="50" spans="1:8" ht="18" customHeight="1">
      <c r="A50" s="9" t="s">
        <v>161</v>
      </c>
      <c r="B50" s="10" t="s">
        <v>260</v>
      </c>
      <c r="C50" s="11"/>
      <c r="D50" s="12"/>
      <c r="E50" s="12"/>
      <c r="F50" s="12"/>
      <c r="G50" s="12"/>
      <c r="H50" s="12"/>
    </row>
    <row r="51" spans="1:6" ht="12.75">
      <c r="A51" s="6">
        <v>1</v>
      </c>
      <c r="B51" s="7" t="s">
        <v>261</v>
      </c>
      <c r="C51" s="8" t="s">
        <v>130</v>
      </c>
      <c r="D51">
        <v>1</v>
      </c>
      <c r="E51" s="1">
        <v>0</v>
      </c>
      <c r="F51" s="1">
        <f>+D51*E51</f>
        <v>0</v>
      </c>
    </row>
    <row r="52" spans="1:6" ht="12.75">
      <c r="A52" s="6"/>
      <c r="B52" s="7"/>
      <c r="C52" s="8"/>
      <c r="E52" s="1"/>
      <c r="F52" s="1"/>
    </row>
    <row r="53" spans="1:8" ht="19.5" customHeight="1">
      <c r="A53" s="16"/>
      <c r="B53" s="17" t="s">
        <v>262</v>
      </c>
      <c r="C53" s="18"/>
      <c r="D53" s="19"/>
      <c r="E53" s="19"/>
      <c r="F53" s="19">
        <f>SUBTOTAL(9,F50:F51)</f>
        <v>0</v>
      </c>
      <c r="G53" s="12"/>
      <c r="H53" s="12"/>
    </row>
    <row r="54" spans="1:8" ht="15.75" customHeight="1">
      <c r="A54" s="9"/>
      <c r="B54" s="10"/>
      <c r="C54" s="11"/>
      <c r="D54" s="12"/>
      <c r="E54" s="12"/>
      <c r="F54" s="12"/>
      <c r="G54" s="12"/>
      <c r="H54" s="12"/>
    </row>
    <row r="55" spans="1:8" ht="15.75" customHeight="1">
      <c r="A55" s="9"/>
      <c r="B55" s="10"/>
      <c r="C55" s="11"/>
      <c r="D55" s="12"/>
      <c r="E55" s="12"/>
      <c r="F55" s="12"/>
      <c r="G55" s="12"/>
      <c r="H55" s="12"/>
    </row>
    <row r="56" spans="1:8" ht="21" customHeight="1">
      <c r="A56" s="16"/>
      <c r="B56" s="17" t="s">
        <v>35</v>
      </c>
      <c r="C56" s="18"/>
      <c r="D56" s="19"/>
      <c r="E56" s="19"/>
      <c r="F56" s="19">
        <f>F32+F48+F53</f>
        <v>0</v>
      </c>
      <c r="G56" s="12"/>
      <c r="H56" s="12"/>
    </row>
    <row r="57" spans="1:6" ht="12.75">
      <c r="A57" s="6"/>
      <c r="B57" s="7"/>
      <c r="C57" s="8"/>
      <c r="E57" s="1"/>
      <c r="F57" s="1"/>
    </row>
    <row r="58" spans="1:6" ht="12.75">
      <c r="A58" s="6"/>
      <c r="B58" s="7"/>
      <c r="C58" s="8"/>
      <c r="E58" s="1"/>
      <c r="F58" s="1"/>
    </row>
  </sheetData>
  <sheetProtection/>
  <mergeCells count="1">
    <mergeCell ref="D1:F1"/>
  </mergeCells>
  <printOptions/>
  <pageMargins left="0.3" right="0.75" top="0.75" bottom="1" header="0" footer="0.35"/>
  <pageSetup horizontalDpi="600" verticalDpi="600" orientation="portrait" paperSize="9" r:id="rId1"/>
  <headerFooter alignWithMargins="0">
    <oddFooter>&amp;C&amp;A&amp;RStran &amp;P</oddFooter>
  </headerFooter>
</worksheet>
</file>

<file path=xl/worksheets/sheet4.xml><?xml version="1.0" encoding="utf-8"?>
<worksheet xmlns="http://schemas.openxmlformats.org/spreadsheetml/2006/main" xmlns:r="http://schemas.openxmlformats.org/officeDocument/2006/relationships">
  <dimension ref="A1:G27"/>
  <sheetViews>
    <sheetView zoomScalePageLayoutView="0" workbookViewId="0" topLeftCell="A1">
      <selection activeCell="H25" sqref="H25"/>
    </sheetView>
  </sheetViews>
  <sheetFormatPr defaultColWidth="9.00390625" defaultRowHeight="12.75"/>
  <cols>
    <col min="1" max="1" width="5.00390625" style="0" customWidth="1"/>
    <col min="2" max="2" width="34.375" style="0" customWidth="1"/>
  </cols>
  <sheetData>
    <row r="1" spans="1:6" ht="14.25">
      <c r="A1" s="4"/>
      <c r="B1" s="4"/>
      <c r="C1" s="4"/>
      <c r="D1" s="59" t="s">
        <v>371</v>
      </c>
      <c r="E1" s="60"/>
      <c r="F1" s="60"/>
    </row>
    <row r="2" spans="1:6" ht="30">
      <c r="A2" s="13" t="s">
        <v>263</v>
      </c>
      <c r="B2" s="13" t="s">
        <v>264</v>
      </c>
      <c r="C2" s="24" t="s">
        <v>265</v>
      </c>
      <c r="D2" s="24" t="s">
        <v>266</v>
      </c>
      <c r="E2" s="25" t="s">
        <v>267</v>
      </c>
      <c r="F2" s="25" t="s">
        <v>268</v>
      </c>
    </row>
    <row r="3" spans="1:6" ht="12.75">
      <c r="A3" s="6"/>
      <c r="B3" s="7"/>
      <c r="C3" s="8"/>
      <c r="E3" s="1"/>
      <c r="F3" s="1"/>
    </row>
    <row r="4" spans="1:6" ht="12.75">
      <c r="A4" s="6"/>
      <c r="B4" s="7"/>
      <c r="C4" s="8"/>
      <c r="E4" s="1"/>
      <c r="F4" s="1"/>
    </row>
    <row r="5" spans="1:6" ht="18.75" customHeight="1">
      <c r="A5" s="16" t="s">
        <v>63</v>
      </c>
      <c r="B5" s="17" t="s">
        <v>64</v>
      </c>
      <c r="C5" s="18"/>
      <c r="D5" s="19"/>
      <c r="E5" s="19"/>
      <c r="F5" s="19"/>
    </row>
    <row r="6" spans="1:6" ht="12.75">
      <c r="A6" s="6"/>
      <c r="B6" s="7"/>
      <c r="C6" s="8"/>
      <c r="E6" s="1"/>
      <c r="F6" s="1"/>
    </row>
    <row r="7" spans="1:6" ht="43.5" customHeight="1">
      <c r="A7" s="27">
        <v>1</v>
      </c>
      <c r="B7" s="34" t="s">
        <v>65</v>
      </c>
      <c r="C7" s="29" t="s">
        <v>130</v>
      </c>
      <c r="D7" s="30">
        <v>6</v>
      </c>
      <c r="E7" s="31">
        <v>0</v>
      </c>
      <c r="F7" s="31">
        <f>D7*E7</f>
        <v>0</v>
      </c>
    </row>
    <row r="8" spans="1:6" ht="16.5" customHeight="1">
      <c r="A8" s="27">
        <v>2</v>
      </c>
      <c r="B8" s="28" t="s">
        <v>46</v>
      </c>
      <c r="C8" s="29" t="s">
        <v>130</v>
      </c>
      <c r="D8" s="30">
        <v>6</v>
      </c>
      <c r="E8" s="31">
        <v>0</v>
      </c>
      <c r="F8" s="31">
        <f aca="true" t="shared" si="0" ref="F8:F23">D8*E8</f>
        <v>0</v>
      </c>
    </row>
    <row r="9" spans="1:6" ht="16.5" customHeight="1">
      <c r="A9" s="27">
        <v>3</v>
      </c>
      <c r="B9" s="28" t="s">
        <v>47</v>
      </c>
      <c r="C9" s="29" t="s">
        <v>130</v>
      </c>
      <c r="D9" s="30">
        <v>1</v>
      </c>
      <c r="E9" s="31">
        <v>0</v>
      </c>
      <c r="F9" s="31">
        <f t="shared" si="0"/>
        <v>0</v>
      </c>
    </row>
    <row r="10" spans="1:6" ht="28.5" customHeight="1">
      <c r="A10" s="27">
        <v>4</v>
      </c>
      <c r="B10" s="28" t="s">
        <v>48</v>
      </c>
      <c r="C10" s="29" t="s">
        <v>130</v>
      </c>
      <c r="D10" s="30">
        <v>1</v>
      </c>
      <c r="E10" s="31">
        <v>0</v>
      </c>
      <c r="F10" s="31">
        <f t="shared" si="0"/>
        <v>0</v>
      </c>
    </row>
    <row r="11" spans="1:6" ht="31.5" customHeight="1">
      <c r="A11" s="27">
        <v>5</v>
      </c>
      <c r="B11" s="28" t="s">
        <v>49</v>
      </c>
      <c r="C11" s="29" t="s">
        <v>130</v>
      </c>
      <c r="D11" s="30">
        <v>1</v>
      </c>
      <c r="E11" s="31">
        <v>0</v>
      </c>
      <c r="F11" s="31">
        <f t="shared" si="0"/>
        <v>0</v>
      </c>
    </row>
    <row r="12" spans="1:6" ht="32.25" customHeight="1">
      <c r="A12" s="27">
        <v>6</v>
      </c>
      <c r="B12" s="28" t="s">
        <v>50</v>
      </c>
      <c r="C12" s="29" t="s">
        <v>250</v>
      </c>
      <c r="D12" s="30">
        <v>1</v>
      </c>
      <c r="E12" s="31">
        <v>0</v>
      </c>
      <c r="F12" s="31">
        <f t="shared" si="0"/>
        <v>0</v>
      </c>
    </row>
    <row r="13" spans="1:6" ht="42.75" customHeight="1">
      <c r="A13" s="27">
        <v>7</v>
      </c>
      <c r="B13" s="34" t="s">
        <v>69</v>
      </c>
      <c r="C13" s="29" t="s">
        <v>250</v>
      </c>
      <c r="D13" s="30">
        <v>1</v>
      </c>
      <c r="E13" s="31">
        <v>0</v>
      </c>
      <c r="F13" s="31">
        <f t="shared" si="0"/>
        <v>0</v>
      </c>
    </row>
    <row r="14" spans="1:6" ht="27.75" customHeight="1">
      <c r="A14" s="27">
        <v>8</v>
      </c>
      <c r="B14" s="28" t="s">
        <v>51</v>
      </c>
      <c r="C14" s="29" t="s">
        <v>140</v>
      </c>
      <c r="D14" s="30">
        <v>9</v>
      </c>
      <c r="E14" s="31">
        <v>0</v>
      </c>
      <c r="F14" s="31">
        <f t="shared" si="0"/>
        <v>0</v>
      </c>
    </row>
    <row r="15" spans="1:6" ht="16.5" customHeight="1">
      <c r="A15" s="27">
        <v>9</v>
      </c>
      <c r="B15" s="28" t="s">
        <v>52</v>
      </c>
      <c r="C15" s="29" t="s">
        <v>140</v>
      </c>
      <c r="D15" s="30">
        <v>12</v>
      </c>
      <c r="E15" s="31">
        <v>0</v>
      </c>
      <c r="F15" s="31">
        <f t="shared" si="0"/>
        <v>0</v>
      </c>
    </row>
    <row r="16" spans="1:6" ht="19.5" customHeight="1">
      <c r="A16" s="27">
        <v>10</v>
      </c>
      <c r="B16" s="28" t="s">
        <v>53</v>
      </c>
      <c r="C16" s="29" t="s">
        <v>140</v>
      </c>
      <c r="D16" s="30">
        <v>12</v>
      </c>
      <c r="E16" s="31">
        <v>0</v>
      </c>
      <c r="F16" s="31">
        <f t="shared" si="0"/>
        <v>0</v>
      </c>
    </row>
    <row r="17" spans="1:6" ht="32.25" customHeight="1">
      <c r="A17" s="27">
        <v>11</v>
      </c>
      <c r="B17" s="28" t="s">
        <v>54</v>
      </c>
      <c r="C17" s="29" t="s">
        <v>140</v>
      </c>
      <c r="D17" s="30">
        <v>12</v>
      </c>
      <c r="E17" s="31">
        <v>0</v>
      </c>
      <c r="F17" s="31">
        <f t="shared" si="0"/>
        <v>0</v>
      </c>
    </row>
    <row r="18" spans="1:6" ht="27" customHeight="1">
      <c r="A18" s="27">
        <v>12</v>
      </c>
      <c r="B18" s="28" t="s">
        <v>55</v>
      </c>
      <c r="C18" s="29" t="s">
        <v>140</v>
      </c>
      <c r="D18" s="30">
        <v>9</v>
      </c>
      <c r="E18" s="31">
        <v>0</v>
      </c>
      <c r="F18" s="31">
        <f t="shared" si="0"/>
        <v>0</v>
      </c>
    </row>
    <row r="19" spans="1:6" ht="29.25" customHeight="1">
      <c r="A19" s="27">
        <v>13</v>
      </c>
      <c r="B19" s="28" t="s">
        <v>56</v>
      </c>
      <c r="C19" s="29" t="s">
        <v>130</v>
      </c>
      <c r="D19" s="30">
        <v>1</v>
      </c>
      <c r="E19" s="31">
        <v>0</v>
      </c>
      <c r="F19" s="31">
        <f t="shared" si="0"/>
        <v>0</v>
      </c>
    </row>
    <row r="20" spans="1:6" ht="30" customHeight="1">
      <c r="A20" s="27">
        <v>14</v>
      </c>
      <c r="B20" s="28" t="s">
        <v>57</v>
      </c>
      <c r="C20" s="29" t="s">
        <v>130</v>
      </c>
      <c r="D20" s="30">
        <v>1</v>
      </c>
      <c r="E20" s="31">
        <v>0</v>
      </c>
      <c r="F20" s="31">
        <f t="shared" si="0"/>
        <v>0</v>
      </c>
    </row>
    <row r="21" spans="1:6" ht="29.25" customHeight="1">
      <c r="A21" s="27">
        <v>15</v>
      </c>
      <c r="B21" s="28" t="s">
        <v>58</v>
      </c>
      <c r="C21" s="29" t="s">
        <v>130</v>
      </c>
      <c r="D21" s="30">
        <v>1</v>
      </c>
      <c r="E21" s="31">
        <v>0</v>
      </c>
      <c r="F21" s="31">
        <f t="shared" si="0"/>
        <v>0</v>
      </c>
    </row>
    <row r="22" spans="1:6" ht="30.75" customHeight="1">
      <c r="A22" s="27">
        <v>16</v>
      </c>
      <c r="B22" s="28" t="s">
        <v>59</v>
      </c>
      <c r="C22" s="29" t="s">
        <v>130</v>
      </c>
      <c r="D22" s="30">
        <v>1</v>
      </c>
      <c r="E22" s="31">
        <v>0</v>
      </c>
      <c r="F22" s="31">
        <f t="shared" si="0"/>
        <v>0</v>
      </c>
    </row>
    <row r="23" spans="1:6" ht="30" customHeight="1">
      <c r="A23" s="27">
        <v>17</v>
      </c>
      <c r="B23" s="28" t="s">
        <v>60</v>
      </c>
      <c r="C23" s="29" t="s">
        <v>250</v>
      </c>
      <c r="D23" s="30">
        <v>1</v>
      </c>
      <c r="E23" s="31">
        <v>0</v>
      </c>
      <c r="F23" s="31">
        <f t="shared" si="0"/>
        <v>0</v>
      </c>
    </row>
    <row r="24" spans="1:6" ht="18.75" customHeight="1">
      <c r="A24" s="27">
        <v>18</v>
      </c>
      <c r="B24" s="34" t="s">
        <v>66</v>
      </c>
      <c r="C24" s="29" t="s">
        <v>234</v>
      </c>
      <c r="D24" s="30">
        <v>0.03</v>
      </c>
      <c r="E24" s="32">
        <v>0</v>
      </c>
      <c r="F24" s="31">
        <v>0</v>
      </c>
    </row>
    <row r="25" spans="1:6" ht="31.5" customHeight="1">
      <c r="A25" s="27">
        <v>19</v>
      </c>
      <c r="B25" s="34" t="s">
        <v>67</v>
      </c>
      <c r="C25" s="29" t="s">
        <v>234</v>
      </c>
      <c r="D25" s="30">
        <v>0.05</v>
      </c>
      <c r="E25" s="32">
        <v>0</v>
      </c>
      <c r="F25" s="31">
        <v>0</v>
      </c>
    </row>
    <row r="27" spans="1:7" ht="21.75" customHeight="1">
      <c r="A27" s="35"/>
      <c r="B27" s="17" t="s">
        <v>68</v>
      </c>
      <c r="C27" s="35"/>
      <c r="D27" s="35"/>
      <c r="E27" s="35"/>
      <c r="F27" s="36">
        <f>SUM(F7:F26)</f>
        <v>0</v>
      </c>
      <c r="G27" s="33"/>
    </row>
  </sheetData>
  <sheetProtection/>
  <mergeCells count="1">
    <mergeCell ref="D1:F1"/>
  </mergeCells>
  <printOptions/>
  <pageMargins left="0.75" right="0.75"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outlinePr summaryRight="0"/>
  </sheetPr>
  <dimension ref="A1:H111"/>
  <sheetViews>
    <sheetView zoomScaleSheetLayoutView="90" zoomScalePageLayoutView="0" workbookViewId="0" topLeftCell="A1">
      <selection activeCell="H89" sqref="H89"/>
    </sheetView>
  </sheetViews>
  <sheetFormatPr defaultColWidth="9.00390625" defaultRowHeight="12.75"/>
  <cols>
    <col min="1" max="1" width="4.625" style="2" customWidth="1"/>
    <col min="2" max="2" width="54.75390625" style="2" customWidth="1"/>
    <col min="3" max="3" width="7.00390625" style="3" customWidth="1"/>
    <col min="4" max="16384" width="9.125" style="2" customWidth="1"/>
  </cols>
  <sheetData>
    <row r="1" spans="1:6" ht="14.25">
      <c r="A1" s="4"/>
      <c r="B1" s="4"/>
      <c r="C1" s="5"/>
      <c r="D1" s="4"/>
      <c r="F1" s="5" t="s">
        <v>372</v>
      </c>
    </row>
    <row r="2" spans="1:3" ht="14.25">
      <c r="A2" s="4"/>
      <c r="B2" s="4"/>
      <c r="C2" s="4"/>
    </row>
    <row r="3" spans="1:8" ht="30">
      <c r="A3" s="13" t="s">
        <v>263</v>
      </c>
      <c r="B3" s="13" t="s">
        <v>264</v>
      </c>
      <c r="C3" s="13" t="s">
        <v>265</v>
      </c>
      <c r="D3" s="13" t="s">
        <v>266</v>
      </c>
      <c r="E3" s="10" t="s">
        <v>267</v>
      </c>
      <c r="F3" s="10" t="s">
        <v>268</v>
      </c>
      <c r="G3" s="13"/>
      <c r="H3" s="13"/>
    </row>
    <row r="4" spans="1:8" ht="12.75">
      <c r="A4" s="6"/>
      <c r="B4" s="7"/>
      <c r="C4" s="8"/>
      <c r="D4"/>
      <c r="E4" s="1"/>
      <c r="F4" s="1"/>
      <c r="G4"/>
      <c r="H4"/>
    </row>
    <row r="5" spans="1:8" ht="15" customHeight="1">
      <c r="A5" s="53" t="s">
        <v>91</v>
      </c>
      <c r="B5" s="54" t="s">
        <v>269</v>
      </c>
      <c r="C5" s="55"/>
      <c r="D5" s="56"/>
      <c r="E5" s="56"/>
      <c r="F5" s="56"/>
      <c r="G5" s="12"/>
      <c r="H5" s="12"/>
    </row>
    <row r="6" spans="1:8" ht="12.75">
      <c r="A6" s="6"/>
      <c r="B6" s="7"/>
      <c r="C6" s="8"/>
      <c r="D6"/>
      <c r="E6" s="1"/>
      <c r="F6" s="1"/>
      <c r="G6"/>
      <c r="H6"/>
    </row>
    <row r="7" spans="1:8" ht="13.5" customHeight="1">
      <c r="A7" s="9" t="s">
        <v>123</v>
      </c>
      <c r="B7" s="10" t="s">
        <v>270</v>
      </c>
      <c r="C7" s="11"/>
      <c r="D7" s="12"/>
      <c r="E7" s="12"/>
      <c r="F7" s="12"/>
      <c r="G7" s="12"/>
      <c r="H7" s="12"/>
    </row>
    <row r="8" spans="1:8" ht="113.25" customHeight="1">
      <c r="A8" s="6">
        <v>1</v>
      </c>
      <c r="B8" s="7" t="s">
        <v>271</v>
      </c>
      <c r="C8" s="8" t="s">
        <v>140</v>
      </c>
      <c r="D8">
        <v>24</v>
      </c>
      <c r="E8" s="1">
        <v>0</v>
      </c>
      <c r="F8" s="1">
        <f aca="true" t="shared" si="0" ref="F8:F51">+D8*E8</f>
        <v>0</v>
      </c>
      <c r="G8"/>
      <c r="H8"/>
    </row>
    <row r="9" spans="1:8" ht="29.25" customHeight="1">
      <c r="A9" s="6">
        <v>2</v>
      </c>
      <c r="B9" s="7" t="s">
        <v>272</v>
      </c>
      <c r="C9" s="8" t="s">
        <v>130</v>
      </c>
      <c r="D9">
        <v>1</v>
      </c>
      <c r="E9" s="1">
        <v>0</v>
      </c>
      <c r="F9" s="1">
        <f t="shared" si="0"/>
        <v>0</v>
      </c>
      <c r="G9"/>
      <c r="H9"/>
    </row>
    <row r="10" spans="1:8" ht="25.5">
      <c r="A10" s="6">
        <v>3</v>
      </c>
      <c r="B10" s="7" t="s">
        <v>273</v>
      </c>
      <c r="C10" s="8" t="s">
        <v>130</v>
      </c>
      <c r="D10">
        <v>1</v>
      </c>
      <c r="E10" s="1">
        <v>0</v>
      </c>
      <c r="F10" s="1">
        <f t="shared" si="0"/>
        <v>0</v>
      </c>
      <c r="G10"/>
      <c r="H10"/>
    </row>
    <row r="11" spans="1:8" ht="25.5">
      <c r="A11" s="6">
        <v>4</v>
      </c>
      <c r="B11" s="7" t="s">
        <v>274</v>
      </c>
      <c r="C11" s="8" t="s">
        <v>130</v>
      </c>
      <c r="D11">
        <v>1</v>
      </c>
      <c r="E11" s="1">
        <v>0</v>
      </c>
      <c r="F11" s="1">
        <f t="shared" si="0"/>
        <v>0</v>
      </c>
      <c r="G11"/>
      <c r="H11"/>
    </row>
    <row r="12" spans="1:8" ht="25.5">
      <c r="A12" s="6">
        <v>5</v>
      </c>
      <c r="B12" s="7" t="s">
        <v>275</v>
      </c>
      <c r="C12" s="8" t="s">
        <v>130</v>
      </c>
      <c r="D12">
        <v>1</v>
      </c>
      <c r="E12" s="1">
        <v>0</v>
      </c>
      <c r="F12" s="1">
        <f t="shared" si="0"/>
        <v>0</v>
      </c>
      <c r="G12"/>
      <c r="H12"/>
    </row>
    <row r="13" spans="1:8" ht="12.75">
      <c r="A13" s="6">
        <v>6</v>
      </c>
      <c r="B13" s="7" t="s">
        <v>276</v>
      </c>
      <c r="C13" s="8" t="s">
        <v>130</v>
      </c>
      <c r="D13">
        <v>1</v>
      </c>
      <c r="E13" s="1">
        <v>0</v>
      </c>
      <c r="F13" s="1">
        <f t="shared" si="0"/>
        <v>0</v>
      </c>
      <c r="G13"/>
      <c r="H13"/>
    </row>
    <row r="14" spans="1:8" ht="12.75">
      <c r="A14" s="6">
        <v>7</v>
      </c>
      <c r="B14" s="7" t="s">
        <v>277</v>
      </c>
      <c r="C14" s="8" t="s">
        <v>130</v>
      </c>
      <c r="D14">
        <v>1</v>
      </c>
      <c r="E14" s="1">
        <v>0</v>
      </c>
      <c r="F14" s="1">
        <f t="shared" si="0"/>
        <v>0</v>
      </c>
      <c r="G14"/>
      <c r="H14"/>
    </row>
    <row r="15" spans="1:8" ht="12.75">
      <c r="A15" s="6">
        <v>8</v>
      </c>
      <c r="B15" s="7" t="s">
        <v>278</v>
      </c>
      <c r="C15" s="8" t="s">
        <v>130</v>
      </c>
      <c r="D15">
        <v>2</v>
      </c>
      <c r="E15" s="1">
        <v>0</v>
      </c>
      <c r="F15" s="1">
        <f t="shared" si="0"/>
        <v>0</v>
      </c>
      <c r="G15"/>
      <c r="H15"/>
    </row>
    <row r="16" spans="1:8" ht="12.75">
      <c r="A16" s="6">
        <v>9</v>
      </c>
      <c r="B16" s="7" t="s">
        <v>279</v>
      </c>
      <c r="C16" s="8" t="s">
        <v>130</v>
      </c>
      <c r="D16">
        <v>2</v>
      </c>
      <c r="E16" s="1">
        <v>0</v>
      </c>
      <c r="F16" s="1">
        <f t="shared" si="0"/>
        <v>0</v>
      </c>
      <c r="G16"/>
      <c r="H16"/>
    </row>
    <row r="17" spans="1:8" ht="12.75">
      <c r="A17" s="6">
        <v>10</v>
      </c>
      <c r="B17" s="7" t="s">
        <v>280</v>
      </c>
      <c r="C17" s="8" t="s">
        <v>130</v>
      </c>
      <c r="D17">
        <v>1</v>
      </c>
      <c r="E17" s="1">
        <v>0</v>
      </c>
      <c r="F17" s="1">
        <f t="shared" si="0"/>
        <v>0</v>
      </c>
      <c r="G17"/>
      <c r="H17"/>
    </row>
    <row r="18" spans="1:8" ht="51">
      <c r="A18" s="6">
        <v>11</v>
      </c>
      <c r="B18" s="7" t="s">
        <v>281</v>
      </c>
      <c r="C18" s="8" t="s">
        <v>130</v>
      </c>
      <c r="D18">
        <v>1</v>
      </c>
      <c r="E18" s="1">
        <v>0</v>
      </c>
      <c r="F18" s="1">
        <f t="shared" si="0"/>
        <v>0</v>
      </c>
      <c r="G18"/>
      <c r="H18"/>
    </row>
    <row r="19" spans="1:8" ht="12.75">
      <c r="A19" s="6">
        <v>12</v>
      </c>
      <c r="B19" s="7" t="s">
        <v>282</v>
      </c>
      <c r="C19" s="8" t="s">
        <v>130</v>
      </c>
      <c r="D19">
        <v>1</v>
      </c>
      <c r="E19" s="1">
        <v>0</v>
      </c>
      <c r="F19" s="1">
        <f t="shared" si="0"/>
        <v>0</v>
      </c>
      <c r="G19"/>
      <c r="H19"/>
    </row>
    <row r="20" spans="1:8" ht="25.5">
      <c r="A20" s="6">
        <v>13</v>
      </c>
      <c r="B20" s="7" t="s">
        <v>283</v>
      </c>
      <c r="C20" s="8" t="s">
        <v>130</v>
      </c>
      <c r="D20">
        <v>25</v>
      </c>
      <c r="E20" s="1">
        <v>0</v>
      </c>
      <c r="F20" s="1">
        <f t="shared" si="0"/>
        <v>0</v>
      </c>
      <c r="G20"/>
      <c r="H20"/>
    </row>
    <row r="21" spans="1:8" ht="25.5">
      <c r="A21" s="6">
        <v>14</v>
      </c>
      <c r="B21" s="7" t="s">
        <v>284</v>
      </c>
      <c r="C21" s="8" t="s">
        <v>130</v>
      </c>
      <c r="D21">
        <v>1</v>
      </c>
      <c r="E21" s="1">
        <v>0</v>
      </c>
      <c r="F21" s="1">
        <f t="shared" si="0"/>
        <v>0</v>
      </c>
      <c r="G21"/>
      <c r="H21"/>
    </row>
    <row r="22" spans="1:8" ht="38.25">
      <c r="A22" s="6">
        <v>15</v>
      </c>
      <c r="B22" s="7" t="s">
        <v>285</v>
      </c>
      <c r="C22" s="8" t="s">
        <v>130</v>
      </c>
      <c r="D22">
        <v>2</v>
      </c>
      <c r="E22" s="1">
        <v>0</v>
      </c>
      <c r="F22" s="1">
        <f t="shared" si="0"/>
        <v>0</v>
      </c>
      <c r="G22"/>
      <c r="H22"/>
    </row>
    <row r="23" spans="1:8" ht="12.75">
      <c r="A23" s="6">
        <v>16</v>
      </c>
      <c r="B23" s="7" t="s">
        <v>286</v>
      </c>
      <c r="C23" s="8" t="s">
        <v>130</v>
      </c>
      <c r="D23">
        <v>1</v>
      </c>
      <c r="E23" s="1">
        <v>0</v>
      </c>
      <c r="F23" s="1">
        <f t="shared" si="0"/>
        <v>0</v>
      </c>
      <c r="G23"/>
      <c r="H23"/>
    </row>
    <row r="24" spans="1:8" ht="51">
      <c r="A24" s="6">
        <v>17</v>
      </c>
      <c r="B24" s="7" t="s">
        <v>287</v>
      </c>
      <c r="C24" s="8" t="s">
        <v>130</v>
      </c>
      <c r="D24">
        <v>1</v>
      </c>
      <c r="E24" s="1">
        <v>0</v>
      </c>
      <c r="F24" s="1">
        <f t="shared" si="0"/>
        <v>0</v>
      </c>
      <c r="G24"/>
      <c r="H24"/>
    </row>
    <row r="25" spans="1:8" ht="38.25">
      <c r="A25" s="6">
        <v>18</v>
      </c>
      <c r="B25" s="7" t="s">
        <v>288</v>
      </c>
      <c r="C25" s="8" t="s">
        <v>130</v>
      </c>
      <c r="D25">
        <v>2</v>
      </c>
      <c r="E25" s="1">
        <v>0</v>
      </c>
      <c r="F25" s="1">
        <f t="shared" si="0"/>
        <v>0</v>
      </c>
      <c r="G25"/>
      <c r="H25"/>
    </row>
    <row r="26" spans="1:8" ht="76.5">
      <c r="A26" s="6">
        <v>19</v>
      </c>
      <c r="B26" s="7" t="s">
        <v>289</v>
      </c>
      <c r="C26" s="8" t="s">
        <v>140</v>
      </c>
      <c r="D26">
        <v>7</v>
      </c>
      <c r="E26" s="1">
        <v>0</v>
      </c>
      <c r="F26" s="1">
        <f t="shared" si="0"/>
        <v>0</v>
      </c>
      <c r="G26"/>
      <c r="H26"/>
    </row>
    <row r="27" spans="1:8" ht="29.25" customHeight="1">
      <c r="A27" s="6">
        <v>20</v>
      </c>
      <c r="B27" s="7" t="s">
        <v>290</v>
      </c>
      <c r="C27" s="8" t="s">
        <v>140</v>
      </c>
      <c r="D27">
        <v>16</v>
      </c>
      <c r="E27" s="1">
        <v>0</v>
      </c>
      <c r="F27" s="1">
        <f t="shared" si="0"/>
        <v>0</v>
      </c>
      <c r="G27"/>
      <c r="H27"/>
    </row>
    <row r="28" spans="1:8" ht="25.5">
      <c r="A28" s="6">
        <v>21</v>
      </c>
      <c r="B28" s="7" t="s">
        <v>291</v>
      </c>
      <c r="C28" s="8" t="s">
        <v>140</v>
      </c>
      <c r="D28">
        <v>50</v>
      </c>
      <c r="E28" s="1">
        <v>0</v>
      </c>
      <c r="F28" s="1">
        <f t="shared" si="0"/>
        <v>0</v>
      </c>
      <c r="G28"/>
      <c r="H28"/>
    </row>
    <row r="29" spans="1:8" ht="51">
      <c r="A29" s="6">
        <v>22</v>
      </c>
      <c r="B29" s="7" t="s">
        <v>292</v>
      </c>
      <c r="C29" s="8" t="s">
        <v>130</v>
      </c>
      <c r="D29">
        <v>1</v>
      </c>
      <c r="E29" s="1">
        <v>0</v>
      </c>
      <c r="F29" s="1">
        <f t="shared" si="0"/>
        <v>0</v>
      </c>
      <c r="G29"/>
      <c r="H29"/>
    </row>
    <row r="30" spans="1:8" ht="25.5">
      <c r="A30" s="6">
        <v>23</v>
      </c>
      <c r="B30" s="7" t="s">
        <v>293</v>
      </c>
      <c r="C30" s="8" t="s">
        <v>130</v>
      </c>
      <c r="D30">
        <v>2</v>
      </c>
      <c r="E30" s="1">
        <v>0</v>
      </c>
      <c r="F30" s="1">
        <f t="shared" si="0"/>
        <v>0</v>
      </c>
      <c r="G30"/>
      <c r="H30"/>
    </row>
    <row r="31" spans="1:8" ht="51">
      <c r="A31" s="6">
        <v>24</v>
      </c>
      <c r="B31" s="7" t="s">
        <v>294</v>
      </c>
      <c r="C31" s="8" t="s">
        <v>250</v>
      </c>
      <c r="D31">
        <v>1</v>
      </c>
      <c r="E31" s="1">
        <v>0</v>
      </c>
      <c r="F31" s="1">
        <f t="shared" si="0"/>
        <v>0</v>
      </c>
      <c r="G31"/>
      <c r="H31"/>
    </row>
    <row r="32" spans="1:8" ht="25.5">
      <c r="A32" s="6">
        <v>25</v>
      </c>
      <c r="B32" s="51" t="s">
        <v>355</v>
      </c>
      <c r="C32" s="8" t="s">
        <v>130</v>
      </c>
      <c r="D32">
        <v>2</v>
      </c>
      <c r="E32" s="1">
        <v>0</v>
      </c>
      <c r="F32" s="1">
        <f t="shared" si="0"/>
        <v>0</v>
      </c>
      <c r="G32"/>
      <c r="H32"/>
    </row>
    <row r="33" spans="1:8" ht="51">
      <c r="A33" s="6">
        <v>26</v>
      </c>
      <c r="B33" s="7" t="s">
        <v>295</v>
      </c>
      <c r="C33" s="8" t="s">
        <v>250</v>
      </c>
      <c r="D33">
        <v>1</v>
      </c>
      <c r="E33" s="1">
        <v>0</v>
      </c>
      <c r="F33" s="1">
        <f t="shared" si="0"/>
        <v>0</v>
      </c>
      <c r="G33"/>
      <c r="H33"/>
    </row>
    <row r="34" spans="1:8" ht="66.75" customHeight="1">
      <c r="A34" s="6">
        <v>27</v>
      </c>
      <c r="B34" s="7" t="s">
        <v>88</v>
      </c>
      <c r="C34" s="8" t="s">
        <v>130</v>
      </c>
      <c r="D34">
        <v>1</v>
      </c>
      <c r="E34" s="1">
        <v>0</v>
      </c>
      <c r="F34" s="1">
        <f t="shared" si="0"/>
        <v>0</v>
      </c>
      <c r="G34"/>
      <c r="H34"/>
    </row>
    <row r="35" spans="1:8" ht="51">
      <c r="A35" s="6">
        <v>28</v>
      </c>
      <c r="B35" s="7" t="s">
        <v>89</v>
      </c>
      <c r="C35" s="8" t="s">
        <v>250</v>
      </c>
      <c r="D35">
        <v>1</v>
      </c>
      <c r="E35" s="1">
        <v>0</v>
      </c>
      <c r="F35" s="1">
        <f t="shared" si="0"/>
        <v>0</v>
      </c>
      <c r="G35"/>
      <c r="H35"/>
    </row>
    <row r="36" spans="1:8" ht="89.25">
      <c r="A36" s="6">
        <v>29</v>
      </c>
      <c r="B36" s="7" t="s">
        <v>296</v>
      </c>
      <c r="C36" s="8" t="s">
        <v>250</v>
      </c>
      <c r="D36">
        <v>1</v>
      </c>
      <c r="E36" s="1">
        <v>0</v>
      </c>
      <c r="F36" s="1">
        <f t="shared" si="0"/>
        <v>0</v>
      </c>
      <c r="G36"/>
      <c r="H36"/>
    </row>
    <row r="37" spans="1:8" ht="63.75">
      <c r="A37" s="6">
        <v>30</v>
      </c>
      <c r="B37" s="7" t="s">
        <v>297</v>
      </c>
      <c r="C37" s="8" t="s">
        <v>250</v>
      </c>
      <c r="D37">
        <v>1</v>
      </c>
      <c r="E37" s="1">
        <v>0</v>
      </c>
      <c r="F37" s="1">
        <f t="shared" si="0"/>
        <v>0</v>
      </c>
      <c r="G37"/>
      <c r="H37"/>
    </row>
    <row r="38" spans="1:8" ht="38.25">
      <c r="A38" s="6">
        <v>31</v>
      </c>
      <c r="B38" s="7" t="s">
        <v>298</v>
      </c>
      <c r="C38" s="8" t="s">
        <v>130</v>
      </c>
      <c r="D38">
        <v>2</v>
      </c>
      <c r="E38" s="1">
        <v>0</v>
      </c>
      <c r="F38" s="1">
        <f t="shared" si="0"/>
        <v>0</v>
      </c>
      <c r="G38"/>
      <c r="H38"/>
    </row>
    <row r="39" spans="1:8" ht="25.5">
      <c r="A39" s="6">
        <v>32</v>
      </c>
      <c r="B39" s="7" t="s">
        <v>299</v>
      </c>
      <c r="C39" s="8" t="s">
        <v>250</v>
      </c>
      <c r="D39">
        <v>1</v>
      </c>
      <c r="E39" s="1">
        <v>0</v>
      </c>
      <c r="F39" s="1">
        <f t="shared" si="0"/>
        <v>0</v>
      </c>
      <c r="G39"/>
      <c r="H39"/>
    </row>
    <row r="40" spans="1:8" ht="63.75">
      <c r="A40" s="6">
        <v>33</v>
      </c>
      <c r="B40" s="7" t="s">
        <v>300</v>
      </c>
      <c r="C40" s="8" t="s">
        <v>250</v>
      </c>
      <c r="D40">
        <v>1</v>
      </c>
      <c r="E40" s="1">
        <v>0</v>
      </c>
      <c r="F40" s="1">
        <f t="shared" si="0"/>
        <v>0</v>
      </c>
      <c r="G40"/>
      <c r="H40"/>
    </row>
    <row r="41" spans="1:8" ht="12.75">
      <c r="A41" s="6">
        <v>34</v>
      </c>
      <c r="B41" s="7" t="s">
        <v>301</v>
      </c>
      <c r="C41" s="8" t="s">
        <v>250</v>
      </c>
      <c r="D41">
        <v>1</v>
      </c>
      <c r="E41" s="1">
        <v>0</v>
      </c>
      <c r="F41" s="1">
        <f t="shared" si="0"/>
        <v>0</v>
      </c>
      <c r="G41"/>
      <c r="H41"/>
    </row>
    <row r="42" spans="1:8" ht="76.5">
      <c r="A42" s="6">
        <v>35</v>
      </c>
      <c r="B42" s="7" t="s">
        <v>302</v>
      </c>
      <c r="C42" s="8" t="s">
        <v>130</v>
      </c>
      <c r="D42">
        <v>1</v>
      </c>
      <c r="E42" s="1">
        <v>0</v>
      </c>
      <c r="F42" s="1">
        <f t="shared" si="0"/>
        <v>0</v>
      </c>
      <c r="G42"/>
      <c r="H42"/>
    </row>
    <row r="43" spans="1:8" ht="38.25">
      <c r="A43" s="6">
        <v>36</v>
      </c>
      <c r="B43" s="7" t="s">
        <v>303</v>
      </c>
      <c r="C43" s="8" t="s">
        <v>250</v>
      </c>
      <c r="D43">
        <v>1</v>
      </c>
      <c r="E43" s="1">
        <v>0</v>
      </c>
      <c r="F43" s="1">
        <f t="shared" si="0"/>
        <v>0</v>
      </c>
      <c r="G43"/>
      <c r="H43"/>
    </row>
    <row r="44" spans="1:8" ht="25.5">
      <c r="A44" s="6">
        <v>37</v>
      </c>
      <c r="B44" s="7" t="s">
        <v>304</v>
      </c>
      <c r="C44" s="8" t="s">
        <v>250</v>
      </c>
      <c r="D44">
        <v>1</v>
      </c>
      <c r="E44" s="1">
        <v>0</v>
      </c>
      <c r="F44" s="1">
        <f t="shared" si="0"/>
        <v>0</v>
      </c>
      <c r="G44"/>
      <c r="H44"/>
    </row>
    <row r="45" spans="1:8" ht="63.75">
      <c r="A45" s="6">
        <v>38</v>
      </c>
      <c r="B45" s="7" t="s">
        <v>305</v>
      </c>
      <c r="C45" s="8" t="s">
        <v>250</v>
      </c>
      <c r="D45">
        <v>1</v>
      </c>
      <c r="E45" s="1">
        <v>0</v>
      </c>
      <c r="F45" s="1">
        <f t="shared" si="0"/>
        <v>0</v>
      </c>
      <c r="G45"/>
      <c r="H45"/>
    </row>
    <row r="46" spans="1:8" ht="25.5">
      <c r="A46" s="6">
        <v>39</v>
      </c>
      <c r="B46" s="7" t="s">
        <v>306</v>
      </c>
      <c r="C46" s="8" t="s">
        <v>250</v>
      </c>
      <c r="D46">
        <v>1</v>
      </c>
      <c r="E46" s="1">
        <v>0</v>
      </c>
      <c r="F46" s="1">
        <f t="shared" si="0"/>
        <v>0</v>
      </c>
      <c r="G46"/>
      <c r="H46"/>
    </row>
    <row r="47" spans="1:8" ht="51">
      <c r="A47" s="6">
        <v>40</v>
      </c>
      <c r="B47" s="7" t="s">
        <v>307</v>
      </c>
      <c r="C47" s="8" t="s">
        <v>250</v>
      </c>
      <c r="D47">
        <v>1</v>
      </c>
      <c r="E47" s="1">
        <v>0</v>
      </c>
      <c r="F47" s="1">
        <f t="shared" si="0"/>
        <v>0</v>
      </c>
      <c r="G47"/>
      <c r="H47"/>
    </row>
    <row r="48" spans="1:8" ht="25.5">
      <c r="A48" s="6">
        <v>41</v>
      </c>
      <c r="B48" s="7" t="s">
        <v>308</v>
      </c>
      <c r="C48" s="8" t="s">
        <v>234</v>
      </c>
      <c r="D48">
        <v>0.02</v>
      </c>
      <c r="E48" s="1">
        <v>0</v>
      </c>
      <c r="F48" s="1">
        <f t="shared" si="0"/>
        <v>0</v>
      </c>
      <c r="G48"/>
      <c r="H48"/>
    </row>
    <row r="49" spans="1:8" ht="38.25">
      <c r="A49" s="6">
        <v>42</v>
      </c>
      <c r="B49" s="7" t="s">
        <v>309</v>
      </c>
      <c r="C49" s="8" t="s">
        <v>250</v>
      </c>
      <c r="D49">
        <v>1</v>
      </c>
      <c r="E49" s="1">
        <v>0</v>
      </c>
      <c r="F49" s="1">
        <f t="shared" si="0"/>
        <v>0</v>
      </c>
      <c r="G49"/>
      <c r="H49"/>
    </row>
    <row r="50" spans="1:8" ht="38.25">
      <c r="A50" s="6">
        <v>43</v>
      </c>
      <c r="B50" s="7" t="s">
        <v>310</v>
      </c>
      <c r="C50" s="8" t="s">
        <v>234</v>
      </c>
      <c r="D50">
        <v>0.1</v>
      </c>
      <c r="E50" s="1">
        <v>0</v>
      </c>
      <c r="F50" s="1">
        <f t="shared" si="0"/>
        <v>0</v>
      </c>
      <c r="G50"/>
      <c r="H50"/>
    </row>
    <row r="51" spans="1:8" ht="25.5">
      <c r="A51" s="6">
        <v>44</v>
      </c>
      <c r="B51" s="7" t="s">
        <v>311</v>
      </c>
      <c r="C51" s="8" t="s">
        <v>234</v>
      </c>
      <c r="D51">
        <v>0.02</v>
      </c>
      <c r="E51" s="1">
        <v>0</v>
      </c>
      <c r="F51" s="1">
        <f t="shared" si="0"/>
        <v>0</v>
      </c>
      <c r="G51"/>
      <c r="H51"/>
    </row>
    <row r="52" spans="1:8" ht="30">
      <c r="A52" s="9" t="s">
        <v>123</v>
      </c>
      <c r="B52" s="10" t="s">
        <v>312</v>
      </c>
      <c r="C52" s="11"/>
      <c r="D52" s="12"/>
      <c r="E52" s="12"/>
      <c r="F52" s="12">
        <f>SUBTOTAL(9,F7:F51)</f>
        <v>0</v>
      </c>
      <c r="G52" s="12"/>
      <c r="H52" s="12"/>
    </row>
    <row r="53" spans="1:8" ht="12.75">
      <c r="A53" s="6"/>
      <c r="B53" s="7"/>
      <c r="C53" s="8"/>
      <c r="D53"/>
      <c r="E53" s="1"/>
      <c r="F53" s="1"/>
      <c r="G53"/>
      <c r="H53"/>
    </row>
    <row r="54" spans="1:8" ht="15">
      <c r="A54" s="9" t="s">
        <v>144</v>
      </c>
      <c r="B54" s="10" t="s">
        <v>313</v>
      </c>
      <c r="C54" s="11"/>
      <c r="D54" s="12"/>
      <c r="E54" s="12"/>
      <c r="F54" s="12"/>
      <c r="G54" s="12"/>
      <c r="H54" s="12"/>
    </row>
    <row r="55" spans="1:8" ht="12.75">
      <c r="A55" s="6"/>
      <c r="B55" s="7"/>
      <c r="C55" s="8"/>
      <c r="D55"/>
      <c r="E55" s="1"/>
      <c r="F55" s="1"/>
      <c r="G55"/>
      <c r="H55"/>
    </row>
    <row r="56" spans="1:8" ht="15">
      <c r="A56" s="9" t="s">
        <v>146</v>
      </c>
      <c r="B56" s="10" t="s">
        <v>314</v>
      </c>
      <c r="C56" s="11"/>
      <c r="D56" s="12"/>
      <c r="E56" s="12"/>
      <c r="F56" s="12"/>
      <c r="G56" s="12"/>
      <c r="H56" s="12"/>
    </row>
    <row r="57" spans="1:8" ht="25.5">
      <c r="A57" s="6">
        <v>1</v>
      </c>
      <c r="B57" s="7" t="s">
        <v>315</v>
      </c>
      <c r="C57" s="8" t="s">
        <v>117</v>
      </c>
      <c r="D57">
        <v>28</v>
      </c>
      <c r="E57" s="1">
        <v>0</v>
      </c>
      <c r="F57" s="1">
        <f>+D57*E57</f>
        <v>0</v>
      </c>
      <c r="G57"/>
      <c r="H57"/>
    </row>
    <row r="58" spans="1:8" ht="25.5">
      <c r="A58" s="6">
        <v>2</v>
      </c>
      <c r="B58" s="7" t="s">
        <v>316</v>
      </c>
      <c r="C58" s="8" t="s">
        <v>250</v>
      </c>
      <c r="D58">
        <v>1</v>
      </c>
      <c r="E58" s="1">
        <v>0</v>
      </c>
      <c r="F58" s="1">
        <f>+D58*E58</f>
        <v>0</v>
      </c>
      <c r="G58"/>
      <c r="H58"/>
    </row>
    <row r="59" spans="1:8" ht="25.5">
      <c r="A59" s="6">
        <v>3</v>
      </c>
      <c r="B59" s="7" t="s">
        <v>317</v>
      </c>
      <c r="C59" s="8" t="s">
        <v>135</v>
      </c>
      <c r="D59">
        <v>36.4</v>
      </c>
      <c r="E59" s="1">
        <v>0</v>
      </c>
      <c r="F59" s="1">
        <f>+D59*E59</f>
        <v>0</v>
      </c>
      <c r="G59"/>
      <c r="H59"/>
    </row>
    <row r="60" spans="1:8" ht="25.5">
      <c r="A60" s="6">
        <v>4</v>
      </c>
      <c r="B60" s="7" t="s">
        <v>318</v>
      </c>
      <c r="C60" s="8" t="s">
        <v>135</v>
      </c>
      <c r="D60">
        <v>4</v>
      </c>
      <c r="E60" s="1">
        <v>0</v>
      </c>
      <c r="F60" s="1">
        <f>+D60*E60</f>
        <v>0</v>
      </c>
      <c r="G60"/>
      <c r="H60"/>
    </row>
    <row r="61" spans="1:8" ht="38.25">
      <c r="A61" s="6">
        <v>5</v>
      </c>
      <c r="B61" s="7" t="s">
        <v>319</v>
      </c>
      <c r="C61" s="8" t="s">
        <v>135</v>
      </c>
      <c r="D61">
        <v>2</v>
      </c>
      <c r="E61" s="1">
        <v>0</v>
      </c>
      <c r="F61" s="1">
        <f>+D61*E61</f>
        <v>0</v>
      </c>
      <c r="G61"/>
      <c r="H61"/>
    </row>
    <row r="62" spans="1:8" ht="15">
      <c r="A62" s="9" t="s">
        <v>146</v>
      </c>
      <c r="B62" s="10" t="s">
        <v>320</v>
      </c>
      <c r="C62" s="11"/>
      <c r="D62" s="12"/>
      <c r="E62" s="12"/>
      <c r="F62" s="12">
        <f>SUBTOTAL(9,F56:F61)</f>
        <v>0</v>
      </c>
      <c r="G62" s="12"/>
      <c r="H62" s="12"/>
    </row>
    <row r="63" spans="1:8" ht="12.75">
      <c r="A63" s="6"/>
      <c r="B63" s="7"/>
      <c r="C63" s="8"/>
      <c r="D63"/>
      <c r="E63" s="1"/>
      <c r="F63" s="1"/>
      <c r="G63"/>
      <c r="H63"/>
    </row>
    <row r="64" spans="1:8" ht="15">
      <c r="A64" s="9" t="s">
        <v>148</v>
      </c>
      <c r="B64" s="10" t="s">
        <v>145</v>
      </c>
      <c r="C64" s="11"/>
      <c r="D64" s="12"/>
      <c r="E64" s="12"/>
      <c r="F64" s="12"/>
      <c r="G64" s="12"/>
      <c r="H64" s="12"/>
    </row>
    <row r="65" spans="1:8" ht="25.5">
      <c r="A65" s="6">
        <v>1</v>
      </c>
      <c r="B65" s="7" t="s">
        <v>321</v>
      </c>
      <c r="C65" s="8" t="s">
        <v>114</v>
      </c>
      <c r="D65">
        <v>7</v>
      </c>
      <c r="E65" s="1">
        <v>0</v>
      </c>
      <c r="F65" s="1">
        <f aca="true" t="shared" si="1" ref="F65:F75">+D65*E65</f>
        <v>0</v>
      </c>
      <c r="G65"/>
      <c r="H65"/>
    </row>
    <row r="66" spans="1:8" ht="38.25">
      <c r="A66" s="6">
        <v>2</v>
      </c>
      <c r="B66" s="7" t="s">
        <v>322</v>
      </c>
      <c r="C66" s="8" t="s">
        <v>114</v>
      </c>
      <c r="D66">
        <v>48.2</v>
      </c>
      <c r="E66" s="1">
        <v>0</v>
      </c>
      <c r="F66" s="1">
        <f t="shared" si="1"/>
        <v>0</v>
      </c>
      <c r="G66"/>
      <c r="H66"/>
    </row>
    <row r="67" spans="1:8" ht="38.25">
      <c r="A67" s="6">
        <v>3</v>
      </c>
      <c r="B67" s="7" t="s">
        <v>323</v>
      </c>
      <c r="C67" s="8" t="s">
        <v>114</v>
      </c>
      <c r="D67">
        <v>12.4</v>
      </c>
      <c r="E67" s="1">
        <v>0</v>
      </c>
      <c r="F67" s="1">
        <f t="shared" si="1"/>
        <v>0</v>
      </c>
      <c r="G67"/>
      <c r="H67"/>
    </row>
    <row r="68" spans="1:8" ht="12.75">
      <c r="A68" s="6">
        <v>4</v>
      </c>
      <c r="B68" s="7" t="s">
        <v>324</v>
      </c>
      <c r="C68" s="8" t="s">
        <v>135</v>
      </c>
      <c r="D68">
        <v>24.5</v>
      </c>
      <c r="E68" s="1">
        <v>0</v>
      </c>
      <c r="F68" s="1">
        <f t="shared" si="1"/>
        <v>0</v>
      </c>
      <c r="G68"/>
      <c r="H68"/>
    </row>
    <row r="69" spans="1:8" ht="38.25">
      <c r="A69" s="6">
        <v>5</v>
      </c>
      <c r="B69" s="7" t="s">
        <v>325</v>
      </c>
      <c r="C69" s="8" t="s">
        <v>114</v>
      </c>
      <c r="D69">
        <v>10.43</v>
      </c>
      <c r="E69" s="1">
        <v>0</v>
      </c>
      <c r="F69" s="1">
        <f t="shared" si="1"/>
        <v>0</v>
      </c>
      <c r="G69"/>
      <c r="H69"/>
    </row>
    <row r="70" spans="1:8" ht="25.5">
      <c r="A70" s="6">
        <v>6</v>
      </c>
      <c r="B70" s="7" t="s">
        <v>326</v>
      </c>
      <c r="C70" s="8" t="s">
        <v>114</v>
      </c>
      <c r="D70">
        <v>12.24</v>
      </c>
      <c r="E70" s="1">
        <v>0</v>
      </c>
      <c r="F70" s="1">
        <f t="shared" si="1"/>
        <v>0</v>
      </c>
      <c r="G70"/>
      <c r="H70"/>
    </row>
    <row r="71" spans="1:8" ht="25.5">
      <c r="A71" s="6">
        <v>7</v>
      </c>
      <c r="B71" s="7" t="s">
        <v>95</v>
      </c>
      <c r="C71" s="8" t="s">
        <v>114</v>
      </c>
      <c r="D71">
        <v>12.4</v>
      </c>
      <c r="E71" s="1">
        <v>0</v>
      </c>
      <c r="F71" s="1">
        <f t="shared" si="1"/>
        <v>0</v>
      </c>
      <c r="G71"/>
      <c r="H71"/>
    </row>
    <row r="72" spans="1:8" ht="38.25">
      <c r="A72" s="6">
        <v>8</v>
      </c>
      <c r="B72" s="7" t="s">
        <v>96</v>
      </c>
      <c r="C72" s="8" t="s">
        <v>114</v>
      </c>
      <c r="D72">
        <v>8.9</v>
      </c>
      <c r="E72" s="1">
        <v>0</v>
      </c>
      <c r="F72" s="1">
        <f t="shared" si="1"/>
        <v>0</v>
      </c>
      <c r="G72"/>
      <c r="H72"/>
    </row>
    <row r="73" spans="1:8" ht="51">
      <c r="A73" s="6">
        <v>9</v>
      </c>
      <c r="B73" s="7" t="s">
        <v>97</v>
      </c>
      <c r="C73" s="8" t="s">
        <v>250</v>
      </c>
      <c r="D73">
        <v>1</v>
      </c>
      <c r="E73" s="1">
        <v>0</v>
      </c>
      <c r="F73" s="1">
        <f t="shared" si="1"/>
        <v>0</v>
      </c>
      <c r="G73"/>
      <c r="H73"/>
    </row>
    <row r="74" spans="1:8" ht="12.75">
      <c r="A74" s="6">
        <v>10</v>
      </c>
      <c r="B74" s="7" t="s">
        <v>98</v>
      </c>
      <c r="C74" s="8" t="s">
        <v>135</v>
      </c>
      <c r="D74">
        <v>30</v>
      </c>
      <c r="E74" s="1">
        <v>0</v>
      </c>
      <c r="F74" s="1">
        <f t="shared" si="1"/>
        <v>0</v>
      </c>
      <c r="G74"/>
      <c r="H74"/>
    </row>
    <row r="75" spans="1:8" ht="25.5">
      <c r="A75" s="6">
        <v>11</v>
      </c>
      <c r="B75" s="7" t="s">
        <v>99</v>
      </c>
      <c r="C75" s="8" t="s">
        <v>114</v>
      </c>
      <c r="D75">
        <v>8</v>
      </c>
      <c r="E75" s="1">
        <v>0</v>
      </c>
      <c r="F75" s="1">
        <f t="shared" si="1"/>
        <v>0</v>
      </c>
      <c r="G75"/>
      <c r="H75"/>
    </row>
    <row r="76" spans="1:8" ht="15">
      <c r="A76" s="9" t="s">
        <v>148</v>
      </c>
      <c r="B76" s="10" t="s">
        <v>160</v>
      </c>
      <c r="C76" s="11"/>
      <c r="D76" s="12"/>
      <c r="E76" s="12"/>
      <c r="F76" s="12">
        <f>SUBTOTAL(9,F64:F75)</f>
        <v>0</v>
      </c>
      <c r="G76" s="12"/>
      <c r="H76" s="12"/>
    </row>
    <row r="77" spans="1:8" ht="12.75">
      <c r="A77" s="6"/>
      <c r="B77" s="7"/>
      <c r="C77" s="8"/>
      <c r="D77"/>
      <c r="E77" s="1"/>
      <c r="F77" s="1"/>
      <c r="G77"/>
      <c r="H77"/>
    </row>
    <row r="78" spans="1:8" ht="15">
      <c r="A78" s="9" t="s">
        <v>100</v>
      </c>
      <c r="B78" s="10" t="s">
        <v>101</v>
      </c>
      <c r="C78" s="11"/>
      <c r="D78" s="12"/>
      <c r="E78" s="12"/>
      <c r="F78" s="12"/>
      <c r="G78" s="12"/>
      <c r="H78" s="12"/>
    </row>
    <row r="79" spans="1:8" ht="38.25">
      <c r="A79" s="6">
        <v>1</v>
      </c>
      <c r="B79" s="7" t="s">
        <v>102</v>
      </c>
      <c r="C79" s="8" t="s">
        <v>250</v>
      </c>
      <c r="D79">
        <v>1</v>
      </c>
      <c r="E79" s="1">
        <v>0</v>
      </c>
      <c r="F79" s="1">
        <f aca="true" t="shared" si="2" ref="F79:F84">+D79*E79</f>
        <v>0</v>
      </c>
      <c r="G79"/>
      <c r="H79"/>
    </row>
    <row r="80" spans="1:8" ht="63.75">
      <c r="A80" s="6">
        <v>2</v>
      </c>
      <c r="B80" s="7" t="s">
        <v>103</v>
      </c>
      <c r="C80" s="8" t="s">
        <v>250</v>
      </c>
      <c r="D80">
        <v>1</v>
      </c>
      <c r="E80" s="1">
        <v>0</v>
      </c>
      <c r="F80" s="1">
        <f t="shared" si="2"/>
        <v>0</v>
      </c>
      <c r="G80"/>
      <c r="H80"/>
    </row>
    <row r="81" spans="1:8" ht="25.5">
      <c r="A81" s="6">
        <v>3</v>
      </c>
      <c r="B81" s="7" t="s">
        <v>104</v>
      </c>
      <c r="C81" s="8" t="s">
        <v>250</v>
      </c>
      <c r="D81">
        <v>2</v>
      </c>
      <c r="E81" s="1">
        <v>0</v>
      </c>
      <c r="F81" s="1">
        <f t="shared" si="2"/>
        <v>0</v>
      </c>
      <c r="G81"/>
      <c r="H81"/>
    </row>
    <row r="82" spans="1:8" ht="12.75">
      <c r="A82" s="6">
        <v>4</v>
      </c>
      <c r="B82" s="7" t="s">
        <v>105</v>
      </c>
      <c r="C82" s="8" t="s">
        <v>140</v>
      </c>
      <c r="D82">
        <v>35</v>
      </c>
      <c r="E82" s="1">
        <v>0</v>
      </c>
      <c r="F82" s="1">
        <f t="shared" si="2"/>
        <v>0</v>
      </c>
      <c r="G82"/>
      <c r="H82"/>
    </row>
    <row r="83" spans="1:8" ht="12.75">
      <c r="A83" s="6">
        <v>5</v>
      </c>
      <c r="B83" s="7" t="s">
        <v>106</v>
      </c>
      <c r="C83" s="8" t="s">
        <v>140</v>
      </c>
      <c r="D83">
        <v>35</v>
      </c>
      <c r="E83" s="1">
        <v>0</v>
      </c>
      <c r="F83" s="1">
        <f t="shared" si="2"/>
        <v>0</v>
      </c>
      <c r="G83"/>
      <c r="H83"/>
    </row>
    <row r="84" spans="1:8" ht="12.75">
      <c r="A84" s="6">
        <v>6</v>
      </c>
      <c r="B84" s="7" t="s">
        <v>107</v>
      </c>
      <c r="C84" s="8" t="s">
        <v>130</v>
      </c>
      <c r="D84">
        <v>1</v>
      </c>
      <c r="E84" s="1">
        <v>0</v>
      </c>
      <c r="F84" s="1">
        <f t="shared" si="2"/>
        <v>0</v>
      </c>
      <c r="G84"/>
      <c r="H84"/>
    </row>
    <row r="85" spans="1:8" ht="15">
      <c r="A85" s="9" t="s">
        <v>100</v>
      </c>
      <c r="B85" s="10" t="s">
        <v>108</v>
      </c>
      <c r="C85" s="11"/>
      <c r="D85" s="12"/>
      <c r="E85" s="12"/>
      <c r="F85" s="12">
        <f>SUBTOTAL(9,F78:F84)</f>
        <v>0</v>
      </c>
      <c r="G85" s="12"/>
      <c r="H85" s="12"/>
    </row>
    <row r="86" spans="1:8" ht="12.75">
      <c r="A86" s="6"/>
      <c r="B86" s="7"/>
      <c r="C86" s="8"/>
      <c r="D86"/>
      <c r="E86" s="1"/>
      <c r="F86" s="1"/>
      <c r="G86"/>
      <c r="H86"/>
    </row>
    <row r="87" spans="1:8" ht="15">
      <c r="A87" s="9" t="s">
        <v>151</v>
      </c>
      <c r="B87" s="10" t="s">
        <v>109</v>
      </c>
      <c r="C87" s="11"/>
      <c r="D87" s="12"/>
      <c r="E87" s="12"/>
      <c r="F87" s="12"/>
      <c r="G87" s="12"/>
      <c r="H87" s="12"/>
    </row>
    <row r="88" spans="1:8" ht="12.75">
      <c r="A88" s="6">
        <v>1</v>
      </c>
      <c r="B88" s="7" t="s">
        <v>110</v>
      </c>
      <c r="C88" s="8" t="s">
        <v>250</v>
      </c>
      <c r="D88">
        <v>1</v>
      </c>
      <c r="E88" s="1">
        <v>0</v>
      </c>
      <c r="F88" s="1">
        <f>+D88*E88</f>
        <v>0</v>
      </c>
      <c r="G88"/>
      <c r="H88"/>
    </row>
    <row r="89" spans="1:8" ht="15">
      <c r="A89" s="9" t="s">
        <v>151</v>
      </c>
      <c r="B89" s="10" t="s">
        <v>111</v>
      </c>
      <c r="C89" s="11"/>
      <c r="D89" s="12"/>
      <c r="E89" s="12"/>
      <c r="F89" s="12">
        <f>SUBTOTAL(9,F87:F88)</f>
        <v>0</v>
      </c>
      <c r="G89" s="12"/>
      <c r="H89" s="12"/>
    </row>
    <row r="90" spans="1:8" ht="15">
      <c r="A90" s="9" t="s">
        <v>144</v>
      </c>
      <c r="B90" s="10" t="s">
        <v>112</v>
      </c>
      <c r="C90" s="11"/>
      <c r="D90" s="12"/>
      <c r="E90" s="12"/>
      <c r="F90" s="12">
        <f>SUBTOTAL(9,F54:F89)</f>
        <v>0</v>
      </c>
      <c r="G90" s="12"/>
      <c r="H90" s="12"/>
    </row>
    <row r="91" spans="1:8" ht="30">
      <c r="A91" s="9" t="s">
        <v>120</v>
      </c>
      <c r="B91" s="10" t="s">
        <v>113</v>
      </c>
      <c r="C91" s="11"/>
      <c r="D91" s="12"/>
      <c r="E91" s="12"/>
      <c r="F91" s="12">
        <f>SUBTOTAL(9,F5:F90)</f>
        <v>0</v>
      </c>
      <c r="G91" s="12"/>
      <c r="H91" s="12"/>
    </row>
    <row r="92" spans="1:8" ht="12.75">
      <c r="A92" s="6"/>
      <c r="B92" s="7"/>
      <c r="C92" s="8"/>
      <c r="D92"/>
      <c r="E92" s="1"/>
      <c r="F92" s="1"/>
      <c r="G92"/>
      <c r="H92"/>
    </row>
    <row r="93" spans="1:8" ht="12.75">
      <c r="A93" s="6"/>
      <c r="B93" s="7"/>
      <c r="C93" s="8"/>
      <c r="D93"/>
      <c r="E93" s="1"/>
      <c r="F93" s="1"/>
      <c r="G93"/>
      <c r="H93"/>
    </row>
    <row r="94" spans="1:8" ht="12.75">
      <c r="A94" s="6"/>
      <c r="B94" s="7"/>
      <c r="C94" s="8"/>
      <c r="D94"/>
      <c r="E94" s="1"/>
      <c r="F94" s="1"/>
      <c r="G94"/>
      <c r="H94"/>
    </row>
    <row r="95" spans="1:8" ht="12.75">
      <c r="A95" s="6"/>
      <c r="B95" s="7"/>
      <c r="C95" s="8"/>
      <c r="D95"/>
      <c r="E95" s="1"/>
      <c r="F95" s="1"/>
      <c r="G95"/>
      <c r="H95"/>
    </row>
    <row r="96" spans="1:8" ht="12.75">
      <c r="A96" s="6"/>
      <c r="B96" s="7"/>
      <c r="C96" s="8"/>
      <c r="D96"/>
      <c r="E96" s="1"/>
      <c r="F96" s="1"/>
      <c r="G96"/>
      <c r="H96"/>
    </row>
    <row r="97" spans="1:8" ht="12.75">
      <c r="A97" s="6"/>
      <c r="B97" s="7"/>
      <c r="C97" s="8"/>
      <c r="D97"/>
      <c r="E97" s="1"/>
      <c r="F97" s="1"/>
      <c r="G97"/>
      <c r="H97"/>
    </row>
    <row r="98" spans="1:8" ht="12.75">
      <c r="A98" s="6"/>
      <c r="B98" s="7"/>
      <c r="C98" s="8"/>
      <c r="D98"/>
      <c r="E98" s="1"/>
      <c r="F98" s="1"/>
      <c r="G98"/>
      <c r="H98"/>
    </row>
    <row r="99" spans="1:8" ht="12.75">
      <c r="A99" s="6"/>
      <c r="B99" s="7"/>
      <c r="C99" s="8"/>
      <c r="D99"/>
      <c r="E99" s="1"/>
      <c r="F99" s="1"/>
      <c r="G99"/>
      <c r="H99"/>
    </row>
    <row r="100" spans="1:8" ht="12.75">
      <c r="A100" s="6"/>
      <c r="B100" s="7"/>
      <c r="C100" s="8"/>
      <c r="D100"/>
      <c r="E100" s="1"/>
      <c r="F100" s="1"/>
      <c r="G100"/>
      <c r="H100"/>
    </row>
    <row r="101" spans="1:8" ht="12.75">
      <c r="A101" s="6"/>
      <c r="B101" s="7"/>
      <c r="C101" s="8"/>
      <c r="D101"/>
      <c r="E101" s="1"/>
      <c r="F101" s="1"/>
      <c r="G101"/>
      <c r="H101"/>
    </row>
    <row r="102" spans="1:8" ht="12.75">
      <c r="A102" s="6"/>
      <c r="B102" s="7"/>
      <c r="C102" s="8"/>
      <c r="D102"/>
      <c r="E102" s="1"/>
      <c r="F102" s="1"/>
      <c r="G102"/>
      <c r="H102"/>
    </row>
    <row r="103" spans="1:8" ht="12.75">
      <c r="A103" s="6"/>
      <c r="B103" s="7"/>
      <c r="C103" s="8"/>
      <c r="D103"/>
      <c r="E103" s="1"/>
      <c r="F103" s="1"/>
      <c r="G103"/>
      <c r="H103"/>
    </row>
    <row r="104" spans="1:8" ht="12.75">
      <c r="A104" s="6"/>
      <c r="B104" s="7"/>
      <c r="C104" s="8"/>
      <c r="D104"/>
      <c r="E104" s="1"/>
      <c r="F104" s="1"/>
      <c r="G104"/>
      <c r="H104"/>
    </row>
    <row r="105" spans="1:8" ht="12.75">
      <c r="A105" s="6"/>
      <c r="B105" s="7"/>
      <c r="C105" s="8"/>
      <c r="D105"/>
      <c r="E105" s="1"/>
      <c r="F105" s="1"/>
      <c r="G105"/>
      <c r="H105"/>
    </row>
    <row r="106" spans="1:8" ht="12.75">
      <c r="A106" s="6"/>
      <c r="B106" s="7"/>
      <c r="C106" s="8"/>
      <c r="D106"/>
      <c r="E106" s="1"/>
      <c r="F106" s="1"/>
      <c r="G106"/>
      <c r="H106"/>
    </row>
    <row r="107" spans="1:8" ht="12.75">
      <c r="A107" s="6"/>
      <c r="B107" s="7"/>
      <c r="C107" s="8"/>
      <c r="D107"/>
      <c r="E107" s="1"/>
      <c r="F107" s="1"/>
      <c r="G107"/>
      <c r="H107"/>
    </row>
    <row r="108" spans="1:8" ht="12.75">
      <c r="A108" s="6"/>
      <c r="B108" s="7"/>
      <c r="C108" s="8"/>
      <c r="D108"/>
      <c r="E108" s="1"/>
      <c r="F108" s="1"/>
      <c r="G108"/>
      <c r="H108"/>
    </row>
    <row r="109" spans="1:8" ht="12.75">
      <c r="A109" s="6"/>
      <c r="B109" s="7"/>
      <c r="C109" s="8"/>
      <c r="D109"/>
      <c r="E109" s="1"/>
      <c r="F109" s="1"/>
      <c r="G109"/>
      <c r="H109"/>
    </row>
    <row r="110" spans="1:8" ht="12.75">
      <c r="A110" s="6"/>
      <c r="B110" s="7"/>
      <c r="C110" s="8"/>
      <c r="D110"/>
      <c r="E110" s="1"/>
      <c r="F110" s="1"/>
      <c r="G110"/>
      <c r="H110"/>
    </row>
    <row r="111" spans="1:8" ht="12.75">
      <c r="A111" s="6"/>
      <c r="B111" s="7"/>
      <c r="C111" s="8"/>
      <c r="D111"/>
      <c r="E111" s="1"/>
      <c r="F111" s="1"/>
      <c r="G111"/>
      <c r="H111"/>
    </row>
  </sheetData>
  <sheetProtection selectLockedCells="1" selectUnlockedCells="1"/>
  <printOptions horizontalCentered="1"/>
  <pageMargins left="0.77" right="0.24" top="0.72" bottom="0.59" header="0.1968503937007874" footer="0.24"/>
  <pageSetup horizontalDpi="600" verticalDpi="600" orientation="portrait" paperSize="9" scale="95" r:id="rId1"/>
  <headerFooter alignWithMargins="0">
    <oddFooter>&amp;C&amp;A&amp;RStran &amp;P</oddFooter>
  </headerFooter>
</worksheet>
</file>

<file path=xl/worksheets/sheet6.xml><?xml version="1.0" encoding="utf-8"?>
<worksheet xmlns="http://schemas.openxmlformats.org/spreadsheetml/2006/main" xmlns:r="http://schemas.openxmlformats.org/officeDocument/2006/relationships">
  <dimension ref="A1:G11"/>
  <sheetViews>
    <sheetView zoomScalePageLayoutView="0" workbookViewId="0" topLeftCell="A1">
      <selection activeCell="E12" sqref="E12"/>
    </sheetView>
  </sheetViews>
  <sheetFormatPr defaultColWidth="9.00390625" defaultRowHeight="12.75"/>
  <cols>
    <col min="1" max="1" width="4.75390625" style="0" customWidth="1"/>
    <col min="2" max="2" width="35.00390625" style="0" customWidth="1"/>
  </cols>
  <sheetData>
    <row r="1" ht="14.25">
      <c r="F1" s="5" t="s">
        <v>373</v>
      </c>
    </row>
    <row r="3" spans="1:7" ht="33" customHeight="1">
      <c r="A3" s="53" t="s">
        <v>360</v>
      </c>
      <c r="B3" s="54" t="s">
        <v>357</v>
      </c>
      <c r="C3" s="55"/>
      <c r="D3" s="56"/>
      <c r="E3" s="56"/>
      <c r="F3" s="56"/>
      <c r="G3" s="12"/>
    </row>
    <row r="4" spans="1:7" ht="15">
      <c r="A4" s="9"/>
      <c r="B4" s="10"/>
      <c r="C4" s="11"/>
      <c r="D4" s="12"/>
      <c r="E4" s="12"/>
      <c r="F4" s="12"/>
      <c r="G4" s="12"/>
    </row>
    <row r="5" spans="1:6" ht="49.5" customHeight="1">
      <c r="A5" s="6">
        <v>1</v>
      </c>
      <c r="B5" s="7" t="s">
        <v>363</v>
      </c>
      <c r="C5" s="8" t="s">
        <v>114</v>
      </c>
      <c r="D5">
        <v>118.14</v>
      </c>
      <c r="E5" s="1">
        <v>0</v>
      </c>
      <c r="F5" s="1">
        <f>+D5*E5</f>
        <v>0</v>
      </c>
    </row>
    <row r="6" spans="1:6" ht="63" customHeight="1">
      <c r="A6" s="6">
        <v>2</v>
      </c>
      <c r="B6" s="7" t="s">
        <v>364</v>
      </c>
      <c r="C6" s="8" t="s">
        <v>114</v>
      </c>
      <c r="D6">
        <v>81.22</v>
      </c>
      <c r="E6" s="1">
        <v>0</v>
      </c>
      <c r="F6" s="1">
        <f>+D6*E6</f>
        <v>0</v>
      </c>
    </row>
    <row r="7" spans="1:6" ht="52.5" customHeight="1">
      <c r="A7" s="6">
        <v>3</v>
      </c>
      <c r="B7" s="7" t="s">
        <v>365</v>
      </c>
      <c r="C7" s="8" t="s">
        <v>114</v>
      </c>
      <c r="D7">
        <v>36.92</v>
      </c>
      <c r="E7" s="1">
        <v>0</v>
      </c>
      <c r="F7" s="1">
        <f>+D7*E7</f>
        <v>0</v>
      </c>
    </row>
    <row r="8" spans="1:6" ht="40.5" customHeight="1">
      <c r="A8" s="6">
        <v>4</v>
      </c>
      <c r="B8" s="7" t="s">
        <v>37</v>
      </c>
      <c r="C8" s="8" t="s">
        <v>114</v>
      </c>
      <c r="D8">
        <v>36.92</v>
      </c>
      <c r="E8" s="1">
        <v>0</v>
      </c>
      <c r="F8" s="1">
        <f>+D8*E8</f>
        <v>0</v>
      </c>
    </row>
    <row r="9" spans="1:6" ht="25.5">
      <c r="A9" s="6">
        <v>5</v>
      </c>
      <c r="B9" s="7" t="s">
        <v>366</v>
      </c>
      <c r="C9" s="8" t="s">
        <v>346</v>
      </c>
      <c r="E9" s="1"/>
      <c r="F9" s="1">
        <f>(F5+F6+F7+F8)*0.1</f>
        <v>0</v>
      </c>
    </row>
    <row r="11" spans="2:7" ht="12.75">
      <c r="B11" t="s">
        <v>367</v>
      </c>
      <c r="F11" s="42">
        <f>SUM(F5:F10)</f>
        <v>0</v>
      </c>
      <c r="G11" s="52"/>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35"/>
  <sheetViews>
    <sheetView zoomScalePageLayoutView="0" workbookViewId="0" topLeftCell="A1">
      <selection activeCell="H32" sqref="H32"/>
    </sheetView>
  </sheetViews>
  <sheetFormatPr defaultColWidth="9.00390625" defaultRowHeight="12.75"/>
  <cols>
    <col min="1" max="1" width="3.875" style="0" customWidth="1"/>
    <col min="2" max="2" width="35.625" style="0" customWidth="1"/>
    <col min="4" max="4" width="7.00390625" style="0" customWidth="1"/>
    <col min="5" max="5" width="13.25390625" style="0" customWidth="1"/>
    <col min="6" max="6" width="12.875" style="0" customWidth="1"/>
    <col min="8" max="8" width="9.75390625" style="0" bestFit="1" customWidth="1"/>
  </cols>
  <sheetData>
    <row r="1" ht="14.25">
      <c r="F1" s="5" t="s">
        <v>374</v>
      </c>
    </row>
    <row r="3" spans="1:6" ht="12.75">
      <c r="A3" s="57" t="s">
        <v>361</v>
      </c>
      <c r="B3" s="57" t="s">
        <v>358</v>
      </c>
      <c r="C3" s="58"/>
      <c r="D3" s="58"/>
      <c r="E3" s="58"/>
      <c r="F3" s="58"/>
    </row>
    <row r="5" ht="12.75">
      <c r="B5" t="s">
        <v>70</v>
      </c>
    </row>
    <row r="6" ht="12.75">
      <c r="B6" t="s">
        <v>362</v>
      </c>
    </row>
    <row r="8" ht="12.75">
      <c r="B8" t="s">
        <v>71</v>
      </c>
    </row>
    <row r="9" spans="1:6" ht="12.75">
      <c r="A9">
        <v>1</v>
      </c>
      <c r="B9" t="s">
        <v>72</v>
      </c>
      <c r="C9" t="s">
        <v>140</v>
      </c>
      <c r="D9">
        <v>71</v>
      </c>
      <c r="E9" s="37">
        <v>0</v>
      </c>
      <c r="F9" s="37">
        <f>D9*E9</f>
        <v>0</v>
      </c>
    </row>
    <row r="10" spans="1:6" ht="12.75">
      <c r="A10">
        <v>2</v>
      </c>
      <c r="B10" t="s">
        <v>73</v>
      </c>
      <c r="C10" t="s">
        <v>118</v>
      </c>
      <c r="D10">
        <v>2</v>
      </c>
      <c r="E10" s="37">
        <v>0</v>
      </c>
      <c r="F10" s="37">
        <f>D10*E10</f>
        <v>0</v>
      </c>
    </row>
    <row r="13" ht="12.75">
      <c r="B13" t="s">
        <v>74</v>
      </c>
    </row>
    <row r="14" spans="1:2" ht="12.75">
      <c r="A14">
        <v>3</v>
      </c>
      <c r="B14" t="s">
        <v>75</v>
      </c>
    </row>
    <row r="15" spans="2:6" ht="12.75">
      <c r="B15" t="s">
        <v>76</v>
      </c>
      <c r="C15" t="s">
        <v>118</v>
      </c>
      <c r="D15">
        <v>2</v>
      </c>
      <c r="E15" s="37">
        <v>0</v>
      </c>
      <c r="F15" s="37">
        <f aca="true" t="shared" si="0" ref="F15:F20">D15*E15</f>
        <v>0</v>
      </c>
    </row>
    <row r="16" spans="1:6" ht="12.75">
      <c r="A16">
        <v>4</v>
      </c>
      <c r="B16" t="s">
        <v>77</v>
      </c>
      <c r="C16" t="s">
        <v>118</v>
      </c>
      <c r="D16">
        <v>2</v>
      </c>
      <c r="E16" s="37">
        <v>0</v>
      </c>
      <c r="F16" s="37">
        <f t="shared" si="0"/>
        <v>0</v>
      </c>
    </row>
    <row r="17" spans="1:6" ht="12.75">
      <c r="A17">
        <v>5</v>
      </c>
      <c r="B17" t="s">
        <v>78</v>
      </c>
      <c r="C17" t="s">
        <v>118</v>
      </c>
      <c r="D17">
        <v>2</v>
      </c>
      <c r="E17" s="37">
        <v>0</v>
      </c>
      <c r="F17" s="37">
        <f t="shared" si="0"/>
        <v>0</v>
      </c>
    </row>
    <row r="18" spans="1:6" ht="12.75">
      <c r="A18">
        <v>6</v>
      </c>
      <c r="B18" t="s">
        <v>79</v>
      </c>
      <c r="C18" t="s">
        <v>118</v>
      </c>
      <c r="D18">
        <v>2</v>
      </c>
      <c r="E18" s="37">
        <v>0</v>
      </c>
      <c r="F18" s="37">
        <f t="shared" si="0"/>
        <v>0</v>
      </c>
    </row>
    <row r="19" spans="1:6" ht="12.75">
      <c r="A19">
        <v>7</v>
      </c>
      <c r="B19" t="s">
        <v>80</v>
      </c>
      <c r="C19" t="s">
        <v>118</v>
      </c>
      <c r="D19">
        <v>4</v>
      </c>
      <c r="E19" s="37">
        <v>0</v>
      </c>
      <c r="F19" s="37">
        <f t="shared" si="0"/>
        <v>0</v>
      </c>
    </row>
    <row r="20" spans="1:6" ht="12.75">
      <c r="A20">
        <v>8</v>
      </c>
      <c r="B20" t="s">
        <v>81</v>
      </c>
      <c r="C20" t="s">
        <v>118</v>
      </c>
      <c r="D20">
        <v>48</v>
      </c>
      <c r="E20" s="37">
        <v>0</v>
      </c>
      <c r="F20" s="37">
        <f t="shared" si="0"/>
        <v>0</v>
      </c>
    </row>
    <row r="22" ht="12.75">
      <c r="B22" t="s">
        <v>82</v>
      </c>
    </row>
    <row r="23" spans="1:6" ht="12.75">
      <c r="A23">
        <v>9</v>
      </c>
      <c r="B23" t="s">
        <v>83</v>
      </c>
      <c r="C23" t="s">
        <v>118</v>
      </c>
      <c r="D23">
        <v>2</v>
      </c>
      <c r="E23" s="37">
        <v>0</v>
      </c>
      <c r="F23" s="37">
        <f aca="true" t="shared" si="1" ref="F23:F28">D23*E23</f>
        <v>0</v>
      </c>
    </row>
    <row r="24" spans="1:6" ht="12.75">
      <c r="A24">
        <v>10</v>
      </c>
      <c r="B24" t="s">
        <v>84</v>
      </c>
      <c r="C24" t="s">
        <v>118</v>
      </c>
      <c r="D24">
        <v>1</v>
      </c>
      <c r="E24" s="37">
        <v>0</v>
      </c>
      <c r="F24" s="37">
        <f t="shared" si="1"/>
        <v>0</v>
      </c>
    </row>
    <row r="25" spans="1:6" ht="12.75">
      <c r="A25">
        <v>11</v>
      </c>
      <c r="B25" t="s">
        <v>85</v>
      </c>
      <c r="C25" t="s">
        <v>118</v>
      </c>
      <c r="D25">
        <v>1</v>
      </c>
      <c r="E25" s="37">
        <v>0</v>
      </c>
      <c r="F25" s="37">
        <f t="shared" si="1"/>
        <v>0</v>
      </c>
    </row>
    <row r="26" spans="1:6" ht="12.75">
      <c r="A26">
        <v>12</v>
      </c>
      <c r="B26" t="s">
        <v>80</v>
      </c>
      <c r="C26" t="s">
        <v>118</v>
      </c>
      <c r="D26">
        <v>4</v>
      </c>
      <c r="E26" s="37">
        <v>0</v>
      </c>
      <c r="F26" s="37">
        <f t="shared" si="1"/>
        <v>0</v>
      </c>
    </row>
    <row r="27" spans="1:6" ht="12.75">
      <c r="A27">
        <v>13</v>
      </c>
      <c r="B27" t="s">
        <v>86</v>
      </c>
      <c r="C27" t="s">
        <v>118</v>
      </c>
      <c r="D27">
        <v>40</v>
      </c>
      <c r="E27" s="37">
        <v>0</v>
      </c>
      <c r="F27" s="37">
        <f t="shared" si="1"/>
        <v>0</v>
      </c>
    </row>
    <row r="28" spans="1:6" ht="12.75">
      <c r="A28">
        <v>14</v>
      </c>
      <c r="B28" t="s">
        <v>87</v>
      </c>
      <c r="C28" t="s">
        <v>118</v>
      </c>
      <c r="D28">
        <v>32</v>
      </c>
      <c r="E28" s="37">
        <v>0</v>
      </c>
      <c r="F28" s="37">
        <f t="shared" si="1"/>
        <v>0</v>
      </c>
    </row>
    <row r="29" spans="1:6" ht="26.25" customHeight="1">
      <c r="A29">
        <v>15</v>
      </c>
      <c r="B29" s="7" t="s">
        <v>356</v>
      </c>
      <c r="C29" t="s">
        <v>346</v>
      </c>
      <c r="F29" s="37">
        <v>0</v>
      </c>
    </row>
    <row r="32" spans="2:8" ht="12.75">
      <c r="B32" t="s">
        <v>359</v>
      </c>
      <c r="F32" s="52">
        <f>SUM(F9:F31)</f>
        <v>0</v>
      </c>
      <c r="H32" s="37"/>
    </row>
    <row r="35" ht="14.25">
      <c r="B35" s="5"/>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CENIK</dc:title>
  <dc:subject>RV občinskih cest</dc:subject>
  <dc:creator>Kos</dc:creator>
  <cp:keywords/>
  <dc:description>naročnik: Občina Ilirska Bistrica</dc:description>
  <cp:lastModifiedBy>stanko </cp:lastModifiedBy>
  <cp:lastPrinted>2015-09-02T05:52:04Z</cp:lastPrinted>
  <dcterms:created xsi:type="dcterms:W3CDTF">2004-01-22T10:27:27Z</dcterms:created>
  <dcterms:modified xsi:type="dcterms:W3CDTF">2015-09-02T05:58:10Z</dcterms:modified>
  <cp:category/>
  <cp:version/>
  <cp:contentType/>
  <cp:contentStatus/>
</cp:coreProperties>
</file>